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N:\FMS\CCH\2023 Data Input Workbooks\Revised Final DIW 10 13 2023\"/>
    </mc:Choice>
  </mc:AlternateContent>
  <xr:revisionPtr revIDLastSave="0" documentId="13_ncr:1_{EE3FF0B8-3837-49E9-91C4-0E892B966E83}"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PY1 Data(H)" sheetId="82" state="hidden" r:id="rId6"/>
    <sheet name="Unit Data" sheetId="94" state="hidden" r:id="rId7"/>
    <sheet name="PY2 Data(H)" sheetId="84" state="hidden" r:id="rId8"/>
    <sheet name="Unit Names(H)" sheetId="29" state="hidden" r:id="rId9"/>
    <sheet name="Sheet1" sheetId="92" state="hidden" r:id="rId10"/>
  </sheets>
  <externalReferences>
    <externalReference r:id="rId11"/>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Print'!$A$1:$H$13</definedName>
    <definedName name="_xlnm.Print_Area" localSheetId="2">'TD Info Completed by Auditor'!$A$1:$D$39</definedName>
    <definedName name="_xlnm.Print_Area" localSheetId="1">'Unit Data from Audit Worksheet'!$A$6:$F$53</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28" l="1"/>
  <c r="E10" i="28"/>
  <c r="E9" i="28"/>
  <c r="E12" i="28"/>
  <c r="K12" i="28"/>
  <c r="L12" i="28"/>
  <c r="C12" i="28"/>
  <c r="B12" i="28"/>
  <c r="A12" i="28"/>
  <c r="E20" i="1"/>
  <c r="D26" i="91" l="1"/>
  <c r="D23" i="91" l="1"/>
  <c r="D24" i="91"/>
  <c r="D22" i="91"/>
  <c r="E8" i="88"/>
  <c r="M8" i="88"/>
  <c r="N8" i="88" s="1"/>
  <c r="G8" i="88" s="1"/>
  <c r="L8" i="88"/>
  <c r="E78" i="28"/>
  <c r="L78" i="28" s="1"/>
  <c r="C78" i="28"/>
  <c r="A78" i="28"/>
  <c r="E59" i="28"/>
  <c r="L59" i="28" s="1"/>
  <c r="A57" i="28"/>
  <c r="C57" i="28"/>
  <c r="A58" i="28"/>
  <c r="C58" i="28"/>
  <c r="A59" i="28"/>
  <c r="C59" i="28"/>
  <c r="E56" i="28"/>
  <c r="L56" i="28" s="1"/>
  <c r="E57" i="28"/>
  <c r="L57" i="28" s="1"/>
  <c r="E58" i="28"/>
  <c r="L58" i="28" s="1"/>
  <c r="C56" i="28"/>
  <c r="A56" i="28"/>
  <c r="E46" i="28"/>
  <c r="L46" i="28" s="1"/>
  <c r="E47" i="28"/>
  <c r="L47" i="28" s="1"/>
  <c r="A47" i="28"/>
  <c r="C47" i="28"/>
  <c r="C46" i="28"/>
  <c r="A46" i="28"/>
  <c r="A10" i="28"/>
  <c r="B10" i="28"/>
  <c r="C10" i="28"/>
  <c r="A11" i="28"/>
  <c r="B11" i="28"/>
  <c r="C11" i="28"/>
  <c r="L9" i="28"/>
  <c r="L10" i="28"/>
  <c r="L11" i="28"/>
  <c r="B9" i="28"/>
  <c r="C9" i="28"/>
  <c r="A9" i="28"/>
  <c r="D33" i="91"/>
  <c r="D32" i="91"/>
  <c r="D31" i="91"/>
  <c r="D30" i="91"/>
  <c r="D18" i="91"/>
  <c r="D17" i="91"/>
  <c r="D14" i="91"/>
  <c r="D13" i="91"/>
  <c r="D12" i="91"/>
  <c r="D11" i="91"/>
  <c r="E44" i="1" l="1"/>
  <c r="E310" i="84"/>
  <c r="F310" i="84"/>
  <c r="G310" i="84"/>
  <c r="H310" i="84"/>
  <c r="I310" i="84"/>
  <c r="D310" i="84"/>
  <c r="E161" i="82"/>
  <c r="F161" i="82"/>
  <c r="G161" i="82"/>
  <c r="H161" i="82"/>
  <c r="I161" i="82"/>
  <c r="D161" i="82"/>
  <c r="E99" i="82"/>
  <c r="F99" i="82"/>
  <c r="G99" i="82"/>
  <c r="H99" i="82"/>
  <c r="I99" i="82"/>
  <c r="E101" i="82"/>
  <c r="F101" i="82"/>
  <c r="F144" i="82" s="1"/>
  <c r="F145" i="82" s="1"/>
  <c r="F151" i="82" s="1"/>
  <c r="G101" i="82"/>
  <c r="G144" i="82" s="1"/>
  <c r="G145" i="82" s="1"/>
  <c r="G151" i="82" s="1"/>
  <c r="H101" i="82"/>
  <c r="I101" i="82"/>
  <c r="E102" i="82"/>
  <c r="F102" i="82"/>
  <c r="G102" i="82"/>
  <c r="H102" i="82"/>
  <c r="I102" i="82"/>
  <c r="I144" i="82" s="1"/>
  <c r="I145" i="82" s="1"/>
  <c r="I151" i="82" s="1"/>
  <c r="E103" i="82"/>
  <c r="E144" i="82" s="1"/>
  <c r="E145" i="82" s="1"/>
  <c r="E151" i="82" s="1"/>
  <c r="F103" i="82"/>
  <c r="G103" i="82"/>
  <c r="H103" i="82"/>
  <c r="I103" i="82"/>
  <c r="E104" i="82"/>
  <c r="F104" i="82"/>
  <c r="G104" i="82"/>
  <c r="H104" i="82"/>
  <c r="H144" i="82" s="1"/>
  <c r="H145" i="82" s="1"/>
  <c r="H151" i="82" s="1"/>
  <c r="I104" i="82"/>
  <c r="E105" i="82"/>
  <c r="F105" i="82"/>
  <c r="G105" i="82"/>
  <c r="H105" i="82"/>
  <c r="I105" i="82"/>
  <c r="E106" i="82"/>
  <c r="F106" i="82"/>
  <c r="G106" i="82"/>
  <c r="H106" i="82"/>
  <c r="I106" i="82"/>
  <c r="E107" i="82"/>
  <c r="F107" i="82"/>
  <c r="G107" i="82"/>
  <c r="H107" i="82"/>
  <c r="I107" i="82"/>
  <c r="E109" i="82"/>
  <c r="F109" i="82"/>
  <c r="G109" i="82"/>
  <c r="H109" i="82"/>
  <c r="I109" i="82"/>
  <c r="E110" i="82"/>
  <c r="F110" i="82"/>
  <c r="G110" i="82"/>
  <c r="H110" i="82"/>
  <c r="I110" i="82"/>
  <c r="E111" i="82"/>
  <c r="F111" i="82"/>
  <c r="G111" i="82"/>
  <c r="H111" i="82"/>
  <c r="I111" i="82"/>
  <c r="E115" i="82"/>
  <c r="F115" i="82"/>
  <c r="G115" i="82"/>
  <c r="H115" i="82"/>
  <c r="I115" i="82"/>
  <c r="E116" i="82"/>
  <c r="F116" i="82"/>
  <c r="G116" i="82"/>
  <c r="H116" i="82"/>
  <c r="I116" i="82"/>
  <c r="E117" i="82"/>
  <c r="F117" i="82"/>
  <c r="G117" i="82"/>
  <c r="H117" i="82"/>
  <c r="I117" i="82"/>
  <c r="E118" i="82"/>
  <c r="F118" i="82"/>
  <c r="G118" i="82"/>
  <c r="H118" i="82"/>
  <c r="I118" i="82"/>
  <c r="E119" i="82"/>
  <c r="F119" i="82"/>
  <c r="G119" i="82"/>
  <c r="H119" i="82"/>
  <c r="I119" i="82"/>
  <c r="E120" i="82"/>
  <c r="F120" i="82"/>
  <c r="G120" i="82"/>
  <c r="H120" i="82"/>
  <c r="I120" i="82"/>
  <c r="E121" i="82"/>
  <c r="F121" i="82"/>
  <c r="G121" i="82"/>
  <c r="H121" i="82"/>
  <c r="I121" i="82"/>
  <c r="E122" i="82"/>
  <c r="F122" i="82"/>
  <c r="G122" i="82"/>
  <c r="H122" i="82"/>
  <c r="I122" i="82"/>
  <c r="E123" i="82"/>
  <c r="F123" i="82"/>
  <c r="G123" i="82"/>
  <c r="H123" i="82"/>
  <c r="I123" i="82"/>
  <c r="E124" i="82"/>
  <c r="F124" i="82"/>
  <c r="G124" i="82"/>
  <c r="H124" i="82"/>
  <c r="I124" i="82"/>
  <c r="E125" i="82"/>
  <c r="F125" i="82"/>
  <c r="G125" i="82"/>
  <c r="H125" i="82"/>
  <c r="I125" i="82"/>
  <c r="E126" i="82"/>
  <c r="F126" i="82"/>
  <c r="G126" i="82"/>
  <c r="H126" i="82"/>
  <c r="I126" i="82"/>
  <c r="E138" i="82"/>
  <c r="F138" i="82"/>
  <c r="G138" i="82"/>
  <c r="H138" i="82"/>
  <c r="I138" i="82"/>
  <c r="E139" i="82"/>
  <c r="F139" i="82"/>
  <c r="G139" i="82"/>
  <c r="H139" i="82"/>
  <c r="I139" i="82"/>
  <c r="E140" i="82"/>
  <c r="F140" i="82"/>
  <c r="G140" i="82"/>
  <c r="H140" i="82"/>
  <c r="I140" i="82"/>
  <c r="E141" i="82"/>
  <c r="F141" i="82"/>
  <c r="G141" i="82"/>
  <c r="H141" i="82"/>
  <c r="I141" i="82"/>
  <c r="E142" i="82"/>
  <c r="F142" i="82"/>
  <c r="G142" i="82"/>
  <c r="H142" i="82"/>
  <c r="I142" i="82"/>
  <c r="E143" i="82"/>
  <c r="F143" i="82"/>
  <c r="G143" i="82"/>
  <c r="H143" i="82"/>
  <c r="I143" i="82"/>
  <c r="I156" i="82"/>
  <c r="I155" i="82" s="1"/>
  <c r="E157" i="82"/>
  <c r="E156" i="82" s="1"/>
  <c r="E155" i="82" s="1"/>
  <c r="F157" i="82"/>
  <c r="F156" i="82" s="1"/>
  <c r="G157" i="82"/>
  <c r="G156" i="82" s="1"/>
  <c r="G155" i="82" s="1"/>
  <c r="H157" i="82"/>
  <c r="H156" i="82" s="1"/>
  <c r="H155" i="82" s="1"/>
  <c r="I157" i="82"/>
  <c r="D144" i="82"/>
  <c r="D145" i="82" s="1"/>
  <c r="D143" i="82"/>
  <c r="D142" i="82"/>
  <c r="D141" i="82"/>
  <c r="D140" i="82"/>
  <c r="D139" i="82"/>
  <c r="D138" i="82"/>
  <c r="D126" i="82"/>
  <c r="D125" i="82"/>
  <c r="D124" i="82"/>
  <c r="D121" i="82"/>
  <c r="D122" i="82"/>
  <c r="D123" i="82"/>
  <c r="D120" i="82"/>
  <c r="D117" i="82"/>
  <c r="D118" i="82"/>
  <c r="D119" i="82"/>
  <c r="D116" i="82"/>
  <c r="D115" i="82"/>
  <c r="D110" i="82"/>
  <c r="D111" i="82"/>
  <c r="D109" i="82"/>
  <c r="D107" i="82"/>
  <c r="D106" i="82"/>
  <c r="D105" i="82"/>
  <c r="D104" i="82"/>
  <c r="D103" i="82"/>
  <c r="D102" i="82"/>
  <c r="D101" i="82"/>
  <c r="D99" i="82"/>
  <c r="E52" i="1" l="1"/>
  <c r="E51" i="1"/>
  <c r="E50" i="1"/>
  <c r="E49" i="1"/>
  <c r="E46" i="1"/>
  <c r="E43" i="1"/>
  <c r="E42" i="1"/>
  <c r="E41" i="1"/>
  <c r="E40" i="1"/>
  <c r="E39" i="1"/>
  <c r="E38" i="1"/>
  <c r="E37" i="1"/>
  <c r="E36" i="1"/>
  <c r="E35" i="1"/>
  <c r="E34" i="1"/>
  <c r="E33" i="1"/>
  <c r="E31" i="1"/>
  <c r="E30" i="1"/>
  <c r="E29" i="1"/>
  <c r="E28" i="1"/>
  <c r="E27" i="1"/>
  <c r="E26" i="1"/>
  <c r="E25" i="1"/>
  <c r="E24" i="1"/>
  <c r="E23" i="1"/>
  <c r="E22" i="1"/>
  <c r="E21" i="1"/>
  <c r="E10" i="1"/>
  <c r="E9" i="1"/>
  <c r="E8" i="1"/>
  <c r="E7" i="1"/>
  <c r="C34" i="28"/>
  <c r="B35" i="28"/>
  <c r="B34" i="28"/>
  <c r="B33" i="28"/>
  <c r="B32" i="28"/>
  <c r="B31" i="28"/>
  <c r="B30" i="28"/>
  <c r="B29" i="28"/>
  <c r="B28" i="28"/>
  <c r="B27" i="28"/>
  <c r="B26" i="28"/>
  <c r="B25" i="28"/>
  <c r="B24" i="28"/>
  <c r="E76" i="1" l="1"/>
  <c r="E75" i="28"/>
  <c r="H50" i="1"/>
  <c r="G46" i="1"/>
  <c r="G42" i="1"/>
  <c r="G38" i="1"/>
  <c r="G37" i="1"/>
  <c r="G36" i="1"/>
  <c r="G35" i="1"/>
  <c r="E35" i="28"/>
  <c r="L35" i="28" s="1"/>
  <c r="A35" i="28"/>
  <c r="C35" i="28"/>
  <c r="G30" i="1"/>
  <c r="G29" i="1"/>
  <c r="G23" i="1"/>
  <c r="G22" i="1"/>
  <c r="G10" i="1"/>
  <c r="E153" i="82" l="1"/>
  <c r="F153" i="82"/>
  <c r="F155" i="82" s="1"/>
  <c r="G153" i="82"/>
  <c r="H153" i="82"/>
  <c r="I153" i="82"/>
  <c r="D153" i="82"/>
  <c r="A43" i="91"/>
  <c r="B39" i="91" l="1"/>
  <c r="B37" i="91"/>
  <c r="B35" i="91"/>
  <c r="L60" i="28" l="1"/>
  <c r="E55" i="28"/>
  <c r="E52" i="28"/>
  <c r="E51" i="28"/>
  <c r="L51" i="28" s="1"/>
  <c r="E50" i="28"/>
  <c r="L50" i="28" s="1"/>
  <c r="E43" i="28"/>
  <c r="E44" i="28"/>
  <c r="E45" i="28"/>
  <c r="E48" i="28"/>
  <c r="E49" i="28"/>
  <c r="E53" i="28"/>
  <c r="E54" i="28"/>
  <c r="E42" i="28"/>
  <c r="C52" i="28"/>
  <c r="A52" i="28"/>
  <c r="D19" i="91"/>
  <c r="L52" i="28" l="1"/>
  <c r="E13" i="88" s="1"/>
  <c r="G13" i="88" s="1"/>
  <c r="C27" i="28"/>
  <c r="C26" i="28"/>
  <c r="C25" i="28"/>
  <c r="C24" i="28"/>
  <c r="E41" i="28"/>
  <c r="E40" i="28"/>
  <c r="E39" i="28"/>
  <c r="E38" i="28"/>
  <c r="E37" i="28"/>
  <c r="E36" i="28"/>
  <c r="E32" i="28"/>
  <c r="L32" i="28" s="1"/>
  <c r="E33" i="28"/>
  <c r="L33" i="28" s="1"/>
  <c r="F33" i="28" s="1"/>
  <c r="E34" i="28"/>
  <c r="E25" i="28"/>
  <c r="E26" i="28"/>
  <c r="E27" i="28"/>
  <c r="E28" i="28"/>
  <c r="L28" i="28" s="1"/>
  <c r="F28" i="28" s="1"/>
  <c r="E29" i="28"/>
  <c r="L29" i="28" s="1"/>
  <c r="F29" i="28" s="1"/>
  <c r="E30" i="28"/>
  <c r="L30" i="28" s="1"/>
  <c r="E31" i="28"/>
  <c r="L31" i="28" s="1"/>
  <c r="E24" i="28"/>
  <c r="E23" i="28"/>
  <c r="E13" i="28"/>
  <c r="E14" i="28"/>
  <c r="E15" i="28"/>
  <c r="E16" i="28"/>
  <c r="E17" i="28"/>
  <c r="E18" i="28"/>
  <c r="E19" i="28"/>
  <c r="E20" i="28"/>
  <c r="E21" i="28"/>
  <c r="E22" i="28"/>
  <c r="E6" i="28"/>
  <c r="E7" i="28"/>
  <c r="E8" i="28"/>
  <c r="E5" i="28"/>
  <c r="A31" i="28"/>
  <c r="C31" i="28"/>
  <c r="A32" i="28"/>
  <c r="C32" i="28"/>
  <c r="A33" i="28"/>
  <c r="C33" i="28"/>
  <c r="C30" i="28" l="1"/>
  <c r="C29" i="28"/>
  <c r="C28" i="28"/>
  <c r="A34" i="28"/>
  <c r="A30" i="28"/>
  <c r="A28" i="28"/>
  <c r="A29" i="28"/>
  <c r="L8" i="28"/>
  <c r="F8" i="28" s="1"/>
  <c r="L7" i="28"/>
  <c r="C8" i="28"/>
  <c r="B8" i="28"/>
  <c r="A8" i="28"/>
  <c r="C7" i="28"/>
  <c r="B7" i="28"/>
  <c r="A7" i="28"/>
  <c r="D157" i="82" l="1"/>
  <c r="D156" i="82" s="1"/>
  <c r="D151" i="82" l="1"/>
  <c r="E74" i="28" l="1"/>
  <c r="E71" i="28"/>
  <c r="C48" i="28" l="1"/>
  <c r="A48" i="28"/>
  <c r="A38" i="28"/>
  <c r="B38" i="28"/>
  <c r="C38" i="28"/>
  <c r="A25" i="28"/>
  <c r="A26" i="28"/>
  <c r="A27" i="28"/>
  <c r="A24" i="28"/>
  <c r="L41" i="28" l="1"/>
  <c r="L40" i="28"/>
  <c r="L37" i="28"/>
  <c r="L36" i="28"/>
  <c r="F36" i="28" s="1"/>
  <c r="L34" i="28"/>
  <c r="L27" i="28"/>
  <c r="F27" i="28" s="1"/>
  <c r="L26" i="28"/>
  <c r="F26" i="28" s="1"/>
  <c r="L25" i="28"/>
  <c r="L24" i="28"/>
  <c r="L55" i="28"/>
  <c r="L54" i="28"/>
  <c r="L53" i="28"/>
  <c r="L49" i="28"/>
  <c r="L48" i="28"/>
  <c r="L45" i="28"/>
  <c r="L44" i="28"/>
  <c r="L42" i="28"/>
  <c r="L43" i="28"/>
  <c r="L38" i="28"/>
  <c r="E11" i="88" l="1"/>
  <c r="E10" i="88"/>
  <c r="F40" i="28"/>
  <c r="D28" i="91" l="1"/>
  <c r="D27" i="91"/>
  <c r="D21" i="91"/>
  <c r="D20" i="91"/>
  <c r="D16" i="91"/>
  <c r="D15" i="91"/>
  <c r="D10" i="91"/>
  <c r="D9" i="91"/>
  <c r="E77" i="28" l="1"/>
  <c r="C77" i="28"/>
  <c r="C44" i="28"/>
  <c r="C45" i="28"/>
  <c r="A44" i="28"/>
  <c r="A45" i="28"/>
  <c r="C55" i="28"/>
  <c r="A55" i="28"/>
  <c r="C54" i="28"/>
  <c r="A54" i="28"/>
  <c r="C49" i="28"/>
  <c r="C50" i="28"/>
  <c r="C51" i="28"/>
  <c r="C53" i="28"/>
  <c r="A50" i="28"/>
  <c r="A51" i="28"/>
  <c r="A53" i="28"/>
  <c r="A49" i="28"/>
  <c r="C43" i="28"/>
  <c r="A43" i="28"/>
  <c r="C42" i="28"/>
  <c r="A42" i="28"/>
  <c r="AA45" i="28" l="1"/>
  <c r="AA44" i="28"/>
  <c r="C4" i="88" l="1"/>
  <c r="G11" i="88"/>
  <c r="AA60" i="28" l="1"/>
  <c r="AA61" i="28"/>
  <c r="AA62" i="28"/>
  <c r="AA63" i="28"/>
  <c r="AB63" i="28"/>
  <c r="AA64" i="28"/>
  <c r="AB64" i="28"/>
  <c r="AA65" i="28"/>
  <c r="AB65" i="28"/>
  <c r="AA66" i="28"/>
  <c r="AB66" i="28"/>
  <c r="AA67" i="28"/>
  <c r="AB67" i="28"/>
  <c r="AA68" i="28"/>
  <c r="AB68" i="28"/>
  <c r="AB60" i="28" l="1"/>
  <c r="AB62" i="28"/>
  <c r="AB61" i="28"/>
  <c r="L39" i="28" l="1"/>
  <c r="H41" i="28" l="1"/>
  <c r="F39" i="28"/>
  <c r="Y90" i="28"/>
  <c r="X88" i="28"/>
  <c r="X87" i="28"/>
  <c r="X90" i="28" l="1"/>
  <c r="Z90" i="28" s="1"/>
  <c r="D155" i="82" l="1"/>
  <c r="A76" i="1"/>
  <c r="F72" i="1" l="1"/>
  <c r="E72" i="1"/>
  <c r="F70" i="1"/>
  <c r="E70" i="1"/>
  <c r="F69" i="1"/>
  <c r="E69" i="1"/>
  <c r="F68" i="1"/>
  <c r="E68" i="1"/>
  <c r="F67" i="1"/>
  <c r="E67" i="1"/>
  <c r="C71" i="28" l="1"/>
  <c r="AA53" i="28" l="1"/>
  <c r="AB53" i="28" l="1"/>
  <c r="G51" i="1"/>
  <c r="E68" i="28" l="1"/>
  <c r="L77" i="28" l="1"/>
  <c r="AA55" i="28" l="1"/>
  <c r="AA51" i="28"/>
  <c r="AA50" i="28"/>
  <c r="AA49" i="28"/>
  <c r="AA43" i="28"/>
  <c r="AA42" i="28"/>
  <c r="AB42" i="28" l="1"/>
  <c r="AB43" i="28"/>
  <c r="G10" i="88" l="1"/>
  <c r="AB55" i="28"/>
  <c r="AB51" i="28"/>
  <c r="AB50" i="28"/>
  <c r="AB49" i="28"/>
  <c r="E73" i="28" l="1"/>
  <c r="L74" i="28"/>
  <c r="L75" i="28"/>
  <c r="E76" i="28"/>
  <c r="E72" i="28"/>
  <c r="A73" i="28"/>
  <c r="A74" i="28"/>
  <c r="A75" i="28"/>
  <c r="A76" i="28"/>
  <c r="A72" i="28"/>
  <c r="F71" i="28"/>
  <c r="G56" i="1"/>
  <c r="F68" i="28" s="1"/>
  <c r="G57" i="1"/>
  <c r="F69" i="28" s="1"/>
  <c r="G58" i="1"/>
  <c r="F70" i="28" s="1"/>
  <c r="G55" i="1"/>
  <c r="F67" i="28" s="1"/>
  <c r="AA77" i="28" l="1"/>
  <c r="AA75" i="28"/>
  <c r="AA76" i="28"/>
  <c r="AA74" i="28"/>
  <c r="AA79" i="28"/>
  <c r="AB77" i="28"/>
  <c r="AB76" i="28"/>
  <c r="L76" i="28"/>
  <c r="AB79" i="28" s="1"/>
  <c r="L73" i="28"/>
  <c r="AB75" i="28" s="1"/>
  <c r="L72" i="28"/>
  <c r="AB74" i="28" s="1"/>
  <c r="C73" i="28"/>
  <c r="C74" i="28"/>
  <c r="C76" i="28"/>
  <c r="C72" i="28"/>
  <c r="G47" i="1" l="1"/>
  <c r="F76" i="28"/>
  <c r="F75" i="28"/>
  <c r="F74" i="28"/>
  <c r="F73" i="28"/>
  <c r="F72" i="28"/>
  <c r="D3" i="1" l="1"/>
  <c r="C5" i="88" l="1"/>
  <c r="L4" i="28"/>
  <c r="A71" i="28" l="1"/>
  <c r="E70" i="28"/>
  <c r="C70" i="28"/>
  <c r="A70" i="28"/>
  <c r="E69" i="28"/>
  <c r="C69" i="28"/>
  <c r="A69" i="28"/>
  <c r="C68" i="28"/>
  <c r="A68" i="28"/>
  <c r="E67" i="28"/>
  <c r="C67" i="28"/>
  <c r="A67" i="28"/>
  <c r="C41" i="28"/>
  <c r="B41" i="28"/>
  <c r="A41" i="28"/>
  <c r="C40" i="28"/>
  <c r="B40" i="28"/>
  <c r="A40" i="28"/>
  <c r="C39" i="28"/>
  <c r="B39" i="28"/>
  <c r="A39" i="28"/>
  <c r="AA38" i="28"/>
  <c r="C37" i="28"/>
  <c r="B37" i="28"/>
  <c r="A37" i="28"/>
  <c r="C36" i="28"/>
  <c r="B36" i="28"/>
  <c r="A36" i="28"/>
  <c r="AA37" i="28"/>
  <c r="AA36" i="28"/>
  <c r="C23" i="28"/>
  <c r="B23" i="28"/>
  <c r="A23" i="28"/>
  <c r="C22" i="28"/>
  <c r="B22" i="28"/>
  <c r="A22" i="28"/>
  <c r="C21" i="28"/>
  <c r="B21" i="28"/>
  <c r="A21" i="28"/>
  <c r="C20" i="28"/>
  <c r="B20" i="28"/>
  <c r="A20" i="28"/>
  <c r="C19" i="28"/>
  <c r="B19" i="28"/>
  <c r="A19" i="28"/>
  <c r="C18" i="28"/>
  <c r="B18" i="28"/>
  <c r="A18" i="28"/>
  <c r="C17" i="28"/>
  <c r="B17" i="28"/>
  <c r="A17" i="28"/>
  <c r="C16" i="28"/>
  <c r="B16" i="28"/>
  <c r="A16" i="28"/>
  <c r="C15" i="28"/>
  <c r="B15" i="28"/>
  <c r="A15" i="28"/>
  <c r="C14" i="28"/>
  <c r="B14" i="28"/>
  <c r="A14" i="28"/>
  <c r="C13" i="28"/>
  <c r="B13" i="28"/>
  <c r="A13" i="28"/>
  <c r="C6" i="28"/>
  <c r="B6" i="28"/>
  <c r="A6" i="28"/>
  <c r="C5" i="28"/>
  <c r="B5" i="28"/>
  <c r="A5" i="28"/>
  <c r="C2" i="28"/>
  <c r="H52" i="1"/>
  <c r="G52" i="1" s="1"/>
  <c r="G49" i="1"/>
  <c r="G25" i="1"/>
  <c r="G24" i="1"/>
  <c r="G8" i="1"/>
  <c r="L79" i="28"/>
  <c r="AA69" i="28" l="1"/>
  <c r="AA16" i="28"/>
  <c r="AA18" i="28"/>
  <c r="AA20" i="28"/>
  <c r="AA22" i="28"/>
  <c r="AA40" i="28"/>
  <c r="AA5" i="28"/>
  <c r="AA14" i="28"/>
  <c r="AA73" i="28"/>
  <c r="AA70" i="28"/>
  <c r="AA41" i="28"/>
  <c r="AA15" i="28"/>
  <c r="AA17" i="28"/>
  <c r="AA19" i="28"/>
  <c r="AA21" i="28"/>
  <c r="AA23" i="28"/>
  <c r="AA39" i="28"/>
  <c r="AA71" i="28"/>
  <c r="AA6" i="28"/>
  <c r="AA13" i="28"/>
  <c r="AA72" i="28"/>
  <c r="L67" i="28"/>
  <c r="AB69" i="28" s="1"/>
  <c r="AB41" i="28"/>
  <c r="AB38" i="28"/>
  <c r="AB36" i="28"/>
  <c r="AB37" i="28"/>
  <c r="L22" i="28"/>
  <c r="F22" i="28" s="1"/>
  <c r="L23" i="28"/>
  <c r="L20" i="28"/>
  <c r="L21" i="28"/>
  <c r="F21" i="28" s="1"/>
  <c r="L19" i="28"/>
  <c r="L17" i="28"/>
  <c r="F17" i="28" s="1"/>
  <c r="L16" i="28"/>
  <c r="F16" i="28" s="1"/>
  <c r="L18" i="28"/>
  <c r="L13" i="28"/>
  <c r="F13" i="28" s="1"/>
  <c r="L15" i="28"/>
  <c r="F15" i="28" s="1"/>
  <c r="L14" i="28"/>
  <c r="F14" i="28" s="1"/>
  <c r="L6" i="28"/>
  <c r="F6" i="28" s="1"/>
  <c r="L5" i="28"/>
  <c r="L69" i="28"/>
  <c r="AB71" i="28" s="1"/>
  <c r="L70" i="28"/>
  <c r="AB72" i="28"/>
  <c r="L68" i="28"/>
  <c r="L71" i="28"/>
  <c r="AB73" i="28"/>
  <c r="O23" i="28"/>
  <c r="AB22" i="28" l="1"/>
  <c r="AB21" i="28"/>
  <c r="AB20" i="28"/>
  <c r="AB19" i="28"/>
  <c r="AB18" i="28"/>
  <c r="AB15" i="28"/>
  <c r="AB14" i="28"/>
  <c r="AB13" i="28"/>
  <c r="AB6" i="28"/>
  <c r="AB5" i="28"/>
  <c r="AB70" i="28"/>
  <c r="AB17" i="28"/>
  <c r="AB39" i="28"/>
  <c r="AB40" i="28"/>
  <c r="N6" i="88"/>
  <c r="AB23" i="28"/>
  <c r="AB16" i="28"/>
  <c r="G23" i="28"/>
  <c r="L82" i="28" l="1"/>
  <c r="L84" i="28" s="1"/>
  <c r="E6" i="88"/>
  <c r="G6" i="88"/>
</calcChain>
</file>

<file path=xl/sharedStrings.xml><?xml version="1.0" encoding="utf-8"?>
<sst xmlns="http://schemas.openxmlformats.org/spreadsheetml/2006/main" count="1075" uniqueCount="711">
  <si>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</si>
  <si>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</si>
  <si>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</si>
  <si>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</si>
  <si>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</si>
  <si>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</si>
  <si>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</si>
  <si>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</si>
  <si>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</si>
  <si>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</si>
  <si>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</si>
  <si>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</si>
  <si>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</si>
  <si>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</si>
  <si>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</si>
  <si>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</si>
  <si>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</si>
  <si>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</si>
  <si>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</si>
  <si>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</si>
  <si>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Review Summary</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</si>
  <si>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</si>
  <si>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</si>
  <si>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</si>
  <si>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</si>
  <si>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</si>
  <si>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</si>
  <si>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</si>
  <si>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</si>
  <si>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</si>
  <si>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</si>
  <si>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</si>
  <si>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</si>
  <si>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</si>
  <si>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</si>
  <si>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</si>
  <si>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</si>
  <si>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</si>
  <si>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</si>
  <si>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</si>
  <si>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</si>
  <si>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</si>
  <si>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</si>
  <si>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</si>
  <si>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</si>
  <si>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</si>
  <si>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</si>
  <si>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Statement</t>
  </si>
  <si>
    <t>All restricted cash and investments</t>
  </si>
  <si>
    <t>General Fund-Rev, Exp. Change in Fund Balance</t>
  </si>
  <si>
    <t>OPEB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</si>
  <si>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</si>
  <si>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</si>
  <si>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</si>
  <si>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</si>
  <si>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</si>
  <si>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</si>
  <si>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</si>
  <si>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</si>
  <si>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</si>
  <si>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</si>
  <si>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</si>
  <si>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</si>
  <si>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</si>
  <si>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</si>
  <si>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</si>
  <si>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</si>
  <si>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</si>
  <si>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</si>
  <si>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</si>
  <si>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</si>
  <si>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</si>
  <si>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</si>
  <si>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</si>
  <si>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Gen Fund - Transfers In</t>
  </si>
  <si>
    <t>Gen Fund - Transfers Out</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</si>
  <si>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</si>
  <si>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</si>
  <si>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</si>
  <si>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</si>
  <si>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</si>
  <si>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</si>
  <si>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</si>
  <si>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</si>
  <si>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</si>
  <si>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</si>
  <si>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</si>
  <si>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</si>
  <si>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</si>
  <si>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</si>
  <si>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</si>
  <si>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</si>
  <si>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</si>
  <si>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</si>
  <si>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</si>
  <si>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</si>
  <si>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</si>
  <si>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</si>
  <si>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</si>
  <si>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</si>
  <si>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</si>
  <si>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</si>
  <si>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</si>
  <si>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</si>
  <si>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</si>
  <si>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</si>
  <si>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</si>
  <si>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</si>
  <si>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</si>
  <si>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</si>
  <si>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</si>
  <si>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</si>
  <si>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</si>
  <si>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</si>
  <si>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</si>
  <si>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</si>
  <si>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</si>
  <si>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</si>
  <si>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</si>
  <si>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</si>
  <si>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</si>
  <si>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</si>
  <si>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</si>
  <si>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</si>
  <si>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</si>
  <si>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</si>
  <si>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</si>
  <si>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</si>
  <si>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</si>
  <si>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</si>
  <si>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</si>
  <si>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</si>
  <si>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</si>
  <si>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</si>
  <si>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</si>
  <si>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</si>
  <si>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</si>
  <si>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</si>
  <si>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</si>
  <si>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</si>
  <si>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</si>
  <si>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</si>
  <si>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</si>
  <si>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</si>
  <si>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</si>
  <si>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</si>
  <si>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</si>
  <si>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</si>
  <si>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</si>
  <si>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</si>
  <si>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</si>
  <si>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</si>
  <si>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</si>
  <si>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</si>
  <si>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</si>
  <si>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Debt Refunding - Net refunding proceeds against debt payoff and if negative place results on this line.</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</si>
  <si>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</si>
  <si>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</si>
  <si>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</si>
  <si>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</si>
  <si>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</si>
  <si>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</si>
  <si>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</si>
  <si>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</si>
  <si>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</si>
  <si>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</si>
  <si>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</si>
  <si>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</si>
  <si>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</si>
  <si>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</si>
  <si>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Error Count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</si>
  <si>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</si>
  <si>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</si>
  <si>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</si>
  <si>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</si>
  <si>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</si>
  <si>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</si>
  <si>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</si>
  <si>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</si>
  <si>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</si>
  <si>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</si>
  <si>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</si>
  <si>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</si>
  <si>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</si>
  <si>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</si>
  <si>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</si>
  <si>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</si>
  <si>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</si>
  <si>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</si>
  <si>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</si>
  <si>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</si>
  <si>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</si>
  <si>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</si>
  <si>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</si>
  <si>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</si>
  <si>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</si>
  <si>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</si>
  <si>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</si>
  <si>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</si>
  <si>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</si>
  <si>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Quick Ratio</t>
  </si>
  <si>
    <t>WS - Total Current Liabilities including current portion of long-term debt</t>
  </si>
  <si>
    <t>WS-Current Liabilities - bond anticipation notes</t>
  </si>
  <si>
    <t>WS-Current Liabilities - current compensated absences</t>
  </si>
  <si>
    <t>Acct #</t>
  </si>
  <si>
    <t>Fund balance, Assigned (total of all assigned components)</t>
  </si>
  <si>
    <t>Unit Data From Audit Worksheet</t>
  </si>
  <si>
    <t>MANDATORY</t>
  </si>
  <si>
    <t>All Fields Must Be Completed</t>
  </si>
  <si>
    <t>Title of Official</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</si>
  <si>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</si>
  <si>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</si>
  <si>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</si>
  <si>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</si>
  <si>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</si>
  <si>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</si>
  <si>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</si>
  <si>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</si>
  <si>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</si>
  <si>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</si>
  <si>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</si>
  <si>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</si>
  <si>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</si>
  <si>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</si>
  <si>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</si>
  <si>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</si>
  <si>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</si>
  <si>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</si>
  <si>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</si>
  <si>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</si>
  <si>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Capital</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</si>
  <si>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</si>
  <si>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</si>
  <si>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</si>
  <si>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Single Audit Only - Type of compliance report(s) issued:  #1- all unmodified; #2- at least one other (qualified, adverse)</t>
  </si>
  <si>
    <t>Single Audit Only - Coronavirus Relief Fund expenditures (21.019)</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</si>
  <si>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</si>
  <si>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</si>
  <si>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</si>
  <si>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</si>
  <si>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</si>
  <si>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</si>
  <si>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</si>
  <si>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</si>
  <si>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</si>
  <si>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</si>
  <si>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</si>
  <si>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</si>
  <si>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</si>
  <si>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Form completed by:</t>
  </si>
  <si>
    <t>Title:</t>
  </si>
  <si>
    <t>Version:</t>
  </si>
  <si>
    <t>Date:</t>
  </si>
  <si>
    <t>Is the Independent Auditor's Report Opinion Unmodified</t>
  </si>
  <si>
    <t>Is there a finding for lack of segregation of duties at this unit</t>
  </si>
  <si>
    <t>Performance Indicator</t>
  </si>
  <si>
    <t>Unit Number:</t>
  </si>
  <si>
    <t>Equal or greater than 1</t>
  </si>
  <si>
    <t>Date the Auditor presented or plans to present the Audit to the Governing Board</t>
  </si>
  <si>
    <t>TD Auditor</t>
  </si>
  <si>
    <t>Auditor indicated that there was at least one Performance indicator of Concern on the PI tab</t>
  </si>
  <si>
    <t>Tax rate for year audited</t>
  </si>
  <si>
    <t>Unit Name:</t>
  </si>
  <si>
    <t>D</t>
  </si>
  <si>
    <t>E</t>
  </si>
  <si>
    <t>F</t>
  </si>
  <si>
    <t>G</t>
  </si>
  <si>
    <t>H</t>
  </si>
  <si>
    <t>Cell L224 contains link that has to be relinked to prior year  "YYYY Data(H)"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</si>
  <si>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</si>
  <si>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</si>
  <si>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</si>
  <si>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</si>
  <si>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</si>
  <si>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</si>
  <si>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</si>
  <si>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</si>
  <si>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</si>
  <si>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</si>
  <si>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</si>
  <si>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</si>
  <si>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</si>
  <si>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</si>
  <si>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</si>
  <si>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</si>
  <si>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t>Mental Health Net Position - Unrestricted Net Position</t>
  </si>
  <si>
    <t>Messages</t>
  </si>
  <si>
    <t>Leave blank if data not available</t>
  </si>
  <si>
    <t>Did unit have problems with debt service payments being late, debt restructured or not meeting bond covenants</t>
  </si>
  <si>
    <t>Unit Data from Audit Worksheet tab: (13-534)/14</t>
  </si>
  <si>
    <t>Select Unit Name from Drop Down List</t>
  </si>
  <si>
    <t>Section 1: Data Collection NOTE:  the data submitted below may be used in various published reports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</si>
  <si>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</si>
  <si>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</si>
  <si>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</si>
  <si>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</si>
  <si>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whether or not the unit has issues with debt service payments or bond covenants.</t>
  </si>
  <si>
    <t>This indicator lists any other issues that the unit should address.</t>
  </si>
  <si>
    <t>I</t>
  </si>
  <si>
    <t>Please have the completed audit report available to complete this form.  ALL questions must be answered before submitting to the portal.</t>
  </si>
  <si>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</si>
  <si>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</si>
  <si>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</si>
  <si>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</si>
  <si>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</si>
  <si>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</si>
  <si>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</si>
  <si>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</si>
  <si>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</si>
  <si>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</si>
  <si>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</si>
  <si>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</si>
  <si>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</si>
  <si>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</si>
  <si>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</si>
  <si>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</si>
  <si>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</si>
  <si>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</si>
  <si>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</si>
  <si>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</si>
  <si>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</si>
  <si>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</si>
  <si>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</si>
  <si>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</si>
  <si>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</si>
  <si>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</si>
  <si>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</si>
  <si>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</si>
  <si>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</si>
  <si>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</si>
  <si>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</si>
  <si>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</si>
  <si>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</si>
  <si>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</si>
  <si>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</si>
  <si>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</si>
  <si>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</si>
  <si>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</si>
  <si>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</si>
  <si>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</si>
  <si>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</si>
  <si>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</si>
  <si>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</si>
  <si>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</si>
  <si>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</si>
  <si>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</si>
  <si>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</si>
  <si>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</si>
  <si>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</si>
  <si>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</si>
  <si>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</si>
  <si>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</si>
  <si>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</si>
  <si>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</si>
  <si>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</si>
  <si>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</si>
  <si>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</si>
  <si>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</si>
  <si>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</si>
  <si>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</si>
  <si>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</si>
  <si>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</si>
  <si>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</si>
  <si>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</si>
  <si>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</si>
  <si>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</si>
  <si>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</si>
  <si>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</si>
  <si>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</si>
  <si>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</si>
  <si>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</si>
  <si>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</si>
  <si>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</si>
  <si>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</si>
  <si>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</si>
  <si>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</si>
  <si>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</si>
  <si>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</si>
  <si>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</si>
  <si>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</si>
  <si>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</si>
  <si>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</si>
  <si>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</si>
  <si>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</si>
  <si>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</si>
  <si>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</si>
  <si>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</si>
  <si>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</si>
  <si>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</si>
  <si>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</si>
  <si>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</si>
  <si>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</si>
  <si>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</si>
  <si>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</si>
  <si>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</si>
  <si>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</si>
  <si>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</si>
  <si>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</si>
  <si>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</si>
  <si>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</si>
  <si>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</si>
  <si>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</si>
  <si>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</si>
  <si>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</si>
  <si>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</si>
  <si>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</si>
  <si>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</si>
  <si>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</si>
  <si>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</si>
  <si>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</si>
  <si>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</si>
  <si>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</si>
  <si>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</si>
  <si>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</si>
  <si>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</si>
  <si>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</si>
  <si>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</si>
  <si>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</si>
  <si>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</si>
  <si>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</si>
  <si>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</si>
  <si>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</si>
  <si>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</si>
  <si>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</si>
  <si>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</si>
  <si>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</si>
  <si>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</si>
  <si>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</si>
  <si>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</si>
  <si>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</si>
  <si>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</si>
  <si>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</si>
  <si>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</si>
  <si>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</si>
  <si>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</si>
  <si>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Statistic reported on DIW FPIC tab</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</si>
  <si>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</si>
  <si>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</si>
  <si>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</si>
  <si>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</si>
  <si>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</si>
  <si>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</si>
  <si>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</si>
  <si>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</si>
  <si>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</si>
  <si>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</si>
  <si>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Net Total row 311 less row 351</t>
  </si>
  <si>
    <t>Not on Unit Data from Audit Worksheet</t>
  </si>
  <si>
    <t xml:space="preserve">Batch Total </t>
  </si>
  <si>
    <t>1/1/2019</t>
  </si>
  <si>
    <t>10/28/2021</t>
  </si>
  <si>
    <t>Telephone Number and Ext., etc.</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</si>
  <si>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</si>
  <si>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</si>
  <si>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</si>
  <si>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The unit had problems with debt service payments being late and/or did not comply with the bond covenants.</t>
  </si>
  <si>
    <t>Not collected in prior year</t>
  </si>
  <si>
    <t>Mark to Market unrealized losses in the General Fund.</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</si>
  <si>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</si>
  <si>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</si>
  <si>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</si>
  <si>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Date (MM/DD/YYYY)</t>
  </si>
  <si>
    <t>Trial Balance</t>
  </si>
  <si>
    <t xml:space="preserve">NC DEPARTMENT OF STATE TREASURER- STATE AND LOCAL GOVERNMENT FINANCE DIVISION
TD Info Completed by Auditor
</t>
  </si>
  <si>
    <t>Please see the INSTRUCTIONS worksheet before completing this form</t>
  </si>
  <si>
    <t>GF FBA% of Exp w/o Powell Bill Formula: (506+536-4-5-6-11+647)/(532+20+509-533-508)</t>
  </si>
  <si>
    <t>Enterprise Funds other than WS and Electric</t>
  </si>
  <si>
    <t>Net Position</t>
  </si>
  <si>
    <t>Combined Totals of all Proprietary Funds - Amount of Inventories and Prepaids in current assets</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</si>
  <si>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</si>
  <si>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</si>
  <si>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</si>
  <si>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Proprietary Funds - Change in Cash Flow Statement</t>
  </si>
  <si>
    <t>CCH Upload Batch Total</t>
  </si>
  <si>
    <t>Hill</t>
  </si>
  <si>
    <t>10/29/2021</t>
  </si>
  <si>
    <t>11/8/2021</t>
  </si>
  <si>
    <t>10/31/2021</t>
  </si>
  <si>
    <t>Alliance Health</t>
  </si>
  <si>
    <t>Cardinal Innovations Healthcare Solutions</t>
  </si>
  <si>
    <t>Eastpointe Human Service</t>
  </si>
  <si>
    <t>Partners Behavioral Health Management</t>
  </si>
  <si>
    <t>Sandhills Mental Health Center</t>
  </si>
  <si>
    <t>Trillium Health Resources</t>
  </si>
  <si>
    <t>Vaya Health</t>
  </si>
  <si>
    <t>Sara</t>
  </si>
  <si>
    <t>Catherine</t>
  </si>
  <si>
    <t>Susan</t>
  </si>
  <si>
    <t>Kelly</t>
  </si>
  <si>
    <t>Michelle</t>
  </si>
  <si>
    <t>Larry</t>
  </si>
  <si>
    <t>Pacholke</t>
  </si>
  <si>
    <t>Dalton</t>
  </si>
  <si>
    <t>Lackey</t>
  </si>
  <si>
    <t>Patterson</t>
  </si>
  <si>
    <t>Martin</t>
  </si>
  <si>
    <t>1/1/2012</t>
  </si>
  <si>
    <t>1/1/2016</t>
  </si>
  <si>
    <t>7/1/2019</t>
  </si>
  <si>
    <t>Sara Pacholke</t>
  </si>
  <si>
    <t>Catherine Dalton</t>
  </si>
  <si>
    <t>Susan Lackey</t>
  </si>
  <si>
    <t>Kelly Patterson</t>
  </si>
  <si>
    <t>Michelle Martin</t>
  </si>
  <si>
    <t>Larry Hill</t>
  </si>
  <si>
    <t>SVP of Financial Operations</t>
  </si>
  <si>
    <t>Chief Financial Officer</t>
  </si>
  <si>
    <t>CBO/CFO</t>
  </si>
  <si>
    <t>CFO</t>
  </si>
  <si>
    <t>919-651-8438</t>
  </si>
  <si>
    <t>910-298-7079</t>
  </si>
  <si>
    <t>704-845-6310</t>
  </si>
  <si>
    <t>910-639-9064</t>
  </si>
  <si>
    <t>866-998-2597</t>
  </si>
  <si>
    <t>828-225-2785 ext.4734</t>
  </si>
  <si>
    <t>spacholke@alliancehealthplan.org</t>
  </si>
  <si>
    <t>cdalton@eastpointe.net</t>
  </si>
  <si>
    <t>slackey@partnersbhm.org</t>
  </si>
  <si>
    <t>KellyP@sandhillscenter.org</t>
  </si>
  <si>
    <t>Michelle.Martin@TrilliumNC.org</t>
  </si>
  <si>
    <t>larry.hill@vayahealth.com</t>
  </si>
  <si>
    <t>Total Transfers in    (Preference is that transfers-in  are not netted against transfers-out)</t>
  </si>
  <si>
    <t>Total Transfers out    (Preference is that transfers-in  are not netted against transfers-out)</t>
  </si>
  <si>
    <t>Mental Health Enterprise Fund Non GAAP (Budget Actual Statements behind the notes)</t>
  </si>
  <si>
    <t>Mental Health-Balance Sheet - Non GAAP</t>
  </si>
  <si>
    <t>Current Liabilities 
Exclude: all deferred inflows
                 current debt service payments
Include: Liabilities payable from restricted assets.</t>
  </si>
  <si>
    <t xml:space="preserve">Mental Health Enterprise Fund Non GAAP deferred inflows or liabilities derived from cash receipts.   </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</si>
  <si>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</si>
  <si>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Mental Health Enterprise Fund Non GAAP-Rev, Exp. Change in Fund Balance</t>
  </si>
  <si>
    <t>Total expenditures  
Exclude: expenditures in the ""other financing sources (uses)"" section.</t>
  </si>
  <si>
    <t>Total Proceeds from all long-term debt issuances 
Exclude: proceeds from refundings</t>
  </si>
  <si>
    <t>Mental Health Enterprise Fund Non GAAP -  Total Encumbrances.  You will have to refer to the note disclosure where the amount of encumbrances is listed.</t>
  </si>
  <si>
    <t>Please enter the principal and interest due next fiscal year on existing borrowings.</t>
  </si>
  <si>
    <t>Statement of Net Position - combined totals from all Proprietary Funds</t>
  </si>
  <si>
    <t>Mental Health or Hospital-EF- Patient Accounts Receivable, Net of Allowance for Bad Debt</t>
  </si>
  <si>
    <t>Revenue, Expenses, Changes in Net Position</t>
  </si>
  <si>
    <t>Net Patient Revenues</t>
  </si>
  <si>
    <t>Total Operating Revenues</t>
  </si>
  <si>
    <r>
      <t xml:space="preserve">Total Operating Expenses. May include Interest Expense - </t>
    </r>
    <r>
      <rPr>
        <sz val="11"/>
        <color indexed="10"/>
        <rFont val="Calibri"/>
        <family val="2"/>
        <scheme val="minor"/>
      </rPr>
      <t>Enter as a positive</t>
    </r>
  </si>
  <si>
    <t>Total Operating Expenses. May include Interest Expense - Enter as a positive</t>
  </si>
  <si>
    <t>Interim</t>
  </si>
  <si>
    <t>Vacant</t>
  </si>
  <si>
    <t xml:space="preserve">MH Enterprise Fund Non GAAP - Total Expenditures </t>
  </si>
  <si>
    <t xml:space="preserve">MH- Proceeds from LTD </t>
  </si>
  <si>
    <t>Comb-Proprietary Funds-Current Assets 
Exclude: any restricted assets
                  deferred outflows.</t>
  </si>
  <si>
    <t>Business Type - Total Expenses - exclude transfers</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</si>
  <si>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</si>
  <si>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(ifapplicable).</t>
    </r>
  </si>
  <si>
    <t>TD Info Completed by Auditor : CCH acct # 1058, 957 and 955</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</si>
  <si>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J13 to the right and in your FPIC Response.</t>
    </r>
  </si>
  <si>
    <t>1.</t>
  </si>
  <si>
    <t>2.</t>
  </si>
  <si>
    <t>3.</t>
  </si>
  <si>
    <t>4.</t>
  </si>
  <si>
    <t>910-673-7143</t>
  </si>
  <si>
    <t>TD Info Completed by Auditor : CCH acct # 973</t>
  </si>
  <si>
    <t>If unit is an employer participant in one of the State Cost Sharing Plans rows 36-38 should be blank.  Unless they have an additional single employer plan.</t>
  </si>
  <si>
    <t>Number of material weaknesses findings</t>
  </si>
  <si>
    <t>Number of significant deficiency findings</t>
  </si>
  <si>
    <t>Is there a finding for lack of technical skills, knowledge and experience (SKE) at this unit</t>
  </si>
  <si>
    <t>Number of other matters that auditor asked the unit to respond to.</t>
  </si>
  <si>
    <t>Did your audit disclose as a finding any statutory violations (not including budget violations) (Yes or No)</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</si>
  <si>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</si>
  <si>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Mark to Market unrealized losses in the General Fund. </t>
    </r>
    <r>
      <rPr>
        <sz val="11"/>
        <color theme="5" tint="-0.499984740745262"/>
        <rFont val="Calibri"/>
        <family val="2"/>
        <scheme val="minor"/>
      </rPr>
      <t xml:space="preserve"> </t>
    </r>
    <r>
      <rPr>
        <sz val="11"/>
        <color rgb="FFFF0000"/>
        <rFont val="Calibri"/>
        <family val="2"/>
        <scheme val="minor"/>
      </rPr>
      <t>(enter as a negative number)</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</si>
  <si>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drop down list.
</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</si>
  <si>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</si>
  <si>
    <t>Date                     (Enter as "MM/DD/YYYY")</t>
  </si>
  <si>
    <r>
      <t xml:space="preserve">Telephone number - </t>
    </r>
    <r>
      <rPr>
        <b/>
        <sz val="11"/>
        <color theme="1"/>
        <rFont val="Calibri"/>
        <family val="2"/>
        <scheme val="minor"/>
      </rPr>
      <t>enter only telephone number</t>
    </r>
    <r>
      <rPr>
        <sz val="11"/>
        <color theme="1"/>
        <rFont val="Calibri"/>
        <family val="2"/>
        <scheme val="minor"/>
      </rPr>
      <t xml:space="preserve">    ###-###-####</t>
    </r>
  </si>
  <si>
    <t>Encter telephone extension, etc.</t>
  </si>
  <si>
    <r>
      <rPr>
        <b/>
        <i/>
        <sz val="12"/>
        <rFont val="Cambria"/>
        <family val="1"/>
      </rPr>
      <t xml:space="preserve"> Data Input Workbook</t>
    </r>
    <r>
      <rPr>
        <i/>
        <sz val="12"/>
        <rFont val="Cambria"/>
        <family val="1"/>
      </rPr>
      <t xml:space="preserve"> - This workbook combines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</si>
  <si>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t>Data documenting the unit's compliance with General Statue 159-25 is captured in account numbers 947, 948, 949, 950, and 952.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</si>
  <si>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</si>
  <si>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t xml:space="preserve">The TD Info Completed by Auditor Worksheet is to be filled out using the completed audit report for the fiscal year 2023. </t>
  </si>
  <si>
    <t>Please remember the original 2023 audit report submission cannot be processed unless we receive the following:</t>
  </si>
  <si>
    <t xml:space="preserve">- PDF file of the Audit Report named “Unit Name 2023 Audit”             </t>
  </si>
  <si>
    <t>- PDF file of all communication letters from the auditor to the unit  named “Unit Name 2023 comm #1”, “Unit Name 2023 comm #2”, etc.</t>
  </si>
  <si>
    <t xml:space="preserve">- Excel file named “Unit Name 2023 Data Input Workbook" </t>
  </si>
  <si>
    <r>
      <t xml:space="preserve">We have added questions to the  2023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</si>
  <si>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If the 2023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</si>
  <si>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t>Location of Documents for the 2023 Audit Submission Process</t>
  </si>
  <si>
    <t>Instructions for Audits with a Fiscal Year Ending Earlier than June 30, 2023</t>
  </si>
  <si>
    <r>
      <t xml:space="preserve">If you are performing an audit for a year earlier than June 30, 2023, please email </t>
    </r>
    <r>
      <rPr>
        <b/>
        <sz val="12"/>
        <color theme="1"/>
        <rFont val="Cambria"/>
        <family val="1"/>
      </rPr>
      <t>LGCAudit@nctreasurer.com</t>
    </r>
    <r>
      <rPr>
        <sz val="12"/>
        <color theme="1"/>
        <rFont val="Cambria"/>
        <family val="1"/>
      </rPr>
      <t>, as you will need to use the appropriate transmittal and data input document for that time period.</t>
    </r>
  </si>
  <si>
    <t>584016</t>
  </si>
  <si>
    <t>581427</t>
  </si>
  <si>
    <t>584015</t>
  </si>
  <si>
    <t>581418</t>
  </si>
  <si>
    <t>584134</t>
  </si>
  <si>
    <t>581419</t>
  </si>
  <si>
    <t>Patrick</t>
  </si>
  <si>
    <t>Melissa</t>
  </si>
  <si>
    <t>White</t>
  </si>
  <si>
    <t>Sloan</t>
  </si>
  <si>
    <t>Owens</t>
  </si>
  <si>
    <t>11/3/2022</t>
  </si>
  <si>
    <t>Ashley Snyder</t>
  </si>
  <si>
    <t>Patrick Sloan</t>
  </si>
  <si>
    <t>Melissa Owens</t>
  </si>
  <si>
    <t>Sr. Director of Accounting &amp; Finance - Deputy Finance Officer</t>
  </si>
  <si>
    <t>11/14/2022</t>
  </si>
  <si>
    <t>11/1/2022</t>
  </si>
  <si>
    <t>10/31/2022</t>
  </si>
  <si>
    <t>919-651-8894</t>
  </si>
  <si>
    <t>828-225-2758 ext.4734</t>
  </si>
  <si>
    <t>asnyder@alliancehealthplan.org</t>
  </si>
  <si>
    <t>PatrickS@sandhillscenter.org</t>
  </si>
  <si>
    <t>melissa.owens@trilliumnc.org</t>
  </si>
  <si>
    <t>Did the Unit have any of the following occur:
1.  Were any debt service payments deferred or restructured in this fiscal year? (does not include refinancings designed to take advantage of lower interest rates)
2.  Bond covenants were not met
3.  Debt serv</t>
  </si>
  <si>
    <t>The Auditor will submit the Audit Report to the LGC within five months plus one day after the fiscal year end.-á (for units with a June 30th fiscal year-end this would be December 1)-á-á Select Yes or No</t>
  </si>
  <si>
    <t>12/1/2022</t>
  </si>
  <si>
    <t>10/25/2022</t>
  </si>
  <si>
    <t>10/20/2022</t>
  </si>
  <si>
    <t>7/1/2022</t>
  </si>
  <si>
    <t>10/27/2022</t>
  </si>
  <si>
    <t>Did the unit have a board-appointed finance officer the entire fiscal year? (Yes or No)?</t>
  </si>
  <si>
    <t>Single Audit Only - Coronavirus State and Local Recovery Funds expenditures (21.027)</t>
  </si>
  <si>
    <t>Single Audit Only - Opioid Settlement Funds</t>
  </si>
  <si>
    <t>Date Audit First Received</t>
  </si>
  <si>
    <t>2022-11-23</t>
  </si>
  <si>
    <t>2022-11-08</t>
  </si>
  <si>
    <t>2022-11-16</t>
  </si>
  <si>
    <t>2022-11-22</t>
  </si>
  <si>
    <t>2022-11-01</t>
  </si>
  <si>
    <t>2022-11-09</t>
  </si>
  <si>
    <t>WS - total operating revenues less total operating expenses plus depreciation less debt service principal payments and less debt service interest expense payments Formula: 84-85+49-331-89</t>
  </si>
  <si>
    <t>WS - unrestricted cash and investments divided by (total operating expenses plus total all non-operating expenses less depreciation plus debt service principal payments) Formula: 80/(85+351-49+331)</t>
  </si>
  <si>
    <t>Elec - total operating revenues less total operating expenses plus depreciation less debt service principal payments and less debt service interest expense payments Formula: 93-94+52-100-98</t>
  </si>
  <si>
    <t>Elec - unrestricted cash and investments divided by (total operating expenses plus total all non-operating expenses less depreciation plus debt service principal payments) Formula: 90/(94+364-52+100)</t>
  </si>
  <si>
    <t>CCH TB</t>
  </si>
  <si>
    <t>WS-Please enter any pension liabilities that are classified as current liabilities and included in account 633 above (amounts entered should agree to the current amount included in the changes to long-term debt note)</t>
  </si>
  <si>
    <t>WS-Please enter any current liabilities that are payable from restricted assets and included row 12 above (amounts entered should agree to the current amount included in the changes to long-term debt note)</t>
  </si>
  <si>
    <t>WS-Please enter any OPEB liabilities that are classified as current liabilities and included in account 633 above (amounts entered should agree to the current amount included in the changes to long-term debt note)</t>
  </si>
  <si>
    <t xml:space="preserve">Electric-Current liabilities (as reported on the Statement of Fund Net Position)
Include:   Current liabilities including current portion of long-term debt.  Deferred inflows should not be included in Current Liabilities  
</t>
  </si>
  <si>
    <t>Electric-Please enter any bond anticipation notes that are classified as current liabilities and included in account 639 above (amounts entered should agree to the current amount included in the changes to long-term debt note)</t>
  </si>
  <si>
    <t>Electric-Please enter any compensated absences that are classified as current liabilities and included in account 639 above (amounts entered should agree to the current amount included in the changes to long-term debt note)</t>
  </si>
  <si>
    <t>Electric-Please enter any pension liabilities that are classified as current liabilities and included account in 639 above (amounts entered should agree to the current amount included in the changes to long-term debt note)</t>
  </si>
  <si>
    <t>Electric-Please enter any current liabilities that are payable from restricted assets and included in account 639 above.</t>
  </si>
  <si>
    <t>Electric-Please enter any OPEB liabilities that are classified as current liabilities and included in account 639 above (amounts entered should agree to the current amount included in the changes to long-term debt note)</t>
  </si>
  <si>
    <t># of other matters that auditor asked the unit to respond to.</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</si>
  <si>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</si>
  <si>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</si>
  <si>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</si>
  <si>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12/2/2021</t>
  </si>
  <si>
    <t>10/26/2021</t>
  </si>
  <si>
    <t>10/14/2021</t>
  </si>
  <si>
    <t>11/9/2021</t>
  </si>
  <si>
    <t>10/22/2021</t>
  </si>
  <si>
    <t>Amount of Ad valorem tax collected (including motor vehicle and prior years) reported on budget actual statement</t>
  </si>
  <si>
    <t>Amount of Ad valorem tax budgeted (including motor vehicle and prior years) reported on budget actual statement</t>
  </si>
  <si>
    <t>Of the transfers-in above in acct # 352, list amount of transfers-in that were used to support Water Sewer operations  (exclude capital transfers)</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</si>
  <si>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</si>
  <si>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</si>
  <si>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</si>
  <si>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Amount of transfer out to the General Fund that is for Payment in Lieu of Taxes (PILOT)</t>
  </si>
  <si>
    <t>The Counties listed in cell H260 are scheduled to revalue property listing by 1/1/2022 according to the Dept. of Revenue records.  Please indicate if you expect your revaluation to increase, decrease, or no change.  If you are not listed please select N/A</t>
  </si>
  <si>
    <t>Units with Electric Operations have 0.07, 0.08, 0.09</t>
  </si>
  <si>
    <t>For units of government that have Proprietary Funds that do not prepare Government-Wide Financial Statement need to answer the following questions.</t>
  </si>
  <si>
    <t xml:space="preserve">"Certain" Special Purpose Governments as defined by GASB 34 (a special purpose government that only has proprietary funds (no governmental funds)) are not required </t>
  </si>
  <si>
    <t>to prepare Government Wide Statements but can use an alternate presentation.  If your unit is a Special Purpose Government that did not prepare  Government Wide</t>
  </si>
  <si>
    <t xml:space="preserve">Statements but can use an alternate presentation.  If your unit is a Special Purpose Government that did not prepare  Government Wide financial statements please </t>
  </si>
  <si>
    <t>Revenue, Expenses &amp; Changes in Fund Net Position</t>
  </si>
  <si>
    <r>
      <rPr>
        <b/>
        <u/>
        <sz val="11"/>
        <color rgb="FFFF0000"/>
        <rFont val="Calibri"/>
        <family val="2"/>
        <scheme val="minor"/>
      </rPr>
      <t>All Proprietary Funds</t>
    </r>
    <r>
      <rPr>
        <u/>
        <sz val="11"/>
        <color theme="1"/>
        <rFont val="Calibri"/>
        <family val="2"/>
        <scheme val="minor"/>
      </rPr>
      <t xml:space="preserve"> -total </t>
    </r>
    <r>
      <rPr>
        <b/>
        <u/>
        <sz val="11"/>
        <color rgb="FFFF0000"/>
        <rFont val="Calibri"/>
        <family val="2"/>
        <scheme val="minor"/>
      </rPr>
      <t>of all</t>
    </r>
    <r>
      <rPr>
        <u/>
        <sz val="11"/>
        <color theme="1"/>
        <rFont val="Calibri"/>
        <family val="2"/>
        <scheme val="minor"/>
      </rPr>
      <t xml:space="preserve"> expenses excluding transfers out</t>
    </r>
  </si>
  <si>
    <r>
      <rPr>
        <b/>
        <u/>
        <sz val="11"/>
        <color rgb="FFFF0000"/>
        <rFont val="Calibri"/>
        <family val="2"/>
        <scheme val="minor"/>
      </rPr>
      <t>All Proprietary Funds</t>
    </r>
    <r>
      <rPr>
        <u/>
        <sz val="11"/>
        <color theme="1"/>
        <rFont val="Calibri"/>
        <family val="2"/>
        <scheme val="minor"/>
      </rPr>
      <t xml:space="preserve"> -Depreciation and amortization expense</t>
    </r>
  </si>
  <si>
    <t>Cash Flow Statement</t>
  </si>
  <si>
    <r>
      <rPr>
        <b/>
        <u/>
        <sz val="11"/>
        <color rgb="FFFF0000"/>
        <rFont val="Calibri"/>
        <family val="2"/>
        <scheme val="minor"/>
      </rPr>
      <t>All Proprietary Funds</t>
    </r>
    <r>
      <rPr>
        <u/>
        <sz val="11"/>
        <color theme="1"/>
        <rFont val="Calibri"/>
        <family val="2"/>
        <scheme val="minor"/>
      </rPr>
      <t xml:space="preserve"> -Principal paid on long-term debt.  Amount should be reduced by principal payments for debt refunding.</t>
    </r>
  </si>
  <si>
    <t>Please enter page number if information included in the audit report/other communications</t>
  </si>
  <si>
    <t>Did your audit disclose as a finding any statutory violations? (not including budget violations) (Yes or No) If the answer  is "Yes", review whether this needs to be disclosed in the Stewardship, Compliance and Accountability Note</t>
  </si>
  <si>
    <t>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t>
  </si>
  <si>
    <t>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t>
  </si>
  <si>
    <t>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t>
  </si>
  <si>
    <r>
      <t xml:space="preserve">Number of significant deficiency findings (financial statement findings only)
</t>
    </r>
    <r>
      <rPr>
        <sz val="11"/>
        <color rgb="FFFF0000"/>
        <rFont val="Calibri"/>
        <family val="2"/>
        <scheme val="minor"/>
      </rPr>
      <t>Exclude findings reported in questions 907, 951</t>
    </r>
  </si>
  <si>
    <r>
      <t xml:space="preserve">Number of material weaknesses findings (financial statements findings only)
</t>
    </r>
    <r>
      <rPr>
        <sz val="11"/>
        <color rgb="FFFF0000"/>
        <rFont val="Calibri"/>
        <family val="2"/>
        <scheme val="minor"/>
      </rPr>
      <t>Exclude findings reported in questions  907, 951</t>
    </r>
  </si>
  <si>
    <t>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t>
  </si>
  <si>
    <t xml:space="preserve">Is there is a going concern noted in the audit report? </t>
  </si>
  <si>
    <t xml:space="preserve">Was an AU-C Section 260 (The Auditor's Communication With Those Charged With Governance) letter issued?     </t>
  </si>
  <si>
    <t>Was an AU-C Section 265 (Communicating Internal Control Related Matters Identified in an Audit) letter issued?</t>
  </si>
  <si>
    <t>J</t>
  </si>
  <si>
    <t>If the fiscal year-end is other than 6/30/2023, 9/30/2023, 12/31/2023 or 3/31/2024, please contact us.</t>
  </si>
  <si>
    <t>What date was the audit report submitted to the LGC?  (Note audit reports are due four months after fiscal year end regardless of the contract submission date.)</t>
  </si>
  <si>
    <r>
      <t xml:space="preserve">Date the auditor presented or plans to present Financial Performance Indicators of Concern (FPIC) to the Governing Board.  </t>
    </r>
    <r>
      <rPr>
        <sz val="11"/>
        <color theme="5"/>
        <rFont val="Calibri"/>
        <family val="2"/>
        <scheme val="minor"/>
      </rPr>
      <t>If there are no FPICs to present to the governing board,  enter "7/1/2023" to indicate that a FPIC response is not required.</t>
    </r>
  </si>
  <si>
    <t>Does the Performance Indicator Print worksheet in this workbook have a red shaded cell?</t>
  </si>
  <si>
    <t>Section 2:</t>
  </si>
  <si>
    <t xml:space="preserve">Does the unit have a self-insurance fund? </t>
  </si>
  <si>
    <t>If the unit is self-insured for employee health care, does the unit use a qualified consultant to establish rates and appropriate reserve levels?</t>
  </si>
  <si>
    <r>
      <t xml:space="preserve">Does the Unit have a non-state administered pension plan?
</t>
    </r>
    <r>
      <rPr>
        <sz val="11"/>
        <color theme="5" tint="-0.249977111117893"/>
        <rFont val="Calibri"/>
        <family val="2"/>
        <scheme val="minor"/>
      </rPr>
      <t>(Note - OPEB is not a pension plan.)</t>
    </r>
  </si>
  <si>
    <t>All Proprietary Funds -total of all expenses excluding transfers out</t>
  </si>
  <si>
    <t>All Proprietary Funds -Depreciation and amortization expense</t>
  </si>
  <si>
    <t>All Proprietary Funds -Principal paid on long-term debt.  Amount should be reduced by principal payments for debt refunding</t>
  </si>
  <si>
    <t>answer the following questions.   A special purpose government should not have completed questions in the Governmental Activities section in rows 7 through 10</t>
  </si>
  <si>
    <t xml:space="preserve"> Did the unit have a board-appointed finance officer or interim board-appointed finance officer the entire fiscal year (Yes or No)</t>
  </si>
  <si>
    <t>If the answer to 1059 is "No," then was the unit without a board-appointed interim or permanent finance officer for more than 2 weeks at any time in the fiscal year</t>
  </si>
  <si>
    <t xml:space="preserve">Was the finance officer or interim finance officer bonded pursuant to G.S. 159-29 </t>
  </si>
  <si>
    <t>Is there is a going concern noted in the audit report</t>
  </si>
  <si>
    <t>Does the Performance Indicator Print worksheet in this workbook have a red shaded cell</t>
  </si>
  <si>
    <t>Does the unit have a self-insurance fund</t>
  </si>
  <si>
    <t>If the unit is self-insured for employee health care, does the unit use a qualified consultant to establish rates and appropriate reserve levels</t>
  </si>
  <si>
    <t>Does the Unit have a non-state administrered pension plan</t>
  </si>
  <si>
    <t>Amount of ARPA funds expended in total for fiscal year for non-capital purposes</t>
  </si>
  <si>
    <t>What date was the audit report submitted to the LGC?</t>
  </si>
  <si>
    <t>TD Info Completed by Auditor tab: CCH acct #1079</t>
  </si>
  <si>
    <t>C26</t>
  </si>
  <si>
    <t>C25</t>
  </si>
  <si>
    <t>Fiscal Year 2023</t>
  </si>
  <si>
    <t xml:space="preserve">The Unit had material weaknesses, significant deficiencies, statutory violations and/or items identified on the TD Info Completed by Auditor tab that should be addressed in the FPIC Response Letter.  </t>
  </si>
  <si>
    <t>This indicator identifies whether the unit has any material weaknesses, significant deficiencies, management letter comments or items identified on the TD Info Completed by Audit tab including 1058, 955 and 957, that require a response.</t>
  </si>
  <si>
    <t>Must be linked to unit number on Unit Data from Audit Worksheet tab</t>
  </si>
  <si>
    <t>Fiscal 2023 -  Data Input Workbook incorporates the
Unit Data from Audit Worksheet, TD Info Completed by Auditor Worksheet, Performance Indicators Print Worksheet</t>
  </si>
  <si>
    <t>What date was the audit report submitted to the LGC?  (Note audit reports are due four months after fiscal year end regardless of the contract submission date.)  Enter as "MM/DD/YYYY"</t>
  </si>
  <si>
    <t>Please enter the fiscal year end reported on the unit's audited financial statements if other than 6/30/2023.                                                  Format "MM/DD/YYYY"</t>
  </si>
  <si>
    <r>
      <t xml:space="preserve">Please list the amount of ARPA funds expended in total this fiscal year for non-capital purposes.  Enter </t>
    </r>
    <r>
      <rPr>
        <sz val="11"/>
        <rFont val="Calibri"/>
        <family val="2"/>
        <scheme val="minor"/>
      </rPr>
      <t>"</t>
    </r>
    <r>
      <rPr>
        <b/>
        <sz val="11"/>
        <rFont val="Calibri"/>
        <family val="2"/>
        <scheme val="minor"/>
      </rPr>
      <t>0</t>
    </r>
    <r>
      <rPr>
        <sz val="11"/>
        <rFont val="Calibri"/>
        <family val="2"/>
        <scheme val="minor"/>
      </rPr>
      <t>"</t>
    </r>
    <r>
      <rPr>
        <b/>
        <sz val="11"/>
        <color theme="1"/>
        <rFont val="Calibri"/>
        <family val="2"/>
        <scheme val="minor"/>
      </rPr>
      <t xml:space="preserve"> </t>
    </r>
    <r>
      <rPr>
        <sz val="11"/>
        <color theme="1"/>
        <rFont val="Calibri"/>
        <family val="2"/>
        <scheme val="minor"/>
      </rPr>
      <t>if no ARPA funds expended for this fiscal year for non-capital purposes.</t>
    </r>
  </si>
  <si>
    <t xml:space="preserve">All unrestricted cash and investments.  
Exclude restricted cash and cash held by a third party. </t>
  </si>
  <si>
    <t>Version Date 10/18/2023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</si>
</sst>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0" formatCode="###\-###\-####"/>
  </numFmts>
  <fonts count="15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sz val="11"/>
      <color indexed="8"/>
      <name val="Calibri"/>
      <family val="2"/>
      <scheme val="minor"/>
    </font>
    <font>
      <sz val="28"/>
      <color theme="1"/>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sz val="11"/>
      <color theme="9" tint="-0.249977111117893"/>
      <name val="Calibri"/>
      <family val="2"/>
      <scheme val="minor"/>
    </font>
    <font>
      <u/>
      <sz val="11"/>
      <color indexed="8"/>
      <name val="Calibri"/>
      <family val="2"/>
      <scheme val="minor"/>
    </font>
    <font>
      <sz val="11"/>
      <color indexed="6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1"/>
      <color indexed="10"/>
      <name val="Calibri"/>
      <family val="2"/>
      <scheme val="minor"/>
    </font>
    <font>
      <sz val="11"/>
      <color theme="5" tint="-0.499984740745262"/>
      <name val="Calibri"/>
      <family val="2"/>
      <scheme val="minor"/>
    </font>
    <font>
      <b/>
      <i/>
      <sz val="12"/>
      <color rgb="FFFF0000"/>
      <name val="Cambria"/>
      <family val="1"/>
    </font>
    <font>
      <sz val="11"/>
      <color theme="5"/>
      <name val="Calibri"/>
      <family val="2"/>
      <scheme val="minor"/>
    </font>
    <font>
      <b/>
      <sz val="12"/>
      <color theme="1"/>
      <name val="Century Schoolbook"/>
      <family val="1"/>
    </font>
    <font>
      <b/>
      <sz val="12"/>
      <color theme="1"/>
      <name val="Cambria"/>
      <family val="1"/>
    </font>
    <font>
      <b/>
      <u/>
      <sz val="11"/>
      <color rgb="FFFF0000"/>
      <name val="Calibri"/>
      <family val="2"/>
      <scheme val="minor"/>
    </font>
    <font>
      <sz val="11"/>
      <color theme="5" tint="-0.249977111117893"/>
      <name val="Calibri"/>
      <family val="2"/>
      <scheme val="minor"/>
    </font>
    <font>
      <b/>
      <u/>
      <sz val="11"/>
      <color theme="10"/>
      <name val="Calibri"/>
      <family val="2"/>
      <scheme val="minor"/>
    </font>
  </fonts>
  <fills count="8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DCFDD3"/>
        <bgColor indexed="64"/>
      </patternFill>
    </fill>
    <fill>
      <patternFill patternType="solid">
        <fgColor rgb="FF92D050"/>
        <bgColor indexed="64"/>
      </patternFill>
    </fill>
    <fill>
      <patternFill patternType="solid">
        <fgColor theme="0" tint="-0.499984740745262"/>
        <bgColor indexed="64"/>
      </patternFill>
    </fill>
    <fill>
      <patternFill patternType="solid">
        <fgColor theme="8" tint="0.79998168889431442"/>
        <bgColor indexed="64"/>
      </patternFill>
    </fill>
  </fills>
  <borders count="10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9" fillId="0" borderId="0"/>
    <xf numFmtId="0" fontId="60" fillId="0" borderId="0"/>
    <xf numFmtId="0" fontId="60" fillId="0" borderId="0"/>
    <xf numFmtId="0" fontId="59" fillId="0" borderId="0"/>
    <xf numFmtId="0" fontId="60" fillId="0" borderId="0"/>
    <xf numFmtId="0" fontId="60" fillId="0" borderId="0"/>
    <xf numFmtId="0" fontId="61" fillId="0" borderId="0"/>
    <xf numFmtId="0" fontId="60"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0" fontId="61"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59"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9" fillId="0" borderId="0"/>
    <xf numFmtId="0" fontId="59" fillId="0" borderId="0"/>
    <xf numFmtId="0" fontId="59" fillId="0" borderId="0"/>
    <xf numFmtId="0" fontId="59" fillId="0" borderId="0"/>
    <xf numFmtId="0" fontId="59" fillId="0" borderId="0"/>
    <xf numFmtId="0" fontId="11" fillId="0" borderId="0"/>
    <xf numFmtId="0" fontId="59" fillId="0" borderId="0"/>
    <xf numFmtId="0" fontId="5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3" fillId="0" borderId="0"/>
    <xf numFmtId="0" fontId="33" fillId="0" borderId="0"/>
    <xf numFmtId="0" fontId="21" fillId="0" borderId="0"/>
    <xf numFmtId="0" fontId="33" fillId="0" borderId="0"/>
    <xf numFmtId="0" fontId="33" fillId="0" borderId="0"/>
    <xf numFmtId="0" fontId="33" fillId="0" borderId="0"/>
    <xf numFmtId="0" fontId="59" fillId="0" borderId="0"/>
    <xf numFmtId="0" fontId="33" fillId="0" borderId="0"/>
    <xf numFmtId="0" fontId="33" fillId="0" borderId="0"/>
    <xf numFmtId="0" fontId="33" fillId="0" borderId="0"/>
    <xf numFmtId="0" fontId="33" fillId="0" borderId="0"/>
    <xf numFmtId="0" fontId="3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3" fillId="0" borderId="0"/>
    <xf numFmtId="0" fontId="33" fillId="0" borderId="0"/>
    <xf numFmtId="0" fontId="33" fillId="0" borderId="0"/>
    <xf numFmtId="0" fontId="33" fillId="0" borderId="0"/>
    <xf numFmtId="0" fontId="33" fillId="0" borderId="0"/>
    <xf numFmtId="0" fontId="11" fillId="0" borderId="0"/>
    <xf numFmtId="0" fontId="61" fillId="0" borderId="0"/>
    <xf numFmtId="0" fontId="61" fillId="0" borderId="0"/>
    <xf numFmtId="0" fontId="61"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0"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1"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0"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4" fillId="0" borderId="44" applyNumberFormat="0" applyFill="0" applyAlignment="0" applyProtection="0"/>
    <xf numFmtId="0" fontId="65" fillId="0" borderId="45" applyNumberFormat="0" applyFill="0" applyAlignment="0" applyProtection="0"/>
    <xf numFmtId="0" fontId="66" fillId="0" borderId="46" applyNumberFormat="0" applyFill="0" applyAlignment="0" applyProtection="0"/>
    <xf numFmtId="0" fontId="66" fillId="0" borderId="0" applyNumberFormat="0" applyFill="0" applyBorder="0" applyAlignment="0" applyProtection="0"/>
    <xf numFmtId="0" fontId="67" fillId="35" borderId="0" applyNumberFormat="0" applyBorder="0" applyAlignment="0" applyProtection="0"/>
    <xf numFmtId="0" fontId="68" fillId="36" borderId="0" applyNumberFormat="0" applyBorder="0" applyAlignment="0" applyProtection="0"/>
    <xf numFmtId="0" fontId="69" fillId="38" borderId="47" applyNumberFormat="0" applyAlignment="0" applyProtection="0"/>
    <xf numFmtId="0" fontId="70" fillId="39" borderId="48" applyNumberFormat="0" applyAlignment="0" applyProtection="0"/>
    <xf numFmtId="0" fontId="71" fillId="39" borderId="47" applyNumberFormat="0" applyAlignment="0" applyProtection="0"/>
    <xf numFmtId="0" fontId="72" fillId="0" borderId="49" applyNumberFormat="0" applyFill="0" applyAlignment="0" applyProtection="0"/>
    <xf numFmtId="0" fontId="73" fillId="40" borderId="50" applyNumberFormat="0" applyAlignment="0" applyProtection="0"/>
    <xf numFmtId="0" fontId="62" fillId="0" borderId="0" applyNumberFormat="0" applyFill="0" applyBorder="0" applyAlignment="0" applyProtection="0"/>
    <xf numFmtId="0" fontId="39" fillId="0" borderId="52" applyNumberFormat="0" applyFill="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3" fillId="37" borderId="0" applyNumberFormat="0" applyBorder="0" applyAlignment="0" applyProtection="0"/>
    <xf numFmtId="0" fontId="33" fillId="41" borderId="51" applyNumberFormat="0" applyFont="0" applyAlignment="0" applyProtection="0"/>
    <xf numFmtId="40" fontId="76" fillId="0" borderId="17">
      <alignment horizontal="right"/>
    </xf>
    <xf numFmtId="0" fontId="77" fillId="0" borderId="0">
      <alignment horizontal="left"/>
    </xf>
    <xf numFmtId="49" fontId="11" fillId="0" borderId="0"/>
    <xf numFmtId="0" fontId="77" fillId="0" borderId="0">
      <alignment horizontal="left"/>
    </xf>
    <xf numFmtId="174" fontId="76" fillId="0" borderId="17">
      <alignment horizontal="right"/>
    </xf>
    <xf numFmtId="49" fontId="76"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75" fillId="48" borderId="0">
      <alignment horizontal="right" vertical="center"/>
    </xf>
    <xf numFmtId="49" fontId="75" fillId="48" borderId="0">
      <alignment horizontal="left" vertical="center"/>
    </xf>
    <xf numFmtId="49" fontId="75" fillId="48" borderId="0">
      <alignment horizontal="center" vertical="center"/>
    </xf>
    <xf numFmtId="49" fontId="75" fillId="48" borderId="0">
      <alignment horizontal="center" vertical="center"/>
    </xf>
    <xf numFmtId="49" fontId="75" fillId="48" borderId="0">
      <alignment horizontal="right" vertical="center"/>
    </xf>
    <xf numFmtId="40" fontId="75" fillId="48" borderId="0">
      <alignment horizontal="right"/>
    </xf>
    <xf numFmtId="49" fontId="75"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75" fillId="48" borderId="0">
      <alignment horizontal="center" vertical="center"/>
    </xf>
    <xf numFmtId="49" fontId="75" fillId="48" borderId="0">
      <alignment horizontal="center" vertical="center"/>
    </xf>
    <xf numFmtId="174" fontId="75" fillId="48" borderId="0">
      <alignment horizontal="center" vertical="center"/>
    </xf>
    <xf numFmtId="49" fontId="75" fillId="48" borderId="0">
      <alignment horizontal="right"/>
    </xf>
    <xf numFmtId="40" fontId="76" fillId="0" borderId="19">
      <alignment horizontal="right"/>
    </xf>
    <xf numFmtId="0" fontId="77" fillId="0" borderId="0">
      <alignment horizontal="left"/>
    </xf>
    <xf numFmtId="49" fontId="11" fillId="0" borderId="0"/>
    <xf numFmtId="0" fontId="77" fillId="0" borderId="0">
      <alignment horizontal="left"/>
    </xf>
    <xf numFmtId="174" fontId="76" fillId="0" borderId="19">
      <alignment horizontal="right"/>
    </xf>
    <xf numFmtId="49" fontId="76" fillId="0" borderId="0">
      <alignment horizontal="right"/>
    </xf>
    <xf numFmtId="49" fontId="11" fillId="0" borderId="0"/>
    <xf numFmtId="49" fontId="11" fillId="0" borderId="0"/>
    <xf numFmtId="40" fontId="76" fillId="0" borderId="14">
      <alignment horizontal="right"/>
    </xf>
    <xf numFmtId="49" fontId="76" fillId="0" borderId="0">
      <alignment horizontal="left"/>
    </xf>
    <xf numFmtId="49" fontId="11" fillId="0" borderId="0"/>
    <xf numFmtId="49" fontId="76" fillId="0" borderId="0">
      <alignment horizontal="left"/>
    </xf>
    <xf numFmtId="174" fontId="76" fillId="0" borderId="14">
      <alignment horizontal="right"/>
    </xf>
    <xf numFmtId="49" fontId="76" fillId="0" borderId="0">
      <alignment horizontal="right"/>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75"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76" fillId="49" borderId="0">
      <alignment horizontal="center" vertical="center"/>
    </xf>
    <xf numFmtId="49" fontId="11" fillId="49" borderId="0">
      <alignment horizontal="left" vertical="center"/>
    </xf>
    <xf numFmtId="49" fontId="76" fillId="49" borderId="0">
      <alignment horizontal="center" vertical="center"/>
    </xf>
    <xf numFmtId="0" fontId="76" fillId="50" borderId="0">
      <alignment horizontal="left"/>
    </xf>
    <xf numFmtId="49" fontId="11" fillId="0" borderId="0"/>
    <xf numFmtId="0" fontId="76" fillId="50" borderId="0">
      <alignment horizontal="left"/>
    </xf>
    <xf numFmtId="40" fontId="76" fillId="0" borderId="0">
      <alignment horizontal="right"/>
    </xf>
    <xf numFmtId="49" fontId="75" fillId="48" borderId="0"/>
    <xf numFmtId="49" fontId="75" fillId="48" borderId="0"/>
    <xf numFmtId="49" fontId="11" fillId="0" borderId="0"/>
    <xf numFmtId="0" fontId="78" fillId="51" borderId="0" applyFont="0" applyFill="0">
      <alignment horizontal="left" vertical="top" wrapText="1"/>
    </xf>
    <xf numFmtId="40" fontId="78" fillId="0" borderId="0"/>
    <xf numFmtId="40" fontId="78" fillId="0" borderId="0"/>
    <xf numFmtId="0" fontId="78" fillId="0" borderId="0">
      <alignment horizontal="left"/>
    </xf>
    <xf numFmtId="0" fontId="78" fillId="0" borderId="0">
      <alignment horizontal="center"/>
    </xf>
    <xf numFmtId="0" fontId="79" fillId="0" borderId="0">
      <alignment horizontal="center"/>
    </xf>
    <xf numFmtId="0" fontId="80" fillId="48" borderId="0">
      <alignment horizontal="left"/>
    </xf>
    <xf numFmtId="0" fontId="80" fillId="48" borderId="0">
      <alignment horizontal="left"/>
    </xf>
    <xf numFmtId="0" fontId="79" fillId="0" borderId="0">
      <alignment horizontal="center"/>
    </xf>
    <xf numFmtId="40" fontId="81" fillId="0" borderId="18"/>
    <xf numFmtId="40" fontId="81" fillId="0" borderId="18"/>
    <xf numFmtId="0" fontId="81" fillId="0" borderId="0"/>
    <xf numFmtId="0" fontId="81" fillId="0" borderId="0"/>
    <xf numFmtId="0" fontId="79" fillId="0" borderId="0">
      <alignment horizontal="center"/>
    </xf>
    <xf numFmtId="0" fontId="82" fillId="52" borderId="0">
      <alignment horizontal="left"/>
    </xf>
    <xf numFmtId="0" fontId="82" fillId="52" borderId="0">
      <alignment horizontal="left"/>
    </xf>
    <xf numFmtId="40" fontId="76" fillId="0" borderId="0">
      <alignment horizontal="right"/>
    </xf>
    <xf numFmtId="0" fontId="77" fillId="0" borderId="0">
      <alignment horizontal="left"/>
    </xf>
    <xf numFmtId="49" fontId="11" fillId="0" borderId="0"/>
    <xf numFmtId="0" fontId="77" fillId="0" borderId="0">
      <alignment horizontal="left"/>
    </xf>
    <xf numFmtId="174" fontId="76" fillId="0" borderId="0">
      <alignment horizontal="right"/>
    </xf>
    <xf numFmtId="49" fontId="76" fillId="0" borderId="0" applyBorder="0">
      <alignment horizontal="right"/>
    </xf>
    <xf numFmtId="0" fontId="11" fillId="0" borderId="0"/>
    <xf numFmtId="49" fontId="84" fillId="51" borderId="0">
      <alignment horizontal="left"/>
    </xf>
    <xf numFmtId="49" fontId="84" fillId="51" borderId="0">
      <alignment horizontal="left"/>
    </xf>
    <xf numFmtId="0" fontId="85" fillId="51" borderId="0">
      <alignment horizontal="left"/>
    </xf>
    <xf numFmtId="175" fontId="85" fillId="51" borderId="0">
      <alignment horizontal="left"/>
    </xf>
    <xf numFmtId="40" fontId="76" fillId="0" borderId="0">
      <alignment horizontal="right"/>
    </xf>
    <xf numFmtId="49" fontId="86" fillId="51" borderId="0">
      <alignment horizontal="left"/>
    </xf>
    <xf numFmtId="49" fontId="86" fillId="51" borderId="0">
      <alignment horizontal="left"/>
    </xf>
    <xf numFmtId="49" fontId="11" fillId="0" borderId="0"/>
    <xf numFmtId="40" fontId="76" fillId="0" borderId="14">
      <alignment horizontal="right"/>
    </xf>
    <xf numFmtId="49" fontId="76" fillId="0" borderId="0">
      <alignment horizontal="left"/>
    </xf>
    <xf numFmtId="49" fontId="11" fillId="0" borderId="0"/>
    <xf numFmtId="49" fontId="76" fillId="0" borderId="0">
      <alignment horizontal="left"/>
    </xf>
    <xf numFmtId="174" fontId="76" fillId="0" borderId="14">
      <alignment horizontal="right"/>
    </xf>
    <xf numFmtId="49" fontId="76" fillId="0" borderId="0">
      <alignment horizontal="right"/>
    </xf>
    <xf numFmtId="40" fontId="76" fillId="0" borderId="14">
      <alignment horizontal="right"/>
    </xf>
    <xf numFmtId="0" fontId="76" fillId="50" borderId="0">
      <alignment horizontal="left"/>
    </xf>
    <xf numFmtId="49" fontId="11" fillId="0" borderId="0"/>
    <xf numFmtId="0" fontId="76" fillId="50" borderId="0">
      <alignment horizontal="left"/>
    </xf>
    <xf numFmtId="174" fontId="76" fillId="0" borderId="14">
      <alignment horizontal="right"/>
    </xf>
    <xf numFmtId="49" fontId="76" fillId="0" borderId="0">
      <alignment horizontal="right"/>
    </xf>
    <xf numFmtId="0" fontId="81" fillId="0" borderId="0"/>
    <xf numFmtId="40" fontId="78" fillId="0" borderId="18"/>
    <xf numFmtId="40" fontId="78" fillId="0" borderId="18"/>
    <xf numFmtId="0" fontId="78" fillId="0" borderId="0"/>
    <xf numFmtId="0" fontId="78" fillId="0" borderId="0"/>
    <xf numFmtId="40" fontId="78" fillId="0" borderId="0"/>
    <xf numFmtId="176" fontId="78" fillId="0" borderId="0"/>
    <xf numFmtId="40" fontId="78" fillId="0" borderId="0"/>
    <xf numFmtId="0" fontId="78" fillId="0" borderId="0"/>
    <xf numFmtId="0" fontId="78" fillId="0" borderId="0"/>
    <xf numFmtId="40" fontId="76" fillId="0" borderId="18">
      <alignment horizontal="right"/>
    </xf>
    <xf numFmtId="49" fontId="76" fillId="0" borderId="0">
      <alignment horizontal="left"/>
    </xf>
    <xf numFmtId="49" fontId="11" fillId="0" borderId="0"/>
    <xf numFmtId="49" fontId="76" fillId="0" borderId="0">
      <alignment horizontal="left"/>
    </xf>
    <xf numFmtId="174" fontId="76" fillId="0" borderId="18">
      <alignment horizontal="right"/>
    </xf>
    <xf numFmtId="49" fontId="76"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1"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87"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4" fillId="55" borderId="0" applyNumberFormat="0" applyBorder="0" applyAlignment="0" applyProtection="0"/>
    <xf numFmtId="0" fontId="88" fillId="55" borderId="0" applyNumberFormat="0" applyBorder="0" applyAlignment="0" applyProtection="0"/>
    <xf numFmtId="0" fontId="74" fillId="58" borderId="0" applyNumberFormat="0" applyBorder="0" applyAlignment="0" applyProtection="0"/>
    <xf numFmtId="0" fontId="88" fillId="58" borderId="0" applyNumberFormat="0" applyBorder="0" applyAlignment="0" applyProtection="0"/>
    <xf numFmtId="0" fontId="74" fillId="61" borderId="0" applyNumberFormat="0" applyBorder="0" applyAlignment="0" applyProtection="0"/>
    <xf numFmtId="0" fontId="88" fillId="61" borderId="0" applyNumberFormat="0" applyBorder="0" applyAlignment="0" applyProtection="0"/>
    <xf numFmtId="0" fontId="74" fillId="64" borderId="0" applyNumberFormat="0" applyBorder="0" applyAlignment="0" applyProtection="0"/>
    <xf numFmtId="0" fontId="88" fillId="64" borderId="0" applyNumberFormat="0" applyBorder="0" applyAlignment="0" applyProtection="0"/>
    <xf numFmtId="0" fontId="74" fillId="67" borderId="0" applyNumberFormat="0" applyBorder="0" applyAlignment="0" applyProtection="0"/>
    <xf numFmtId="0" fontId="88" fillId="67" borderId="0" applyNumberFormat="0" applyBorder="0" applyAlignment="0" applyProtection="0"/>
    <xf numFmtId="0" fontId="74" fillId="70" borderId="0" applyNumberFormat="0" applyBorder="0" applyAlignment="0" applyProtection="0"/>
    <xf numFmtId="0" fontId="88" fillId="70" borderId="0" applyNumberFormat="0" applyBorder="0" applyAlignment="0" applyProtection="0"/>
    <xf numFmtId="0" fontId="88" fillId="42" borderId="0" applyNumberFormat="0" applyBorder="0" applyAlignment="0" applyProtection="0"/>
    <xf numFmtId="0" fontId="88" fillId="42" borderId="0" applyNumberFormat="0" applyBorder="0" applyAlignment="0" applyProtection="0"/>
    <xf numFmtId="0" fontId="88" fillId="43" borderId="0" applyNumberFormat="0" applyBorder="0" applyAlignment="0" applyProtection="0"/>
    <xf numFmtId="0" fontId="88" fillId="43" borderId="0" applyNumberFormat="0" applyBorder="0" applyAlignment="0" applyProtection="0"/>
    <xf numFmtId="0" fontId="88" fillId="44"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88" fillId="45" borderId="0" applyNumberFormat="0" applyBorder="0" applyAlignment="0" applyProtection="0"/>
    <xf numFmtId="0" fontId="88" fillId="46" borderId="0" applyNumberFormat="0" applyBorder="0" applyAlignment="0" applyProtection="0"/>
    <xf numFmtId="0" fontId="88" fillId="46" borderId="0" applyNumberFormat="0" applyBorder="0" applyAlignment="0" applyProtection="0"/>
    <xf numFmtId="0" fontId="88" fillId="47" borderId="0" applyNumberFormat="0" applyBorder="0" applyAlignment="0" applyProtection="0"/>
    <xf numFmtId="0" fontId="88" fillId="47" borderId="0" applyNumberFormat="0" applyBorder="0" applyAlignment="0" applyProtection="0"/>
    <xf numFmtId="0" fontId="89" fillId="36" borderId="0" applyNumberFormat="0" applyBorder="0" applyAlignment="0" applyProtection="0"/>
    <xf numFmtId="0" fontId="90" fillId="39" borderId="47" applyNumberFormat="0" applyAlignment="0" applyProtection="0"/>
    <xf numFmtId="0" fontId="91" fillId="40" borderId="50"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2" fillId="0" borderId="0" applyNumberFormat="0" applyFill="0" applyBorder="0" applyAlignment="0" applyProtection="0"/>
    <xf numFmtId="0" fontId="93" fillId="35" borderId="0" applyNumberFormat="0" applyBorder="0" applyAlignment="0" applyProtection="0"/>
    <xf numFmtId="0" fontId="94" fillId="0" borderId="44" applyNumberFormat="0" applyFill="0" applyAlignment="0" applyProtection="0"/>
    <xf numFmtId="0" fontId="95" fillId="0" borderId="4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6" fillId="0" borderId="46" applyNumberFormat="0" applyFill="0" applyAlignment="0" applyProtection="0"/>
    <xf numFmtId="0" fontId="96" fillId="0" borderId="0" applyNumberFormat="0" applyFill="0" applyBorder="0" applyAlignment="0" applyProtection="0"/>
    <xf numFmtId="0" fontId="97" fillId="38" borderId="47" applyNumberFormat="0" applyAlignment="0" applyProtection="0"/>
    <xf numFmtId="0" fontId="98" fillId="0" borderId="49" applyNumberFormat="0" applyFill="0" applyAlignment="0" applyProtection="0"/>
    <xf numFmtId="0" fontId="99"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1" applyNumberFormat="0" applyFont="0" applyAlignment="0" applyProtection="0"/>
    <xf numFmtId="0" fontId="100" fillId="39" borderId="48" applyNumberFormat="0" applyAlignment="0" applyProtection="0"/>
    <xf numFmtId="9" fontId="6" fillId="0" borderId="0" applyFont="0" applyFill="0" applyBorder="0" applyAlignment="0" applyProtection="0"/>
    <xf numFmtId="0" fontId="101" fillId="0" borderId="0" applyNumberFormat="0" applyFill="0" applyBorder="0" applyAlignment="0" applyProtection="0"/>
    <xf numFmtId="0" fontId="102" fillId="0" borderId="52" applyNumberFormat="0" applyFill="0" applyAlignment="0" applyProtection="0"/>
    <xf numFmtId="0" fontId="103" fillId="0" borderId="0" applyNumberFormat="0" applyFill="0" applyBorder="0" applyAlignment="0" applyProtection="0"/>
    <xf numFmtId="0" fontId="105" fillId="0" borderId="0"/>
    <xf numFmtId="43" fontId="106" fillId="0" borderId="0" applyFont="0" applyFill="0" applyBorder="0" applyAlignment="0" applyProtection="0"/>
    <xf numFmtId="0" fontId="106"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07" fillId="0" borderId="0" applyNumberFormat="0" applyFill="0" applyBorder="0" applyAlignment="0" applyProtection="0">
      <alignment vertical="top"/>
      <protection locked="0"/>
    </xf>
    <xf numFmtId="0" fontId="108" fillId="0" borderId="0" applyNumberFormat="0" applyFill="0" applyBorder="0" applyAlignment="0" applyProtection="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60" fillId="0" borderId="0"/>
    <xf numFmtId="0" fontId="59" fillId="0" borderId="0"/>
    <xf numFmtId="0" fontId="60" fillId="0" borderId="0"/>
    <xf numFmtId="0" fontId="60" fillId="0" borderId="0"/>
    <xf numFmtId="0" fontId="60" fillId="0" borderId="0"/>
    <xf numFmtId="0" fontId="60" fillId="0" borderId="0"/>
    <xf numFmtId="0" fontId="60" fillId="0" borderId="0"/>
    <xf numFmtId="0" fontId="61" fillId="0" borderId="0"/>
    <xf numFmtId="0" fontId="61"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06" fillId="0" borderId="0"/>
    <xf numFmtId="0" fontId="11" fillId="0" borderId="0"/>
    <xf numFmtId="0" fontId="10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15" fillId="0" borderId="0"/>
    <xf numFmtId="43" fontId="105" fillId="0" borderId="0" applyFont="0" applyFill="0" applyBorder="0" applyAlignment="0" applyProtection="0"/>
    <xf numFmtId="0" fontId="105" fillId="0" borderId="0"/>
    <xf numFmtId="0" fontId="117" fillId="0" borderId="0"/>
    <xf numFmtId="0" fontId="33" fillId="0" borderId="0"/>
    <xf numFmtId="0" fontId="117" fillId="0" borderId="0"/>
    <xf numFmtId="43" fontId="105" fillId="0" borderId="0" applyFont="0" applyFill="0" applyBorder="0" applyAlignment="0" applyProtection="0"/>
    <xf numFmtId="0" fontId="105" fillId="0" borderId="0"/>
    <xf numFmtId="0" fontId="105" fillId="0" borderId="0"/>
    <xf numFmtId="0" fontId="105" fillId="0" borderId="0"/>
    <xf numFmtId="0" fontId="118" fillId="0" borderId="0"/>
    <xf numFmtId="0" fontId="118" fillId="0" borderId="0"/>
    <xf numFmtId="0" fontId="119" fillId="0" borderId="0"/>
    <xf numFmtId="0" fontId="118" fillId="0" borderId="0"/>
    <xf numFmtId="0" fontId="117" fillId="0" borderId="0"/>
    <xf numFmtId="0" fontId="118" fillId="0" borderId="0"/>
    <xf numFmtId="0" fontId="117"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7" fillId="0" borderId="0"/>
    <xf numFmtId="0" fontId="117" fillId="0" borderId="0"/>
    <xf numFmtId="0" fontId="118" fillId="0" borderId="0"/>
    <xf numFmtId="0" fontId="117" fillId="0" borderId="0"/>
    <xf numFmtId="0" fontId="117" fillId="0" borderId="0"/>
    <xf numFmtId="0" fontId="119" fillId="0" borderId="0"/>
    <xf numFmtId="0" fontId="117" fillId="5" borderId="7" applyNumberFormat="0" applyFont="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7" fillId="0" borderId="0"/>
    <xf numFmtId="0" fontId="119"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7" fillId="5" borderId="7" applyNumberFormat="0" applyFont="0" applyAlignment="0" applyProtection="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7" fillId="0" borderId="0"/>
    <xf numFmtId="0" fontId="119" fillId="0" borderId="0"/>
    <xf numFmtId="0" fontId="117" fillId="0" borderId="0"/>
    <xf numFmtId="0" fontId="119" fillId="0" borderId="0"/>
    <xf numFmtId="0" fontId="117" fillId="0" borderId="0"/>
    <xf numFmtId="0" fontId="120"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20"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9" fillId="0" borderId="0"/>
    <xf numFmtId="0" fontId="119" fillId="0" borderId="0"/>
    <xf numFmtId="0" fontId="10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0"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1"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1"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1"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05" fillId="0" borderId="0"/>
    <xf numFmtId="43" fontId="105" fillId="0" borderId="0" applyFont="0" applyFill="0" applyBorder="0" applyAlignment="0" applyProtection="0"/>
    <xf numFmtId="0" fontId="10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5"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05" fillId="0" borderId="0"/>
    <xf numFmtId="0" fontId="144" fillId="0" borderId="0"/>
    <xf numFmtId="0" fontId="147" fillId="0" borderId="0"/>
    <xf numFmtId="43" fontId="147" fillId="0" borderId="0" applyFont="0" applyFill="0" applyBorder="0" applyAlignment="0" applyProtection="0"/>
    <xf numFmtId="44" fontId="147"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642">
    <xf numFmtId="0" fontId="0" fillId="0" borderId="0" xfId="0"/>
    <xf numFmtId="0" fontId="42"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6"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49" fillId="25" borderId="0" xfId="0" applyFont="1" applyFill="1" applyAlignment="1" applyProtection="1">
      <alignment horizontal="center" wrapText="1"/>
    </xf>
    <xf numFmtId="0" fontId="50" fillId="21" borderId="10" xfId="0" applyFont="1" applyFill="1" applyBorder="1" applyAlignment="1" applyProtection="1">
      <alignment horizontal="center" wrapText="1"/>
    </xf>
    <xf numFmtId="0" fontId="50"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4" fillId="0" borderId="0" xfId="0" applyNumberFormat="1" applyFont="1" applyFill="1" applyAlignment="1" applyProtection="1">
      <alignment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48"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0" fillId="21" borderId="10" xfId="0" applyFont="1" applyFill="1" applyBorder="1" applyAlignment="1" applyProtection="1">
      <alignment horizontal="center" vertical="center" wrapText="1"/>
    </xf>
    <xf numFmtId="0" fontId="49"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5" fillId="0" borderId="0" xfId="0" applyFont="1" applyProtection="1"/>
    <xf numFmtId="0" fontId="55" fillId="23" borderId="22"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49" fillId="25" borderId="0" xfId="439" applyNumberFormat="1" applyFont="1" applyFill="1" applyAlignment="1" applyProtection="1">
      <alignment horizontal="center"/>
    </xf>
    <xf numFmtId="164" fontId="55" fillId="22" borderId="22" xfId="439" applyNumberFormat="1" applyFont="1" applyFill="1" applyBorder="1" applyAlignment="1" applyProtection="1">
      <alignment horizontal="center" vertical="center" wrapText="1"/>
    </xf>
    <xf numFmtId="164" fontId="48"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5"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0" fillId="30" borderId="0" xfId="0" applyNumberFormat="1" applyFont="1" applyFill="1" applyBorder="1" applyAlignment="1" applyProtection="1">
      <alignment horizontal="center" wrapText="1"/>
    </xf>
    <xf numFmtId="0" fontId="0" fillId="0" borderId="0" xfId="0" applyFont="1" applyProtection="1">
      <protection locked="0"/>
    </xf>
    <xf numFmtId="0" fontId="51"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0" fontId="58" fillId="0" borderId="0" xfId="0" applyFont="1" applyFill="1" applyAlignment="1" applyProtection="1">
      <alignment horizontal="center" vertical="center"/>
    </xf>
    <xf numFmtId="0" fontId="48" fillId="0" borderId="0" xfId="0" applyFont="1" applyFill="1" applyAlignment="1" applyProtection="1">
      <alignment horizontal="center" vertical="center" wrapText="1"/>
    </xf>
    <xf numFmtId="165" fontId="55"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5"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0" fontId="55" fillId="0" borderId="28" xfId="439" applyNumberFormat="1" applyFont="1" applyFill="1" applyBorder="1" applyAlignment="1" applyProtection="1">
      <alignment horizontal="center" vertical="center" wrapText="1"/>
    </xf>
    <xf numFmtId="171" fontId="55" fillId="0" borderId="22" xfId="439" applyNumberFormat="1" applyFont="1" applyFill="1" applyBorder="1" applyAlignment="1" applyProtection="1">
      <alignment horizontal="center" vertical="center" wrapText="1"/>
    </xf>
    <xf numFmtId="0" fontId="52"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5" fillId="29" borderId="42" xfId="439" applyNumberFormat="1" applyFont="1" applyFill="1" applyBorder="1" applyAlignment="1" applyProtection="1">
      <alignment horizontal="center" vertical="center" wrapText="1"/>
      <protection locked="0"/>
    </xf>
    <xf numFmtId="164" fontId="55" fillId="29" borderId="43" xfId="439" applyNumberFormat="1" applyFont="1" applyFill="1" applyBorder="1" applyAlignment="1" applyProtection="1">
      <alignment horizontal="center" vertical="center" wrapText="1"/>
      <protection locked="0"/>
    </xf>
    <xf numFmtId="0" fontId="55" fillId="23" borderId="30" xfId="0" applyNumberFormat="1" applyFont="1" applyFill="1" applyBorder="1" applyAlignment="1" applyProtection="1">
      <alignment horizontal="left"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2" borderId="0" xfId="0" applyFont="1" applyFill="1" applyProtection="1"/>
    <xf numFmtId="0" fontId="0" fillId="0" borderId="34" xfId="0" applyNumberFormat="1" applyFont="1" applyFill="1" applyBorder="1" applyAlignment="1" applyProtection="1">
      <alignment horizontal="left" vertical="center" wrapText="1"/>
    </xf>
    <xf numFmtId="39" fontId="0" fillId="0" borderId="27" xfId="439" applyNumberFormat="1" applyFont="1" applyFill="1" applyBorder="1" applyAlignment="1" applyProtection="1">
      <alignment horizontal="center" vertical="center" wrapText="1"/>
    </xf>
    <xf numFmtId="0" fontId="55" fillId="0" borderId="24" xfId="0" applyNumberFormat="1" applyFont="1" applyFill="1" applyBorder="1" applyAlignment="1" applyProtection="1">
      <alignment horizontal="left" vertical="center" wrapText="1"/>
    </xf>
    <xf numFmtId="164" fontId="55" fillId="22" borderId="22" xfId="439" applyNumberFormat="1" applyFont="1" applyFill="1" applyBorder="1" applyAlignment="1" applyProtection="1">
      <alignment horizontal="center" vertical="center" wrapText="1"/>
      <protection locked="0"/>
    </xf>
    <xf numFmtId="39" fontId="55" fillId="22" borderId="27" xfId="439" applyNumberFormat="1" applyFont="1" applyFill="1" applyBorder="1" applyAlignment="1" applyProtection="1">
      <alignment horizontal="center" vertical="center" wrapText="1"/>
    </xf>
    <xf numFmtId="164" fontId="55"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5" fillId="29" borderId="30" xfId="439" applyNumberFormat="1" applyFont="1" applyFill="1" applyBorder="1" applyAlignment="1" applyProtection="1">
      <alignment horizontal="center" vertical="center" wrapText="1"/>
      <protection locked="0"/>
    </xf>
    <xf numFmtId="0" fontId="47" fillId="0" borderId="0" xfId="0" applyFont="1" applyAlignment="1" applyProtection="1">
      <alignment horizontal="center"/>
    </xf>
    <xf numFmtId="0" fontId="41" fillId="22" borderId="0" xfId="0" applyFont="1" applyFill="1" applyAlignment="1" applyProtection="1">
      <alignment horizontal="left" wrapText="1"/>
    </xf>
    <xf numFmtId="171" fontId="55" fillId="22" borderId="29" xfId="439" applyNumberFormat="1" applyFont="1" applyFill="1" applyBorder="1" applyAlignment="1" applyProtection="1">
      <alignment horizontal="center" vertical="center" wrapText="1"/>
    </xf>
    <xf numFmtId="177" fontId="55" fillId="73" borderId="22" xfId="439" applyNumberFormat="1" applyFont="1" applyFill="1" applyBorder="1" applyAlignment="1" applyProtection="1">
      <alignment horizontal="center" vertical="center" wrapText="1"/>
    </xf>
    <xf numFmtId="3" fontId="55" fillId="23" borderId="22"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58" fillId="0" borderId="0" xfId="0" applyFont="1" applyProtection="1"/>
    <xf numFmtId="0" fontId="39" fillId="0" borderId="54"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8" xfId="0" applyNumberFormat="1" applyFont="1" applyFill="1" applyBorder="1" applyAlignment="1">
      <alignment horizontal="center"/>
    </xf>
    <xf numFmtId="0" fontId="74"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0" fontId="39" fillId="72" borderId="61" xfId="0" applyNumberFormat="1" applyFont="1" applyFill="1" applyBorder="1" applyAlignment="1" applyProtection="1">
      <alignment horizontal="center" vertical="center"/>
    </xf>
    <xf numFmtId="0" fontId="0" fillId="71" borderId="0" xfId="0" applyFill="1"/>
    <xf numFmtId="0" fontId="109" fillId="71" borderId="0" xfId="0" applyFont="1" applyFill="1" applyAlignment="1">
      <alignment vertical="center" wrapText="1"/>
    </xf>
    <xf numFmtId="0" fontId="45" fillId="71" borderId="0" xfId="0" applyFont="1" applyFill="1" applyAlignment="1">
      <alignment horizontal="justify" vertical="center"/>
    </xf>
    <xf numFmtId="0" fontId="114" fillId="75" borderId="0" xfId="0" applyFont="1" applyFill="1" applyAlignment="1">
      <alignment vertical="center"/>
    </xf>
    <xf numFmtId="0" fontId="55" fillId="30" borderId="24" xfId="0" applyNumberFormat="1" applyFont="1" applyFill="1" applyBorder="1" applyAlignment="1" applyProtection="1">
      <alignment horizontal="left" vertical="center" wrapText="1"/>
    </xf>
    <xf numFmtId="0" fontId="41" fillId="30" borderId="63" xfId="0" applyFont="1" applyFill="1" applyBorder="1" applyAlignment="1">
      <alignment wrapText="1"/>
    </xf>
    <xf numFmtId="14" fontId="41" fillId="30" borderId="63" xfId="0" applyNumberFormat="1" applyFont="1" applyFill="1" applyBorder="1" applyAlignment="1">
      <alignment wrapText="1"/>
    </xf>
    <xf numFmtId="0" fontId="39" fillId="30" borderId="61" xfId="0" applyNumberFormat="1" applyFont="1" applyFill="1" applyBorder="1" applyAlignment="1" applyProtection="1">
      <alignment horizontal="center" vertical="center"/>
    </xf>
    <xf numFmtId="49" fontId="55" fillId="0" borderId="22" xfId="439" applyNumberFormat="1" applyFont="1" applyFill="1" applyBorder="1" applyAlignment="1" applyProtection="1">
      <alignment horizontal="center" vertical="center" wrapText="1"/>
    </xf>
    <xf numFmtId="0" fontId="110" fillId="71" borderId="0" xfId="0" applyFont="1" applyFill="1" applyAlignment="1">
      <alignment horizontal="left" vertical="center" wrapText="1"/>
    </xf>
    <xf numFmtId="0" fontId="33" fillId="71" borderId="0" xfId="30097" applyFill="1"/>
    <xf numFmtId="0" fontId="113" fillId="75" borderId="0" xfId="30097" applyFont="1" applyFill="1" applyAlignment="1">
      <alignment horizontal="center" vertical="center" wrapText="1"/>
    </xf>
    <xf numFmtId="0" fontId="109" fillId="71" borderId="0" xfId="30097" applyFont="1" applyFill="1" applyAlignment="1">
      <alignment vertical="center" wrapText="1"/>
    </xf>
    <xf numFmtId="0" fontId="45" fillId="71" borderId="0" xfId="30097" applyFont="1" applyFill="1" applyAlignment="1">
      <alignment vertical="center" wrapText="1"/>
    </xf>
    <xf numFmtId="0" fontId="114" fillId="75" borderId="0" xfId="30097"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wrapText="1"/>
    </xf>
    <xf numFmtId="0" fontId="39" fillId="76" borderId="74"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61" xfId="0" applyFont="1" applyFill="1" applyBorder="1" applyAlignment="1">
      <alignment horizontal="center" vertical="center"/>
    </xf>
    <xf numFmtId="0" fontId="62" fillId="0" borderId="0" xfId="0" applyFont="1" applyFill="1"/>
    <xf numFmtId="39" fontId="55" fillId="0" borderId="43" xfId="439" applyNumberFormat="1" applyFont="1" applyFill="1" applyBorder="1" applyAlignment="1" applyProtection="1">
      <alignment horizontal="center" vertical="center" wrapText="1"/>
    </xf>
    <xf numFmtId="0" fontId="55" fillId="32"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39" fillId="0" borderId="43" xfId="0" applyNumberFormat="1" applyFont="1" applyFill="1" applyBorder="1" applyAlignment="1" applyProtection="1">
      <alignment horizontal="center" vertical="center"/>
    </xf>
    <xf numFmtId="164" fontId="55" fillId="0" borderId="43" xfId="439" applyNumberFormat="1" applyFont="1" applyFill="1" applyBorder="1" applyAlignment="1" applyProtection="1">
      <alignment horizontal="center" vertical="center"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5" fillId="0" borderId="28" xfId="439" applyNumberFormat="1" applyFont="1" applyFill="1" applyBorder="1" applyAlignment="1" applyProtection="1">
      <alignment horizontal="center" vertical="center" wrapText="1"/>
    </xf>
    <xf numFmtId="164" fontId="55" fillId="0" borderId="22" xfId="439" applyNumberFormat="1" applyFont="1" applyFill="1" applyBorder="1" applyAlignment="1" applyProtection="1">
      <alignment horizontal="center" vertical="center" wrapText="1"/>
    </xf>
    <xf numFmtId="0" fontId="55" fillId="0" borderId="22" xfId="0" applyNumberFormat="1" applyFont="1" applyFill="1" applyBorder="1" applyAlignment="1" applyProtection="1">
      <alignment horizontal="left" vertical="center" wrapText="1"/>
    </xf>
    <xf numFmtId="39" fontId="55"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164" fontId="55" fillId="29" borderId="22" xfId="439" applyNumberFormat="1" applyFont="1" applyFill="1" applyBorder="1" applyAlignment="1" applyProtection="1">
      <alignment horizontal="center" vertical="center" wrapText="1"/>
      <protection locked="0"/>
    </xf>
    <xf numFmtId="3" fontId="55" fillId="0" borderId="22" xfId="439" applyNumberFormat="1" applyFont="1" applyFill="1" applyBorder="1" applyAlignment="1" applyProtection="1">
      <alignment horizontal="center" vertical="center" wrapText="1"/>
    </xf>
    <xf numFmtId="0" fontId="55" fillId="22" borderId="22" xfId="439" applyNumberFormat="1" applyFont="1" applyFill="1" applyBorder="1" applyAlignment="1" applyProtection="1">
      <alignment horizontal="center" vertical="center" wrapText="1"/>
      <protection locked="0"/>
    </xf>
    <xf numFmtId="0" fontId="55" fillId="0" borderId="43" xfId="0" applyNumberFormat="1" applyFont="1" applyFill="1" applyBorder="1" applyAlignment="1" applyProtection="1">
      <alignment horizontal="left" vertical="center" wrapText="1"/>
    </xf>
    <xf numFmtId="14" fontId="0" fillId="0" borderId="0" xfId="0" applyNumberFormat="1" applyFont="1" applyFill="1" applyAlignment="1" applyProtection="1">
      <alignment horizontal="center" vertical="center"/>
    </xf>
    <xf numFmtId="0" fontId="55" fillId="76" borderId="24" xfId="0" applyNumberFormat="1" applyFont="1" applyFill="1" applyBorder="1" applyAlignment="1" applyProtection="1">
      <alignment horizontal="left" vertical="center" wrapText="1"/>
    </xf>
    <xf numFmtId="164" fontId="48" fillId="0" borderId="0" xfId="0" applyNumberFormat="1" applyFont="1" applyFill="1" applyAlignment="1" applyProtection="1">
      <alignment wrapText="1"/>
    </xf>
    <xf numFmtId="164" fontId="48" fillId="76" borderId="10" xfId="0" applyNumberFormat="1" applyFont="1" applyFill="1" applyBorder="1" applyAlignment="1" applyProtection="1">
      <alignment horizontal="center" vertical="center" wrapText="1"/>
    </xf>
    <xf numFmtId="0" fontId="41" fillId="76" borderId="0" xfId="0" applyFont="1" applyFill="1" applyBorder="1" applyAlignment="1">
      <alignment wrapText="1"/>
    </xf>
    <xf numFmtId="0" fontId="39" fillId="76" borderId="61" xfId="0" applyNumberFormat="1" applyFont="1" applyFill="1" applyBorder="1" applyAlignment="1" applyProtection="1">
      <alignment horizontal="center" vertical="center"/>
    </xf>
    <xf numFmtId="0" fontId="41" fillId="76"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5"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5" fillId="21" borderId="0" xfId="0" applyFont="1" applyFill="1" applyBorder="1" applyAlignment="1" applyProtection="1">
      <alignment horizontal="center" vertical="center" wrapText="1"/>
    </xf>
    <xf numFmtId="3" fontId="0" fillId="0" borderId="0" xfId="0" applyNumberFormat="1" applyFont="1" applyProtection="1"/>
    <xf numFmtId="0" fontId="0" fillId="0" borderId="25"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0" fontId="0" fillId="0" borderId="43" xfId="0" applyFont="1" applyFill="1" applyBorder="1" applyProtection="1"/>
    <xf numFmtId="0" fontId="0" fillId="0" borderId="43" xfId="0" applyFont="1" applyFill="1" applyBorder="1" applyAlignment="1" applyProtection="1">
      <alignment horizontal="center" vertical="center"/>
    </xf>
    <xf numFmtId="37" fontId="0" fillId="0" borderId="28" xfId="439" applyNumberFormat="1" applyFont="1" applyFill="1" applyBorder="1" applyAlignment="1" applyProtection="1">
      <alignment vertical="center"/>
    </xf>
    <xf numFmtId="38"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2" borderId="24" xfId="0" applyNumberFormat="1" applyFont="1" applyFill="1" applyBorder="1" applyAlignment="1" applyProtection="1">
      <alignment horizontal="left" vertical="center" wrapText="1"/>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33" borderId="0" xfId="0" applyFont="1" applyFill="1" applyAlignment="1" applyProtection="1">
      <alignment horizontal="center" vertical="center"/>
    </xf>
    <xf numFmtId="0" fontId="0" fillId="0" borderId="22" xfId="0" applyFont="1" applyFill="1" applyBorder="1" applyAlignment="1">
      <alignment vertical="center" wrapText="1"/>
    </xf>
    <xf numFmtId="39" fontId="122" fillId="74" borderId="60" xfId="1561" applyNumberFormat="1" applyFont="1" applyFill="1" applyBorder="1" applyAlignment="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2"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2" xfId="439" applyNumberFormat="1" applyFont="1" applyFill="1" applyBorder="1" applyAlignment="1" applyProtection="1">
      <alignment horizontal="center" vertical="center"/>
    </xf>
    <xf numFmtId="0" fontId="0" fillId="30" borderId="63" xfId="0" applyFont="1" applyFill="1" applyBorder="1"/>
    <xf numFmtId="49" fontId="0" fillId="30" borderId="0" xfId="0" applyNumberFormat="1" applyFont="1" applyFill="1" applyAlignment="1" applyProtection="1">
      <alignment horizontal="center"/>
    </xf>
    <xf numFmtId="41" fontId="0" fillId="0" borderId="63"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1"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1" xfId="439" applyNumberFormat="1" applyFont="1" applyFill="1" applyBorder="1" applyAlignment="1" applyProtection="1">
      <alignment horizontal="center" vertical="center"/>
    </xf>
    <xf numFmtId="0" fontId="0" fillId="76" borderId="0" xfId="0" applyFont="1" applyFill="1" applyBorder="1"/>
    <xf numFmtId="41" fontId="0" fillId="76" borderId="0" xfId="0" applyNumberFormat="1" applyFont="1" applyFill="1" applyBorder="1" applyAlignment="1">
      <alignment horizontal="center" vertical="center" wrapText="1"/>
    </xf>
    <xf numFmtId="14" fontId="0" fillId="76" borderId="61" xfId="439" applyNumberFormat="1" applyFont="1" applyFill="1" applyBorder="1" applyAlignment="1" applyProtection="1">
      <alignment horizontal="center" vertical="center"/>
    </xf>
    <xf numFmtId="0" fontId="0" fillId="76"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5"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3"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6" xfId="0" applyFont="1" applyFill="1" applyBorder="1" applyAlignment="1">
      <alignment vertical="center"/>
    </xf>
    <xf numFmtId="0" fontId="0" fillId="0" borderId="31" xfId="0" applyFont="1" applyFill="1" applyBorder="1" applyAlignment="1">
      <alignment horizontal="center" wrapText="1"/>
    </xf>
    <xf numFmtId="0" fontId="43" fillId="0" borderId="59" xfId="0" applyFont="1" applyFill="1" applyBorder="1" applyAlignment="1">
      <alignment vertical="center" wrapText="1"/>
    </xf>
    <xf numFmtId="0" fontId="57" fillId="0" borderId="59"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2" borderId="0" xfId="0" applyFont="1" applyFill="1" applyAlignment="1" applyProtection="1">
      <alignment wrapText="1"/>
    </xf>
    <xf numFmtId="0" fontId="0" fillId="32"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3"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3"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2" fillId="28" borderId="0" xfId="439" applyNumberFormat="1" applyFont="1" applyFill="1" applyAlignment="1" applyProtection="1">
      <alignment wrapText="1"/>
    </xf>
    <xf numFmtId="41" fontId="63" fillId="0" borderId="0" xfId="0" applyNumberFormat="1" applyFont="1" applyFill="1" applyAlignment="1" applyProtection="1">
      <alignment wrapText="1"/>
    </xf>
    <xf numFmtId="0" fontId="0" fillId="0" borderId="0" xfId="0" applyFont="1" applyFill="1" applyAlignment="1" applyProtection="1">
      <alignment wrapText="1"/>
      <protection locked="0"/>
    </xf>
    <xf numFmtId="164" fontId="0" fillId="0" borderId="0" xfId="0" applyNumberFormat="1" applyFont="1" applyFill="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164" fontId="0" fillId="28" borderId="0" xfId="439" applyNumberFormat="1" applyFont="1" applyFill="1" applyProtection="1"/>
    <xf numFmtId="0" fontId="0" fillId="31" borderId="0" xfId="0" applyFont="1" applyFill="1" applyProtection="1"/>
    <xf numFmtId="41" fontId="62" fillId="0" borderId="0" xfId="439" applyNumberFormat="1" applyFont="1" applyFill="1" applyAlignment="1" applyProtection="1">
      <alignment vertical="center" wrapText="1"/>
    </xf>
    <xf numFmtId="39" fontId="62"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0" fontId="0" fillId="0" borderId="21" xfId="0" applyFont="1" applyFill="1" applyBorder="1"/>
    <xf numFmtId="0" fontId="0" fillId="0" borderId="0" xfId="0" applyFont="1" applyBorder="1"/>
    <xf numFmtId="0" fontId="0" fillId="0" borderId="53"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2"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2"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0" fillId="0" borderId="43" xfId="0" applyFont="1" applyFill="1" applyBorder="1" applyAlignment="1" applyProtection="1">
      <alignment horizontal="center" vertical="center" wrapText="1"/>
    </xf>
    <xf numFmtId="0" fontId="56"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xf numFmtId="0" fontId="0" fillId="72" borderId="0" xfId="0" applyFont="1" applyFill="1" applyAlignment="1" applyProtection="1"/>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2" fillId="72" borderId="0" xfId="439" applyNumberFormat="1" applyFont="1" applyFill="1" applyAlignment="1" applyProtection="1">
      <alignment wrapText="1"/>
    </xf>
    <xf numFmtId="164" fontId="0" fillId="72" borderId="0" xfId="439" applyNumberFormat="1" applyFont="1" applyFill="1" applyAlignment="1" applyProtection="1">
      <alignment horizontal="center" vertical="center"/>
      <protection locked="0"/>
    </xf>
    <xf numFmtId="41" fontId="63" fillId="72" borderId="0" xfId="439" applyNumberFormat="1" applyFont="1" applyFill="1" applyAlignment="1" applyProtection="1">
      <alignment wrapText="1"/>
    </xf>
    <xf numFmtId="0" fontId="0" fillId="72" borderId="0" xfId="0" applyNumberFormat="1" applyFont="1" applyFill="1" applyAlignment="1" applyProtection="1">
      <alignment vertical="center" wrapText="1"/>
    </xf>
    <xf numFmtId="38" fontId="43" fillId="72" borderId="0" xfId="439" applyNumberFormat="1" applyFont="1" applyFill="1" applyAlignment="1" applyProtection="1">
      <alignment horizontal="center" vertical="center" wrapText="1"/>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26" fillId="72" borderId="0" xfId="0" applyFont="1" applyFill="1" applyAlignment="1" applyProtection="1">
      <alignment horizontal="left" vertical="center"/>
    </xf>
    <xf numFmtId="0" fontId="74" fillId="72" borderId="0" xfId="0" applyFont="1" applyFill="1" applyAlignment="1" applyProtection="1">
      <alignment vertical="center"/>
    </xf>
    <xf numFmtId="0" fontId="127" fillId="72" borderId="0" xfId="0" applyFont="1" applyFill="1" applyAlignment="1" applyProtection="1">
      <alignment vertical="center"/>
      <protection locked="0"/>
    </xf>
    <xf numFmtId="0" fontId="56" fillId="72" borderId="0" xfId="0" applyFont="1" applyFill="1" applyAlignment="1">
      <alignment vertical="center" wrapText="1"/>
    </xf>
    <xf numFmtId="41" fontId="128" fillId="0" borderId="0" xfId="0" applyNumberFormat="1" applyFont="1" applyFill="1" applyAlignment="1" applyProtection="1">
      <alignment wrapText="1"/>
    </xf>
    <xf numFmtId="0" fontId="56" fillId="72"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72" xfId="0" applyBorder="1"/>
    <xf numFmtId="0" fontId="0" fillId="0" borderId="82" xfId="0" applyBorder="1"/>
    <xf numFmtId="0" fontId="0" fillId="0" borderId="54" xfId="0" applyBorder="1" applyAlignment="1">
      <alignment horizontal="center" wrapText="1"/>
    </xf>
    <xf numFmtId="0" fontId="39" fillId="76" borderId="64" xfId="0" applyFont="1" applyFill="1" applyBorder="1" applyAlignment="1">
      <alignment horizontal="center"/>
    </xf>
    <xf numFmtId="0" fontId="39" fillId="76" borderId="54" xfId="0" applyFont="1" applyFill="1" applyBorder="1" applyAlignment="1">
      <alignment horizontal="center"/>
    </xf>
    <xf numFmtId="0" fontId="0" fillId="76" borderId="54" xfId="0" applyFill="1" applyBorder="1"/>
    <xf numFmtId="0" fontId="0" fillId="76" borderId="54" xfId="0" applyFill="1" applyBorder="1" applyAlignment="1">
      <alignment horizontal="center"/>
    </xf>
    <xf numFmtId="0" fontId="0" fillId="0" borderId="75" xfId="0" applyBorder="1"/>
    <xf numFmtId="0" fontId="0" fillId="0" borderId="80" xfId="0" applyBorder="1"/>
    <xf numFmtId="0" fontId="37" fillId="76" borderId="54" xfId="0" applyFont="1" applyFill="1" applyBorder="1" applyAlignment="1">
      <alignment vertical="center" wrapText="1"/>
    </xf>
    <xf numFmtId="0" fontId="44" fillId="76" borderId="54" xfId="0" applyFont="1" applyFill="1" applyBorder="1" applyAlignment="1">
      <alignment vertical="center" wrapText="1"/>
    </xf>
    <xf numFmtId="10" fontId="0" fillId="76" borderId="16" xfId="4687" applyNumberFormat="1" applyFont="1" applyFill="1" applyBorder="1" applyAlignment="1">
      <alignment horizontal="center"/>
    </xf>
    <xf numFmtId="0" fontId="0" fillId="76" borderId="54" xfId="0" applyFill="1" applyBorder="1" applyAlignment="1">
      <alignment vertical="center"/>
    </xf>
    <xf numFmtId="0" fontId="37" fillId="76" borderId="54" xfId="0" applyFont="1" applyFill="1" applyBorder="1" applyAlignment="1">
      <alignment horizontal="left" vertical="center" wrapText="1"/>
    </xf>
    <xf numFmtId="0" fontId="37" fillId="76" borderId="54" xfId="0" applyFont="1" applyFill="1" applyBorder="1" applyAlignment="1">
      <alignment horizontal="justify" vertical="center"/>
    </xf>
    <xf numFmtId="0" fontId="40" fillId="76" borderId="13" xfId="0" applyFont="1" applyFill="1" applyBorder="1" applyAlignment="1">
      <alignment horizontal="center" vertical="center"/>
    </xf>
    <xf numFmtId="0" fontId="44" fillId="76" borderId="13" xfId="0" applyFont="1" applyFill="1" applyBorder="1" applyAlignment="1">
      <alignment vertical="center"/>
    </xf>
    <xf numFmtId="0" fontId="0" fillId="0" borderId="54" xfId="0" applyBorder="1"/>
    <xf numFmtId="4" fontId="0" fillId="0" borderId="54" xfId="4687" applyNumberFormat="1" applyFont="1" applyFill="1" applyBorder="1" applyAlignment="1">
      <alignment horizontal="center"/>
    </xf>
    <xf numFmtId="4" fontId="0" fillId="0" borderId="54" xfId="0" applyNumberFormat="1" applyBorder="1" applyAlignment="1">
      <alignment horizontal="center"/>
    </xf>
    <xf numFmtId="164" fontId="0" fillId="0" borderId="0" xfId="439" applyNumberFormat="1" applyFont="1" applyFill="1" applyProtection="1"/>
    <xf numFmtId="164" fontId="43" fillId="22" borderId="0" xfId="439" applyNumberFormat="1" applyFont="1" applyFill="1" applyAlignment="1" applyProtection="1">
      <alignment horizontal="center" vertical="center" wrapText="1"/>
    </xf>
    <xf numFmtId="41" fontId="63" fillId="0" borderId="0" xfId="439" applyNumberFormat="1" applyFont="1" applyFill="1" applyAlignment="1" applyProtection="1">
      <alignment horizontal="center" vertical="center" wrapText="1"/>
      <protection locked="0"/>
    </xf>
    <xf numFmtId="0" fontId="133" fillId="75" borderId="54" xfId="0" applyFont="1" applyFill="1" applyBorder="1" applyAlignment="1">
      <alignment horizontal="center" vertical="center" wrapText="1"/>
    </xf>
    <xf numFmtId="0" fontId="130" fillId="0" borderId="0" xfId="0" applyFont="1"/>
    <xf numFmtId="0" fontId="134" fillId="71" borderId="0" xfId="0" applyFont="1" applyFill="1" applyAlignment="1">
      <alignment horizontal="justify" vertical="center"/>
    </xf>
    <xf numFmtId="0" fontId="134" fillId="71" borderId="0" xfId="0" applyFont="1" applyFill="1" applyAlignment="1">
      <alignment vertical="center"/>
    </xf>
    <xf numFmtId="0" fontId="0" fillId="0" borderId="0" xfId="0" applyAlignment="1">
      <alignment vertical="center"/>
    </xf>
    <xf numFmtId="0" fontId="134" fillId="71" borderId="0" xfId="0" applyFont="1" applyFill="1" applyAlignment="1">
      <alignment vertical="center" wrapText="1"/>
    </xf>
    <xf numFmtId="0" fontId="138" fillId="71" borderId="0" xfId="611" applyFont="1" applyFill="1" applyAlignment="1">
      <alignment vertical="center"/>
    </xf>
    <xf numFmtId="0" fontId="139" fillId="71" borderId="0" xfId="0" applyFont="1" applyFill="1" applyAlignment="1">
      <alignment vertical="center"/>
    </xf>
    <xf numFmtId="0" fontId="140" fillId="71" borderId="0" xfId="611" applyFont="1" applyFill="1" applyAlignment="1" applyProtection="1">
      <alignment vertical="center"/>
      <protection locked="0"/>
    </xf>
    <xf numFmtId="0" fontId="139" fillId="71" borderId="0" xfId="0" applyFont="1" applyFill="1"/>
    <xf numFmtId="0" fontId="140" fillId="71" borderId="0" xfId="611" applyFont="1" applyFill="1" applyProtection="1">
      <protection locked="0"/>
    </xf>
    <xf numFmtId="0" fontId="109" fillId="71" borderId="0" xfId="30097" quotePrefix="1" applyFont="1" applyFill="1" applyAlignment="1">
      <alignment horizontal="left" vertical="center" wrapText="1" indent="1"/>
    </xf>
    <xf numFmtId="0" fontId="143" fillId="71" borderId="0" xfId="30097" applyFont="1" applyFill="1" applyAlignment="1">
      <alignment vertical="center" wrapText="1"/>
    </xf>
    <xf numFmtId="0" fontId="35" fillId="0" borderId="0" xfId="611"/>
    <xf numFmtId="0" fontId="134" fillId="71" borderId="0" xfId="30097" applyFont="1" applyFill="1" applyAlignment="1">
      <alignment vertical="center" wrapText="1"/>
    </xf>
    <xf numFmtId="0" fontId="140"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3" fontId="0" fillId="32" borderId="0" xfId="0" applyNumberFormat="1" applyFont="1" applyFill="1" applyProtection="1"/>
    <xf numFmtId="0" fontId="0" fillId="20" borderId="0" xfId="0" applyFill="1"/>
    <xf numFmtId="0" fontId="0" fillId="29" borderId="0" xfId="0" applyFill="1" applyAlignment="1">
      <alignment horizontal="center"/>
    </xf>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26" borderId="0" xfId="0" applyFill="1" applyAlignment="1">
      <alignment horizontal="center"/>
    </xf>
    <xf numFmtId="0" fontId="0" fillId="26" borderId="0" xfId="0" applyFill="1"/>
    <xf numFmtId="38" fontId="43" fillId="22" borderId="43" xfId="439" applyNumberFormat="1" applyFont="1" applyFill="1" applyBorder="1" applyAlignment="1" applyProtection="1">
      <alignment horizontal="center" vertical="center" wrapText="1"/>
    </xf>
    <xf numFmtId="4" fontId="0" fillId="0" borderId="0" xfId="0" applyNumberFormat="1"/>
    <xf numFmtId="4" fontId="0" fillId="0" borderId="0" xfId="0" applyNumberFormat="1" applyFont="1" applyProtection="1"/>
    <xf numFmtId="179" fontId="41" fillId="30" borderId="63" xfId="0" applyNumberFormat="1" applyFont="1" applyFill="1" applyBorder="1" applyAlignment="1">
      <alignment wrapText="1"/>
    </xf>
    <xf numFmtId="179" fontId="55"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4" xfId="0" applyBorder="1"/>
    <xf numFmtId="0" fontId="39" fillId="76" borderId="84" xfId="0" applyFont="1" applyFill="1" applyBorder="1" applyAlignment="1">
      <alignment horizontal="left"/>
    </xf>
    <xf numFmtId="0" fontId="0" fillId="76" borderId="85" xfId="0" applyFill="1" applyBorder="1"/>
    <xf numFmtId="0" fontId="0" fillId="76" borderId="90" xfId="0" applyFill="1" applyBorder="1"/>
    <xf numFmtId="0" fontId="0" fillId="0" borderId="83" xfId="0" applyBorder="1"/>
    <xf numFmtId="0" fontId="132" fillId="0" borderId="65" xfId="0" applyFont="1" applyBorder="1" applyAlignment="1">
      <alignment horizontal="center" vertical="center" wrapText="1"/>
    </xf>
    <xf numFmtId="0" fontId="0" fillId="0" borderId="65" xfId="0" applyBorder="1"/>
    <xf numFmtId="0" fontId="132" fillId="0" borderId="13" xfId="0" applyFont="1" applyBorder="1" applyAlignment="1">
      <alignment horizontal="center" vertical="center" wrapText="1"/>
    </xf>
    <xf numFmtId="0" fontId="39" fillId="0" borderId="54" xfId="0" quotePrefix="1" applyFont="1" applyBorder="1" applyAlignment="1">
      <alignment horizontal="center" vertical="center"/>
    </xf>
    <xf numFmtId="0" fontId="0" fillId="0" borderId="54" xfId="0" applyBorder="1" applyAlignment="1">
      <alignment vertical="center" wrapText="1"/>
    </xf>
    <xf numFmtId="37" fontId="0" fillId="0" borderId="54" xfId="0" applyNumberFormat="1" applyBorder="1" applyAlignment="1">
      <alignment horizontal="center" vertical="center" wrapText="1"/>
    </xf>
    <xf numFmtId="0" fontId="44" fillId="76" borderId="13" xfId="0" applyFont="1" applyFill="1" applyBorder="1" applyAlignment="1">
      <alignment horizontal="center" vertical="center" wrapText="1"/>
    </xf>
    <xf numFmtId="0" fontId="39" fillId="76" borderId="16" xfId="0" applyFont="1" applyFill="1" applyBorder="1" applyAlignment="1">
      <alignment vertical="center" wrapText="1"/>
    </xf>
    <xf numFmtId="0" fontId="39" fillId="76" borderId="54" xfId="0" applyFont="1" applyFill="1" applyBorder="1" applyAlignment="1">
      <alignment horizontal="center" wrapText="1"/>
    </xf>
    <xf numFmtId="0" fontId="0" fillId="76" borderId="84" xfId="0" applyFill="1" applyBorder="1"/>
    <xf numFmtId="49" fontId="39" fillId="0" borderId="54" xfId="0" quotePrefix="1" applyNumberFormat="1" applyFont="1" applyBorder="1" applyAlignment="1">
      <alignment horizontal="center" vertical="center"/>
    </xf>
    <xf numFmtId="0" fontId="39" fillId="0" borderId="54" xfId="0" applyFont="1" applyBorder="1" applyAlignment="1">
      <alignment horizontal="center" vertical="center"/>
    </xf>
    <xf numFmtId="0" fontId="0" fillId="1" borderId="54" xfId="0" applyFill="1" applyBorder="1" applyAlignment="1">
      <alignment horizontal="center" vertical="center" wrapText="1"/>
    </xf>
    <xf numFmtId="0" fontId="44" fillId="76" borderId="87" xfId="0" applyFont="1" applyFill="1" applyBorder="1" applyAlignment="1">
      <alignment horizontal="center" vertical="center" wrapText="1"/>
    </xf>
    <xf numFmtId="37" fontId="0" fillId="0" borderId="54" xfId="0" applyNumberFormat="1" applyBorder="1" applyAlignment="1">
      <alignment horizontal="center" vertical="center"/>
    </xf>
    <xf numFmtId="0" fontId="39" fillId="0" borderId="80" xfId="0" applyFont="1" applyBorder="1" applyAlignment="1">
      <alignment horizontal="center" vertical="center"/>
    </xf>
    <xf numFmtId="178" fontId="0" fillId="0" borderId="0" xfId="0" applyNumberFormat="1"/>
    <xf numFmtId="0" fontId="0" fillId="76" borderId="11" xfId="0" applyFill="1" applyBorder="1" applyAlignment="1">
      <alignment horizontal="center"/>
    </xf>
    <xf numFmtId="0" fontId="43" fillId="0" borderId="86" xfId="0" applyFont="1" applyBorder="1"/>
    <xf numFmtId="0" fontId="43" fillId="0" borderId="0" xfId="0" applyFont="1"/>
    <xf numFmtId="0" fontId="43" fillId="0" borderId="71" xfId="0" applyFont="1" applyBorder="1"/>
    <xf numFmtId="0" fontId="43" fillId="0" borderId="72" xfId="0" applyFont="1" applyBorder="1"/>
    <xf numFmtId="0" fontId="145" fillId="0" borderId="0" xfId="0" applyFont="1" applyAlignment="1">
      <alignment vertical="center" wrapText="1"/>
    </xf>
    <xf numFmtId="0" fontId="43" fillId="0" borderId="81" xfId="0" applyFont="1" applyBorder="1" applyAlignment="1">
      <alignment wrapText="1"/>
    </xf>
    <xf numFmtId="1" fontId="43" fillId="0" borderId="0" xfId="0" applyNumberFormat="1" applyFont="1"/>
    <xf numFmtId="0" fontId="43" fillId="0" borderId="79" xfId="0" applyFont="1" applyBorder="1"/>
    <xf numFmtId="0" fontId="43" fillId="0" borderId="0" xfId="0" applyFont="1" applyAlignment="1">
      <alignment horizontal="center"/>
    </xf>
    <xf numFmtId="10" fontId="43" fillId="0" borderId="0" xfId="4687" applyNumberFormat="1" applyFont="1" applyFill="1" applyBorder="1"/>
    <xf numFmtId="0" fontId="43" fillId="0" borderId="0" xfId="4687" applyNumberFormat="1" applyFont="1" applyFill="1" applyBorder="1"/>
    <xf numFmtId="0" fontId="43" fillId="0" borderId="82" xfId="0" applyFont="1" applyBorder="1"/>
    <xf numFmtId="0" fontId="0" fillId="0" borderId="0" xfId="0" applyFill="1" applyAlignment="1">
      <alignment horizontal="left" vertical="center"/>
    </xf>
    <xf numFmtId="0" fontId="0" fillId="0" borderId="0" xfId="0" applyFill="1" applyAlignment="1">
      <alignment wrapText="1"/>
    </xf>
    <xf numFmtId="0" fontId="146" fillId="0" borderId="0" xfId="0" applyFont="1" applyFill="1" applyAlignment="1">
      <alignment horizontal="left" vertical="center"/>
    </xf>
    <xf numFmtId="0" fontId="74" fillId="0" borderId="39" xfId="0" applyFont="1" applyFill="1" applyBorder="1"/>
    <xf numFmtId="0" fontId="0" fillId="79" borderId="0" xfId="0" applyFill="1" applyAlignment="1">
      <alignment horizontal="center"/>
    </xf>
    <xf numFmtId="0" fontId="0" fillId="79" borderId="0" xfId="0" applyFill="1" applyAlignment="1">
      <alignment wrapText="1"/>
    </xf>
    <xf numFmtId="0" fontId="0" fillId="79" borderId="0" xfId="0" applyFill="1"/>
    <xf numFmtId="0" fontId="0" fillId="32" borderId="10" xfId="0" applyFill="1" applyBorder="1" applyAlignment="1">
      <alignment horizontal="center" vertical="center"/>
    </xf>
    <xf numFmtId="0" fontId="0" fillId="32" borderId="10" xfId="0" applyFill="1" applyBorder="1" applyAlignment="1">
      <alignment vertical="center" wrapText="1"/>
    </xf>
    <xf numFmtId="0" fontId="0" fillId="32" borderId="0" xfId="0" applyFill="1" applyAlignment="1">
      <alignment vertical="center" wrapText="1"/>
    </xf>
    <xf numFmtId="38" fontId="43" fillId="32" borderId="0" xfId="439" applyNumberFormat="1" applyFont="1" applyFill="1" applyAlignment="1" applyProtection="1">
      <alignment horizontal="center" vertical="center" wrapText="1"/>
    </xf>
    <xf numFmtId="0" fontId="74"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0" borderId="0" xfId="0" quotePrefix="1" applyFont="1" applyAlignment="1" applyProtection="1">
      <alignment vertical="center" wrapText="1"/>
    </xf>
    <xf numFmtId="41" fontId="63" fillId="30" borderId="77" xfId="439" applyNumberFormat="1" applyFont="1" applyFill="1" applyBorder="1" applyAlignment="1">
      <alignment vertical="center" wrapText="1"/>
    </xf>
    <xf numFmtId="41" fontId="63" fillId="30" borderId="0" xfId="439" applyNumberFormat="1" applyFont="1" applyFill="1" applyAlignment="1">
      <alignment vertical="center" wrapText="1"/>
    </xf>
    <xf numFmtId="41" fontId="63" fillId="30" borderId="89" xfId="439" applyNumberFormat="1" applyFont="1" applyFill="1" applyBorder="1" applyAlignment="1">
      <alignment vertical="center" wrapText="1"/>
    </xf>
    <xf numFmtId="41" fontId="63" fillId="30" borderId="78" xfId="439" applyNumberFormat="1" applyFont="1" applyFill="1" applyBorder="1" applyAlignment="1">
      <alignment vertical="center" wrapText="1"/>
    </xf>
    <xf numFmtId="14" fontId="55" fillId="34" borderId="22" xfId="439"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center"/>
    </xf>
    <xf numFmtId="164" fontId="0" fillId="0" borderId="0" xfId="0" applyNumberFormat="1" applyFont="1" applyFill="1" applyBorder="1" applyAlignment="1" applyProtection="1">
      <alignment wrapText="1"/>
      <protection locked="0"/>
    </xf>
    <xf numFmtId="0" fontId="39" fillId="72" borderId="0" xfId="0" applyFont="1" applyFill="1" applyAlignment="1">
      <alignment vertical="center" wrapText="1"/>
    </xf>
    <xf numFmtId="1" fontId="0" fillId="0" borderId="0" xfId="0" applyNumberFormat="1" applyAlignment="1">
      <alignment horizontal="center" vertical="center"/>
    </xf>
    <xf numFmtId="0" fontId="0" fillId="0" borderId="0" xfId="0" applyAlignment="1">
      <alignment horizontal="left" vertical="center" wrapText="1"/>
    </xf>
    <xf numFmtId="1" fontId="0" fillId="0" borderId="24" xfId="0" applyNumberFormat="1" applyBorder="1" applyAlignment="1">
      <alignment horizontal="center" vertical="center" wrapText="1"/>
    </xf>
    <xf numFmtId="0" fontId="0" fillId="0" borderId="22" xfId="0" applyBorder="1" applyAlignment="1">
      <alignment horizontal="left" vertical="center" wrapText="1"/>
    </xf>
    <xf numFmtId="0" fontId="0" fillId="32" borderId="0" xfId="0" applyFont="1" applyFill="1" applyAlignment="1" applyProtection="1">
      <alignment horizontal="center" vertical="center"/>
    </xf>
    <xf numFmtId="172" fontId="39" fillId="72" borderId="0" xfId="439" applyNumberFormat="1" applyFont="1" applyFill="1" applyAlignment="1" applyProtection="1">
      <alignment horizontal="center" vertical="center"/>
      <protection locked="0"/>
    </xf>
    <xf numFmtId="0" fontId="0" fillId="32" borderId="0" xfId="0" applyFill="1"/>
    <xf numFmtId="1" fontId="0" fillId="0" borderId="24" xfId="0" applyNumberFormat="1" applyFont="1" applyFill="1" applyBorder="1" applyAlignment="1" applyProtection="1">
      <alignment horizontal="left" vertical="center" wrapText="1"/>
    </xf>
    <xf numFmtId="1" fontId="0" fillId="0" borderId="24" xfId="0" applyNumberFormat="1" applyFont="1" applyFill="1" applyBorder="1" applyAlignment="1" applyProtection="1">
      <alignment horizontal="center" vertical="center" wrapText="1"/>
    </xf>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79" borderId="10" xfId="0" applyFill="1" applyBorder="1" applyAlignment="1">
      <alignment wrapText="1"/>
    </xf>
    <xf numFmtId="0" fontId="0" fillId="76" borderId="25" xfId="0" applyFont="1" applyFill="1" applyBorder="1" applyAlignment="1" applyProtection="1">
      <alignment vertical="center" wrapText="1"/>
    </xf>
    <xf numFmtId="0" fontId="39" fillId="0" borderId="41" xfId="0" applyFont="1" applyBorder="1" applyAlignment="1">
      <alignment horizontal="center" vertical="center"/>
    </xf>
    <xf numFmtId="37" fontId="0" fillId="76" borderId="96" xfId="439" applyNumberFormat="1" applyFont="1" applyFill="1" applyBorder="1" applyAlignment="1" applyProtection="1">
      <alignment vertical="center"/>
    </xf>
    <xf numFmtId="4" fontId="0" fillId="0" borderId="0" xfId="0" applyNumberFormat="1" applyAlignment="1">
      <alignment horizontal="right"/>
    </xf>
    <xf numFmtId="3" fontId="55" fillId="73" borderId="22" xfId="439" applyNumberFormat="1" applyFont="1" applyFill="1" applyBorder="1" applyAlignment="1" applyProtection="1">
      <alignment horizontal="center" vertical="center" wrapText="1"/>
    </xf>
    <xf numFmtId="0" fontId="52" fillId="0" borderId="0" xfId="0" applyFont="1" applyAlignment="1">
      <alignment horizontal="left" vertical="center" wrapText="1"/>
    </xf>
    <xf numFmtId="0" fontId="0" fillId="0" borderId="0" xfId="0" applyAlignment="1">
      <alignment horizontal="center" vertical="center"/>
    </xf>
    <xf numFmtId="0" fontId="0" fillId="0" borderId="34" xfId="0" applyBorder="1" applyAlignment="1">
      <alignment horizontal="left" vertical="center" wrapText="1"/>
    </xf>
    <xf numFmtId="0" fontId="0" fillId="0" borderId="24" xfId="0" applyBorder="1" applyAlignment="1">
      <alignment horizontal="center" vertical="center" wrapText="1"/>
    </xf>
    <xf numFmtId="0" fontId="0" fillId="0" borderId="0" xfId="0" applyAlignment="1">
      <alignment vertical="center" wrapText="1"/>
    </xf>
    <xf numFmtId="0" fontId="0" fillId="0" borderId="0" xfId="0" applyNumberFormat="1"/>
    <xf numFmtId="0" fontId="0" fillId="0" borderId="0" xfId="0" applyNumberFormat="1" applyFont="1" applyFill="1" applyBorder="1" applyAlignment="1" applyProtection="1">
      <alignment horizontal="left" vertical="center" wrapText="1"/>
    </xf>
    <xf numFmtId="1" fontId="0" fillId="76" borderId="25" xfId="0" applyNumberFormat="1" applyFont="1" applyFill="1" applyBorder="1" applyAlignment="1" applyProtection="1">
      <alignment horizontal="center" vertical="center" wrapText="1"/>
    </xf>
    <xf numFmtId="0" fontId="0" fillId="0" borderId="22" xfId="0" applyBorder="1" applyAlignment="1">
      <alignment vertical="center" wrapText="1"/>
    </xf>
    <xf numFmtId="0" fontId="0" fillId="0" borderId="30" xfId="0" applyBorder="1" applyAlignment="1">
      <alignment horizontal="left" vertical="center" wrapText="1"/>
    </xf>
    <xf numFmtId="0" fontId="0" fillId="0" borderId="30" xfId="0" applyBorder="1" applyAlignment="1">
      <alignment vertical="center" wrapText="1"/>
    </xf>
    <xf numFmtId="0" fontId="0" fillId="0" borderId="0" xfId="0" applyAlignment="1" applyProtection="1">
      <alignment vertical="center" wrapText="1"/>
      <protection locked="0"/>
    </xf>
    <xf numFmtId="0" fontId="62" fillId="0" borderId="10" xfId="0" applyFont="1" applyFill="1" applyBorder="1" applyAlignment="1">
      <alignment vertical="center" wrapText="1"/>
    </xf>
    <xf numFmtId="0" fontId="151" fillId="71" borderId="0" xfId="30097" applyFont="1" applyFill="1" applyAlignment="1">
      <alignment vertical="center" wrapText="1"/>
    </xf>
    <xf numFmtId="14" fontId="116" fillId="29" borderId="10" xfId="31721" applyNumberFormat="1" applyFont="1" applyFill="1" applyBorder="1" applyAlignment="1" applyProtection="1">
      <alignment horizontal="left" vertical="center"/>
      <protection locked="0"/>
    </xf>
    <xf numFmtId="14" fontId="0" fillId="34" borderId="0" xfId="0" applyNumberFormat="1" applyFont="1" applyFill="1" applyAlignment="1" applyProtection="1">
      <alignment horizontal="center" vertical="center"/>
    </xf>
    <xf numFmtId="172" fontId="0" fillId="73" borderId="28" xfId="439" applyNumberFormat="1" applyFont="1" applyFill="1" applyBorder="1" applyAlignment="1" applyProtection="1">
      <alignment vertical="center"/>
    </xf>
    <xf numFmtId="169" fontId="0" fillId="72" borderId="62" xfId="439" applyNumberFormat="1" applyFont="1" applyFill="1" applyBorder="1" applyAlignment="1" applyProtection="1">
      <alignment horizontal="center" vertical="center"/>
    </xf>
    <xf numFmtId="1" fontId="40" fillId="24" borderId="0" xfId="439" applyNumberFormat="1" applyFont="1" applyFill="1" applyBorder="1" applyAlignment="1" applyProtection="1">
      <alignment horizontal="center" wrapText="1"/>
    </xf>
    <xf numFmtId="0" fontId="0" fillId="0" borderId="17" xfId="0" applyFill="1" applyBorder="1"/>
    <xf numFmtId="0" fontId="0" fillId="0" borderId="66" xfId="0" applyBorder="1" applyAlignment="1">
      <alignment horizontal="center"/>
    </xf>
    <xf numFmtId="0" fontId="0" fillId="0" borderId="67" xfId="0" applyFill="1" applyBorder="1"/>
    <xf numFmtId="0" fontId="0" fillId="0" borderId="68" xfId="0" applyBorder="1" applyAlignment="1">
      <alignment wrapText="1"/>
    </xf>
    <xf numFmtId="0" fontId="0" fillId="0" borderId="69" xfId="0" applyBorder="1" applyAlignment="1">
      <alignment horizontal="center"/>
    </xf>
    <xf numFmtId="0" fontId="0" fillId="0" borderId="70" xfId="0" applyBorder="1" applyAlignment="1">
      <alignment wrapText="1"/>
    </xf>
    <xf numFmtId="14" fontId="0" fillId="0" borderId="17" xfId="0" applyNumberFormat="1" applyFill="1" applyBorder="1" applyAlignment="1">
      <alignment wrapText="1"/>
    </xf>
    <xf numFmtId="0" fontId="0" fillId="0" borderId="0" xfId="0" applyAlignment="1">
      <alignment horizontal="center" vertical="center" wrapText="1"/>
    </xf>
    <xf numFmtId="0" fontId="57" fillId="0" borderId="34" xfId="0" applyFont="1" applyBorder="1" applyAlignment="1">
      <alignment horizontal="center" vertical="center" wrapText="1"/>
    </xf>
    <xf numFmtId="0" fontId="0" fillId="72" borderId="0" xfId="0" applyFont="1" applyFill="1" applyAlignment="1" applyProtection="1">
      <alignment horizontal="center" vertical="center"/>
    </xf>
    <xf numFmtId="0" fontId="39" fillId="72" borderId="0" xfId="0" applyFont="1" applyFill="1" applyAlignment="1">
      <alignment horizontal="center" vertical="center" wrapText="1"/>
    </xf>
    <xf numFmtId="0" fontId="43" fillId="0" borderId="43" xfId="0" applyFont="1" applyBorder="1" applyAlignment="1">
      <alignment horizontal="center" vertical="center" wrapText="1"/>
    </xf>
    <xf numFmtId="0" fontId="0" fillId="0" borderId="22" xfId="0" applyBorder="1" applyAlignment="1">
      <alignment horizontal="center" vertical="center" wrapText="1"/>
    </xf>
    <xf numFmtId="0" fontId="0" fillId="32" borderId="0" xfId="0" applyFill="1" applyAlignment="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0" borderId="34" xfId="0" applyNumberFormat="1" applyFont="1" applyFill="1" applyBorder="1" applyAlignment="1" applyProtection="1">
      <alignment horizontal="center" vertical="center" wrapText="1"/>
    </xf>
    <xf numFmtId="0" fontId="0" fillId="29" borderId="73" xfId="0" applyFill="1" applyBorder="1" applyAlignment="1" applyProtection="1">
      <alignment horizontal="center" vertical="center"/>
      <protection locked="0"/>
    </xf>
    <xf numFmtId="14" fontId="0" fillId="29" borderId="73" xfId="0" applyNumberFormat="1" applyFill="1" applyBorder="1" applyAlignment="1" applyProtection="1">
      <alignment horizontal="center" vertical="center"/>
      <protection locked="0"/>
    </xf>
    <xf numFmtId="0" fontId="39" fillId="72" borderId="0" xfId="0" applyFont="1" applyFill="1" applyAlignment="1">
      <alignment horizontal="left" vertical="center"/>
    </xf>
    <xf numFmtId="0" fontId="39" fillId="28" borderId="0" xfId="0" applyFont="1" applyFill="1" applyAlignment="1" applyProtection="1">
      <alignment horizontal="left" vertical="center"/>
    </xf>
    <xf numFmtId="0" fontId="39" fillId="72" borderId="0" xfId="0" applyFont="1" applyFill="1" applyAlignment="1" applyProtection="1">
      <alignment horizontal="left" vertical="center"/>
    </xf>
    <xf numFmtId="0" fontId="39" fillId="0" borderId="10" xfId="0" applyFont="1" applyFill="1" applyBorder="1" applyAlignment="1">
      <alignment horizontal="left" vertical="center"/>
    </xf>
    <xf numFmtId="0" fontId="0" fillId="0" borderId="10" xfId="0" applyFill="1" applyBorder="1"/>
    <xf numFmtId="3" fontId="0" fillId="0" borderId="0" xfId="0" applyNumberFormat="1"/>
    <xf numFmtId="4" fontId="0" fillId="32" borderId="0" xfId="0" applyNumberFormat="1" applyFill="1"/>
    <xf numFmtId="0" fontId="0" fillId="0" borderId="0" xfId="0" applyFill="1" applyAlignment="1">
      <alignment horizontal="center" vertical="center" wrapText="1"/>
    </xf>
    <xf numFmtId="0" fontId="0" fillId="0" borderId="0" xfId="0" applyFill="1" applyAlignment="1">
      <alignment vertical="center" wrapText="1"/>
    </xf>
    <xf numFmtId="0" fontId="39" fillId="32" borderId="97" xfId="0" applyFont="1" applyFill="1" applyBorder="1" applyAlignment="1">
      <alignment vertical="center"/>
    </xf>
    <xf numFmtId="0" fontId="39" fillId="32" borderId="98" xfId="0" applyFont="1" applyFill="1" applyBorder="1" applyAlignment="1">
      <alignment vertical="center"/>
    </xf>
    <xf numFmtId="0" fontId="39" fillId="32" borderId="99" xfId="0" applyFont="1" applyFill="1" applyBorder="1" applyAlignment="1">
      <alignment vertical="center"/>
    </xf>
    <xf numFmtId="0" fontId="0" fillId="32" borderId="35" xfId="0" applyFill="1" applyBorder="1" applyAlignment="1">
      <alignment vertical="center"/>
    </xf>
    <xf numFmtId="0" fontId="0" fillId="32" borderId="36" xfId="0" applyFill="1" applyBorder="1" applyAlignment="1">
      <alignment vertical="center"/>
    </xf>
    <xf numFmtId="41" fontId="63" fillId="32" borderId="37" xfId="0" applyNumberFormat="1" applyFont="1" applyFill="1" applyBorder="1" applyAlignment="1">
      <alignment wrapText="1"/>
    </xf>
    <xf numFmtId="0" fontId="0" fillId="32" borderId="15" xfId="0" applyFill="1" applyBorder="1" applyAlignment="1">
      <alignment vertical="center"/>
    </xf>
    <xf numFmtId="0" fontId="0" fillId="32" borderId="0" xfId="0" applyFill="1" applyAlignment="1">
      <alignment vertical="center"/>
    </xf>
    <xf numFmtId="41" fontId="63" fillId="32" borderId="57" xfId="0" applyNumberFormat="1" applyFont="1" applyFill="1" applyBorder="1" applyAlignment="1">
      <alignment wrapText="1"/>
    </xf>
    <xf numFmtId="0" fontId="0" fillId="32" borderId="15" xfId="0" applyFill="1" applyBorder="1"/>
    <xf numFmtId="0" fontId="0" fillId="32" borderId="38" xfId="0" applyFill="1" applyBorder="1" applyAlignment="1">
      <alignment vertical="center"/>
    </xf>
    <xf numFmtId="0" fontId="0" fillId="32" borderId="39" xfId="0" applyFill="1" applyBorder="1" applyAlignment="1">
      <alignment vertical="center"/>
    </xf>
    <xf numFmtId="41" fontId="63" fillId="32" borderId="40" xfId="0" applyNumberFormat="1" applyFont="1" applyFill="1" applyBorder="1" applyAlignment="1">
      <alignment wrapText="1"/>
    </xf>
    <xf numFmtId="0" fontId="52" fillId="32" borderId="0" xfId="0" applyFont="1" applyFill="1" applyAlignment="1">
      <alignment horizontal="left" vertical="center" wrapText="1"/>
    </xf>
    <xf numFmtId="41" fontId="63" fillId="0" borderId="0" xfId="0" applyNumberFormat="1" applyFont="1" applyAlignment="1">
      <alignment wrapText="1"/>
    </xf>
    <xf numFmtId="0" fontId="57" fillId="32" borderId="0" xfId="0" applyFont="1" applyFill="1" applyAlignment="1">
      <alignment horizontal="center" vertical="center" wrapText="1"/>
    </xf>
    <xf numFmtId="0" fontId="0" fillId="72" borderId="0" xfId="0" applyFill="1" applyAlignment="1">
      <alignment horizontal="center" vertical="center"/>
    </xf>
    <xf numFmtId="0" fontId="39" fillId="72" borderId="0" xfId="0" applyFont="1" applyFill="1" applyAlignment="1">
      <alignment horizontal="left" vertical="center" wrapText="1"/>
    </xf>
    <xf numFmtId="0" fontId="0" fillId="0" borderId="73" xfId="0" applyFill="1" applyBorder="1" applyAlignment="1">
      <alignment wrapText="1"/>
    </xf>
    <xf numFmtId="0" fontId="62" fillId="0" borderId="73" xfId="0" applyFont="1" applyFill="1" applyBorder="1" applyAlignment="1">
      <alignment vertical="center" wrapText="1"/>
    </xf>
    <xf numFmtId="0" fontId="63" fillId="32" borderId="10" xfId="0" applyFont="1" applyFill="1" applyBorder="1" applyAlignment="1" applyProtection="1">
      <alignment wrapText="1"/>
      <protection locked="0"/>
    </xf>
    <xf numFmtId="0" fontId="0" fillId="0" borderId="10" xfId="0" applyBorder="1" applyAlignment="1">
      <alignment horizontal="center" vertical="center"/>
    </xf>
    <xf numFmtId="0" fontId="62" fillId="0" borderId="10" xfId="0" applyFont="1" applyBorder="1" applyAlignment="1">
      <alignment vertical="center" wrapText="1"/>
    </xf>
    <xf numFmtId="0" fontId="62" fillId="0" borderId="73" xfId="0" applyFont="1" applyBorder="1" applyAlignment="1">
      <alignment vertical="center" wrapText="1"/>
    </xf>
    <xf numFmtId="0" fontId="0" fillId="80" borderId="10" xfId="0" applyFill="1" applyBorder="1" applyAlignment="1">
      <alignment vertical="center" wrapText="1"/>
    </xf>
    <xf numFmtId="14" fontId="0" fillId="29" borderId="10" xfId="0" applyNumberFormat="1" applyFill="1" applyBorder="1" applyAlignment="1" applyProtection="1">
      <alignment horizontal="center" vertical="center"/>
      <protection locked="0"/>
    </xf>
    <xf numFmtId="0" fontId="63" fillId="80" borderId="73" xfId="0" applyFont="1" applyFill="1" applyBorder="1" applyAlignment="1">
      <alignment vertical="center" wrapText="1"/>
    </xf>
    <xf numFmtId="0" fontId="0" fillId="29" borderId="10" xfId="0" applyFill="1" applyBorder="1" applyAlignment="1" applyProtection="1">
      <alignment horizontal="center" vertical="center"/>
      <protection locked="0"/>
    </xf>
    <xf numFmtId="3" fontId="0" fillId="29" borderId="73" xfId="0" applyNumberFormat="1" applyFill="1" applyBorder="1" applyAlignment="1" applyProtection="1">
      <alignment horizontal="center" vertical="center"/>
      <protection locked="0"/>
    </xf>
    <xf numFmtId="0" fontId="55" fillId="32" borderId="22" xfId="0" applyNumberFormat="1" applyFont="1" applyFill="1" applyBorder="1" applyAlignment="1" applyProtection="1">
      <alignment horizontal="left" vertical="center" wrapText="1"/>
    </xf>
    <xf numFmtId="0" fontId="0" fillId="32" borderId="22" xfId="0" applyNumberFormat="1" applyFont="1" applyFill="1" applyBorder="1" applyAlignment="1" applyProtection="1">
      <alignment horizontal="left" vertical="center" wrapText="1"/>
    </xf>
    <xf numFmtId="3" fontId="55" fillId="32" borderId="22" xfId="439" applyNumberFormat="1" applyFont="1" applyFill="1" applyBorder="1" applyAlignment="1" applyProtection="1">
      <alignment horizontal="center" vertical="center" wrapText="1"/>
    </xf>
    <xf numFmtId="0" fontId="39" fillId="32" borderId="24" xfId="0" applyFont="1" applyFill="1" applyBorder="1" applyAlignment="1">
      <alignment horizontal="center" vertical="center"/>
    </xf>
    <xf numFmtId="0" fontId="0" fillId="32" borderId="22" xfId="0" applyFill="1" applyBorder="1" applyAlignment="1">
      <alignment vertical="center" wrapText="1"/>
    </xf>
    <xf numFmtId="0" fontId="39" fillId="32" borderId="41" xfId="0" applyFont="1" applyFill="1" applyBorder="1" applyAlignment="1">
      <alignment horizontal="center" vertical="center"/>
    </xf>
    <xf numFmtId="0" fontId="0" fillId="32" borderId="24" xfId="0" applyFill="1" applyBorder="1" applyAlignment="1">
      <alignment horizontal="left" vertical="center" wrapText="1"/>
    </xf>
    <xf numFmtId="0" fontId="55" fillId="32" borderId="0" xfId="0" applyNumberFormat="1" applyFont="1" applyFill="1" applyBorder="1" applyAlignment="1" applyProtection="1">
      <alignment horizontal="left" vertical="center" wrapText="1"/>
    </xf>
    <xf numFmtId="0" fontId="0" fillId="32" borderId="24" xfId="0" applyNumberFormat="1" applyFont="1" applyFill="1" applyBorder="1" applyAlignment="1" applyProtection="1">
      <alignment horizontal="center" vertical="center" wrapText="1"/>
    </xf>
    <xf numFmtId="0" fontId="0" fillId="32" borderId="0" xfId="0" applyFill="1" applyAlignment="1" applyProtection="1">
      <alignment vertical="center" wrapText="1"/>
      <protection locked="0"/>
    </xf>
    <xf numFmtId="3" fontId="0" fillId="32" borderId="23" xfId="0" applyNumberFormat="1" applyFont="1" applyFill="1" applyBorder="1" applyAlignment="1" applyProtection="1">
      <alignment horizontal="center" vertical="center" wrapText="1"/>
    </xf>
    <xf numFmtId="0" fontId="39" fillId="76" borderId="61" xfId="0" applyFont="1" applyFill="1" applyBorder="1" applyAlignment="1">
      <alignment horizontal="center" vertical="center"/>
    </xf>
    <xf numFmtId="0" fontId="41" fillId="76" borderId="22" xfId="0" applyFont="1" applyFill="1" applyBorder="1" applyAlignment="1">
      <alignment horizontal="left" vertical="center" wrapText="1"/>
    </xf>
    <xf numFmtId="14" fontId="43" fillId="0" borderId="66" xfId="0" applyNumberFormat="1" applyFont="1" applyBorder="1"/>
    <xf numFmtId="14" fontId="43" fillId="32" borderId="67" xfId="0" applyNumberFormat="1" applyFont="1" applyFill="1" applyBorder="1"/>
    <xf numFmtId="14" fontId="43" fillId="32" borderId="68" xfId="0" applyNumberFormat="1" applyFont="1" applyFill="1" applyBorder="1"/>
    <xf numFmtId="0" fontId="43" fillId="0" borderId="21" xfId="0" applyFont="1" applyBorder="1"/>
    <xf numFmtId="0" fontId="43" fillId="0" borderId="53" xfId="0" applyFont="1" applyBorder="1"/>
    <xf numFmtId="14" fontId="43" fillId="0" borderId="0" xfId="0" applyNumberFormat="1" applyFont="1"/>
    <xf numFmtId="14" fontId="43" fillId="0" borderId="53" xfId="0" applyNumberFormat="1" applyFont="1" applyBorder="1"/>
    <xf numFmtId="0" fontId="43" fillId="0" borderId="69" xfId="0" applyFont="1" applyBorder="1"/>
    <xf numFmtId="14" fontId="43" fillId="0" borderId="17" xfId="0" applyNumberFormat="1" applyFont="1" applyBorder="1"/>
    <xf numFmtId="14" fontId="43" fillId="0" borderId="70" xfId="0" applyNumberFormat="1" applyFont="1" applyBorder="1"/>
    <xf numFmtId="14" fontId="0" fillId="0" borderId="54" xfId="0" applyNumberFormat="1" applyBorder="1" applyAlignment="1">
      <alignment horizontal="center" vertical="center" wrapText="1"/>
    </xf>
    <xf numFmtId="0" fontId="37" fillId="32" borderId="54" xfId="0" applyFont="1" applyFill="1" applyBorder="1" applyAlignment="1">
      <alignment vertical="center" wrapText="1"/>
    </xf>
    <xf numFmtId="0" fontId="0" fillId="0" borderId="54" xfId="0" applyBorder="1" applyAlignment="1" applyProtection="1">
      <alignment horizontal="left" vertical="center"/>
      <protection locked="0"/>
    </xf>
    <xf numFmtId="0" fontId="0" fillId="76" borderId="83" xfId="0" applyFill="1" applyBorder="1" applyAlignment="1" applyProtection="1">
      <alignment horizontal="left"/>
      <protection locked="0"/>
    </xf>
    <xf numFmtId="0" fontId="0" fillId="0" borderId="10"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0" xfId="0" applyFill="1" applyAlignment="1">
      <alignment horizontal="left" vertical="center" wrapText="1"/>
    </xf>
    <xf numFmtId="0" fontId="0" fillId="0" borderId="0" xfId="0" applyFill="1" applyAlignment="1" applyProtection="1">
      <alignment vertical="center" wrapText="1"/>
      <protection locked="0"/>
    </xf>
    <xf numFmtId="38" fontId="56" fillId="29" borderId="0" xfId="439" applyNumberFormat="1" applyFont="1" applyFill="1" applyAlignment="1" applyProtection="1">
      <alignment horizontal="center" vertical="center" wrapText="1"/>
      <protection locked="0"/>
    </xf>
    <xf numFmtId="0" fontId="39" fillId="32" borderId="98" xfId="0" applyFont="1" applyFill="1" applyBorder="1" applyAlignment="1" applyProtection="1">
      <alignment vertical="center"/>
      <protection locked="0"/>
    </xf>
    <xf numFmtId="0" fontId="0" fillId="32" borderId="36" xfId="0" applyFill="1" applyBorder="1" applyAlignment="1" applyProtection="1">
      <alignment vertical="center"/>
      <protection locked="0"/>
    </xf>
    <xf numFmtId="0" fontId="0" fillId="32" borderId="0" xfId="0" applyFill="1" applyAlignment="1" applyProtection="1">
      <alignment vertical="center"/>
      <protection locked="0"/>
    </xf>
    <xf numFmtId="0" fontId="0" fillId="32" borderId="39" xfId="0" applyFill="1" applyBorder="1" applyAlignment="1" applyProtection="1">
      <alignment vertical="center"/>
      <protection locked="0"/>
    </xf>
    <xf numFmtId="0" fontId="39" fillId="72" borderId="0" xfId="0" applyFont="1" applyFill="1" applyAlignment="1" applyProtection="1">
      <alignment vertical="center" wrapText="1"/>
      <protection locked="0"/>
    </xf>
    <xf numFmtId="0" fontId="56" fillId="72" borderId="0" xfId="0" applyFont="1" applyFill="1" applyAlignment="1" applyProtection="1">
      <alignment vertical="center" wrapText="1"/>
      <protection locked="0"/>
    </xf>
    <xf numFmtId="0" fontId="0" fillId="0" borderId="0" xfId="0" applyFont="1" applyFill="1" applyAlignment="1" applyProtection="1">
      <alignment vertical="center"/>
      <protection locked="0"/>
    </xf>
    <xf numFmtId="0" fontId="0" fillId="0" borderId="0" xfId="0" applyFont="1" applyAlignment="1">
      <alignment vertical="center"/>
    </xf>
    <xf numFmtId="49" fontId="39" fillId="29" borderId="0" xfId="0" applyNumberFormat="1" applyFont="1" applyFill="1" applyAlignment="1" applyProtection="1">
      <alignment horizontal="center" vertical="center"/>
      <protection locked="0"/>
    </xf>
    <xf numFmtId="14" fontId="39" fillId="29" borderId="0" xfId="439" applyNumberFormat="1" applyFont="1" applyFill="1" applyAlignment="1" applyProtection="1">
      <alignment horizontal="center" vertical="center" wrapText="1"/>
      <protection locked="0"/>
    </xf>
    <xf numFmtId="49" fontId="39" fillId="30" borderId="13" xfId="0" applyNumberFormat="1" applyFont="1" applyFill="1" applyBorder="1" applyAlignment="1" applyProtection="1">
      <alignment horizontal="left" vertical="center"/>
      <protection locked="0"/>
    </xf>
    <xf numFmtId="49" fontId="39" fillId="30" borderId="13" xfId="0" applyNumberFormat="1" applyFont="1" applyFill="1" applyBorder="1" applyAlignment="1" applyProtection="1">
      <alignment horizontal="left"/>
      <protection locked="0"/>
    </xf>
    <xf numFmtId="14" fontId="39" fillId="30" borderId="13" xfId="0" applyNumberFormat="1" applyFont="1" applyFill="1" applyBorder="1" applyAlignment="1" applyProtection="1">
      <alignment horizontal="left"/>
      <protection locked="0"/>
    </xf>
    <xf numFmtId="180" fontId="39" fillId="30" borderId="13" xfId="0" applyNumberFormat="1" applyFont="1" applyFill="1" applyBorder="1" applyAlignment="1" applyProtection="1">
      <alignment horizontal="left"/>
      <protection locked="0"/>
    </xf>
    <xf numFmtId="49" fontId="157" fillId="30" borderId="13" xfId="611" applyNumberFormat="1" applyFont="1" applyFill="1" applyBorder="1" applyAlignment="1" applyProtection="1">
      <alignment horizontal="left"/>
      <protection locked="0"/>
    </xf>
    <xf numFmtId="168" fontId="0" fillId="0" borderId="0" xfId="0" applyNumberFormat="1" applyFont="1" applyFill="1" applyAlignment="1" applyProtection="1">
      <alignment horizontal="center" vertical="center" wrapText="1"/>
    </xf>
    <xf numFmtId="0" fontId="0" fillId="0" borderId="73" xfId="0" applyFill="1" applyBorder="1" applyAlignment="1">
      <alignment horizontal="left" vertical="center"/>
    </xf>
    <xf numFmtId="0" fontId="0" fillId="29" borderId="10" xfId="0" applyFill="1" applyBorder="1" applyAlignment="1" applyProtection="1">
      <alignment horizontal="left" vertical="center" wrapText="1"/>
      <protection locked="0"/>
    </xf>
    <xf numFmtId="0" fontId="0" fillId="0" borderId="10" xfId="0" applyFill="1" applyBorder="1" applyAlignment="1">
      <alignment horizontal="left" vertical="center" wrapText="1"/>
    </xf>
    <xf numFmtId="0" fontId="0" fillId="0" borderId="100" xfId="0" applyFill="1" applyBorder="1" applyAlignment="1">
      <alignment horizontal="center" vertical="center"/>
    </xf>
    <xf numFmtId="0" fontId="0" fillId="0" borderId="100" xfId="0" applyFill="1" applyBorder="1" applyAlignment="1">
      <alignment vertical="center" wrapText="1"/>
    </xf>
    <xf numFmtId="0" fontId="0" fillId="29" borderId="66" xfId="0" applyFill="1" applyBorder="1" applyAlignment="1" applyProtection="1">
      <alignment horizontal="center" vertical="center"/>
      <protection locked="0"/>
    </xf>
    <xf numFmtId="0" fontId="62" fillId="0" borderId="66" xfId="0" applyFont="1" applyFill="1" applyBorder="1" applyAlignment="1">
      <alignment vertical="center" wrapText="1"/>
    </xf>
    <xf numFmtId="0" fontId="0" fillId="32" borderId="12" xfId="0" applyFill="1" applyBorder="1" applyAlignment="1">
      <alignment horizontal="center" vertical="center"/>
    </xf>
    <xf numFmtId="0" fontId="0" fillId="32" borderId="12" xfId="0" applyFill="1" applyBorder="1" applyAlignment="1">
      <alignment vertical="center" wrapText="1"/>
    </xf>
    <xf numFmtId="0" fontId="0" fillId="29" borderId="12" xfId="0" applyFill="1" applyBorder="1" applyAlignment="1" applyProtection="1">
      <alignment horizontal="center" vertical="center"/>
      <protection locked="0"/>
    </xf>
    <xf numFmtId="0" fontId="62" fillId="0" borderId="12" xfId="0" applyFont="1" applyFill="1" applyBorder="1" applyAlignment="1">
      <alignment vertical="center" wrapText="1"/>
    </xf>
    <xf numFmtId="0" fontId="39" fillId="76" borderId="73" xfId="0" applyFont="1" applyFill="1" applyBorder="1" applyAlignment="1">
      <alignment horizontal="left" vertical="center"/>
    </xf>
    <xf numFmtId="0" fontId="0" fillId="76" borderId="14" xfId="0" applyFill="1" applyBorder="1" applyAlignment="1">
      <alignment vertical="center" wrapText="1"/>
    </xf>
    <xf numFmtId="0" fontId="0" fillId="76" borderId="14" xfId="0" applyFill="1" applyBorder="1" applyAlignment="1" applyProtection="1">
      <alignment horizontal="center" vertical="center"/>
      <protection locked="0"/>
    </xf>
    <xf numFmtId="0" fontId="62" fillId="76" borderId="20" xfId="0" applyFont="1" applyFill="1" applyBorder="1" applyAlignment="1">
      <alignment vertical="center" wrapText="1"/>
    </xf>
    <xf numFmtId="168" fontId="0" fillId="0" borderId="67" xfId="0" applyNumberFormat="1" applyFill="1" applyBorder="1" applyAlignment="1">
      <alignment wrapText="1"/>
    </xf>
    <xf numFmtId="41" fontId="63" fillId="0" borderId="0" xfId="439" applyNumberFormat="1" applyFont="1" applyFill="1" applyAlignment="1" applyProtection="1">
      <alignment wrapText="1"/>
    </xf>
    <xf numFmtId="0" fontId="39" fillId="0" borderId="0" xfId="0" applyFont="1" applyFill="1" applyBorder="1" applyAlignment="1">
      <alignment horizontal="center" vertical="center"/>
    </xf>
    <xf numFmtId="37" fontId="0" fillId="23" borderId="28" xfId="439" applyNumberFormat="1" applyFont="1" applyFill="1" applyBorder="1" applyAlignment="1" applyProtection="1">
      <alignment vertical="center"/>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6" fillId="72" borderId="76" xfId="0" applyFont="1" applyFill="1" applyBorder="1" applyAlignment="1">
      <alignment horizontal="center" vertical="center" wrapText="1"/>
    </xf>
    <xf numFmtId="0" fontId="0" fillId="0" borderId="36" xfId="0" applyFont="1" applyBorder="1" applyAlignment="1">
      <alignment horizontal="left" wrapText="1"/>
    </xf>
    <xf numFmtId="0" fontId="0" fillId="32" borderId="13" xfId="0" applyFont="1" applyFill="1" applyBorder="1" applyAlignment="1">
      <alignment horizontal="left" vertical="center" wrapText="1"/>
    </xf>
    <xf numFmtId="0" fontId="0" fillId="32" borderId="16" xfId="0" applyFont="1" applyFill="1" applyBorder="1" applyAlignment="1">
      <alignment horizontal="left" vertical="center" wrapText="1"/>
    </xf>
    <xf numFmtId="0" fontId="0" fillId="0" borderId="13" xfId="0" applyFont="1" applyBorder="1" applyAlignment="1">
      <alignment horizontal="left" vertical="center"/>
    </xf>
    <xf numFmtId="0" fontId="0" fillId="0" borderId="16" xfId="0" applyFont="1" applyBorder="1" applyAlignment="1">
      <alignment horizontal="left" vertical="center"/>
    </xf>
    <xf numFmtId="0" fontId="0" fillId="0" borderId="13" xfId="0" applyFont="1" applyBorder="1" applyAlignment="1">
      <alignment horizontal="left" vertical="center" wrapText="1"/>
    </xf>
    <xf numFmtId="0" fontId="0" fillId="0" borderId="16" xfId="0" applyFont="1" applyBorder="1" applyAlignment="1">
      <alignment horizontal="left" vertical="center" wrapText="1"/>
    </xf>
    <xf numFmtId="0" fontId="0" fillId="0" borderId="13"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40" fillId="26" borderId="13" xfId="0" applyFont="1" applyFill="1" applyBorder="1" applyAlignment="1">
      <alignment horizontal="center" vertical="top" wrapText="1"/>
    </xf>
    <xf numFmtId="0" fontId="40" fillId="26" borderId="16" xfId="0" applyFont="1" applyFill="1" applyBorder="1" applyAlignment="1">
      <alignment horizontal="center" vertical="top" wrapText="1"/>
    </xf>
    <xf numFmtId="0" fontId="148" fillId="78" borderId="13" xfId="0" applyFont="1" applyFill="1" applyBorder="1" applyAlignment="1">
      <alignment horizontal="center" vertical="center"/>
    </xf>
    <xf numFmtId="0" fontId="148" fillId="78"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6" fillId="76" borderId="16" xfId="0" applyFont="1" applyFill="1" applyBorder="1" applyAlignment="1">
      <alignment horizontal="left" wrapText="1"/>
    </xf>
    <xf numFmtId="0" fontId="56" fillId="32" borderId="16" xfId="0" applyFont="1" applyFill="1" applyBorder="1" applyAlignment="1">
      <alignment horizontal="justify" vertical="center" wrapText="1"/>
    </xf>
    <xf numFmtId="0" fontId="56" fillId="32" borderId="11" xfId="0" applyFont="1" applyFill="1" applyBorder="1" applyAlignment="1">
      <alignment horizontal="justify" vertical="center" wrapText="1"/>
    </xf>
    <xf numFmtId="0" fontId="39" fillId="76" borderId="16" xfId="0" applyFont="1" applyFill="1" applyBorder="1" applyAlignment="1">
      <alignment horizontal="justify" vertical="center" wrapText="1"/>
    </xf>
    <xf numFmtId="0" fontId="39" fillId="76" borderId="11" xfId="0" applyFont="1" applyFill="1" applyBorder="1" applyAlignment="1">
      <alignment horizontal="justify" vertical="center" wrapText="1"/>
    </xf>
    <xf numFmtId="0" fontId="39" fillId="76" borderId="16" xfId="0" applyFont="1" applyFill="1" applyBorder="1" applyAlignment="1">
      <alignment horizontal="center" wrapText="1"/>
    </xf>
    <xf numFmtId="0" fontId="39" fillId="76" borderId="11" xfId="0" applyFont="1" applyFill="1" applyBorder="1" applyAlignment="1">
      <alignment horizontal="center" wrapText="1"/>
    </xf>
    <xf numFmtId="0" fontId="56" fillId="76" borderId="11" xfId="0" applyFont="1" applyFill="1" applyBorder="1" applyAlignment="1">
      <alignment horizontal="left" vertical="center" wrapText="1"/>
    </xf>
    <xf numFmtId="0" fontId="56" fillId="76" borderId="54" xfId="0" applyFont="1" applyFill="1" applyBorder="1" applyAlignment="1">
      <alignment horizontal="left" vertical="center" wrapText="1"/>
    </xf>
    <xf numFmtId="0" fontId="0" fillId="76" borderId="16" xfId="0" applyFill="1" applyBorder="1" applyAlignment="1">
      <alignment horizontal="center"/>
    </xf>
    <xf numFmtId="0" fontId="0" fillId="76" borderId="11" xfId="0" applyFill="1" applyBorder="1" applyAlignment="1">
      <alignment horizontal="center"/>
    </xf>
    <xf numFmtId="0" fontId="56" fillId="32" borderId="54" xfId="0" applyFont="1" applyFill="1" applyBorder="1" applyAlignment="1">
      <alignment horizontal="justify" vertical="center" wrapText="1"/>
    </xf>
    <xf numFmtId="0" fontId="131" fillId="0" borderId="38" xfId="0" applyFont="1" applyBorder="1" applyAlignment="1">
      <alignment horizontal="center" vertical="center"/>
    </xf>
    <xf numFmtId="0" fontId="131" fillId="0" borderId="39" xfId="0" applyFont="1" applyBorder="1" applyAlignment="1">
      <alignment horizontal="center" vertical="center"/>
    </xf>
    <xf numFmtId="0" fontId="131" fillId="0" borderId="16" xfId="0" applyFont="1" applyBorder="1" applyAlignment="1">
      <alignment horizontal="center" vertical="center"/>
    </xf>
    <xf numFmtId="0" fontId="131" fillId="0" borderId="11" xfId="0" applyFont="1" applyBorder="1" applyAlignment="1">
      <alignment horizontal="center" vertical="center"/>
    </xf>
    <xf numFmtId="0" fontId="56" fillId="32" borderId="13" xfId="0" applyFont="1" applyFill="1" applyBorder="1" applyAlignment="1">
      <alignment horizontal="justify" vertical="center" wrapText="1"/>
    </xf>
    <xf numFmtId="0" fontId="47" fillId="0" borderId="91" xfId="0" applyFont="1" applyBorder="1" applyAlignment="1">
      <alignment horizontal="center" vertical="center" wrapText="1"/>
    </xf>
    <xf numFmtId="0" fontId="47" fillId="0" borderId="92" xfId="0" applyFont="1" applyBorder="1" applyAlignment="1">
      <alignment horizontal="center" vertical="center" wrapText="1"/>
    </xf>
    <xf numFmtId="0" fontId="47" fillId="0" borderId="88" xfId="0" applyFont="1" applyBorder="1" applyAlignment="1">
      <alignment horizontal="center" vertical="center" wrapText="1"/>
    </xf>
    <xf numFmtId="0" fontId="39" fillId="0" borderId="15" xfId="0" applyFont="1" applyBorder="1" applyAlignment="1">
      <alignment horizontal="center" vertical="center"/>
    </xf>
    <xf numFmtId="0" fontId="39" fillId="0" borderId="57"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83" xfId="0" applyFont="1" applyBorder="1" applyAlignment="1">
      <alignment horizontal="center" wrapText="1"/>
    </xf>
    <xf numFmtId="0" fontId="39" fillId="0" borderId="65" xfId="0" applyFont="1" applyBorder="1" applyAlignment="1">
      <alignment horizontal="center"/>
    </xf>
    <xf numFmtId="0" fontId="47" fillId="0" borderId="93" xfId="0" applyFont="1" applyBorder="1" applyAlignment="1">
      <alignment horizontal="center" vertical="center"/>
    </xf>
    <xf numFmtId="0" fontId="47" fillId="0" borderId="94" xfId="0" applyFont="1" applyBorder="1" applyAlignment="1">
      <alignment horizontal="center" vertical="center"/>
    </xf>
    <xf numFmtId="0" fontId="47" fillId="0" borderId="95" xfId="0" applyFont="1" applyBorder="1" applyAlignment="1">
      <alignment horizontal="center" vertical="center"/>
    </xf>
    <xf numFmtId="0" fontId="121" fillId="71" borderId="64" xfId="0" applyFont="1" applyFill="1" applyBorder="1" applyAlignment="1">
      <alignment horizontal="center" vertical="center" wrapText="1"/>
    </xf>
    <xf numFmtId="0" fontId="121" fillId="71" borderId="83" xfId="0" applyFont="1" applyFill="1" applyBorder="1" applyAlignment="1">
      <alignment horizontal="center" vertical="center" wrapText="1"/>
    </xf>
    <xf numFmtId="0" fontId="56" fillId="76" borderId="64" xfId="0" applyFont="1" applyFill="1" applyBorder="1" applyAlignment="1">
      <alignment horizontal="center" vertical="center" wrapText="1"/>
    </xf>
    <xf numFmtId="0" fontId="56" fillId="76" borderId="83" xfId="0" applyFont="1" applyFill="1" applyBorder="1" applyAlignment="1">
      <alignment horizontal="center" vertical="center" wrapText="1"/>
    </xf>
  </cellXfs>
  <cellStyles count="31736">
    <cellStyle name="20% - Accent1" xfId="29486" builtinId="30" customBuiltin="1"/>
    <cellStyle name="20% - Accent1 2" xfId="29498" xr:uid="{B4D97588-4E6D-4F66-9660-485579464908}"/>
    <cellStyle name="20% - Accent2" xfId="29488" builtinId="34" customBuiltin="1"/>
    <cellStyle name="20% - Accent2 2" xfId="29499" xr:uid="{35B0F212-66A1-472C-9A01-199A3F0DF76E}"/>
    <cellStyle name="20% - Accent3" xfId="29490" builtinId="38" customBuiltin="1"/>
    <cellStyle name="20% - Accent3 2" xfId="29500" xr:uid="{96A9D8D9-2163-4871-AD2A-E6FAD8327E91}"/>
    <cellStyle name="20% - Accent4" xfId="29492" builtinId="42" customBuiltin="1"/>
    <cellStyle name="20% - Accent4 2" xfId="29501" xr:uid="{85AD3608-5EC0-473E-ABF2-FE57FA5CFC47}"/>
    <cellStyle name="20% - Accent5" xfId="29494" builtinId="46" customBuiltin="1"/>
    <cellStyle name="20% - Accent5 2" xfId="29502" xr:uid="{2FAF7B59-7AF2-4277-AFB8-4CED4BCD4AA4}"/>
    <cellStyle name="20% - Accent6" xfId="29496" builtinId="50" customBuiltin="1"/>
    <cellStyle name="20% - Accent6 2" xfId="29503" xr:uid="{FD542BF9-873D-4C28-BB47-353BB6433DA7}"/>
    <cellStyle name="40% - Accent1" xfId="29487" builtinId="31" customBuiltin="1"/>
    <cellStyle name="40% - Accent1 2" xfId="29504" xr:uid="{0AA31246-28F2-4031-B39E-24F57F4DDC66}"/>
    <cellStyle name="40% - Accent2" xfId="29489" builtinId="35" customBuiltin="1"/>
    <cellStyle name="40% - Accent2 2" xfId="29505" xr:uid="{0339A947-B4EF-413F-9CAB-D0CABA162D0E}"/>
    <cellStyle name="40% - Accent3" xfId="29491" builtinId="39" customBuiltin="1"/>
    <cellStyle name="40% - Accent3 2" xfId="29506" xr:uid="{CE323443-EBFB-44AC-8BFD-1096489AD057}"/>
    <cellStyle name="40% - Accent4" xfId="29493" builtinId="43" customBuiltin="1"/>
    <cellStyle name="40% - Accent4 2" xfId="29507" xr:uid="{1DDF968D-ECA9-419B-B4EF-BD60D065FFB9}"/>
    <cellStyle name="40% - Accent5" xfId="29495" builtinId="47" customBuiltin="1"/>
    <cellStyle name="40% - Accent5 2" xfId="29508" xr:uid="{02D52EC3-9136-44C4-ABDC-79A2B992ECE6}"/>
    <cellStyle name="40% - Accent6" xfId="29497" builtinId="51" customBuiltin="1"/>
    <cellStyle name="40% - Accent6 2" xfId="29509" xr:uid="{7AB5FB25-D096-4925-8629-B2984C52A4A8}"/>
    <cellStyle name="60% - Accent1 2" xfId="29511" xr:uid="{7BFD2628-E072-4C2E-A30D-99A65338F113}"/>
    <cellStyle name="60% - Accent1 3" xfId="29510" xr:uid="{BA6653BC-E10F-49F1-922C-B37BD20BEE19}"/>
    <cellStyle name="60% - Accent2 2" xfId="29513" xr:uid="{B882DD0F-CF38-4110-A0B9-6D557E839E6F}"/>
    <cellStyle name="60% - Accent2 3" xfId="29512" xr:uid="{DBBEE3D1-BAA2-420D-AAD0-54977FAFD7AB}"/>
    <cellStyle name="60% - Accent3 2" xfId="29515" xr:uid="{B675D886-1249-408E-9624-ACBD29CE5E3B}"/>
    <cellStyle name="60% - Accent3 3" xfId="29514" xr:uid="{FFB5D201-005A-462D-82FC-535C7CE075BC}"/>
    <cellStyle name="60% - Accent4 2" xfId="29517" xr:uid="{CED353FE-23B8-41C5-8DF6-5B6EF71C5850}"/>
    <cellStyle name="60% - Accent4 3" xfId="29516" xr:uid="{70AF2E1E-CEC4-4808-B667-18848E7B237D}"/>
    <cellStyle name="60% - Accent5 2" xfId="29519" xr:uid="{24EFBFA3-A241-4B03-9CF7-1D6C9FDB8D68}"/>
    <cellStyle name="60% - Accent5 3" xfId="29518" xr:uid="{2FF37EA9-BACD-426F-A9D1-CB53E08211DE}"/>
    <cellStyle name="60% - Accent6 2" xfId="29521" xr:uid="{9E87C1BF-4265-43A7-B9CC-CEB53C8178E0}"/>
    <cellStyle name="60% - Accent6 3" xfId="29520" xr:uid="{ADE31EA4-598F-40AE-8C52-523F301B9003}"/>
    <cellStyle name="Accent1" xfId="4839"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2" xr:uid="{9FFF7FF5-1157-4607-AB6B-BA41FCEAE106}"/>
    <cellStyle name="Accent1 36" xfId="34" xr:uid="{00000000-0005-0000-0000-000021000000}"/>
    <cellStyle name="Accent1 36 2" xfId="29523"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1" xr:uid="{081EF534-E64F-4523-85C5-C52D0496B0C3}"/>
    <cellStyle name="Accent1 7" xfId="70" xr:uid="{00000000-0005-0000-0000-000045000000}"/>
    <cellStyle name="Accent1 70" xfId="22941" xr:uid="{4DC46A14-6FD5-4703-B964-ECA4F0B990BA}"/>
    <cellStyle name="Accent1 71" xfId="23986" xr:uid="{88B3CE1F-60C4-438B-A98E-5663565F73D8}"/>
    <cellStyle name="Accent1 8" xfId="71" xr:uid="{00000000-0005-0000-0000-000046000000}"/>
    <cellStyle name="Accent1 9" xfId="72" xr:uid="{00000000-0005-0000-0000-000047000000}"/>
    <cellStyle name="Accent2" xfId="4840"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4" xr:uid="{FA96348D-F8A4-4421-AC84-88F50463AE41}"/>
    <cellStyle name="Accent2 36" xfId="106" xr:uid="{00000000-0005-0000-0000-000069000000}"/>
    <cellStyle name="Accent2 36 2" xfId="29525"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5" xr:uid="{5182FF0B-24DC-49CB-A283-39402094CB39}"/>
    <cellStyle name="Accent2 7" xfId="142" xr:uid="{00000000-0005-0000-0000-00008D000000}"/>
    <cellStyle name="Accent2 70" xfId="25153" xr:uid="{DB859796-D498-4E56-A125-E2DCDE4C795B}"/>
    <cellStyle name="Accent2 71" xfId="23713" xr:uid="{83A61C3E-87A1-4F6A-8122-B7A001AB4311}"/>
    <cellStyle name="Accent2 8" xfId="143" xr:uid="{00000000-0005-0000-0000-00008E000000}"/>
    <cellStyle name="Accent2 9" xfId="144" xr:uid="{00000000-0005-0000-0000-00008F000000}"/>
    <cellStyle name="Accent3" xfId="4841"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6" xr:uid="{6D42C670-79BA-41D0-B5D2-B979219AF29B}"/>
    <cellStyle name="Accent3 36" xfId="178" xr:uid="{00000000-0005-0000-0000-0000B1000000}"/>
    <cellStyle name="Accent3 36 2" xfId="29527"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5" xr:uid="{0A5F0C95-5616-4611-AF28-AA89E0277EF1}"/>
    <cellStyle name="Accent3 7" xfId="214" xr:uid="{00000000-0005-0000-0000-0000D5000000}"/>
    <cellStyle name="Accent3 70" xfId="25648" xr:uid="{E970874A-57B0-4CBC-9DC1-7D50C0AD51C2}"/>
    <cellStyle name="Accent3 71" xfId="25594" xr:uid="{AF994C2C-841D-49C9-8721-FA9396879B33}"/>
    <cellStyle name="Accent3 8" xfId="215" xr:uid="{00000000-0005-0000-0000-0000D6000000}"/>
    <cellStyle name="Accent3 9" xfId="216" xr:uid="{00000000-0005-0000-0000-0000D7000000}"/>
    <cellStyle name="Accent4" xfId="4842"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8" xr:uid="{10BFA22F-D3BD-4505-8E2E-CD3D2ED897CC}"/>
    <cellStyle name="Accent4 36" xfId="250" xr:uid="{00000000-0005-0000-0000-0000F9000000}"/>
    <cellStyle name="Accent4 36 2" xfId="29529"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3" xr:uid="{AED4E30E-FB92-4A5C-BCC6-8ADCF62D9D7B}"/>
    <cellStyle name="Accent4 7" xfId="286" xr:uid="{00000000-0005-0000-0000-00001D010000}"/>
    <cellStyle name="Accent4 70" xfId="25087" xr:uid="{F41DF068-013E-42BF-8021-6272E34725E0}"/>
    <cellStyle name="Accent4 71" xfId="23847" xr:uid="{5FC22722-3052-4868-94D9-E5570379FEF4}"/>
    <cellStyle name="Accent4 8" xfId="287" xr:uid="{00000000-0005-0000-0000-00001E010000}"/>
    <cellStyle name="Accent4 9" xfId="288" xr:uid="{00000000-0005-0000-0000-00001F010000}"/>
    <cellStyle name="Accent5" xfId="4843"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0" xr:uid="{458CA2AC-D926-4059-8065-048300B70009}"/>
    <cellStyle name="Accent5 36" xfId="322" xr:uid="{00000000-0005-0000-0000-000041010000}"/>
    <cellStyle name="Accent5 36 2" xfId="29531"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6" xr:uid="{26B30322-1C89-49D0-BA3E-F8658C186C8B}"/>
    <cellStyle name="Accent5 7" xfId="358" xr:uid="{00000000-0005-0000-0000-000065010000}"/>
    <cellStyle name="Accent5 70" xfId="25596" xr:uid="{07476C96-5AF1-4461-9D78-20043F9CC41D}"/>
    <cellStyle name="Accent5 71" xfId="23796" xr:uid="{A5A9B84C-234B-4744-B883-15586B3D4CBC}"/>
    <cellStyle name="Accent5 8" xfId="359" xr:uid="{00000000-0005-0000-0000-000066010000}"/>
    <cellStyle name="Accent5 9" xfId="360" xr:uid="{00000000-0005-0000-0000-000067010000}"/>
    <cellStyle name="Accent6" xfId="4844"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2" xr:uid="{DF070521-6078-474F-9C65-EEACD7551C73}"/>
    <cellStyle name="Accent6 36" xfId="394" xr:uid="{00000000-0005-0000-0000-000089010000}"/>
    <cellStyle name="Accent6 36 2" xfId="29533"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2" xr:uid="{893BB9CA-356D-471A-AD5F-9495431F0EFC}"/>
    <cellStyle name="Accent6 7" xfId="430" xr:uid="{00000000-0005-0000-0000-0000AD010000}"/>
    <cellStyle name="Accent6 70" xfId="23391" xr:uid="{600A1D35-8915-4E4F-910E-44B8813D2433}"/>
    <cellStyle name="Accent6 71" xfId="24894" xr:uid="{E9DA2F1C-4737-4689-9B35-D336BD388C4B}"/>
    <cellStyle name="Accent6 8" xfId="431" xr:uid="{00000000-0005-0000-0000-0000AE010000}"/>
    <cellStyle name="Accent6 9" xfId="432" xr:uid="{00000000-0005-0000-0000-0000AF010000}"/>
    <cellStyle name="AccountClassificationTotalRowBalanceCol" xfId="12255" xr:uid="{EC67F07D-7951-469F-8170-F5D0EECEF2B9}"/>
    <cellStyle name="AccountClassificationTotalRowDescCol" xfId="12256" xr:uid="{58C315D6-5F7A-4069-8511-56264FEB55D8}"/>
    <cellStyle name="AccountClassificationTotalRowJERefCol" xfId="12257" xr:uid="{A31CFF99-3CB9-4CA9-96B5-9617F3D74581}"/>
    <cellStyle name="AccountClassificationTotalRowNameCol" xfId="12258" xr:uid="{D8403E05-910B-416C-84D7-F4A4937E4F4E}"/>
    <cellStyle name="AccountClassificationTotalRowVarPectCol" xfId="12259" xr:uid="{0BE0B926-9C35-48BC-B042-7CE47D3A1851}"/>
    <cellStyle name="AccountClassificationTotalRowWPRefCol" xfId="12260" xr:uid="{925C4963-1C84-45C3-8947-534838B1E866}"/>
    <cellStyle name="AccountDetailRowBalanceCol" xfId="12261" xr:uid="{77667C83-8EFE-4812-AE3D-73F088645F26}"/>
    <cellStyle name="AccountDetailRowDescCol" xfId="12262" xr:uid="{F920A0ED-4A8B-4F46-8AB2-76F71763D448}"/>
    <cellStyle name="AccountDetailRowJERefCol" xfId="12263" xr:uid="{9813E5D3-12DB-437B-B303-16516C42BCDD}"/>
    <cellStyle name="AccountDetailRowNameCol" xfId="12264" xr:uid="{426F538C-E9A9-467F-B29B-D74FFDD9B789}"/>
    <cellStyle name="AccountDetailRowVarPectCol" xfId="12265" xr:uid="{07328471-F285-4FE4-A039-12C2FC29E23C}"/>
    <cellStyle name="AccountDetailRowWPRefCol" xfId="12266" xr:uid="{63D4C9A4-BEB1-48C5-9B6B-F97E2C59B285}"/>
    <cellStyle name="AccountNetIncomeLossRowBalanceCol" xfId="12267" xr:uid="{F448CEAA-67FF-4FC0-96A1-6BAFFBD6B911}"/>
    <cellStyle name="AccountNetIncomeLossRowDescCol" xfId="12268" xr:uid="{907304E3-D678-4386-80CB-0AE41803742B}"/>
    <cellStyle name="AccountNetIncomeLossRowJERefCol" xfId="12269" xr:uid="{4AD86227-B1E6-42D5-AC15-93DF6FB098AE}"/>
    <cellStyle name="AccountNetIncomeLossRowNameCol" xfId="12270" xr:uid="{6F1446DA-34A4-4BAF-AE61-E09B1700FDA3}"/>
    <cellStyle name="AccountNetIncomeLossRowWPRefCol" xfId="12271" xr:uid="{FB9B068C-3426-4FEC-9BCE-53BA3852EC52}"/>
    <cellStyle name="AccountTotalBalanceCol" xfId="12272" xr:uid="{62D17BB6-FF13-418C-9803-BAB02AACCA66}"/>
    <cellStyle name="AccountTotalDescCol" xfId="12273" xr:uid="{8B64D827-7F09-462E-AD85-47BFF4D4EC5F}"/>
    <cellStyle name="AccountTotalDetailRowBalanceCol" xfId="12274" xr:uid="{02C688DB-A53F-4634-A6D5-064A9432EEEE}"/>
    <cellStyle name="AccountTotalDetailRowDescCol" xfId="12275" xr:uid="{25B3EB54-7A7F-4CD3-885F-515F18EF8361}"/>
    <cellStyle name="AccountTotalDetailRowJERefCol" xfId="12276" xr:uid="{A63BC09C-87DF-40A4-B111-508D606087AE}"/>
    <cellStyle name="AccountTotalDetailRowNameCol" xfId="12277" xr:uid="{C8A154E5-6A0E-4713-A17B-7221D101338A}"/>
    <cellStyle name="AccountTotalDetailRowVarPectCol" xfId="12278" xr:uid="{84F7299E-C6F5-432C-BFBD-4CB12B0F8443}"/>
    <cellStyle name="AccountTotalDetailRowWPRefCol" xfId="12279" xr:uid="{3D152E01-12CD-4572-9BD1-848122C74E29}"/>
    <cellStyle name="AccountTotalJERefCol" xfId="12280" xr:uid="{D4B3EF14-29B4-479B-8ECA-AB86C6F7F9A7}"/>
    <cellStyle name="AccountTotalNameCol" xfId="12281" xr:uid="{2F9ADDFE-9B68-4482-9348-CA077A3EDE31}"/>
    <cellStyle name="AccountTotalVarPectCol" xfId="12282" xr:uid="{2442709C-27F3-4DDE-9EB7-6134EC287E40}"/>
    <cellStyle name="AccountTotalWPRefCol" xfId="12283" xr:uid="{7BE54512-808B-4A68-AD7A-9125B24E1990}"/>
    <cellStyle name="AccountTypeTotalRowBalanceCol" xfId="12284" xr:uid="{0BE8223E-693B-4C56-8A0A-753CB23F8E77}"/>
    <cellStyle name="AccountTypeTotalRowDescCol" xfId="12285" xr:uid="{E58BB922-D13D-408F-9FA2-B8C0E81CB2A6}"/>
    <cellStyle name="AccountTypeTotalRowJERefCol" xfId="12286" xr:uid="{E085CEA1-A898-4643-8859-2EC469AADDC6}"/>
    <cellStyle name="AccountTypeTotalRowNameCol" xfId="12287" xr:uid="{08BD6057-9984-4D2B-8FE3-BE14D7F0A517}"/>
    <cellStyle name="AccountTypeTotalRowVarPectCol" xfId="12288" xr:uid="{61376634-7F9D-4EE6-9142-386C6055B159}"/>
    <cellStyle name="AccountTypeTotalRowWPRefCol" xfId="12289" xr:uid="{48EB2C52-C95F-433B-AFFA-186036549B8C}"/>
    <cellStyle name="Bad" xfId="4831" builtinId="27" customBuiltin="1"/>
    <cellStyle name="Bad 2" xfId="433" xr:uid="{00000000-0005-0000-0000-0000B0010000}"/>
    <cellStyle name="Bad 3" xfId="434" xr:uid="{00000000-0005-0000-0000-0000B1010000}"/>
    <cellStyle name="Bad 4" xfId="29534" xr:uid="{9B249360-0FC1-414C-A036-E5117C73CAB0}"/>
    <cellStyle name="BlankRow" xfId="12290" xr:uid="{4121281A-F746-4EB3-9299-49886C4F50B5}"/>
    <cellStyle name="BlankRowJERefCol" xfId="12291" xr:uid="{4A2DC9E7-D0E0-4E32-854E-FD699096895D}"/>
    <cellStyle name="Calculation" xfId="4834" builtinId="22" customBuiltin="1"/>
    <cellStyle name="Calculation 2" xfId="435" xr:uid="{00000000-0005-0000-0000-0000B2010000}"/>
    <cellStyle name="Calculation 3" xfId="436" xr:uid="{00000000-0005-0000-0000-0000B3010000}"/>
    <cellStyle name="Calculation 4" xfId="29535" xr:uid="{69B00D0E-0C4F-4265-91AD-F9F8D74D5F25}"/>
    <cellStyle name="Check Cell" xfId="4836" builtinId="23" customBuiltin="1"/>
    <cellStyle name="Check Cell 2" xfId="437" xr:uid="{00000000-0005-0000-0000-0000B4010000}"/>
    <cellStyle name="Check Cell 3" xfId="438" xr:uid="{00000000-0005-0000-0000-0000B5010000}"/>
    <cellStyle name="Check Cell 4" xfId="29536" xr:uid="{6A797CFE-E1DB-4032-9CC3-6FDB2D608719}"/>
    <cellStyle name="ClassifiedGroupTotalRowBalanceCol" xfId="12292" xr:uid="{405D37AD-B4DC-4C92-8C46-7F7CFC07CBA4}"/>
    <cellStyle name="ClassifiedGroupTotalRowDescCol" xfId="12293" xr:uid="{E7D38FB1-798D-4C3C-98C6-838D02791D3A}"/>
    <cellStyle name="ClassifiedGroupTotalRowJERefCol" xfId="12294" xr:uid="{831BE3B0-EE1F-454E-B64E-69F4567A1AA3}"/>
    <cellStyle name="ClassifiedGroupTotalRowNameCol" xfId="12295" xr:uid="{C1AEECDB-0357-45C3-952A-630997EAB411}"/>
    <cellStyle name="ClassifiedGroupTotalRowVarPectCol" xfId="12296" xr:uid="{583C6BED-AEC6-4E68-A275-BAA2A7E3AB58}"/>
    <cellStyle name="ClassifiedGroupTotalRowWPRefCol" xfId="12297" xr:uid="{8A9A7AF6-C911-4BCB-89E3-3FDD97F991BE}"/>
    <cellStyle name="ColumnHeaderRowBalanceCol" xfId="12298" xr:uid="{7C7DE4C8-68BF-44E9-A73B-4EBD6CB0FF08}"/>
    <cellStyle name="ColumnHeaderRowBlankCol" xfId="12299" xr:uid="{2A222394-1C2F-4DA9-8F07-F4AD3EEF3074}"/>
    <cellStyle name="ColumnHeaderRowCreditCol" xfId="12300" xr:uid="{AB01A784-B20C-4530-8AB5-58C870EDC31F}"/>
    <cellStyle name="ColumnHeaderRowDebitCol" xfId="12301" xr:uid="{AA9769CB-8B00-4E2B-BB96-3990F105FE8C}"/>
    <cellStyle name="ColumnHeaderRowDescCol" xfId="12302" xr:uid="{068AC2D8-5FEE-4BA6-B901-D215B616B4D4}"/>
    <cellStyle name="ColumnHeaderRowJERefCol" xfId="12303" xr:uid="{C7181AB7-6507-49C6-928A-F0C56630FBFB}"/>
    <cellStyle name="ColumnHeaderRowNameCol" xfId="12304" xr:uid="{612FAA23-FF0B-4E7C-B59D-3FEBA5E19728}"/>
    <cellStyle name="ColumnHeaderRowVarPectCol" xfId="12305" xr:uid="{DEF1BC8B-0512-4843-AEB1-DB90351FCA08}"/>
    <cellStyle name="ColumnHeaderRowWPRefCol" xfId="12306" xr:uid="{FFAAEFC1-DBE6-4623-B0DF-2317B9F4CA0B}"/>
    <cellStyle name="ColumnMetadataRowBalanceCol" xfId="12307" xr:uid="{04DA5B81-7D03-4BE8-99F1-0766EFD488E2}"/>
    <cellStyle name="ColumnMetadataRowDescCol" xfId="12308" xr:uid="{13DB7B1F-19D8-432A-9D4E-1D5AF44731B8}"/>
    <cellStyle name="ColumnMetadataRowJERefCol" xfId="12309" xr:uid="{DBDAF870-853B-4BCC-BD1D-94D1E72596D5}"/>
    <cellStyle name="ColumnMetadataRowNameCol" xfId="12310" xr:uid="{40E06265-6E66-4B92-B6E2-3B3B201B073D}"/>
    <cellStyle name="ColumnMetadataRowVarPectCol" xfId="12311" xr:uid="{DDEC6B24-578F-4BEC-8F1B-38AD75381ACE}"/>
    <cellStyle name="ColumnMetadataRowWPRefCol" xfId="12312" xr:uid="{D32F0F8B-6E9B-454B-A50A-8D99187F6004}"/>
    <cellStyle name="Comma" xfId="439" builtinId="3"/>
    <cellStyle name="Comma 10" xfId="440" xr:uid="{00000000-0005-0000-0000-0000B7010000}"/>
    <cellStyle name="Comma 10 10" xfId="12489"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7" xr:uid="{D9BB79B8-EC73-46E8-8D77-2E16F508B2FE}"/>
    <cellStyle name="Comma 10 2 2 2 2 2" xfId="29793" xr:uid="{F4742CAB-EE8A-4F65-A5A1-A8EA60CAE710}"/>
    <cellStyle name="Comma 10 2 2 2 3" xfId="24672" xr:uid="{DDF8ACA5-2AFD-4024-B635-F103D987427D}"/>
    <cellStyle name="Comma 10 2 2 2 4" xfId="30047" xr:uid="{3022D834-5AD4-4789-AA9A-422519C0A007}"/>
    <cellStyle name="Comma 10 2 2 3" xfId="4847" xr:uid="{8F94D0E0-B6FC-4A5A-96EA-540CD9CE6C5C}"/>
    <cellStyle name="Comma 10 2 2 3 2" xfId="28025" xr:uid="{9E108CF4-A88E-4CA8-B7DD-2946C5BBAD03}"/>
    <cellStyle name="Comma 10 2 2 3 2 2" xfId="31199" xr:uid="{B8614D68-E4D5-449A-AC4B-CDF4ED1EE035}"/>
    <cellStyle name="Comma 10 2 2 3 2 3" xfId="30640" xr:uid="{DFF08651-449D-4396-9E32-8C7D875A6813}"/>
    <cellStyle name="Comma 10 2 2 3 3" xfId="27611" xr:uid="{6FAB1EFE-AC33-4147-AFD2-28C5CB62D791}"/>
    <cellStyle name="Comma 10 2 2 3 4" xfId="14135" xr:uid="{F3B714C7-5286-4F66-BD1E-FB5924FE93A4}"/>
    <cellStyle name="Comma 10 2 2 4" xfId="6588" xr:uid="{9056E6DA-5EE2-4826-8E91-19EEF6F31924}"/>
    <cellStyle name="Comma 10 2 2 4 2" xfId="16968" xr:uid="{DDBF2E34-1085-47E9-99D9-AA0D68F84FEB}"/>
    <cellStyle name="Comma 10 2 2 5" xfId="9421" xr:uid="{2BD3351E-5285-4068-A1CD-BDB9D3138106}"/>
    <cellStyle name="Comma 10 2 2 5 2" xfId="19801" xr:uid="{61E9841B-2269-452F-80E0-AFED4E54080A}"/>
    <cellStyle name="Comma 10 2 2 6" xfId="24957" xr:uid="{A4F3E5C3-5BA0-421D-8D09-1134D3D9172B}"/>
    <cellStyle name="Comma 10 2 2 7" xfId="13510" xr:uid="{CB1A8726-DCC6-4716-969A-F4081216B883}"/>
    <cellStyle name="Comma 10 2 3" xfId="1562" xr:uid="{00000000-0005-0000-0000-0000BB010000}"/>
    <cellStyle name="Comma 10 2 3 2" xfId="2662" xr:uid="{00000000-0005-0000-0000-000078010000}"/>
    <cellStyle name="Comma 10 2 3 2 2" xfId="7786" xr:uid="{5F8EE468-F6B4-4573-B120-25BA1906DD12}"/>
    <cellStyle name="Comma 10 2 3 2 2 2" xfId="18166" xr:uid="{176782E4-13ED-4672-B2E4-6297AD0C978B}"/>
    <cellStyle name="Comma 10 2 3 2 3" xfId="10619" xr:uid="{6A628ADD-E2E1-48FC-8D32-29571B3F0AC6}"/>
    <cellStyle name="Comma 10 2 3 2 3 2" xfId="20999" xr:uid="{DBA562FE-9BE1-4D99-B41E-9E56D35F26A8}"/>
    <cellStyle name="Comma 10 2 3 2 4" xfId="28609" xr:uid="{35C489F4-22D2-407C-B5BF-F853F4F9D7A3}"/>
    <cellStyle name="Comma 10 2 3 2 5" xfId="27159" xr:uid="{74CEBE64-5A54-4301-858A-2278E6D1CEE1}"/>
    <cellStyle name="Comma 10 2 3 2 6" xfId="15333" xr:uid="{59487802-4CB8-4A0C-A2FD-39623F13DE8E}"/>
    <cellStyle name="Comma 10 2 3 3" xfId="3640" xr:uid="{00000000-0005-0000-0000-0000BB010000}"/>
    <cellStyle name="Comma 10 2 3 4" xfId="5534" xr:uid="{2DF98002-6EFF-4F85-A30A-8AA3CBFF876D}"/>
    <cellStyle name="Comma 10 2 3 4 2" xfId="29748" xr:uid="{CF5D2640-E526-43E0-BA56-AD4FA4FBFC5A}"/>
    <cellStyle name="Comma 10 2 3 5" xfId="23966" xr:uid="{872D2A5E-2248-4DBD-A4C8-F9817C8FE0C9}"/>
    <cellStyle name="Comma 10 2 3 5 2" xfId="29839" xr:uid="{53EBA3A0-8A8E-41BA-BEEA-5C5EFEDBB1D3}"/>
    <cellStyle name="Comma 10 2 3 6" xfId="25641" xr:uid="{37760901-87CF-4549-AF24-A8609D3586EE}"/>
    <cellStyle name="Comma 10 2 3 7" xfId="13063" xr:uid="{11E1BAD5-65BA-4AE4-965F-56AA1D657AA5}"/>
    <cellStyle name="Comma 10 2 4" xfId="1560" xr:uid="{00000000-0005-0000-0000-0000BC010000}"/>
    <cellStyle name="Comma 10 2 4 2" xfId="4674" xr:uid="{76A30654-04E8-43F3-9BD2-5D61777624B5}"/>
    <cellStyle name="Comma 10 2 4 3" xfId="24995" xr:uid="{BCC21D0C-6164-4C0C-BE9D-19D73485CCD6}"/>
    <cellStyle name="Comma 10 2 4 3 2" xfId="29890" xr:uid="{3C345DA9-232A-4A53-AA10-55EDA166162A}"/>
    <cellStyle name="Comma 10 2 4 4" xfId="24680" xr:uid="{6007113F-9924-4D05-9E4A-D2077AEB8462}"/>
    <cellStyle name="Comma 10 2 4 5" xfId="26742" xr:uid="{77397AB9-4755-44AE-AC6E-A2E289AE7EE8}"/>
    <cellStyle name="Comma 10 2 5" xfId="3810" xr:uid="{A83598A2-AE72-45A7-B601-A55EF01150CB}"/>
    <cellStyle name="Comma 10 2 5 2" xfId="25193" xr:uid="{207B08F6-F371-4D90-A4E2-3906049E9723}"/>
    <cellStyle name="Comma 10 2 5 2 2" xfId="29674" xr:uid="{910931E2-DB10-4C31-A77B-FB04EFA1DED8}"/>
    <cellStyle name="Comma 10 2 5 2 2 2" xfId="31156" xr:uid="{21B53B7A-B52F-4990-BABE-5580191787F7}"/>
    <cellStyle name="Comma 10 2 5 2 3" xfId="30639" xr:uid="{7EC80DBB-6F40-40B4-9324-B9E60C405E46}"/>
    <cellStyle name="Comma 10 2 5 3" xfId="25743" xr:uid="{0CB8BCFE-C336-455F-AB49-F3C7B1BC9CDD}"/>
    <cellStyle name="Comma 10 2 5 4" xfId="26725" xr:uid="{E10D12CB-9FC4-43DF-9506-CC26BADEEDA0}"/>
    <cellStyle name="Comma 10 2 6" xfId="22923" xr:uid="{6875A78D-7D82-435D-82A6-AE342806D5C5}"/>
    <cellStyle name="Comma 10 2 6 2" xfId="29716" xr:uid="{75234A64-AAA0-42BA-A9EA-3C0DB2735BB4}"/>
    <cellStyle name="Comma 10 2 7" xfId="28537" xr:uid="{DC7A2659-338F-45FE-B0DB-9DBBE3311BDD}"/>
    <cellStyle name="Comma 10 2 7 2" xfId="29671" xr:uid="{C346A8C2-3DB3-42DB-A377-6D31684099AA}"/>
    <cellStyle name="Comma 10 2 7 2 2" xfId="31208" xr:uid="{3241FD88-2E3A-4A7F-91A8-62B6F4940F71}"/>
    <cellStyle name="Comma 10 2 8" xfId="29837" xr:uid="{40B22064-AAF7-4863-8F25-65D531C30E59}"/>
    <cellStyle name="Comma 10 2 9" xfId="29982"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9" xr:uid="{8D6FBC3B-4AE4-4914-9366-0DFD7FECC23F}"/>
    <cellStyle name="Comma 10 3 2 2 3" xfId="26095" xr:uid="{327F2421-D34A-4BF2-8FAF-3BEE61ADE475}"/>
    <cellStyle name="Comma 10 3 2 3" xfId="2055" xr:uid="{00000000-0005-0000-0000-0000BE010000}"/>
    <cellStyle name="Comma 10 3 2 4" xfId="23888" xr:uid="{AAA2E3EE-1A35-4B5E-8F80-42D80BD38AF3}"/>
    <cellStyle name="Comma 10 3 3" xfId="3709" xr:uid="{00000000-0005-0000-0000-0000BD010000}"/>
    <cellStyle name="Comma 10 3 3 2" xfId="8612" xr:uid="{2A78C46A-E05F-438C-BA51-FBD76F44447E}"/>
    <cellStyle name="Comma 10 3 3 2 2" xfId="18992" xr:uid="{010FD0E0-CF72-419E-8CF2-96500DC79564}"/>
    <cellStyle name="Comma 10 3 3 3" xfId="11445" xr:uid="{63F0ACF9-6F3B-49A6-8C71-695A93F58B79}"/>
    <cellStyle name="Comma 10 3 3 3 2" xfId="21825" xr:uid="{784215F6-1FD0-4B50-B45F-E127D94D8A4B}"/>
    <cellStyle name="Comma 10 3 3 4" xfId="28011" xr:uid="{2DC75837-1CB4-452D-A541-699F806A60CA}"/>
    <cellStyle name="Comma 10 3 3 5" xfId="26710" xr:uid="{7ED3D6DD-A23C-49A8-BB74-986A9754EE9B}"/>
    <cellStyle name="Comma 10 3 3 6" xfId="16159" xr:uid="{36F2651F-7F03-4479-9E44-CF2351D6B5C7}"/>
    <cellStyle name="Comma 10 3 4" xfId="3806" xr:uid="{EAE0A1BB-398B-4B0E-97CB-A6B937EE0D30}"/>
    <cellStyle name="Comma 10 3 4 2" xfId="8642" xr:uid="{B77E9739-E0B6-4CB6-A8E3-908742B6A29E}"/>
    <cellStyle name="Comma 10 3 4 2 2" xfId="19022" xr:uid="{EA9B0E7B-2A96-4591-9E19-673D8E0FF155}"/>
    <cellStyle name="Comma 10 3 4 2 3" xfId="31001" xr:uid="{E590BC16-15EE-4924-8848-778D3E4A89CE}"/>
    <cellStyle name="Comma 10 3 4 2 4" xfId="30641" xr:uid="{4DFC3DE0-3B6C-4F74-9DAC-4286A1C1DC94}"/>
    <cellStyle name="Comma 10 3 4 3" xfId="11475" xr:uid="{DD48EF75-8BB0-47E0-81A4-D35EC994FA2A}"/>
    <cellStyle name="Comma 10 3 4 3 2" xfId="21855" xr:uid="{B57C2FB3-340F-48A5-A7EF-B586DF7D40CF}"/>
    <cellStyle name="Comma 10 3 4 4" xfId="27989" xr:uid="{7D85175A-C573-446F-ACB0-0B75D0B2CB77}"/>
    <cellStyle name="Comma 10 3 4 5" xfId="26388" xr:uid="{A7958FA7-1C14-404A-B491-C01E167E4EDE}"/>
    <cellStyle name="Comma 10 3 4 6" xfId="16189" xr:uid="{A48C4FDC-3452-4999-A7E2-7585CD56C584}"/>
    <cellStyle name="Comma 10 3 5" xfId="4848" xr:uid="{A822458D-70D9-4B97-A615-B507EC140565}"/>
    <cellStyle name="Comma 10 3 5 2" xfId="14136" xr:uid="{73B791F9-DE67-4FFD-8BCD-ED93836E3ECA}"/>
    <cellStyle name="Comma 10 3 6" xfId="6589" xr:uid="{71392CA9-A50D-40B1-8EC0-5A00FF867C5C}"/>
    <cellStyle name="Comma 10 3 6 2" xfId="16969" xr:uid="{A3E61896-2352-411B-81DF-5E56AC748DE4}"/>
    <cellStyle name="Comma 10 3 7" xfId="9422" xr:uid="{9C025ABB-A3AD-49D7-B597-25A86D774F06}"/>
    <cellStyle name="Comma 10 3 7 2" xfId="19802" xr:uid="{45E9E58C-247D-4648-BCB9-2A448034C4E9}"/>
    <cellStyle name="Comma 10 3 8" xfId="26871" xr:uid="{DF5E808F-39A0-46CE-975A-3BD5A16775B2}"/>
    <cellStyle name="Comma 10 4" xfId="1564" xr:uid="{00000000-0005-0000-0000-0000BF010000}"/>
    <cellStyle name="Comma 10 4 2" xfId="3008" xr:uid="{00000000-0005-0000-0000-00007A010000}"/>
    <cellStyle name="Comma 10 4 2 2" xfId="8088" xr:uid="{6B599C17-3F10-44EB-ACDF-6655006877DD}"/>
    <cellStyle name="Comma 10 4 2 2 2" xfId="28775" xr:uid="{18929A66-F6E2-4BC7-8032-BFA3FDC7C4E0}"/>
    <cellStyle name="Comma 10 4 2 2 2 2" xfId="31213" xr:uid="{C5898CD3-95E5-4E55-97B3-E7DFF2EDE9B8}"/>
    <cellStyle name="Comma 10 4 2 2 2 3" xfId="30643" xr:uid="{15F7C382-4917-4D01-9DFB-DA9009983639}"/>
    <cellStyle name="Comma 10 4 2 2 3" xfId="27977" xr:uid="{EFE62449-1A0E-4B62-8359-06E7D869BAD5}"/>
    <cellStyle name="Comma 10 4 2 2 4" xfId="18468" xr:uid="{25D77FA2-7C98-4FC0-A588-80542FA22A9C}"/>
    <cellStyle name="Comma 10 4 2 3" xfId="10921" xr:uid="{3FF7D1D0-68C6-450B-8AEA-D136634A982B}"/>
    <cellStyle name="Comma 10 4 2 3 2" xfId="21301" xr:uid="{74F8CD23-12B9-4D52-9DD7-0188402C3A27}"/>
    <cellStyle name="Comma 10 4 2 4" xfId="23348" xr:uid="{0701B39B-16D4-4865-88AD-B061959F9C6E}"/>
    <cellStyle name="Comma 10 4 2 5" xfId="15635" xr:uid="{E41A848A-7876-4931-BCCB-1E3B4ADCEA7E}"/>
    <cellStyle name="Comma 10 4 3" xfId="3561" xr:uid="{00000000-0005-0000-0000-0000BF010000}"/>
    <cellStyle name="Comma 10 4 4" xfId="4390" xr:uid="{7996377A-9016-4AC6-B865-6A69B11B069A}"/>
    <cellStyle name="Comma 10 4 4 2" xfId="9162" xr:uid="{6CB582D5-41FF-4944-A280-0C4FE6078316}"/>
    <cellStyle name="Comma 10 4 4 2 2" xfId="19542" xr:uid="{27CC5494-322D-423C-BB28-E0A60C6110ED}"/>
    <cellStyle name="Comma 10 4 4 2 3" xfId="31056" xr:uid="{5579DD09-2BFB-4FE1-912C-2BC187101C35}"/>
    <cellStyle name="Comma 10 4 4 2 4" xfId="30642" xr:uid="{18A4DFC5-33A3-47FD-833B-2AE056D5805F}"/>
    <cellStyle name="Comma 10 4 4 3" xfId="11995" xr:uid="{09335994-8589-48E4-BFD4-26A50FF5AEA9}"/>
    <cellStyle name="Comma 10 4 4 3 2" xfId="22375" xr:uid="{4E488CB3-397C-426B-8403-440D39849D2B}"/>
    <cellStyle name="Comma 10 4 4 4" xfId="16709" xr:uid="{EA03CA2C-0671-499D-9482-3DE8228D1A5C}"/>
    <cellStyle name="Comma 10 4 5" xfId="5535" xr:uid="{1D2D61F4-F238-4E1D-88C6-0799050F2FDF}"/>
    <cellStyle name="Comma 10 4 5 2" xfId="29929" xr:uid="{2A9D8251-9F42-44B6-AE30-1987BF1D4A0C}"/>
    <cellStyle name="Comma 10 4 5 2 2" xfId="30954" xr:uid="{E9011422-05E3-4560-AAC8-5B0377BA6E5B}"/>
    <cellStyle name="Comma 10 4 6" xfId="23439" xr:uid="{1F415D9E-3343-4E70-B374-BF0C57340358}"/>
    <cellStyle name="Comma 10 4 7" xfId="13511" xr:uid="{93743F2C-543A-4E49-962E-7031F9E8B708}"/>
    <cellStyle name="Comma 10 5" xfId="1559" xr:uid="{00000000-0005-0000-0000-0000C0010000}"/>
    <cellStyle name="Comma 10 5 2" xfId="2652" xr:uid="{00000000-0005-0000-0000-00007B010000}"/>
    <cellStyle name="Comma 10 5 2 2" xfId="7777" xr:uid="{3DDBC7BE-A901-4188-A6BB-7D69CE764B7E}"/>
    <cellStyle name="Comma 10 5 2 2 2" xfId="18157" xr:uid="{3ED9956B-D763-45F4-8810-5149FC019E26}"/>
    <cellStyle name="Comma 10 5 2 3" xfId="10610" xr:uid="{26CDDB55-8FA7-4025-BB81-275208F0AB70}"/>
    <cellStyle name="Comma 10 5 2 3 2" xfId="20990" xr:uid="{1E7F1251-82E9-4624-8768-E0561EC9A6DC}"/>
    <cellStyle name="Comma 10 5 2 4" xfId="26073" xr:uid="{6532C758-C682-48C3-80A1-115C9B6CE70D}"/>
    <cellStyle name="Comma 10 5 2 5" xfId="26035" xr:uid="{851D1FE5-262F-47BB-AD32-6D95B7DB359F}"/>
    <cellStyle name="Comma 10 5 2 6" xfId="15324" xr:uid="{FCD4C034-6120-4AD9-ACB0-C0939607C6F5}"/>
    <cellStyle name="Comma 10 5 3" xfId="3590" xr:uid="{00000000-0005-0000-0000-0000C0010000}"/>
    <cellStyle name="Comma 10 5 4" xfId="5533" xr:uid="{3F9AD292-BB2B-40F9-81C9-C3017D3D9A9A}"/>
    <cellStyle name="Comma 10 5 4 2" xfId="29887" xr:uid="{6D06C6E3-D0AD-422D-A9DE-E301F61D463B}"/>
    <cellStyle name="Comma 10 5 5" xfId="23509" xr:uid="{F5391CC6-5F30-4E97-9853-0F67AF53CB19}"/>
    <cellStyle name="Comma 10 5 6" xfId="13054" xr:uid="{1711E3F4-ACE1-48FA-B5A8-3DBD139B8694}"/>
    <cellStyle name="Comma 10 6" xfId="2257" xr:uid="{00000000-0005-0000-0000-000075010000}"/>
    <cellStyle name="Comma 10 6 2" xfId="7384" xr:uid="{15130742-8A67-4621-8C40-0F3D4163C394}"/>
    <cellStyle name="Comma 10 6 2 2" xfId="26686" xr:uid="{79E726A4-9DA0-4DB0-B8E9-51BBC7EE02CC}"/>
    <cellStyle name="Comma 10 6 2 3" xfId="27824" xr:uid="{6FB07B07-2819-4851-9DF7-BD0DC7F568D1}"/>
    <cellStyle name="Comma 10 6 2 4" xfId="17764" xr:uid="{BB4334E2-C445-431B-8CDB-15B1B429D13F}"/>
    <cellStyle name="Comma 10 6 3" xfId="10217" xr:uid="{409859B8-66F3-45FA-80D9-F842B6ED1FC4}"/>
    <cellStyle name="Comma 10 6 3 2" xfId="20597" xr:uid="{CA42B181-1791-4D7F-BF63-367EF25451CB}"/>
    <cellStyle name="Comma 10 6 4" xfId="24018" xr:uid="{0581061B-923C-4723-8DC5-744752E54B59}"/>
    <cellStyle name="Comma 10 6 5" xfId="14931" xr:uid="{21E70192-B4A2-4CBD-B626-EC891C8A1715}"/>
    <cellStyle name="Comma 10 6 6" xfId="31266" xr:uid="{A4D5031B-2004-4538-BF8C-B4A048DF0DB4}"/>
    <cellStyle name="Comma 10 7" xfId="24294" xr:uid="{344DCAF3-DA96-45E3-9F88-C607554C61E4}"/>
    <cellStyle name="Comma 10 7 2" xfId="27813" xr:uid="{1067AA7F-8FEA-4C90-923A-936739E57666}"/>
    <cellStyle name="Comma 10 7 3" xfId="31151" xr:uid="{C5496218-A9DD-47F3-8C2E-81E3ADC8FD5D}"/>
    <cellStyle name="Comma 10 8" xfId="28004" xr:uid="{E7712595-FDE1-4527-8110-F08C9BD2B4D5}"/>
    <cellStyle name="Comma 10 9" xfId="26456" xr:uid="{34BF2C5E-A5C7-4A84-AB73-BFB00FFDC39F}"/>
    <cellStyle name="Comma 10 9 2" xfId="30397" xr:uid="{36D04115-A232-4017-8499-A0543DF30744}"/>
    <cellStyle name="Comma 11" xfId="444" xr:uid="{00000000-0005-0000-0000-0000C1010000}"/>
    <cellStyle name="Comma 11 10" xfId="13062" xr:uid="{8E0C7017-8DEA-40FD-985D-56991F403A78}"/>
    <cellStyle name="Comma 11 2" xfId="1566" xr:uid="{00000000-0005-0000-0000-0000C2010000}"/>
    <cellStyle name="Comma 11 2 2" xfId="3009" xr:uid="{00000000-0005-0000-0000-00007D010000}"/>
    <cellStyle name="Comma 11 2 2 2" xfId="8089" xr:uid="{5E38C6F0-92BC-4BB2-8A3E-EF11FEAFB91D}"/>
    <cellStyle name="Comma 11 2 2 2 2" xfId="18469" xr:uid="{FE827749-6B5E-41A8-9133-64CB55FDF8C5}"/>
    <cellStyle name="Comma 11 2 2 3" xfId="10922" xr:uid="{9525CB18-BD40-411F-A372-A378C8366764}"/>
    <cellStyle name="Comma 11 2 2 3 2" xfId="21302" xr:uid="{F204682C-033C-4E07-8752-E0A3AEBC9438}"/>
    <cellStyle name="Comma 11 2 2 4" xfId="23812" xr:uid="{6A8EB896-DA9B-42D5-92D6-733F06FBEA09}"/>
    <cellStyle name="Comma 11 2 2 4 2" xfId="30078" xr:uid="{1277A8FD-6083-436E-99F1-F49C951033A8}"/>
    <cellStyle name="Comma 11 2 2 5" xfId="27884" xr:uid="{B1387E97-B750-4462-BB42-E88FFD7D461E}"/>
    <cellStyle name="Comma 11 2 2 6" xfId="15636" xr:uid="{E2FD8341-04B0-40C5-A8B9-54B1723D69C1}"/>
    <cellStyle name="Comma 11 2 3" xfId="3633" xr:uid="{00000000-0005-0000-0000-0000C2010000}"/>
    <cellStyle name="Comma 11 2 3 2" xfId="27536" xr:uid="{9BF0D002-54D6-4672-940C-F391892866FB}"/>
    <cellStyle name="Comma 11 2 3 3" xfId="26788" xr:uid="{A21B1388-6E7D-4F54-BDEC-8951FFA22EF9}"/>
    <cellStyle name="Comma 11 2 4" xfId="5536" xr:uid="{85BC976A-D6DF-449B-8068-72E3AB781163}"/>
    <cellStyle name="Comma 11 2 4 2" xfId="29772" xr:uid="{687E3D0F-93F6-41FC-A263-BC359B09D7DC}"/>
    <cellStyle name="Comma 11 2 5" xfId="22657" xr:uid="{DF261529-5CBF-48FF-B11A-E4B73E8CE065}"/>
    <cellStyle name="Comma 11 2 5 2" xfId="27550" xr:uid="{19A3B2B9-8360-426E-920F-84472F4A25EE}"/>
    <cellStyle name="Comma 11 2 6" xfId="26590" xr:uid="{3DB6BBCB-30C4-456B-A531-F9B69381489D}"/>
    <cellStyle name="Comma 11 2 7" xfId="13512" xr:uid="{DFAE0D5A-3432-47A7-A8E2-7C9EDC2E8E11}"/>
    <cellStyle name="Comma 11 3" xfId="1567" xr:uid="{00000000-0005-0000-0000-0000C3010000}"/>
    <cellStyle name="Comma 11 3 2" xfId="2660" xr:uid="{00000000-0005-0000-0000-00007C010000}"/>
    <cellStyle name="Comma 11 3 2 2" xfId="7785" xr:uid="{B14EA288-52E0-47EB-9BA0-0823C2B83AE7}"/>
    <cellStyle name="Comma 11 3 2 2 2" xfId="18165" xr:uid="{0560D247-EB78-4545-81F1-4CAC6A923728}"/>
    <cellStyle name="Comma 11 3 2 3" xfId="10618" xr:uid="{8C430740-2DF2-47C0-ACE1-E0BCCC781C97}"/>
    <cellStyle name="Comma 11 3 2 3 2" xfId="20998" xr:uid="{391174CF-9412-4F8D-83DA-B4AE726E63DD}"/>
    <cellStyle name="Comma 11 3 2 4" xfId="15332" xr:uid="{C7E7A183-9066-4D98-BC1A-4F0C03C272B4}"/>
    <cellStyle name="Comma 11 3 2 5" xfId="30421" xr:uid="{9C10034A-DB87-4E31-9765-1BF6E5A23CE8}"/>
    <cellStyle name="Comma 11 3 3" xfId="3624" xr:uid="{00000000-0005-0000-0000-0000C3010000}"/>
    <cellStyle name="Comma 11 3 4" xfId="24016" xr:uid="{14E1B29C-AAA1-44F5-AD07-8E4FC697E6A9}"/>
    <cellStyle name="Comma 11 3 4 2" xfId="29747" xr:uid="{0055F465-A603-4D53-9DBD-2C902049CB61}"/>
    <cellStyle name="Comma 11 3 5" xfId="29889" xr:uid="{CCF74651-5B1C-4DDE-B115-CAD74F391071}"/>
    <cellStyle name="Comma 11 3 6" xfId="30007" xr:uid="{30856FF1-EAAD-4839-AAFB-735735686948}"/>
    <cellStyle name="Comma 11 4" xfId="1565" xr:uid="{00000000-0005-0000-0000-0000C4010000}"/>
    <cellStyle name="Comma 11 4 2" xfId="25794" xr:uid="{0F4819E6-8400-47DB-97BA-E4B83CC33474}"/>
    <cellStyle name="Comma 11 4 3" xfId="25825" xr:uid="{DEC04C91-C7FF-4AB4-AC6A-E34F8FE67955}"/>
    <cellStyle name="Comma 11 5" xfId="3856" xr:uid="{7F0E7226-DA02-4733-8EBF-63018CAE8A3E}"/>
    <cellStyle name="Comma 11 5 2" xfId="8688" xr:uid="{5F3D2954-FB8A-439F-9177-4FD20B4F2B0A}"/>
    <cellStyle name="Comma 11 5 2 2" xfId="28961" xr:uid="{4C38B510-AA8A-403A-83C8-5A36A526E45D}"/>
    <cellStyle name="Comma 11 5 2 3" xfId="26832" xr:uid="{3CC9D476-57D4-4B26-AE9D-90E08D6CEE9E}"/>
    <cellStyle name="Comma 11 5 2 4" xfId="19068" xr:uid="{0AAF2DCD-0D2C-4985-8C76-77EFB4A5B856}"/>
    <cellStyle name="Comma 11 5 2 5" xfId="31003" xr:uid="{E7EFB901-FFE8-4FD5-A500-07B63BEEACD2}"/>
    <cellStyle name="Comma 11 5 3" xfId="11521" xr:uid="{47F4E3D0-6E38-41CF-9E68-F0F1D2FCCC94}"/>
    <cellStyle name="Comma 11 5 3 2" xfId="21901" xr:uid="{2979FF1F-472C-4BE4-BBDB-9AE771FC2A2C}"/>
    <cellStyle name="Comma 11 5 4" xfId="25593" xr:uid="{8D907E07-DE0C-4EDB-A0C7-6D9DE2F35032}"/>
    <cellStyle name="Comma 11 5 5" xfId="16235" xr:uid="{58573940-3348-4AB4-BBD9-129E6CEA779B}"/>
    <cellStyle name="Comma 11 6" xfId="4849" xr:uid="{30A0D8D8-AAC0-467E-9791-B3C455F4C1A4}"/>
    <cellStyle name="Comma 11 6 2" xfId="28272" xr:uid="{6562DD5C-4E16-4F3E-BC7C-66B493874D9A}"/>
    <cellStyle name="Comma 11 6 3" xfId="26928" xr:uid="{D855C903-C8BC-4A7D-9D46-3B23F79B168B}"/>
    <cellStyle name="Comma 11 6 4" xfId="14137" xr:uid="{5A976A06-FC93-43F2-8D4C-DDDEFB6F70A4}"/>
    <cellStyle name="Comma 11 7" xfId="6590" xr:uid="{08C67E51-6066-46B6-8950-5C0747CE3E4F}"/>
    <cellStyle name="Comma 11 7 2" xfId="28654" xr:uid="{307FD33C-7482-47CA-958F-8E6E6255834A}"/>
    <cellStyle name="Comma 11 7 3" xfId="26369" xr:uid="{22241822-40B9-4C5F-BAA0-B4CEAA37248D}"/>
    <cellStyle name="Comma 11 7 4" xfId="16970" xr:uid="{6B3ADD83-2086-461E-A828-27C6E15B426B}"/>
    <cellStyle name="Comma 11 8" xfId="9423" xr:uid="{5BB44A02-409B-4D3D-9AF2-34F5E446AAE9}"/>
    <cellStyle name="Comma 11 8 2" xfId="19803" xr:uid="{8B3A9F9A-552F-4463-A641-D012EF865F7E}"/>
    <cellStyle name="Comma 11 9" xfId="23915" xr:uid="{E9B33E42-C20B-4F5B-97F7-8246E8E5F0E7}"/>
    <cellStyle name="Comma 12" xfId="1568" xr:uid="{00000000-0005-0000-0000-0000C5010000}"/>
    <cellStyle name="Comma 12 2" xfId="2427" xr:uid="{00000000-0005-0000-0000-00007E010000}"/>
    <cellStyle name="Comma 12 2 2" xfId="28670" xr:uid="{A187235A-CD3F-4FC3-B4B6-59B86A837F9C}"/>
    <cellStyle name="Comma 12 2 2 2" xfId="29786" xr:uid="{62F9D09B-9FF7-422B-A32D-3D37D1704DEF}"/>
    <cellStyle name="Comma 12 2 2 2 2" xfId="30645" xr:uid="{BACC46BC-C29D-4BF8-8F5B-BCC14C871348}"/>
    <cellStyle name="Comma 12 2 3" xfId="29655" xr:uid="{B47812A9-F555-454A-8F3F-946EFB179A34}"/>
    <cellStyle name="Comma 12 2 4" xfId="30095" xr:uid="{F83BC86D-1566-4D14-ACFD-F33C31141344}"/>
    <cellStyle name="Comma 12 3" xfId="3625" xr:uid="{00000000-0005-0000-0000-0000C5010000}"/>
    <cellStyle name="Comma 12 3 2" xfId="29787" xr:uid="{33AA548C-D797-4568-9126-E3D501F4FDC8}"/>
    <cellStyle name="Comma 12 3 3" xfId="29657" xr:uid="{11D32195-315E-49FB-ABE2-A5A93DFF4A4E}"/>
    <cellStyle name="Comma 12 4" xfId="5537" xr:uid="{A85C391B-D1F2-4216-9318-8F0D3F6AE60C}"/>
    <cellStyle name="Comma 12 4 2" xfId="29741" xr:uid="{8C58184A-BAEB-4E53-8424-41182C888A46}"/>
    <cellStyle name="Comma 12 4 2 2" xfId="30644" xr:uid="{EDF49783-1110-4297-BDA9-D7B8F2510818}"/>
    <cellStyle name="Comma 12 4 3" xfId="30560" xr:uid="{BD86C246-5046-425B-9AA5-444941F4BC54}"/>
    <cellStyle name="Comma 12 5" xfId="23516" xr:uid="{07A7475F-DD9D-4311-BCE3-CDFB929ABEC3}"/>
    <cellStyle name="Comma 12 5 2" xfId="24227" xr:uid="{737B9A1D-50A5-487A-9FD7-3644CCD4DE49}"/>
    <cellStyle name="Comma 12 6" xfId="29838" xr:uid="{6E14ACA3-AD72-4CFF-AC57-1A7106AAB474}"/>
    <cellStyle name="Comma 12 7" xfId="29983" xr:uid="{7B26457B-B100-45C9-AEF8-717D44DFD419}"/>
    <cellStyle name="Comma 12 8" xfId="29656" xr:uid="{018DB76F-8040-473C-9051-83E285BBCC78}"/>
    <cellStyle name="Comma 13" xfId="4846" xr:uid="{98FB8AE3-8A74-4A04-B00D-D9411690E8F8}"/>
    <cellStyle name="Comma 13 2" xfId="23768" xr:uid="{8137F544-9DC0-4A1D-A743-03E39E4E26C7}"/>
    <cellStyle name="Comma 13 3" xfId="27978" xr:uid="{280881A1-6BC3-460B-B930-F17C044447D4}"/>
    <cellStyle name="Comma 13 3 2" xfId="29986" xr:uid="{450A7152-C174-465E-A145-7A65D7CDF750}"/>
    <cellStyle name="Comma 13 4" xfId="14134" xr:uid="{B486616B-8B26-4DA6-8C53-0516518C48A3}"/>
    <cellStyle name="Comma 13 5" xfId="29614" xr:uid="{5F5E5C0E-EC18-477B-9B73-CD31B3561E61}"/>
    <cellStyle name="Comma 13 6" xfId="29589" xr:uid="{FB89F83E-E37C-4FFC-BA48-F04575448186}"/>
    <cellStyle name="Comma 13 6 2" xfId="30104" xr:uid="{74667268-208E-4EAB-8D25-919982D3AA46}"/>
    <cellStyle name="Comma 13 7" xfId="31693" xr:uid="{2B7125CE-691E-46A9-A75B-A95548906904}"/>
    <cellStyle name="Comma 14" xfId="6587" xr:uid="{086E4094-57BE-4FBE-A027-7BD0633E7C70}"/>
    <cellStyle name="Comma 14 2" xfId="16967" xr:uid="{1C47D78A-B6CF-4848-A816-4A799DD1F553}"/>
    <cellStyle name="Comma 15" xfId="9420" xr:uid="{A0D8A4E9-D361-4A4A-8D75-1F990BAA461F}"/>
    <cellStyle name="Comma 15 2" xfId="19800" xr:uid="{FFB068F8-D4CF-4B27-B252-D1FE2AC55C26}"/>
    <cellStyle name="Comma 16" xfId="12384" xr:uid="{2F36D744-A70D-4E96-A859-6F4569883850}"/>
    <cellStyle name="Comma 17" xfId="30099" xr:uid="{30B0F030-09BF-4437-91FA-9ED25A3FEA9F}"/>
    <cellStyle name="Comma 18" xfId="31724" xr:uid="{5A735BE1-EE31-4062-BA14-CEB426306F19}"/>
    <cellStyle name="Comma 2" xfId="445" xr:uid="{00000000-0005-0000-0000-0000C6010000}"/>
    <cellStyle name="Comma 2 2" xfId="446" xr:uid="{00000000-0005-0000-0000-0000C7010000}"/>
    <cellStyle name="Comma 2 2 2" xfId="31729" xr:uid="{C33B1854-5409-47E0-9622-295106621573}"/>
    <cellStyle name="Comma 2 3" xfId="29538" xr:uid="{FF87FE22-8FF9-4CB2-B9A9-1CAE3BE8240A}"/>
    <cellStyle name="Comma 2 3 2" xfId="29626" xr:uid="{2FF2A936-0949-457A-B26A-E82D4DE91561}"/>
    <cellStyle name="Comma 2 3 3" xfId="29592" xr:uid="{9BDAE080-E5CC-418E-BF83-F4564BF71D85}"/>
    <cellStyle name="Comma 2 4" xfId="29539" xr:uid="{0E168A37-ECE3-4667-8B8B-59B3E1739C89}"/>
    <cellStyle name="Comma 2 5" xfId="29537" xr:uid="{9ACEBE5C-D959-4C0C-A362-D59AF18CF135}"/>
    <cellStyle name="Comma 2 6" xfId="31728" xr:uid="{B55E41AA-D6D3-4F04-B263-B9443017BE0A}"/>
    <cellStyle name="Comma 3" xfId="447" xr:uid="{00000000-0005-0000-0000-0000C8010000}"/>
    <cellStyle name="Comma 3 2" xfId="448" xr:uid="{00000000-0005-0000-0000-0000C9010000}"/>
    <cellStyle name="Comma 3 2 2" xfId="29542" xr:uid="{84078DAF-EDCF-43CD-A64E-B780C7ADCCE3}"/>
    <cellStyle name="Comma 3 2 3" xfId="29541" xr:uid="{DDC3946A-F2B9-4B36-9F41-40F85EB2CBF2}"/>
    <cellStyle name="Comma 3 3" xfId="29543" xr:uid="{726CE31D-47C0-45A4-96F4-B60799298749}"/>
    <cellStyle name="Comma 3 3 2" xfId="29544" xr:uid="{C47C2F46-260D-4FDA-B2BD-10D1DFFEADB2}"/>
    <cellStyle name="Comma 3 3 3" xfId="29627" xr:uid="{CD3D052F-7127-4DEA-B161-3FEA76DFD702}"/>
    <cellStyle name="Comma 3 3 4" xfId="29593" xr:uid="{FABAFEB5-8032-4CAD-A462-DBE7A0863887}"/>
    <cellStyle name="Comma 3 4" xfId="29545" xr:uid="{EDEB217D-7C84-460A-8AD2-0CDC04253245}"/>
    <cellStyle name="Comma 3 5" xfId="29540" xr:uid="{B6A315B6-6A4C-4F1E-B295-BC34428F9581}"/>
    <cellStyle name="Comma 3 6" xfId="31727"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9" xr:uid="{6C936276-319B-4783-84AB-EFE78A676F45}"/>
    <cellStyle name="Comma 4 2 2 2 2" xfId="29826" xr:uid="{DE635B18-0487-4AE6-BFE3-D3C44E388539}"/>
    <cellStyle name="Comma 4 2 2 3" xfId="23121" xr:uid="{ECBCBC83-1276-4F3B-90ED-6EB6B5E3BEE4}"/>
    <cellStyle name="Comma 4 2 3" xfId="1571" xr:uid="{00000000-0005-0000-0000-0000CD010000}"/>
    <cellStyle name="Comma 4 2 3 2" xfId="31305" xr:uid="{49A9EC71-F7ED-4673-8683-2A4474D511C9}"/>
    <cellStyle name="Comma 4 2 3 3" xfId="31258" xr:uid="{23FD20D2-6052-4A6D-AD0A-35FA86F58AFB}"/>
    <cellStyle name="Comma 4 2 4" xfId="1569" xr:uid="{00000000-0005-0000-0000-0000CE010000}"/>
    <cellStyle name="Comma 4 2 5" xfId="30399" xr:uid="{5DA86F6A-D3C0-4A5F-9842-2E156ABF6968}"/>
    <cellStyle name="Comma 4 2 5 2" xfId="30422" xr:uid="{9B6E160E-E0CE-4CCE-BEB0-650117FAFF0C}"/>
    <cellStyle name="Comma 4 3" xfId="451" xr:uid="{00000000-0005-0000-0000-0000CF010000}"/>
    <cellStyle name="Comma 4 4" xfId="452" xr:uid="{00000000-0005-0000-0000-0000D0010000}"/>
    <cellStyle name="Comma 4 4 10" xfId="28448" xr:uid="{A9DC37B0-8CFA-4310-AAFD-BCD159EA3EDD}"/>
    <cellStyle name="Comma 4 4 11" xfId="14138"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2" xr:uid="{610E9AB1-2307-4BBC-B77C-E877CA94AFC9}"/>
    <cellStyle name="Comma 4 4 2 5 2" xfId="16972" xr:uid="{0E82BE4F-B5B2-4C44-AEA4-E1860FE489C9}"/>
    <cellStyle name="Comma 4 4 2 6" xfId="9425" xr:uid="{C6BC21DB-B339-438F-A7ED-DD39A84D8F20}"/>
    <cellStyle name="Comma 4 4 2 6 2" xfId="19805" xr:uid="{860E20B2-5597-4943-816C-C02653EE99BB}"/>
    <cellStyle name="Comma 4 4 2 7" xfId="23637" xr:uid="{F00C2900-4C79-4650-9AB3-12D69A75DB55}"/>
    <cellStyle name="Comma 4 4 2 8" xfId="14139" xr:uid="{B456A1BF-4F23-4795-94B8-D827D09E4DA1}"/>
    <cellStyle name="Comma 4 4 3" xfId="1576" xr:uid="{00000000-0005-0000-0000-0000D5010000}"/>
    <cellStyle name="Comma 4 4 3 2" xfId="31306" xr:uid="{562EDFC7-98B1-48F5-955F-063537062A1F}"/>
    <cellStyle name="Comma 4 4 3 3" xfId="31269" xr:uid="{16BF9C11-0CAE-4CE6-9869-9C95A116E155}"/>
    <cellStyle name="Comma 4 4 4" xfId="1577" xr:uid="{00000000-0005-0000-0000-0000D6010000}"/>
    <cellStyle name="Comma 4 4 5" xfId="1572" xr:uid="{00000000-0005-0000-0000-0000D7010000}"/>
    <cellStyle name="Comma 4 4 6" xfId="6591" xr:uid="{0A8D3A67-A64F-4F53-AF0B-B594D2086FBC}"/>
    <cellStyle name="Comma 4 4 6 2" xfId="16971" xr:uid="{7B67508C-5F76-4FE1-BF6B-9F15A2B0DB00}"/>
    <cellStyle name="Comma 4 4 6 3" xfId="29821" xr:uid="{74EDB160-7CBA-4494-B188-F170C704F614}"/>
    <cellStyle name="Comma 4 4 7" xfId="9424" xr:uid="{566C6727-3490-4DCA-972B-8B31A47A8CF6}"/>
    <cellStyle name="Comma 4 4 7 2" xfId="19804" xr:uid="{6359102D-085E-4127-BB07-F596F983F298}"/>
    <cellStyle name="Comma 4 4 8" xfId="25494" xr:uid="{6D6D912C-EA9B-4831-9BCB-63F7FB0B1EA0}"/>
    <cellStyle name="Comma 4 4 9" xfId="23346"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3" xr:uid="{8A35B263-6F7A-49AC-8E7A-20930DCA1217}"/>
    <cellStyle name="Comma 4 5 5 2" xfId="16973" xr:uid="{9E7A9994-646C-4A7E-83E3-D82D76F3A78D}"/>
    <cellStyle name="Comma 4 5 6" xfId="9426" xr:uid="{1531D1A5-9674-41AD-95ED-44F3749628F4}"/>
    <cellStyle name="Comma 4 5 6 2" xfId="19806" xr:uid="{249AEF1A-76CC-48B8-9873-7EEABD898AE0}"/>
    <cellStyle name="Comma 4 5 7" xfId="25514" xr:uid="{0DEAA704-F95C-4E87-9110-9FD463A997C0}"/>
    <cellStyle name="Comma 4 5 8" xfId="14140" xr:uid="{A3A65910-F8AA-4619-B243-F249B19835F3}"/>
    <cellStyle name="Comma 4 6" xfId="1581" xr:uid="{00000000-0005-0000-0000-0000DC010000}"/>
    <cellStyle name="Comma 4 6 2" xfId="31307" xr:uid="{3EE936EE-7448-454D-8369-0075FED3742F}"/>
    <cellStyle name="Comma 4 6 3" xfId="31257" xr:uid="{AFF60B54-71D9-4F5E-95FC-6C8E9DA513F1}"/>
    <cellStyle name="Comma 4 7" xfId="29546" xr:uid="{B78349B5-AC35-4642-873C-F8F50234A6AC}"/>
    <cellStyle name="Comma 4 7 2" xfId="30398" xr:uid="{D7B37039-F76C-4235-9170-2C1DDBE8BEAC}"/>
    <cellStyle name="Comma 5" xfId="455" xr:uid="{00000000-0005-0000-0000-0000DD010000}"/>
    <cellStyle name="Comma 5 10" xfId="456" xr:uid="{00000000-0005-0000-0000-0000DE010000}"/>
    <cellStyle name="Comma 5 10 10" xfId="12502" xr:uid="{A85F005E-B09D-4C3C-B6DC-D559A6ED639C}"/>
    <cellStyle name="Comma 5 10 2" xfId="1583" xr:uid="{00000000-0005-0000-0000-0000DF010000}"/>
    <cellStyle name="Comma 5 10 2 2" xfId="3010" xr:uid="{00000000-0005-0000-0000-000088010000}"/>
    <cellStyle name="Comma 5 10 2 2 2" xfId="8090" xr:uid="{F1C70A20-B2B4-48DD-B456-14BC0DB6DEE9}"/>
    <cellStyle name="Comma 5 10 2 2 2 2" xfId="18470" xr:uid="{D65F5C81-3178-4486-8000-FCF3BEE00980}"/>
    <cellStyle name="Comma 5 10 2 2 2 2 2" xfId="31140" xr:uid="{BC4DE43E-54B6-47AE-8D8D-5E090F90402D}"/>
    <cellStyle name="Comma 5 10 2 2 2 2 3" xfId="30647" xr:uid="{780AA264-0FC4-467A-BD71-C14BFA2B4099}"/>
    <cellStyle name="Comma 5 10 2 2 3" xfId="10923" xr:uid="{B5528361-C365-4949-B220-3DC910C95B2B}"/>
    <cellStyle name="Comma 5 10 2 2 3 2" xfId="21303" xr:uid="{03F24B28-9B30-484A-95F2-76CD18C333A5}"/>
    <cellStyle name="Comma 5 10 2 2 4" xfId="23026" xr:uid="{6ED6C659-6C8B-4E98-AD16-21CAEAAA3990}"/>
    <cellStyle name="Comma 5 10 2 2 4 2" xfId="30077" xr:uid="{5D480D1D-8388-4F62-9CF4-9DBF9FA54D95}"/>
    <cellStyle name="Comma 5 10 2 2 5" xfId="28261" xr:uid="{0E89BC2C-AAC0-4BAF-90DA-612E91064FF9}"/>
    <cellStyle name="Comma 5 10 2 2 6" xfId="15637" xr:uid="{3D955D92-2834-48F1-81DE-3F0910DB23C3}"/>
    <cellStyle name="Comma 5 10 2 3" xfId="3682" xr:uid="{00000000-0005-0000-0000-0000DF010000}"/>
    <cellStyle name="Comma 5 10 2 3 2" xfId="27095" xr:uid="{A08B0E6B-8819-4B03-BF4E-42DDA3B90808}"/>
    <cellStyle name="Comma 5 10 2 3 3" xfId="26277" xr:uid="{D8061839-6EED-4DBC-8891-D026AE25DEC1}"/>
    <cellStyle name="Comma 5 10 2 4" xfId="5538" xr:uid="{6282514B-C4EC-426C-83CA-45A820F60EA8}"/>
    <cellStyle name="Comma 5 10 2 4 2" xfId="29773" xr:uid="{1FDA87F3-3FD6-448E-9F67-39316B95EE76}"/>
    <cellStyle name="Comma 5 10 2 4 2 2" xfId="31492" xr:uid="{1199F9C1-2C32-4C48-9889-51EEF7A981C2}"/>
    <cellStyle name="Comma 5 10 2 5" xfId="23291" xr:uid="{0EAE3213-47AE-4FC6-89F7-5549C8EC9759}"/>
    <cellStyle name="Comma 5 10 2 5 2" xfId="25831" xr:uid="{C3EB4B5C-4375-4089-99BE-C914117611CD}"/>
    <cellStyle name="Comma 5 10 2 6" xfId="26813" xr:uid="{5CB19104-F3F2-4DE7-808E-E41D689C1F77}"/>
    <cellStyle name="Comma 5 10 2 7" xfId="13513" xr:uid="{4AFFE940-20D3-42F6-9C7D-82F9186E7D63}"/>
    <cellStyle name="Comma 5 10 3" xfId="1584" xr:uid="{00000000-0005-0000-0000-0000E0010000}"/>
    <cellStyle name="Comma 5 10 3 2" xfId="2663" xr:uid="{00000000-0005-0000-0000-000089010000}"/>
    <cellStyle name="Comma 5 10 3 2 2" xfId="7787" xr:uid="{D863A7D1-FDB3-4B9D-BAAD-9D7D509DDC5B}"/>
    <cellStyle name="Comma 5 10 3 2 2 2" xfId="18167" xr:uid="{2A823F66-1FDA-4DB6-90BA-52A796C69F02}"/>
    <cellStyle name="Comma 5 10 3 2 2 2 2" xfId="31133" xr:uid="{D66B271E-31C5-428C-ACF2-9245CA7B6F3D}"/>
    <cellStyle name="Comma 5 10 3 2 2 2 3" xfId="30648" xr:uid="{5209E49B-98EE-4AAE-8B20-56D727995719}"/>
    <cellStyle name="Comma 5 10 3 2 3" xfId="10620" xr:uid="{B59C76FD-A4E9-4866-9F1E-6518BC0C5396}"/>
    <cellStyle name="Comma 5 10 3 2 3 2" xfId="21000" xr:uid="{47E7FFC6-63B5-4650-B36B-84C80C2755B8}"/>
    <cellStyle name="Comma 5 10 3 2 4" xfId="15334" xr:uid="{62DDD7AA-A1D8-420F-846E-73F0CBC3D630}"/>
    <cellStyle name="Comma 5 10 3 2 5" xfId="30423" xr:uid="{0D3BEB3D-D227-4EB9-9B37-EBD8C7DD146B}"/>
    <cellStyle name="Comma 5 10 3 3" xfId="3622" xr:uid="{00000000-0005-0000-0000-0000E0010000}"/>
    <cellStyle name="Comma 5 10 3 4" xfId="5539" xr:uid="{2F4176BB-1147-4705-9BF5-3478E814BF1F}"/>
    <cellStyle name="Comma 5 10 3 4 2" xfId="29749" xr:uid="{C0AE8EE6-7BBE-424E-806D-886FC26B0A0A}"/>
    <cellStyle name="Comma 5 10 3 5" xfId="24424" xr:uid="{440A3D29-60C1-4AFD-B777-DEDEC2F90CDC}"/>
    <cellStyle name="Comma 5 10 3 6" xfId="13064" xr:uid="{4A179273-1E94-4440-A91B-D0CE1562A50D}"/>
    <cellStyle name="Comma 5 10 4" xfId="1582" xr:uid="{00000000-0005-0000-0000-0000E1010000}"/>
    <cellStyle name="Comma 5 10 4 2" xfId="2270" xr:uid="{00000000-0005-0000-0000-000087010000}"/>
    <cellStyle name="Comma 5 10 4 2 2" xfId="7397" xr:uid="{2C0DCA8C-6BD6-4848-A250-23AB56676728}"/>
    <cellStyle name="Comma 5 10 4 2 2 2" xfId="17777" xr:uid="{B21D7D75-3244-4F26-B490-5EC2650D1448}"/>
    <cellStyle name="Comma 5 10 4 2 3" xfId="10230" xr:uid="{6B2CC225-FDF3-4BE5-9315-88A728D24FD6}"/>
    <cellStyle name="Comma 5 10 4 2 3 2" xfId="20610" xr:uid="{6E6A4E4B-61FB-458D-A4B9-C9CB4689F4FD}"/>
    <cellStyle name="Comma 5 10 4 2 4" xfId="28323" xr:uid="{7695E883-6177-431C-8532-EA8870BB0990}"/>
    <cellStyle name="Comma 5 10 4 2 5" xfId="28328" xr:uid="{FC723014-751A-4A40-BE67-D3567892532F}"/>
    <cellStyle name="Comma 5 10 4 2 6" xfId="14944" xr:uid="{352031EF-2D57-4537-BD5B-0BDF6743C8E4}"/>
    <cellStyle name="Comma 5 10 4 3" xfId="3576" xr:uid="{00000000-0005-0000-0000-0000E1010000}"/>
    <cellStyle name="Comma 5 10 4 4" xfId="23911" xr:uid="{A0E22693-D6AA-4593-989F-35C45B43184B}"/>
    <cellStyle name="Comma 5 10 5" xfId="3858" xr:uid="{F8C8D734-DCC5-4C88-B842-664E1299CBF0}"/>
    <cellStyle name="Comma 5 10 5 2" xfId="8690" xr:uid="{5E5913C1-036C-42F6-8350-C4BD4BAE9EF4}"/>
    <cellStyle name="Comma 5 10 5 2 2" xfId="28962" xr:uid="{7ED6E5D1-F2F9-47D7-B3B9-B23DAC9DEA56}"/>
    <cellStyle name="Comma 5 10 5 2 2 2" xfId="31240" xr:uid="{A60BA2E9-5E09-4F2A-9DB6-B3FEE45D40DC}"/>
    <cellStyle name="Comma 5 10 5 2 2 3" xfId="30646" xr:uid="{10006A27-5DF4-43B7-AE9F-0CE667495F20}"/>
    <cellStyle name="Comma 5 10 5 2 3" xfId="26069" xr:uid="{0A54DC91-F591-42A2-BA5E-7276541616CC}"/>
    <cellStyle name="Comma 5 10 5 2 4" xfId="19070" xr:uid="{273ED19A-6305-4A08-8B50-05B302DCC7A3}"/>
    <cellStyle name="Comma 5 10 5 3" xfId="11523" xr:uid="{0C78AAE6-034A-4A1B-8A3F-C1AD74B711C7}"/>
    <cellStyle name="Comma 5 10 5 3 2" xfId="21903" xr:uid="{3ACF1F89-59B6-459B-A2BF-64F748857E3F}"/>
    <cellStyle name="Comma 5 10 5 4" xfId="25302" xr:uid="{C0390E66-4C52-4772-BEDB-6D55E1EA2350}"/>
    <cellStyle name="Comma 5 10 5 5" xfId="16237" xr:uid="{7AC3AC5A-1212-49EF-A828-8E7C20DAFED6}"/>
    <cellStyle name="Comma 5 10 6" xfId="4851" xr:uid="{B5AA8CEF-C25B-4DA3-B914-31CD98DD93BF}"/>
    <cellStyle name="Comma 5 10 6 2" xfId="28045" xr:uid="{FD1B2980-5F21-4760-88F9-92CC3E105641}"/>
    <cellStyle name="Comma 5 10 6 3" xfId="26552" xr:uid="{EF223D4E-E1BC-4881-ABF4-3BBB515CECFC}"/>
    <cellStyle name="Comma 5 10 6 4" xfId="14142" xr:uid="{140302DF-BE3B-4369-92CC-B67CEE834879}"/>
    <cellStyle name="Comma 5 10 7" xfId="6595" xr:uid="{C3AD3989-BC4A-4AAA-AEC2-B08705FCE9B0}"/>
    <cellStyle name="Comma 5 10 7 2" xfId="28028" xr:uid="{B837468C-BEBF-4CEC-ADE2-12B1FCAED4F9}"/>
    <cellStyle name="Comma 5 10 7 3" xfId="27370" xr:uid="{8EED9F44-3498-430B-BC6B-CC256C591A9F}"/>
    <cellStyle name="Comma 5 10 7 4" xfId="16975" xr:uid="{75EEF300-26D6-4B14-B5AF-ECB65CBCCB05}"/>
    <cellStyle name="Comma 5 10 8" xfId="9428" xr:uid="{5484C410-9246-4841-A9A7-890E6C7CA77F}"/>
    <cellStyle name="Comma 5 10 8 2" xfId="19808" xr:uid="{FC6C34CB-2ADD-4980-9E17-6E4E388A755C}"/>
    <cellStyle name="Comma 5 10 9" xfId="23858" xr:uid="{2F610054-85E4-42A4-90E0-D52A865C355A}"/>
    <cellStyle name="Comma 5 11" xfId="457" xr:uid="{00000000-0005-0000-0000-0000E2010000}"/>
    <cellStyle name="Comma 5 11 10" xfId="12660" xr:uid="{1966AA8B-6911-4191-8EF9-D4B44BA16B12}"/>
    <cellStyle name="Comma 5 11 2" xfId="1586" xr:uid="{00000000-0005-0000-0000-0000E3010000}"/>
    <cellStyle name="Comma 5 11 2 2" xfId="3011" xr:uid="{00000000-0005-0000-0000-00008B010000}"/>
    <cellStyle name="Comma 5 11 2 2 2" xfId="8091" xr:uid="{A686F410-99C8-4E53-A4B9-F200FED0F5FE}"/>
    <cellStyle name="Comma 5 11 2 2 2 2" xfId="18471" xr:uid="{5B5E9A11-8327-49C7-852B-1B0EC750B7F4}"/>
    <cellStyle name="Comma 5 11 2 2 2 2 2" xfId="31141" xr:uid="{BEACBA90-14BE-4F92-B5E7-3C26563FBC82}"/>
    <cellStyle name="Comma 5 11 2 2 2 2 3" xfId="30649" xr:uid="{EE401E08-5210-4185-B9F9-C2D3DC80A78B}"/>
    <cellStyle name="Comma 5 11 2 2 2 3" xfId="30080" xr:uid="{E6661E45-819E-42CB-8A7D-43A8E81FC579}"/>
    <cellStyle name="Comma 5 11 2 2 3" xfId="10924" xr:uid="{8C6A2058-F80A-4732-A1AD-C675F255A21E}"/>
    <cellStyle name="Comma 5 11 2 2 3 2" xfId="21304" xr:uid="{9A7CB507-8DF3-4257-9E46-9E278E1B8C79}"/>
    <cellStyle name="Comma 5 11 2 2 4" xfId="26964" xr:uid="{CDD14B4E-3B05-4D91-99DD-069BE67AF33A}"/>
    <cellStyle name="Comma 5 11 2 2 5" xfId="27152" xr:uid="{DB84D4BF-7756-42ED-91FF-484D48E26118}"/>
    <cellStyle name="Comma 5 11 2 2 6" xfId="15638" xr:uid="{246F413A-E2AF-4FA9-B3F2-1839EB858537}"/>
    <cellStyle name="Comma 5 11 2 3" xfId="3666" xr:uid="{00000000-0005-0000-0000-0000E3010000}"/>
    <cellStyle name="Comma 5 11 2 4" xfId="5540" xr:uid="{4A98B1E2-1852-47FD-B8E3-2DAC983AEE30}"/>
    <cellStyle name="Comma 5 11 2 4 2" xfId="29774" xr:uid="{5B89B83B-E1C6-40C5-AF29-1ADC272529C9}"/>
    <cellStyle name="Comma 5 11 2 5" xfId="22727" xr:uid="{8D9ECDAE-292F-46A0-BFD2-DA9957370FAD}"/>
    <cellStyle name="Comma 5 11 2 6" xfId="13514" xr:uid="{39ABB685-FAC4-4C1E-B36A-85BFF7734362}"/>
    <cellStyle name="Comma 5 11 2 7" xfId="29987" xr:uid="{A3343EC1-8F20-4E29-86BB-E29B03AAC49D}"/>
    <cellStyle name="Comma 5 11 3" xfId="1587" xr:uid="{00000000-0005-0000-0000-0000E4010000}"/>
    <cellStyle name="Comma 5 11 3 2" xfId="23723" xr:uid="{DE4AAC3D-5400-4129-ACD2-D8964E8AE622}"/>
    <cellStyle name="Comma 5 11 3 2 2" xfId="29677" xr:uid="{9474F383-D5BD-41F9-8619-741081722E0E}"/>
    <cellStyle name="Comma 5 11 3 2 2 2" xfId="30650" xr:uid="{14E09C75-6A48-4605-B0CF-75A08A9D1184}"/>
    <cellStyle name="Comma 5 11 3 3" xfId="25077" xr:uid="{C5B7A41E-9D71-47D2-9EF7-127D9DBA2D47}"/>
    <cellStyle name="Comma 5 11 3 3 2" xfId="30088" xr:uid="{234EB7E4-AF97-4EA4-B207-EBADEEC79F40}"/>
    <cellStyle name="Comma 5 11 3 3 3" xfId="29789" xr:uid="{93461E03-FAE1-47C5-BE60-8136A914F2E8}"/>
    <cellStyle name="Comma 5 11 3 4" xfId="29930" xr:uid="{ED92591A-7C8B-4C2B-9824-630241CBB16F}"/>
    <cellStyle name="Comma 5 11 3 5" xfId="30048" xr:uid="{A605A163-DF82-49C7-BA28-2842EBC3D630}"/>
    <cellStyle name="Comma 5 11 3 6" xfId="29658" xr:uid="{88614ECA-9FAA-44D9-8706-EB4957BA3CF1}"/>
    <cellStyle name="Comma 5 11 4" xfId="1585" xr:uid="{00000000-0005-0000-0000-0000E5010000}"/>
    <cellStyle name="Comma 5 11 4 2" xfId="25780" xr:uid="{DBEBD298-D49E-492E-82DD-D45AE9C70099}"/>
    <cellStyle name="Comma 5 11 4 2 2" xfId="29790" xr:uid="{6E3F2F72-313F-4976-A168-08F65B495545}"/>
    <cellStyle name="Comma 5 11 4 2 2 2" xfId="30651" xr:uid="{DD9EEB0E-77BF-4E10-96B5-564B49FC67E2}"/>
    <cellStyle name="Comma 5 11 4 3" xfId="25811" xr:uid="{3DDE5F0F-E80C-49A7-A2F9-760F7B731187}"/>
    <cellStyle name="Comma 5 11 5" xfId="4117" xr:uid="{326795D2-3CE4-4B44-9613-7463CD743D12}"/>
    <cellStyle name="Comma 5 11 5 2" xfId="8889" xr:uid="{ECCB6D7E-C429-4896-A166-281E63951623}"/>
    <cellStyle name="Comma 5 11 5 2 2" xfId="19269" xr:uid="{C44CDE0A-5662-497E-A88C-E6558F00915E}"/>
    <cellStyle name="Comma 5 11 5 3" xfId="11722" xr:uid="{9AAE4BD8-E8D5-4F67-964B-77E7561EB31F}"/>
    <cellStyle name="Comma 5 11 5 3 2" xfId="22102" xr:uid="{C0BEB642-CEF7-49CD-A5E0-AF132CFA3016}"/>
    <cellStyle name="Comma 5 11 5 4" xfId="26946" xr:uid="{8FCFEBD1-9C61-417C-9361-BA6BACD9EE18}"/>
    <cellStyle name="Comma 5 11 5 5" xfId="26067" xr:uid="{A550E6A6-0D23-4FF4-817E-3EF3384416BB}"/>
    <cellStyle name="Comma 5 11 5 6" xfId="16436" xr:uid="{C1A61E72-5B41-4C1D-93D9-C0FF857E260F}"/>
    <cellStyle name="Comma 5 11 6" xfId="4852" xr:uid="{7F35F456-CEA9-47F3-ACCB-BB64D045948A}"/>
    <cellStyle name="Comma 5 11 6 2" xfId="27441" xr:uid="{1ACF7B3B-8BF9-4617-AFD7-425DDFC57C66}"/>
    <cellStyle name="Comma 5 11 6 3" xfId="27438" xr:uid="{FDE17731-3386-4AC0-A1F8-63BB2D8DAC43}"/>
    <cellStyle name="Comma 5 11 6 4" xfId="14143" xr:uid="{4AD93818-DB36-44F7-BA3F-4C514E4885F1}"/>
    <cellStyle name="Comma 5 11 7" xfId="6596" xr:uid="{E603367D-691C-488F-8700-9B7F21B923E4}"/>
    <cellStyle name="Comma 5 11 7 2" xfId="16976" xr:uid="{F038355B-C278-4949-A2DC-F6D04B005AFA}"/>
    <cellStyle name="Comma 5 11 8" xfId="9429" xr:uid="{43960141-1975-43C7-BB87-1966EFE5FC2B}"/>
    <cellStyle name="Comma 5 11 8 2" xfId="19809" xr:uid="{0AFB9F97-FB29-46DD-B839-C554FF6E03EE}"/>
    <cellStyle name="Comma 5 11 9" xfId="25324" xr:uid="{D9CE3968-1E51-41A1-A7DC-42C9DD7789D6}"/>
    <cellStyle name="Comma 5 12" xfId="458" xr:uid="{00000000-0005-0000-0000-0000E6010000}"/>
    <cellStyle name="Comma 5 12 2" xfId="1589" xr:uid="{00000000-0005-0000-0000-0000E7010000}"/>
    <cellStyle name="Comma 5 12 2 2" xfId="23643" xr:uid="{EF680471-4A71-491B-8847-27ACE345D225}"/>
    <cellStyle name="Comma 5 12 2 2 2" xfId="29802" xr:uid="{28069167-96F1-4760-B171-26C9359F893A}"/>
    <cellStyle name="Comma 5 12 2 2 2 2" xfId="30653" xr:uid="{1C15ADE8-9C6B-4E22-ABDB-1CDE3C1EAEF3}"/>
    <cellStyle name="Comma 5 12 2 3" xfId="25391" xr:uid="{743C3469-6FF5-41E6-ABC2-03AE1A3F0028}"/>
    <cellStyle name="Comma 5 12 2 3 2" xfId="30094" xr:uid="{8FDA08CE-536E-4BFE-98F8-7C70F6A1D15C}"/>
    <cellStyle name="Comma 5 12 2 3 3" xfId="29788" xr:uid="{4BBFA82A-C001-427F-A921-B1CB7AFDA3A9}"/>
    <cellStyle name="Comma 5 12 2 4" xfId="29919" xr:uid="{004245DF-BDE0-4333-8AC4-755018D8E4AD}"/>
    <cellStyle name="Comma 5 12 2 5" xfId="30033" xr:uid="{0ACE1595-6482-489E-B630-577F27B231A3}"/>
    <cellStyle name="Comma 5 12 2 6" xfId="29653" xr:uid="{2C57DB15-B736-4E88-AEC9-323F5ACFBD95}"/>
    <cellStyle name="Comma 5 12 3" xfId="1590" xr:uid="{00000000-0005-0000-0000-0000E8010000}"/>
    <cellStyle name="Comma 5 12 3 2" xfId="23255" xr:uid="{6D57B10A-6741-4069-93BF-29EFDF4F6C0B}"/>
    <cellStyle name="Comma 5 12 3 3" xfId="24383" xr:uid="{F61EDBCB-4E7F-4373-BBB6-91316B7F1263}"/>
    <cellStyle name="Comma 5 12 4" xfId="1588" xr:uid="{00000000-0005-0000-0000-0000E9010000}"/>
    <cellStyle name="Comma 5 12 5" xfId="4853" xr:uid="{F159FDFA-5E1D-4A42-9FB3-8400939452AE}"/>
    <cellStyle name="Comma 5 12 5 2" xfId="14144" xr:uid="{6CAB6457-CDF0-43E9-8573-01A4850CBF99}"/>
    <cellStyle name="Comma 5 12 5 2 2" xfId="31112" xr:uid="{C0AE9176-2E0B-4399-B7EF-13AFE3E0D51C}"/>
    <cellStyle name="Comma 5 12 5 2 3" xfId="30652" xr:uid="{540D4B2D-5839-41C4-BB67-C634993101F7}"/>
    <cellStyle name="Comma 5 12 6" xfId="6597" xr:uid="{3A255307-572F-4096-BE3B-A84D759EBA98}"/>
    <cellStyle name="Comma 5 12 6 2" xfId="16977" xr:uid="{C2E33B45-1448-434C-98E9-36181F6C14F8}"/>
    <cellStyle name="Comma 5 12 7" xfId="9430" xr:uid="{DE176410-6284-42C9-B0CF-A8C658E03F46}"/>
    <cellStyle name="Comma 5 12 7 2" xfId="19810" xr:uid="{DB459E27-E6F7-4C87-A63E-D5F7A6CC076E}"/>
    <cellStyle name="Comma 5 12 8" xfId="24808" xr:uid="{90958A69-207E-4B87-B4BE-8D883B54759B}"/>
    <cellStyle name="Comma 5 12 9" xfId="13358" xr:uid="{19A90194-FA7E-440E-AF4A-92CD549DEC9F}"/>
    <cellStyle name="Comma 5 13" xfId="1591" xr:uid="{00000000-0005-0000-0000-0000EA010000}"/>
    <cellStyle name="Comma 5 13 2" xfId="2428" xr:uid="{00000000-0005-0000-0000-00008D010000}"/>
    <cellStyle name="Comma 5 13 2 2" xfId="7553" xr:uid="{B91CD4AA-AFD9-47AC-B12D-1B567D59EEF3}"/>
    <cellStyle name="Comma 5 13 2 2 2" xfId="17933" xr:uid="{E8437ED8-2295-4E8E-BDF0-609A90FEDE0F}"/>
    <cellStyle name="Comma 5 13 2 2 2 2" xfId="31130" xr:uid="{449A2E8F-2AC7-47DC-B478-E5E05118B3AB}"/>
    <cellStyle name="Comma 5 13 2 2 2 3" xfId="30654" xr:uid="{9E013BF8-2A6D-4407-97E0-37CC1EB70273}"/>
    <cellStyle name="Comma 5 13 2 3" xfId="10386" xr:uid="{BFE02990-9404-4EE5-99FB-5B33B4DA9EDF}"/>
    <cellStyle name="Comma 5 13 2 3 2" xfId="20766" xr:uid="{2A4646E5-E7C9-419B-BD7A-C79F73C315A2}"/>
    <cellStyle name="Comma 5 13 2 4" xfId="27800" xr:uid="{5006A1E1-AA79-4A0C-B7B1-2FEC3203E50F}"/>
    <cellStyle name="Comma 5 13 2 5" xfId="26643" xr:uid="{B9000EF6-D70E-4F90-9CE9-E75B119014F2}"/>
    <cellStyle name="Comma 5 13 2 6" xfId="15100" xr:uid="{508A87DE-C77E-4F26-8878-27C69F773A5A}"/>
    <cellStyle name="Comma 5 13 3" xfId="3575" xr:uid="{00000000-0005-0000-0000-0000EA010000}"/>
    <cellStyle name="Comma 5 13 4" xfId="5541" xr:uid="{EA1DAE49-7147-4C06-8D39-0EAFAC4C7544}"/>
    <cellStyle name="Comma 5 13 4 2" xfId="29742" xr:uid="{83290D88-98BF-4B31-878D-137425176835}"/>
    <cellStyle name="Comma 5 13 5" xfId="25274" xr:uid="{25255301-425F-471E-91E5-8CA85BD8C643}"/>
    <cellStyle name="Comma 5 13 6" xfId="12813" xr:uid="{04EED2F0-E263-4E01-BB71-1A5052885D35}"/>
    <cellStyle name="Comma 5 14" xfId="2155" xr:uid="{00000000-0005-0000-0000-000086010000}"/>
    <cellStyle name="Comma 5 14 2" xfId="7282" xr:uid="{822762EF-D3DA-4F0E-A147-996E17AEA36E}"/>
    <cellStyle name="Comma 5 14 2 2" xfId="27688" xr:uid="{0256D1D7-ED9F-4C82-97E0-9170310A5329}"/>
    <cellStyle name="Comma 5 14 2 2 2" xfId="31194" xr:uid="{A859EBA4-C66C-49BD-9DEA-1AB3109F716F}"/>
    <cellStyle name="Comma 5 14 2 2 3" xfId="30655" xr:uid="{BEC1FD1F-B5EC-4F1A-BCDF-25B7ACE13F58}"/>
    <cellStyle name="Comma 5 14 2 3" xfId="28279" xr:uid="{3C9C4E2E-B9DF-4364-90C5-E2FDD470EA95}"/>
    <cellStyle name="Comma 5 14 2 4" xfId="17662" xr:uid="{3738291B-0565-419F-B166-FACBBDEE0D75}"/>
    <cellStyle name="Comma 5 14 3" xfId="10115" xr:uid="{65636AD0-40EA-4BAF-9ABF-40BCE104B2C9}"/>
    <cellStyle name="Comma 5 14 3 2" xfId="20495" xr:uid="{6F491D37-1CB8-413E-A52B-4D7C95D189A8}"/>
    <cellStyle name="Comma 5 14 4" xfId="24734" xr:uid="{C9CBED3C-72E0-4E12-887C-B3DEBF97CEC8}"/>
    <cellStyle name="Comma 5 14 5" xfId="14829" xr:uid="{9DAB25E0-335E-450D-B4EF-01133EEBCC53}"/>
    <cellStyle name="Comma 5 15" xfId="3776" xr:uid="{027FE1B2-BC1A-461C-BAA0-62514BD1464F}"/>
    <cellStyle name="Comma 5 15 2" xfId="8617" xr:uid="{F937F0BE-13DB-4336-9B90-88F49A5B7AED}"/>
    <cellStyle name="Comma 5 15 2 2" xfId="18997" xr:uid="{406AA88D-B0B1-4594-932D-2CCB31970E22}"/>
    <cellStyle name="Comma 5 15 3" xfId="11450" xr:uid="{61CAAD24-E5D7-4864-B98A-9508BBD6E09F}"/>
    <cellStyle name="Comma 5 15 3 2" xfId="21830" xr:uid="{6D8E4531-45E2-4E20-86E7-0D1E6B5CA0F6}"/>
    <cellStyle name="Comma 5 15 4" xfId="23603" xr:uid="{EF87A7D9-884A-4F64-B1B7-C8CC7C6997AF}"/>
    <cellStyle name="Comma 5 15 5" xfId="27457" xr:uid="{89903692-C0B4-4F40-89C4-C75A817A2DC4}"/>
    <cellStyle name="Comma 5 15 6" xfId="16164" xr:uid="{4DDC0FBF-B94A-4F81-BE4B-8A9FFDB8C8BD}"/>
    <cellStyle name="Comma 5 16" xfId="4850" xr:uid="{AAA3F902-D68A-45E2-99C8-03FE656262D7}"/>
    <cellStyle name="Comma 5 16 2" xfId="14141" xr:uid="{D008B574-2BA2-43A2-880B-6754BDBFEAFF}"/>
    <cellStyle name="Comma 5 17" xfId="6594" xr:uid="{EE2E808B-4607-4A07-9806-599DB57C2243}"/>
    <cellStyle name="Comma 5 17 2" xfId="16974" xr:uid="{B081372B-6E11-43A4-9C57-E86647752419}"/>
    <cellStyle name="Comma 5 18" xfId="9427" xr:uid="{D1DEE1ED-E00D-45EE-88AE-80066179EB47}"/>
    <cellStyle name="Comma 5 18 2" xfId="19807" xr:uid="{957E1A22-9D68-491A-BBAD-B4FA4FDEB1B3}"/>
    <cellStyle name="Comma 5 19" xfId="24647" xr:uid="{9055C8F1-409E-4A3A-8DD3-7D0245A6EEF9}"/>
    <cellStyle name="Comma 5 2" xfId="459" xr:uid="{00000000-0005-0000-0000-0000EB010000}"/>
    <cellStyle name="Comma 5 2 10" xfId="30620" xr:uid="{6CBFC4BF-7DDA-4C8A-94A9-9E3C38E62A4B}"/>
    <cellStyle name="Comma 5 2 11" xfId="30918" xr:uid="{8F444BA6-836C-451D-A598-AB3984741623}"/>
    <cellStyle name="Comma 5 2 2" xfId="460" xr:uid="{00000000-0005-0000-0000-0000EC010000}"/>
    <cellStyle name="Comma 5 2 2 2" xfId="1593" xr:uid="{00000000-0005-0000-0000-0000ED010000}"/>
    <cellStyle name="Comma 5 2 2 2 2" xfId="30597" xr:uid="{F2BDA96F-A29A-44D4-96C7-93F474199524}"/>
    <cellStyle name="Comma 5 2 2 2 2 2" xfId="30657" xr:uid="{7828C1F8-5535-4B0E-A3F8-9190370F23A7}"/>
    <cellStyle name="Comma 5 2 2 2 3" xfId="30561" xr:uid="{FE94402B-6C78-43D2-9887-F6959E6CC981}"/>
    <cellStyle name="Comma 5 2 2 2 4" xfId="30926" xr:uid="{3089C8D7-EDC7-49C2-98BE-A8D0DB944D04}"/>
    <cellStyle name="Comma 5 2 2 3" xfId="1594" xr:uid="{00000000-0005-0000-0000-0000EE010000}"/>
    <cellStyle name="Comma 5 2 2 3 2" xfId="30613" xr:uid="{8A82B498-C017-42E6-9D27-435A4DAFCF79}"/>
    <cellStyle name="Comma 5 2 2 3 2 2" xfId="30658" xr:uid="{84E2DE58-A4C0-4259-9280-0F10CD7AD0EB}"/>
    <cellStyle name="Comma 5 2 2 3 3" xfId="30574" xr:uid="{08126CC7-7B32-4987-B56B-3E8A92004100}"/>
    <cellStyle name="Comma 5 2 2 3 4" xfId="30940" xr:uid="{85BC386F-6704-42BC-B35B-A909453864AD}"/>
    <cellStyle name="Comma 5 2 2 4" xfId="1592" xr:uid="{00000000-0005-0000-0000-0000EF010000}"/>
    <cellStyle name="Comma 5 2 2 4 2" xfId="30549" xr:uid="{2B6B9656-2890-4C76-9E86-2F9A400B5207}"/>
    <cellStyle name="Comma 5 2 2 4 2 2" xfId="30659" xr:uid="{ABCDE278-9ADF-4B7C-B51D-6A70B9BEFAB0}"/>
    <cellStyle name="Comma 5 2 2 5" xfId="6598" xr:uid="{273D3645-09BF-4A18-A4AB-EDE25B05A3A6}"/>
    <cellStyle name="Comma 5 2 2 5 2" xfId="16978" xr:uid="{2C95035C-ACBA-47B5-BDB7-B687EB0B1702}"/>
    <cellStyle name="Comma 5 2 2 5 2 2" xfId="30656" xr:uid="{E4E4FE59-056E-41F0-8A6A-EBAEB1C31ADE}"/>
    <cellStyle name="Comma 5 2 2 5 3" xfId="30424" xr:uid="{81309697-6C75-42F8-A5FC-85A5EDEE9FEF}"/>
    <cellStyle name="Comma 5 2 2 6" xfId="9431" xr:uid="{FAAC16A9-4153-4AFD-B1F8-20E8F3A87C8C}"/>
    <cellStyle name="Comma 5 2 2 6 2" xfId="19811" xr:uid="{145F7030-0050-4EBD-8D41-3709A9B0904C}"/>
    <cellStyle name="Comma 5 2 2 7" xfId="25026" xr:uid="{DE75B844-EBEC-4A64-A7E9-57FF65839502}"/>
    <cellStyle name="Comma 5 2 2 8" xfId="14145" xr:uid="{58BAEC72-D61F-4682-9993-3944940B8945}"/>
    <cellStyle name="Comma 5 2 2 9" xfId="29548" xr:uid="{D4CDF6AA-3C1C-45DB-BF23-683A3F5A2E8F}"/>
    <cellStyle name="Comma 5 2 3" xfId="29549" xr:uid="{FF57FBA9-0AC5-4F16-B51E-CE304EC6B7FE}"/>
    <cellStyle name="Comma 5 2 3 2" xfId="31242" xr:uid="{794021D0-B7E1-43D6-8B4B-606F025E00C3}"/>
    <cellStyle name="Comma 5 2 3 3" xfId="30409" xr:uid="{8B4B4793-C486-440B-BCBB-9B72DFB4032F}"/>
    <cellStyle name="Comma 5 2 4" xfId="29547" xr:uid="{508F08B6-13CA-453B-BC60-59F1E4465DDC}"/>
    <cellStyle name="Comma 5 2 4 2" xfId="30425" xr:uid="{30BD32B9-0394-4F1A-8237-D6AC5BD7AB92}"/>
    <cellStyle name="Comma 5 2 4 2 2" xfId="30598" xr:uid="{7C326B72-A0A1-4BC5-AB91-EEAB81161F94}"/>
    <cellStyle name="Comma 5 2 4 2 2 2" xfId="30660" xr:uid="{ED5AF7EF-0B78-407A-864D-EEEBE05E98FC}"/>
    <cellStyle name="Comma 5 2 4 2 3" xfId="30562" xr:uid="{92CD2FD6-65B4-444B-9BD4-8BD03B652048}"/>
    <cellStyle name="Comma 5 2 4 2 4" xfId="30927" xr:uid="{9F33CA11-07C6-481C-A78E-213CF504BA88}"/>
    <cellStyle name="Comma 5 2 4 3" xfId="30550" xr:uid="{0F4C2308-2688-446C-A27E-BFCE11140C68}"/>
    <cellStyle name="Comma 5 2 4 3 2" xfId="30632" xr:uid="{CFB4CA51-42B2-4BF5-9AF9-673F00BD5CFD}"/>
    <cellStyle name="Comma 5 2 4 3 3" xfId="30942" xr:uid="{35CEEE63-7BB2-4EEA-83CF-5333A9F63EF4}"/>
    <cellStyle name="Comma 5 2 4 4" xfId="30580" xr:uid="{79C2FE9C-BC47-45D3-81C7-55923423D801}"/>
    <cellStyle name="Comma 5 2 4 5" xfId="30621" xr:uid="{2D2FE097-3E58-4E43-B405-32F2F658B65A}"/>
    <cellStyle name="Comma 5 2 4 6" xfId="30919" xr:uid="{FFFC894D-F0FF-4CEA-9DAF-F49F3E52EACB}"/>
    <cellStyle name="Comma 5 2 4 7" xfId="31241" xr:uid="{2E5D930F-8B70-4941-B7AD-A1A539EE389A}"/>
    <cellStyle name="Comma 5 2 4 8" xfId="30410" xr:uid="{2F788AFF-2365-4173-9AD4-9EB5EE2CD90F}"/>
    <cellStyle name="Comma 5 2 5" xfId="30411" xr:uid="{1B854D74-2C11-4B25-A896-E9F8E6D4D71C}"/>
    <cellStyle name="Comma 5 2 5 2" xfId="30426" xr:uid="{C24CF4A1-604C-4A78-A752-E05C845168E9}"/>
    <cellStyle name="Comma 5 2 5 2 2" xfId="30599" xr:uid="{10A672CB-2ACF-4A8A-BC8B-83FA20866661}"/>
    <cellStyle name="Comma 5 2 5 2 2 2" xfId="30661" xr:uid="{96AF56BC-6E91-454F-A913-1B5EF260B524}"/>
    <cellStyle name="Comma 5 2 5 2 3" xfId="30563" xr:uid="{EB087388-5735-47DA-A778-C37D3BA09F7B}"/>
    <cellStyle name="Comma 5 2 5 2 4" xfId="30928" xr:uid="{9C5FD4B9-51E1-40C8-A1C0-B9DA63A12820}"/>
    <cellStyle name="Comma 5 2 5 3" xfId="30581" xr:uid="{594004CE-4C85-49C3-98D5-50D24316BFB4}"/>
    <cellStyle name="Comma 5 2 5 3 2" xfId="30633" xr:uid="{5DF27414-0425-4CEA-9FF2-B029A5DDBF7D}"/>
    <cellStyle name="Comma 5 2 5 3 3" xfId="30943" xr:uid="{7FF4A0CA-6FEC-4011-9105-1F245F102EA7}"/>
    <cellStyle name="Comma 5 2 5 4" xfId="30622" xr:uid="{8D5CFC01-28FD-48B9-B5AE-BF61C0025B69}"/>
    <cellStyle name="Comma 5 2 5 5" xfId="30920" xr:uid="{8B4C09D8-9DF0-4BAC-A0B6-095950680402}"/>
    <cellStyle name="Comma 5 2 6" xfId="30548" xr:uid="{5C64EDE1-D10D-405A-BEBE-498A5BCE0F98}"/>
    <cellStyle name="Comma 5 2 7" xfId="30571" xr:uid="{02BF2878-498D-48D7-8F68-577919C83D6F}"/>
    <cellStyle name="Comma 5 2 7 2" xfId="30610" xr:uid="{C0CD91E5-D6C5-434A-96EB-1B3A036C6BBA}"/>
    <cellStyle name="Comma 5 2 7 3" xfId="30629" xr:uid="{F8EDEA31-A8F6-431F-BA36-CFAAABCD185E}"/>
    <cellStyle name="Comma 5 2 7 4" xfId="30936" xr:uid="{47F7B796-4D4E-4909-966E-3439D41D5605}"/>
    <cellStyle name="Comma 5 2 8" xfId="30546" xr:uid="{B1DF5FDB-1841-4554-815D-7CDC6C437CC6}"/>
    <cellStyle name="Comma 5 2 9" xfId="30578" xr:uid="{A369C976-3FD5-4322-AB61-3F6F862BE607}"/>
    <cellStyle name="Comma 5 20" xfId="12385" xr:uid="{302159E2-6CC0-46FF-9364-3A8433ED91B2}"/>
    <cellStyle name="Comma 5 3" xfId="461" xr:uid="{00000000-0005-0000-0000-0000F0010000}"/>
    <cellStyle name="Comma 5 3 10" xfId="4854" xr:uid="{2846F87B-F3CD-4BF8-9488-62CC1D0AA1F2}"/>
    <cellStyle name="Comma 5 3 10 2" xfId="14146" xr:uid="{50684423-3D64-4A82-B41B-9419936B23DE}"/>
    <cellStyle name="Comma 5 3 11" xfId="6599" xr:uid="{693DB301-C91E-4232-BB0E-39CDBBE5076F}"/>
    <cellStyle name="Comma 5 3 11 2" xfId="16979" xr:uid="{3AE9192F-FC94-46DB-A683-7733A5EFF8B5}"/>
    <cellStyle name="Comma 5 3 12" xfId="9432" xr:uid="{34D918AF-B59B-4DA7-96F7-480CE83D0911}"/>
    <cellStyle name="Comma 5 3 12 2" xfId="19812" xr:uid="{1F161FA1-6088-47C1-BDE8-F54460BB08FE}"/>
    <cellStyle name="Comma 5 3 13" xfId="25308" xr:uid="{D7859DD7-1B89-4767-A0D2-196C4B8D2D83}"/>
    <cellStyle name="Comma 5 3 14" xfId="12411" xr:uid="{9909FE86-2089-41F8-9D0E-7276470C2221}"/>
    <cellStyle name="Comma 5 3 2" xfId="462" xr:uid="{00000000-0005-0000-0000-0000F1010000}"/>
    <cellStyle name="Comma 5 3 2 10" xfId="6600" xr:uid="{82695B62-7D76-42AB-BEFC-75E567F2A3C5}"/>
    <cellStyle name="Comma 5 3 2 10 2" xfId="16980" xr:uid="{9AD20C4B-E731-46C2-8BEC-0FFD687EC178}"/>
    <cellStyle name="Comma 5 3 2 11" xfId="9433" xr:uid="{AED80BCA-D092-4C6C-971E-3050E72CFF57}"/>
    <cellStyle name="Comma 5 3 2 11 2" xfId="19813" xr:uid="{987CAEBC-5AB8-49B8-B758-D587955279AF}"/>
    <cellStyle name="Comma 5 3 2 12" xfId="23919" xr:uid="{56197C97-EB7B-40EC-AFA2-7AEAB10C8886}"/>
    <cellStyle name="Comma 5 3 2 13" xfId="12471" xr:uid="{EFBC7B92-3047-49CF-805D-2C6A6223921F}"/>
    <cellStyle name="Comma 5 3 2 2" xfId="463" xr:uid="{00000000-0005-0000-0000-0000F2010000}"/>
    <cellStyle name="Comma 5 3 2 2 10" xfId="13036" xr:uid="{86B57A63-967D-49F1-9028-3928CA4FAF65}"/>
    <cellStyle name="Comma 5 3 2 2 2" xfId="1598" xr:uid="{00000000-0005-0000-0000-0000F3010000}"/>
    <cellStyle name="Comma 5 3 2 2 2 2" xfId="3014" xr:uid="{00000000-0005-0000-0000-000093010000}"/>
    <cellStyle name="Comma 5 3 2 2 2 2 2" xfId="6157" xr:uid="{4ACBE935-4C4A-4B58-AA67-CBC1AD567848}"/>
    <cellStyle name="Comma 5 3 2 2 2 2 2 2" xfId="25951" xr:uid="{A03F8AD1-6D73-462F-AC3F-273225650954}"/>
    <cellStyle name="Comma 5 3 2 2 2 2 2 3" xfId="25884" xr:uid="{4BB2DC81-1E90-4372-9987-27A20831971A}"/>
    <cellStyle name="Comma 5 3 2 2 2 2 2 4" xfId="15641" xr:uid="{4AF74E66-2D4F-40C8-B6A6-07DB4000C240}"/>
    <cellStyle name="Comma 5 3 2 2 2 2 3" xfId="8094" xr:uid="{9E795528-EFE8-49EC-A3CC-54ADBF1342DE}"/>
    <cellStyle name="Comma 5 3 2 2 2 2 3 2" xfId="28776" xr:uid="{0CBF15F0-D411-4526-93F7-EFED3C06D888}"/>
    <cellStyle name="Comma 5 3 2 2 2 2 3 3" xfId="27264" xr:uid="{4C183DF4-8D04-46F2-A7C1-5EE37A5A7CDB}"/>
    <cellStyle name="Comma 5 3 2 2 2 2 3 4" xfId="18474" xr:uid="{18E6D797-2AE3-43E1-A6BE-04E5FC2EB0F6}"/>
    <cellStyle name="Comma 5 3 2 2 2 2 4" xfId="10927" xr:uid="{AFB79152-8464-4800-9AF1-921E7BAF005A}"/>
    <cellStyle name="Comma 5 3 2 2 2 2 4 2" xfId="21307" xr:uid="{39BF4066-2DEB-466C-B501-D053D1037734}"/>
    <cellStyle name="Comma 5 3 2 2 2 2 5" xfId="24318" xr:uid="{E61FFCE0-15C8-4B0D-A412-90E5D4DF8AD6}"/>
    <cellStyle name="Comma 5 3 2 2 2 2 6" xfId="13517" xr:uid="{4E597990-8807-4D77-97E7-E28E02E3D3DD}"/>
    <cellStyle name="Comma 5 3 2 2 2 3" xfId="2666" xr:uid="{00000000-0005-0000-0000-000092010000}"/>
    <cellStyle name="Comma 5 3 2 2 2 3 2" xfId="7790" xr:uid="{A991F633-EC7B-4AE2-AF36-3AFF910B0ED8}"/>
    <cellStyle name="Comma 5 3 2 2 2 3 2 2" xfId="27574" xr:uid="{55463535-088B-4D65-8D51-0F8E527C73E6}"/>
    <cellStyle name="Comma 5 3 2 2 2 3 2 3" xfId="27857" xr:uid="{520E163C-1648-451D-9381-D1B444BA6975}"/>
    <cellStyle name="Comma 5 3 2 2 2 3 2 4" xfId="18170" xr:uid="{D8D0AAD4-15A0-4209-9D40-CC4375AD633E}"/>
    <cellStyle name="Comma 5 3 2 2 2 3 3" xfId="10623" xr:uid="{23424A55-1186-4AE1-8B15-D60B73FB2413}"/>
    <cellStyle name="Comma 5 3 2 2 2 3 3 2" xfId="21003" xr:uid="{D45E85F7-0528-446F-8AEF-F2444471BE38}"/>
    <cellStyle name="Comma 5 3 2 2 2 3 4" xfId="24772" xr:uid="{F6C426D8-D850-4C02-A12E-6C68D7A11502}"/>
    <cellStyle name="Comma 5 3 2 2 2 3 5" xfId="15337" xr:uid="{16A4BAA9-88C4-414D-BFF5-062C8FED3C61}"/>
    <cellStyle name="Comma 5 3 2 2 2 4" xfId="3629" xr:uid="{00000000-0005-0000-0000-0000F3010000}"/>
    <cellStyle name="Comma 5 3 2 2 2 5" xfId="4251" xr:uid="{9B0E90D9-C0F7-49FF-A548-FF90C88E6C49}"/>
    <cellStyle name="Comma 5 3 2 2 2 5 2" xfId="9023" xr:uid="{DB214821-C42B-4F8D-9BBF-71FC6C4AEED3}"/>
    <cellStyle name="Comma 5 3 2 2 2 5 2 2" xfId="19403" xr:uid="{3CCFE505-B22F-4BE5-BFD5-27F625009463}"/>
    <cellStyle name="Comma 5 3 2 2 2 5 2 3" xfId="31027" xr:uid="{D5BC14E3-2A5D-4C04-A1B3-FB7278D938D5}"/>
    <cellStyle name="Comma 5 3 2 2 2 5 2 4" xfId="30662" xr:uid="{88978C8C-DE0D-41D5-B666-4404FA6D88AC}"/>
    <cellStyle name="Comma 5 3 2 2 2 5 3" xfId="11856" xr:uid="{879F1394-5F75-4E90-ACCF-2DB416637DF2}"/>
    <cellStyle name="Comma 5 3 2 2 2 5 3 2" xfId="22236" xr:uid="{A8BFC29A-4346-4751-A9D7-8EBC270E9334}"/>
    <cellStyle name="Comma 5 3 2 2 2 5 4" xfId="16570" xr:uid="{3BACECC7-6A25-4BBD-A5D0-C82353F7F629}"/>
    <cellStyle name="Comma 5 3 2 2 2 6" xfId="5545" xr:uid="{4AA9B774-4921-4980-9DB7-0CEF866568F6}"/>
    <cellStyle name="Comma 5 3 2 2 2 6 2" xfId="29892" xr:uid="{9C519322-6E9C-4E0B-84A2-5A544F46923B}"/>
    <cellStyle name="Comma 5 3 2 2 2 6 2 2" xfId="30955" xr:uid="{405A5DEB-8EC3-4ABC-8B7D-3B894A42504F}"/>
    <cellStyle name="Comma 5 3 2 2 2 7" xfId="23724" xr:uid="{8A8F9509-66DC-46AC-A9A7-817B49144E49}"/>
    <cellStyle name="Comma 5 3 2 2 2 8" xfId="13067" xr:uid="{B50D4B53-697A-42B9-9F93-70A744787325}"/>
    <cellStyle name="Comma 5 3 2 2 3" xfId="1599" xr:uid="{00000000-0005-0000-0000-0000F4010000}"/>
    <cellStyle name="Comma 5 3 2 2 3 2" xfId="3015" xr:uid="{00000000-0005-0000-0000-000094010000}"/>
    <cellStyle name="Comma 5 3 2 2 3 2 2" xfId="8095" xr:uid="{7BF9BB9B-26F6-4A7B-B741-6401840D44C4}"/>
    <cellStyle name="Comma 5 3 2 2 3 2 2 2" xfId="28777" xr:uid="{97F5D130-40E9-49C6-BF88-F44C1C5917AA}"/>
    <cellStyle name="Comma 5 3 2 2 3 2 2 3" xfId="27873" xr:uid="{1C2254A3-A181-4089-A9AD-37492C817900}"/>
    <cellStyle name="Comma 5 3 2 2 3 2 2 4" xfId="18475" xr:uid="{EF665B60-996B-4090-9883-5AF6CE2B9F40}"/>
    <cellStyle name="Comma 5 3 2 2 3 2 3" xfId="10928" xr:uid="{F7202109-0539-401A-8DA8-FE6FE6E715B4}"/>
    <cellStyle name="Comma 5 3 2 2 3 2 3 2" xfId="21308" xr:uid="{7E1FA1D7-80F6-4007-BA48-786A08D6E488}"/>
    <cellStyle name="Comma 5 3 2 2 3 2 4" xfId="23282" xr:uid="{E29E3FB4-1142-46D5-B9BC-FBCC0D3E4AF6}"/>
    <cellStyle name="Comma 5 3 2 2 3 2 5" xfId="15642" xr:uid="{F739DFD7-5A02-4961-B2FF-23F1CB84962A}"/>
    <cellStyle name="Comma 5 3 2 2 3 3" xfId="2082" xr:uid="{00000000-0005-0000-0000-0000F4010000}"/>
    <cellStyle name="Comma 5 3 2 2 3 4" xfId="4391" xr:uid="{933C8226-C46F-4342-AB1B-1DC1B1F37B70}"/>
    <cellStyle name="Comma 5 3 2 2 3 4 2" xfId="9163" xr:uid="{08B4E032-80CB-4825-8075-E7E720E1D674}"/>
    <cellStyle name="Comma 5 3 2 2 3 4 2 2" xfId="19543" xr:uid="{5E6B521C-CC61-48D2-A240-A3DE4FF65289}"/>
    <cellStyle name="Comma 5 3 2 2 3 4 2 3" xfId="31057" xr:uid="{7B903B43-0C6D-49A6-9727-D8D888B7F2E1}"/>
    <cellStyle name="Comma 5 3 2 2 3 4 2 4" xfId="30663" xr:uid="{041D7F03-0160-44D8-BDD1-0265CDA0BADC}"/>
    <cellStyle name="Comma 5 3 2 2 3 4 3" xfId="11996" xr:uid="{86F94323-154D-4FD7-B637-754FD397809D}"/>
    <cellStyle name="Comma 5 3 2 2 3 4 3 2" xfId="22376" xr:uid="{6E1276EF-499F-4B69-A23D-99DCD957C31B}"/>
    <cellStyle name="Comma 5 3 2 2 3 4 4" xfId="16710" xr:uid="{BFA2BFEE-AA3F-48EB-B522-19E3AA60155E}"/>
    <cellStyle name="Comma 5 3 2 2 3 5" xfId="5546" xr:uid="{87BB5A44-0A84-4354-8A20-3DE740BDB9D5}"/>
    <cellStyle name="Comma 5 3 2 2 3 5 2" xfId="29933" xr:uid="{494685AF-0887-4B2F-B673-AAA2D6A71859}"/>
    <cellStyle name="Comma 5 3 2 2 3 6" xfId="25167" xr:uid="{35E2B19E-F3CF-4FCD-A416-6AA019C43B9E}"/>
    <cellStyle name="Comma 5 3 2 2 3 7" xfId="13518" xr:uid="{81206A3F-C747-4698-B559-B3F885CD8D9A}"/>
    <cellStyle name="Comma 5 3 2 2 4" xfId="1597" xr:uid="{00000000-0005-0000-0000-0000F5010000}"/>
    <cellStyle name="Comma 5 3 2 2 4 2" xfId="3013" xr:uid="{00000000-0005-0000-0000-000095010000}"/>
    <cellStyle name="Comma 5 3 2 2 4 2 2" xfId="8093" xr:uid="{E89D21E1-B455-4D7D-9B2F-B8E34618380A}"/>
    <cellStyle name="Comma 5 3 2 2 4 2 2 2" xfId="18473" xr:uid="{F97B71C0-7501-4349-B040-6C9E49273439}"/>
    <cellStyle name="Comma 5 3 2 2 4 2 3" xfId="10926" xr:uid="{080E1EBD-51A9-4D41-8C45-D42D6FC9F519}"/>
    <cellStyle name="Comma 5 3 2 2 4 2 3 2" xfId="21306" xr:uid="{113E7A58-A99D-4BCF-A0FB-13EB1CE0409A}"/>
    <cellStyle name="Comma 5 3 2 2 4 2 4" xfId="28674" xr:uid="{8DE688C5-537B-47A8-AE3F-35341CEE66EF}"/>
    <cellStyle name="Comma 5 3 2 2 4 2 5" xfId="25943" xr:uid="{AAFF93DB-5388-405A-A1AD-12F8FD651DE5}"/>
    <cellStyle name="Comma 5 3 2 2 4 2 6" xfId="15640" xr:uid="{FDB837A0-16E1-4F02-98AD-01678890DB27}"/>
    <cellStyle name="Comma 5 3 2 2 4 3" xfId="3651" xr:uid="{00000000-0005-0000-0000-0000F5010000}"/>
    <cellStyle name="Comma 5 3 2 2 4 4" xfId="5544" xr:uid="{A02B8927-C6C9-4981-8371-BC5F4FFB90CF}"/>
    <cellStyle name="Comma 5 3 2 2 4 4 2" xfId="29932" xr:uid="{9B2CC529-1177-42F3-BD02-4244CA3CA83A}"/>
    <cellStyle name="Comma 5 3 2 2 4 5" xfId="24205" xr:uid="{EA34B4EF-3E9F-4C0B-9FF3-F638CFE397CA}"/>
    <cellStyle name="Comma 5 3 2 2 4 6" xfId="13516" xr:uid="{970BC1FE-57FD-4E25-9E11-06B96A5F0C91}"/>
    <cellStyle name="Comma 5 3 2 2 5" xfId="4237" xr:uid="{8B6E58F7-0192-48F8-B6FC-70C1E0C133D5}"/>
    <cellStyle name="Comma 5 3 2 2 5 2" xfId="9009" xr:uid="{55FBEF45-EC69-4E11-8A17-A2E69465326C}"/>
    <cellStyle name="Comma 5 3 2 2 5 2 2" xfId="29080" xr:uid="{2407A847-EA3F-4F61-90DC-C97610FFA662}"/>
    <cellStyle name="Comma 5 3 2 2 5 2 3" xfId="28457" xr:uid="{B7915A89-7465-4B46-84A0-1E8D8551BF38}"/>
    <cellStyle name="Comma 5 3 2 2 5 2 4" xfId="19389" xr:uid="{3D06A3B1-A1DD-475F-9DD4-C89790FEBBE5}"/>
    <cellStyle name="Comma 5 3 2 2 5 2 5" xfId="31025" xr:uid="{5C44E956-2742-49E9-8428-22740D671C8D}"/>
    <cellStyle name="Comma 5 3 2 2 5 3" xfId="11842" xr:uid="{E403C161-1D3D-4082-B650-A1F1DFC3CB8D}"/>
    <cellStyle name="Comma 5 3 2 2 5 3 2" xfId="22222" xr:uid="{1AA8CE2E-465D-43DC-B1AC-5FDDB5246458}"/>
    <cellStyle name="Comma 5 3 2 2 5 4" xfId="22670" xr:uid="{3AD68E01-C7E2-4706-BA90-4956E1ADB08D}"/>
    <cellStyle name="Comma 5 3 2 2 5 5" xfId="16556" xr:uid="{EE68A2B4-8AF6-4162-878E-A65980BC098E}"/>
    <cellStyle name="Comma 5 3 2 2 6" xfId="4856" xr:uid="{708195BE-D60E-45FC-849B-1AAC97801F00}"/>
    <cellStyle name="Comma 5 3 2 2 6 2" xfId="28558" xr:uid="{BD568B2A-F9B1-4D17-B640-3623EE7CAC30}"/>
    <cellStyle name="Comma 5 3 2 2 6 3" xfId="26165" xr:uid="{27C47F0C-B9F6-4597-822F-2C5F7C5FB64F}"/>
    <cellStyle name="Comma 5 3 2 2 6 4" xfId="14148" xr:uid="{63953720-10EC-4643-9AEE-69438185FB2A}"/>
    <cellStyle name="Comma 5 3 2 2 7" xfId="6601" xr:uid="{98B5AC0E-D832-4D8B-A0D5-351EC6061F08}"/>
    <cellStyle name="Comma 5 3 2 2 7 2" xfId="28194" xr:uid="{263BDD9F-C289-4B89-BC07-2907BA8F8736}"/>
    <cellStyle name="Comma 5 3 2 2 7 3" xfId="26025" xr:uid="{1E22E622-71C9-4916-8A9F-4FB5D10C03E0}"/>
    <cellStyle name="Comma 5 3 2 2 7 4" xfId="16981" xr:uid="{F96EF380-ECEA-4B8A-B4D9-F0425A7C9CFC}"/>
    <cellStyle name="Comma 5 3 2 2 8" xfId="9434" xr:uid="{112738C0-1CC2-44AE-AF8B-F23ECC39055F}"/>
    <cellStyle name="Comma 5 3 2 2 8 2" xfId="19814" xr:uid="{49B65756-72B0-4442-A8AC-48CA29401AB9}"/>
    <cellStyle name="Comma 5 3 2 2 9" xfId="23278" xr:uid="{EA252DCF-1D4A-43F0-A927-AF12D7AE13F8}"/>
    <cellStyle name="Comma 5 3 2 3" xfId="1600" xr:uid="{00000000-0005-0000-0000-0000F6010000}"/>
    <cellStyle name="Comma 5 3 2 3 2" xfId="3016" xr:uid="{00000000-0005-0000-0000-000097010000}"/>
    <cellStyle name="Comma 5 3 2 3 2 2" xfId="6158" xr:uid="{61D413E5-DB6E-492C-8B47-02BFADD98E21}"/>
    <cellStyle name="Comma 5 3 2 3 2 2 2" xfId="25666" xr:uid="{ECD3007B-AB55-4924-8E44-EED1B3DC4895}"/>
    <cellStyle name="Comma 5 3 2 3 2 2 2 2" xfId="26048" xr:uid="{36AB2384-EEB9-48E6-9997-4A4F24685914}"/>
    <cellStyle name="Comma 5 3 2 3 2 2 2 3" xfId="31161" xr:uid="{6B1BD7C4-2E44-416A-8483-EDEB32572E10}"/>
    <cellStyle name="Comma 5 3 2 3 2 2 3" xfId="28227" xr:uid="{63A53D60-5E09-4E12-ACDB-9B7AC43BF2CD}"/>
    <cellStyle name="Comma 5 3 2 3 2 2 4" xfId="15643" xr:uid="{EFA7C0C6-9201-495A-A865-995833A44D24}"/>
    <cellStyle name="Comma 5 3 2 3 2 3" xfId="8096" xr:uid="{B86FB38A-9BC1-4484-8EA8-4961DCEEA2B6}"/>
    <cellStyle name="Comma 5 3 2 3 2 3 2" xfId="28778" xr:uid="{8E8F1AE3-0968-4CC5-8846-550B57BF6B4B}"/>
    <cellStyle name="Comma 5 3 2 3 2 3 3" xfId="26721" xr:uid="{0D322364-39A8-470B-B24C-D568B9D2FEC7}"/>
    <cellStyle name="Comma 5 3 2 3 2 3 4" xfId="18476" xr:uid="{E0830030-E6EA-49BD-9317-AC595E66A444}"/>
    <cellStyle name="Comma 5 3 2 3 2 4" xfId="10929" xr:uid="{FE919D4E-E0F3-474A-AE0E-73AD100D68B2}"/>
    <cellStyle name="Comma 5 3 2 3 2 4 2" xfId="21309" xr:uid="{40EFF97C-5646-4488-A410-46C0045165E4}"/>
    <cellStyle name="Comma 5 3 2 3 2 5" xfId="24027" xr:uid="{CD10D5B4-473A-4837-9D31-ADDEF8B2B89E}"/>
    <cellStyle name="Comma 5 3 2 3 2 6" xfId="13519" xr:uid="{F2D4A119-DAE8-4320-9336-1EC7D87368E9}"/>
    <cellStyle name="Comma 5 3 2 3 3" xfId="2665" xr:uid="{00000000-0005-0000-0000-000096010000}"/>
    <cellStyle name="Comma 5 3 2 3 3 2" xfId="7789" xr:uid="{9AACB940-3DD7-460F-BF72-CB1198BE3E42}"/>
    <cellStyle name="Comma 5 3 2 3 3 2 2" xfId="28427" xr:uid="{1023DED4-034C-46C0-85AC-E55C64504142}"/>
    <cellStyle name="Comma 5 3 2 3 3 2 3" xfId="27882" xr:uid="{0134A244-51A5-4514-91B5-7BF4B14291DF}"/>
    <cellStyle name="Comma 5 3 2 3 3 2 4" xfId="18169" xr:uid="{CD83C855-375E-42AB-82A6-EC06AC3537AF}"/>
    <cellStyle name="Comma 5 3 2 3 3 3" xfId="10622" xr:uid="{7D0E0F47-584A-4397-86E5-2949A996BB3E}"/>
    <cellStyle name="Comma 5 3 2 3 3 3 2" xfId="21002" xr:uid="{ADF39D8E-AE79-4AB7-AD70-FF8655E0AFED}"/>
    <cellStyle name="Comma 5 3 2 3 3 4" xfId="25382" xr:uid="{D656B3E5-9EF2-4DD3-BA23-B63C217627B7}"/>
    <cellStyle name="Comma 5 3 2 3 3 5" xfId="15336" xr:uid="{893B97A2-BE70-498A-8C77-CAFC1444F47C}"/>
    <cellStyle name="Comma 5 3 2 3 4" xfId="3610" xr:uid="{00000000-0005-0000-0000-0000F6010000}"/>
    <cellStyle name="Comma 5 3 2 3 5" xfId="4250" xr:uid="{44E3EAE7-C7AC-466B-AE28-FC315EF010FC}"/>
    <cellStyle name="Comma 5 3 2 3 5 2" xfId="9022" xr:uid="{889AFE3D-6BB3-4C48-92E0-0E45863380EE}"/>
    <cellStyle name="Comma 5 3 2 3 5 2 2" xfId="19402" xr:uid="{E5D4D153-2C86-4B7D-9F94-8A5AD69EF39D}"/>
    <cellStyle name="Comma 5 3 2 3 5 2 3" xfId="31026" xr:uid="{DE62BA68-8C4C-4A75-84AA-7F79DFE185D2}"/>
    <cellStyle name="Comma 5 3 2 3 5 2 4" xfId="30664" xr:uid="{40E91CE9-FAE0-4A4A-BB16-C0782A9D60D7}"/>
    <cellStyle name="Comma 5 3 2 3 5 3" xfId="11855" xr:uid="{DADCD709-37B4-4618-B5FD-4AE2F0C1050E}"/>
    <cellStyle name="Comma 5 3 2 3 5 3 2" xfId="22235" xr:uid="{CB66ED33-56C5-423C-9D31-29B86F28C6AA}"/>
    <cellStyle name="Comma 5 3 2 3 5 4" xfId="16569" xr:uid="{C5B36E00-2B2E-4003-81E3-B89E0D229188}"/>
    <cellStyle name="Comma 5 3 2 3 6" xfId="5547" xr:uid="{B675D260-A30F-4DB2-8CCD-E217F8346325}"/>
    <cellStyle name="Comma 5 3 2 3 6 2" xfId="29717" xr:uid="{E2CF8A21-A49D-4062-A218-0B7CB0D745A6}"/>
    <cellStyle name="Comma 5 3 2 3 6 2 2" xfId="30956" xr:uid="{8F8C2ECC-CE5A-415D-A9CD-A9A3EDB1C7F9}"/>
    <cellStyle name="Comma 5 3 2 3 7" xfId="25268" xr:uid="{3CB50019-DC2C-4BE2-BB7E-167334EBA095}"/>
    <cellStyle name="Comma 5 3 2 3 8" xfId="13066" xr:uid="{C7A9DA37-CC33-48B6-8AFD-0CC48BE10F24}"/>
    <cellStyle name="Comma 5 3 2 4" xfId="1601" xr:uid="{00000000-0005-0000-0000-0000F7010000}"/>
    <cellStyle name="Comma 5 3 2 4 2" xfId="3017" xr:uid="{00000000-0005-0000-0000-000098010000}"/>
    <cellStyle name="Comma 5 3 2 4 2 2" xfId="8097" xr:uid="{C7649695-9281-40EA-BB91-55CC922A7359}"/>
    <cellStyle name="Comma 5 3 2 4 2 2 2" xfId="28779" xr:uid="{73990E74-1063-4255-A950-145D40281FFC}"/>
    <cellStyle name="Comma 5 3 2 4 2 2 2 2" xfId="31214" xr:uid="{C3151A16-BBA8-47F1-A872-2F3F10860F06}"/>
    <cellStyle name="Comma 5 3 2 4 2 2 2 3" xfId="30666" xr:uid="{1B5DB8C6-AAB9-479C-98EA-E8DAB47A0D09}"/>
    <cellStyle name="Comma 5 3 2 4 2 2 3" xfId="28347" xr:uid="{6684CE6F-2062-42C8-A041-7C5C9ADAC89D}"/>
    <cellStyle name="Comma 5 3 2 4 2 2 4" xfId="18477" xr:uid="{A58B8445-4EA5-4F14-B674-E98BB3523479}"/>
    <cellStyle name="Comma 5 3 2 4 2 3" xfId="10930" xr:uid="{170AFC33-D754-4BB6-ADAD-71308ACC902B}"/>
    <cellStyle name="Comma 5 3 2 4 2 3 2" xfId="21310" xr:uid="{382608E5-F476-4240-AC66-B91D74DE86B0}"/>
    <cellStyle name="Comma 5 3 2 4 2 4" xfId="25770" xr:uid="{732E71AD-9C09-4D82-AB83-AE567D70BE03}"/>
    <cellStyle name="Comma 5 3 2 4 2 5" xfId="15644" xr:uid="{CDBE3585-32BB-4492-839A-0E8CFA0B33E5}"/>
    <cellStyle name="Comma 5 3 2 4 3" xfId="2154" xr:uid="{00000000-0005-0000-0000-0000F7010000}"/>
    <cellStyle name="Comma 5 3 2 4 4" xfId="4392" xr:uid="{A11BE978-7C2A-4394-B26B-C7F4156424D0}"/>
    <cellStyle name="Comma 5 3 2 4 4 2" xfId="9164" xr:uid="{ABCD93B8-6116-4838-BC4E-BD3F86BD9464}"/>
    <cellStyle name="Comma 5 3 2 4 4 2 2" xfId="19544" xr:uid="{7303CAFF-93EF-4D28-99B6-A7799A67C027}"/>
    <cellStyle name="Comma 5 3 2 4 4 2 3" xfId="31058" xr:uid="{266785F0-BEB9-43B7-A016-7C4C3192ADB9}"/>
    <cellStyle name="Comma 5 3 2 4 4 2 4" xfId="30665" xr:uid="{3AD4EE4D-9551-418A-A0B9-356D5465EE87}"/>
    <cellStyle name="Comma 5 3 2 4 4 3" xfId="11997" xr:uid="{F2C5D82A-3446-44EE-ADA2-622A64BC7972}"/>
    <cellStyle name="Comma 5 3 2 4 4 3 2" xfId="22377" xr:uid="{D3A438AE-22B9-4BF7-9A7E-B7A500B209C5}"/>
    <cellStyle name="Comma 5 3 2 4 4 4" xfId="16711" xr:uid="{688E38BA-6390-4979-8098-4A0E3F26AF46}"/>
    <cellStyle name="Comma 5 3 2 4 5" xfId="5548" xr:uid="{24FE49EC-6989-4913-AFE3-094A4DA83C58}"/>
    <cellStyle name="Comma 5 3 2 4 5 2" xfId="29934" xr:uid="{33DA0D6C-2126-4F0E-A5AD-154CF23F8B14}"/>
    <cellStyle name="Comma 5 3 2 4 5 2 2" xfId="30957" xr:uid="{B6288167-F3EF-48C0-9EAE-9F49B165C7FC}"/>
    <cellStyle name="Comma 5 3 2 4 6" xfId="23773" xr:uid="{CCFD7A9C-E3C1-4C88-93AF-DC3BE8DD6499}"/>
    <cellStyle name="Comma 5 3 2 4 7" xfId="13520" xr:uid="{2C9F4BCD-5F48-4543-A7F2-D47531FE48C9}"/>
    <cellStyle name="Comma 5 3 2 5" xfId="1596" xr:uid="{00000000-0005-0000-0000-0000F8010000}"/>
    <cellStyle name="Comma 5 3 2 5 2" xfId="3012" xr:uid="{00000000-0005-0000-0000-000099010000}"/>
    <cellStyle name="Comma 5 3 2 5 2 2" xfId="8092" xr:uid="{C79E0C8B-DE33-4890-BAA4-05C189D1E714}"/>
    <cellStyle name="Comma 5 3 2 5 2 2 2" xfId="18472" xr:uid="{7EF0285E-B82D-4ADC-AE91-8D0851496857}"/>
    <cellStyle name="Comma 5 3 2 5 2 3" xfId="10925" xr:uid="{A9FFAA07-10E2-4625-9206-79875381F6C4}"/>
    <cellStyle name="Comma 5 3 2 5 2 3 2" xfId="21305" xr:uid="{3ABF3A2F-5123-4D62-A035-B10E9ECD90ED}"/>
    <cellStyle name="Comma 5 3 2 5 2 4" xfId="28562" xr:uid="{0471347A-EF47-40DE-B68E-DDD0854A5373}"/>
    <cellStyle name="Comma 5 3 2 5 2 5" xfId="27094" xr:uid="{58216308-30EB-43DB-A323-330DCF8340DF}"/>
    <cellStyle name="Comma 5 3 2 5 2 6" xfId="15639" xr:uid="{A31B7C43-EE6B-4F45-9CDF-31D1101A763E}"/>
    <cellStyle name="Comma 5 3 2 5 3" xfId="3628" xr:uid="{00000000-0005-0000-0000-0000F8010000}"/>
    <cellStyle name="Comma 5 3 2 5 4" xfId="5543" xr:uid="{FAF9A496-4265-4C3D-953B-05827F327311}"/>
    <cellStyle name="Comma 5 3 2 5 4 2" xfId="29931" xr:uid="{25AF1F10-0E1C-4936-BC83-2F9C841885FC}"/>
    <cellStyle name="Comma 5 3 2 5 5" xfId="24468" xr:uid="{AFB6647A-227D-41B4-B74F-6277070C58F5}"/>
    <cellStyle name="Comma 5 3 2 5 6" xfId="13515" xr:uid="{8580C680-8BC7-47F0-9872-44A355965C65}"/>
    <cellStyle name="Comma 5 3 2 6" xfId="2545" xr:uid="{00000000-0005-0000-0000-00009A010000}"/>
    <cellStyle name="Comma 5 3 2 6 2" xfId="5817" xr:uid="{B42CD3E3-B5A0-4D7F-8ED6-F0A83CF718C6}"/>
    <cellStyle name="Comma 5 3 2 6 2 2" xfId="28225" xr:uid="{A3F780B0-638F-4FD6-864E-68C5B39D6DCA}"/>
    <cellStyle name="Comma 5 3 2 6 2 2 2" xfId="31203" xr:uid="{53FEDC8F-7233-40C0-B6A8-00E9C84B4D91}"/>
    <cellStyle name="Comma 5 3 2 6 2 2 3" xfId="30667" xr:uid="{55A9D467-3BFB-4E0E-9EC3-17611FFA3CE0}"/>
    <cellStyle name="Comma 5 3 2 6 2 3" xfId="26314" xr:uid="{B534AB36-6FE0-4D08-B9F6-3B18A67C9BC7}"/>
    <cellStyle name="Comma 5 3 2 6 2 4" xfId="15217" xr:uid="{19F8B05B-7B1B-413C-8AEF-99A00CA1990A}"/>
    <cellStyle name="Comma 5 3 2 6 3" xfId="7670" xr:uid="{B119D217-FEE9-4F39-9C46-B07449B1D556}"/>
    <cellStyle name="Comma 5 3 2 6 3 2" xfId="18050" xr:uid="{8137A127-67FA-4FC0-9A4B-CF57A49A2EA3}"/>
    <cellStyle name="Comma 5 3 2 6 4" xfId="10503" xr:uid="{AFE80641-2117-4BB7-8F7D-9121896F10AB}"/>
    <cellStyle name="Comma 5 3 2 6 4 2" xfId="20883" xr:uid="{2522E95E-9C3D-499A-8E4E-9A06D5634F9F}"/>
    <cellStyle name="Comma 5 3 2 6 5" xfId="22986" xr:uid="{49B7F587-D701-4986-A250-A409BE3237B0}"/>
    <cellStyle name="Comma 5 3 2 6 6" xfId="12933" xr:uid="{5B135D3C-09AD-4E30-BB6B-60138CF8FFB5}"/>
    <cellStyle name="Comma 5 3 2 7" xfId="2239" xr:uid="{00000000-0005-0000-0000-000090010000}"/>
    <cellStyle name="Comma 5 3 2 7 2" xfId="7366" xr:uid="{EBB7595B-8065-4FFE-912A-3A960CFAF648}"/>
    <cellStyle name="Comma 5 3 2 7 2 2" xfId="17746" xr:uid="{F4A253BF-AA6D-44B8-88D2-5771908DBA10}"/>
    <cellStyle name="Comma 5 3 2 7 3" xfId="10199" xr:uid="{08E08A14-B7D5-4DC3-8546-79A2B7CA1538}"/>
    <cellStyle name="Comma 5 3 2 7 3 2" xfId="20579" xr:uid="{19789572-D886-48F5-AF6F-5C39143B76A0}"/>
    <cellStyle name="Comma 5 3 2 7 4" xfId="25550" xr:uid="{3905059D-883A-43CF-8FD1-2A2577249EE8}"/>
    <cellStyle name="Comma 5 3 2 7 5" xfId="27769" xr:uid="{5536DCEE-0E1D-4E26-B20B-64C6BD9A4356}"/>
    <cellStyle name="Comma 5 3 2 7 6" xfId="14913" xr:uid="{39D80824-8F21-4CB3-9694-DB4CEDD343F5}"/>
    <cellStyle name="Comma 5 3 2 8" xfId="3792" xr:uid="{819F03ED-7C8B-456D-823F-A9502DAE0057}"/>
    <cellStyle name="Comma 5 3 2 8 2" xfId="8628" xr:uid="{E4B0903F-6E6F-4A8E-B1B9-EE2A8455EE72}"/>
    <cellStyle name="Comma 5 3 2 8 2 2" xfId="19008" xr:uid="{8DB4F203-1121-416C-B01F-9F2B947A4396}"/>
    <cellStyle name="Comma 5 3 2 8 3" xfId="11461" xr:uid="{A35D6D00-4B8A-4B1E-8343-7C9D122B4970}"/>
    <cellStyle name="Comma 5 3 2 8 3 2" xfId="21841" xr:uid="{7A10F71C-48B8-4D48-B76C-C08E02C7E26E}"/>
    <cellStyle name="Comma 5 3 2 8 4" xfId="26923" xr:uid="{81ED6D7E-DED7-4A6D-950B-948283FEF26C}"/>
    <cellStyle name="Comma 5 3 2 8 5" xfId="27134" xr:uid="{FA637432-DA40-4BB9-A677-FFE8F7735C16}"/>
    <cellStyle name="Comma 5 3 2 8 6" xfId="16175" xr:uid="{22A43F48-9D88-40D3-91A0-EBEB420A8735}"/>
    <cellStyle name="Comma 5 3 2 9" xfId="4855" xr:uid="{D5470E20-D035-4D15-BFDA-251B57D6DBDA}"/>
    <cellStyle name="Comma 5 3 2 9 2" xfId="14147" xr:uid="{3FA9249D-3FC7-4517-AC59-94301A61B933}"/>
    <cellStyle name="Comma 5 3 3" xfId="464" xr:uid="{00000000-0005-0000-0000-0000F9010000}"/>
    <cellStyle name="Comma 5 3 3 10" xfId="9435" xr:uid="{21C97C8C-6484-4207-9292-8BAD5BA7D5B0}"/>
    <cellStyle name="Comma 5 3 3 10 2" xfId="19815" xr:uid="{DC75FED8-810B-4248-890D-5DD7BA087CF4}"/>
    <cellStyle name="Comma 5 3 3 11" xfId="22998" xr:uid="{EF9388E6-D73B-48FD-8E97-5A2B90364689}"/>
    <cellStyle name="Comma 5 3 3 12" xfId="12504" xr:uid="{69B7EA0F-CE62-4329-AF05-BA99CE648FEA}"/>
    <cellStyle name="Comma 5 3 3 2" xfId="1603" xr:uid="{00000000-0005-0000-0000-0000FA010000}"/>
    <cellStyle name="Comma 5 3 3 2 2" xfId="3019" xr:uid="{00000000-0005-0000-0000-00009D010000}"/>
    <cellStyle name="Comma 5 3 3 2 2 2" xfId="6159" xr:uid="{F0378657-A031-41C3-8F41-6A3B1C9D7262}"/>
    <cellStyle name="Comma 5 3 3 2 2 2 2" xfId="24486" xr:uid="{83A5BCE7-FA93-4046-B93F-7DBF3B6AB5B0}"/>
    <cellStyle name="Comma 5 3 3 2 2 2 2 2" xfId="28428" xr:uid="{736DE6AB-161D-4636-A9C4-28D443D12817}"/>
    <cellStyle name="Comma 5 3 3 2 2 2 2 3" xfId="31152" xr:uid="{E1BB7096-EC90-4029-B5A7-0FAD42F4C98A}"/>
    <cellStyle name="Comma 5 3 3 2 2 2 3" xfId="25861" xr:uid="{EF41CB2E-81DC-4902-9327-C9A51BC071F7}"/>
    <cellStyle name="Comma 5 3 3 2 2 2 4" xfId="15646" xr:uid="{C0FB2A2C-4C20-4F64-9D84-D761A735928E}"/>
    <cellStyle name="Comma 5 3 3 2 2 3" xfId="8099" xr:uid="{B2675BE1-25A0-44ED-A687-FABA010D7052}"/>
    <cellStyle name="Comma 5 3 3 2 2 3 2" xfId="28781" xr:uid="{CD187FE2-8FC9-4015-BA37-C9208C8B8BCD}"/>
    <cellStyle name="Comma 5 3 3 2 2 3 3" xfId="27514" xr:uid="{A9561C34-DD72-4C66-8DF2-57C9CBED73B7}"/>
    <cellStyle name="Comma 5 3 3 2 2 3 4" xfId="18479" xr:uid="{79D6A84A-3C44-4127-B3BE-F560C8722588}"/>
    <cellStyle name="Comma 5 3 3 2 2 4" xfId="10932" xr:uid="{FC1448B2-004C-4E12-9A63-CEFA1F59C4C9}"/>
    <cellStyle name="Comma 5 3 3 2 2 4 2" xfId="21312" xr:uid="{7117E778-8A37-419F-9809-286168CEAAF0}"/>
    <cellStyle name="Comma 5 3 3 2 2 5" xfId="24860" xr:uid="{B51606ED-93C3-4546-96D3-BF8C0BF40DBF}"/>
    <cellStyle name="Comma 5 3 3 2 2 6" xfId="13522" xr:uid="{D52808DA-9BA2-40FA-B25F-1CE8A6D6144A}"/>
    <cellStyle name="Comma 5 3 3 2 3" xfId="2667" xr:uid="{00000000-0005-0000-0000-00009C010000}"/>
    <cellStyle name="Comma 5 3 3 2 3 2" xfId="7791" xr:uid="{BA0259BC-20EC-4EC6-A19B-378E2BF4E5BD}"/>
    <cellStyle name="Comma 5 3 3 2 3 2 2" xfId="26040" xr:uid="{6782B069-944B-4921-902D-DAC3C150A5C8}"/>
    <cellStyle name="Comma 5 3 3 2 3 2 3" xfId="27402" xr:uid="{AB192F4A-9390-4A16-84D9-2950F8504D98}"/>
    <cellStyle name="Comma 5 3 3 2 3 2 4" xfId="18171" xr:uid="{D16734CC-6C0E-4BC9-A5A0-189B1E08715C}"/>
    <cellStyle name="Comma 5 3 3 2 3 3" xfId="10624" xr:uid="{32D673C7-F16B-40F9-AC5C-B8145FC66C24}"/>
    <cellStyle name="Comma 5 3 3 2 3 3 2" xfId="21004" xr:uid="{B3228333-204B-4211-857B-61CFE09A4DD0}"/>
    <cellStyle name="Comma 5 3 3 2 3 4" xfId="24831" xr:uid="{E9D5CFD3-D44C-4075-AD3A-C62EE31B5ADB}"/>
    <cellStyle name="Comma 5 3 3 2 3 5" xfId="15338" xr:uid="{2B66F20E-EAA4-4812-8730-8E1672063F27}"/>
    <cellStyle name="Comma 5 3 3 2 4" xfId="3580" xr:uid="{00000000-0005-0000-0000-0000FA010000}"/>
    <cellStyle name="Comma 5 3 3 2 5" xfId="4252" xr:uid="{A5CF6D28-9ECD-4973-BC14-8B113A41CBB2}"/>
    <cellStyle name="Comma 5 3 3 2 5 2" xfId="9024" xr:uid="{81DA8887-A952-4CB5-B5A0-720526160502}"/>
    <cellStyle name="Comma 5 3 3 2 5 2 2" xfId="19404" xr:uid="{9F87F3FB-8163-420F-AF07-B1B25D8E6B97}"/>
    <cellStyle name="Comma 5 3 3 2 5 2 3" xfId="31028" xr:uid="{C0D2D35F-E7B3-441D-B8A9-807C30CBF4A0}"/>
    <cellStyle name="Comma 5 3 3 2 5 2 4" xfId="30669" xr:uid="{17AF4E78-0E6D-4FCF-AFAC-0D2D6FE5164D}"/>
    <cellStyle name="Comma 5 3 3 2 5 3" xfId="11857" xr:uid="{39BC5741-8C7C-4596-95A7-4B99CB39F1EF}"/>
    <cellStyle name="Comma 5 3 3 2 5 3 2" xfId="22237" xr:uid="{02B4F7AC-9C43-4DF6-B35E-A78401953B0E}"/>
    <cellStyle name="Comma 5 3 3 2 5 4" xfId="26576" xr:uid="{715E5C5C-3872-4D4B-8066-80917DA2B00F}"/>
    <cellStyle name="Comma 5 3 3 2 5 5" xfId="26521" xr:uid="{DD64C3BF-EB63-4953-9816-A8B3F2938B93}"/>
    <cellStyle name="Comma 5 3 3 2 5 6" xfId="16571" xr:uid="{C7F6F558-EB37-4FA6-8D0D-9C76D89D3C31}"/>
    <cellStyle name="Comma 5 3 3 2 6" xfId="5550" xr:uid="{4187F2AE-FC25-459C-94F0-C08F8C49EAB6}"/>
    <cellStyle name="Comma 5 3 3 2 6 2" xfId="29718" xr:uid="{96A1D024-8268-4E76-B2EC-700DAF216034}"/>
    <cellStyle name="Comma 5 3 3 2 6 2 2" xfId="30958" xr:uid="{DAE0FF1E-EF08-43F3-A73C-BAA7B7306C91}"/>
    <cellStyle name="Comma 5 3 3 2 7" xfId="23666" xr:uid="{91BF73DA-EC0B-44F2-A377-D678D1D931C6}"/>
    <cellStyle name="Comma 5 3 3 2 8" xfId="13068" xr:uid="{5A1B561C-420F-4222-BE17-44FB8D23587F}"/>
    <cellStyle name="Comma 5 3 3 3" xfId="1604" xr:uid="{00000000-0005-0000-0000-0000FB010000}"/>
    <cellStyle name="Comma 5 3 3 3 2" xfId="3020" xr:uid="{00000000-0005-0000-0000-00009E010000}"/>
    <cellStyle name="Comma 5 3 3 3 2 2" xfId="8100" xr:uid="{71351A0E-9600-4E72-9840-11F6678BBA7E}"/>
    <cellStyle name="Comma 5 3 3 3 2 2 2" xfId="28782" xr:uid="{9AF95032-FDC7-426E-9FA5-3DDF7531EC3F}"/>
    <cellStyle name="Comma 5 3 3 3 2 2 3" xfId="27358" xr:uid="{AF8FC180-40A7-4467-8461-0F02DD4D3C6E}"/>
    <cellStyle name="Comma 5 3 3 3 2 2 4" xfId="18480" xr:uid="{BAF314CE-CF4C-437D-A00F-570FFE58EC30}"/>
    <cellStyle name="Comma 5 3 3 3 2 3" xfId="10933" xr:uid="{9B76D318-B1E9-436A-B992-2D64252C7AAD}"/>
    <cellStyle name="Comma 5 3 3 3 2 3 2" xfId="21313" xr:uid="{AE67A613-5087-430B-B428-D0B0FF8BF451}"/>
    <cellStyle name="Comma 5 3 3 3 2 4" xfId="25806" xr:uid="{2996B49C-510E-4B6E-8C70-DF8541473783}"/>
    <cellStyle name="Comma 5 3 3 3 2 5" xfId="15647" xr:uid="{439D8AF1-C819-4298-9444-E5ED4AB96272}"/>
    <cellStyle name="Comma 5 3 3 3 3" xfId="2054" xr:uid="{00000000-0005-0000-0000-0000FB010000}"/>
    <cellStyle name="Comma 5 3 3 3 4" xfId="4393" xr:uid="{E89B999B-B3E7-4A73-B66A-50781482C73F}"/>
    <cellStyle name="Comma 5 3 3 3 4 2" xfId="9165" xr:uid="{0A5DB9DD-14BB-4F28-A06E-2A646C46ABCE}"/>
    <cellStyle name="Comma 5 3 3 3 4 2 2" xfId="19545" xr:uid="{581AD4F7-33A4-49D4-A773-0A7A76E058D0}"/>
    <cellStyle name="Comma 5 3 3 3 4 2 3" xfId="31059" xr:uid="{4C1E76E2-FBC7-4E4E-BC49-BD83C1CFD7C0}"/>
    <cellStyle name="Comma 5 3 3 3 4 2 4" xfId="30670" xr:uid="{8927AF79-460F-4196-92BC-16D0CE048F72}"/>
    <cellStyle name="Comma 5 3 3 3 4 3" xfId="11998" xr:uid="{ECEED630-A621-4A01-985D-EC78683A2B49}"/>
    <cellStyle name="Comma 5 3 3 3 4 3 2" xfId="22378" xr:uid="{8BB66300-1C6C-4C6D-A151-2182056A2E3F}"/>
    <cellStyle name="Comma 5 3 3 3 4 4" xfId="16712" xr:uid="{F9F95F45-93EF-40F5-AC66-AD859F54452C}"/>
    <cellStyle name="Comma 5 3 3 3 5" xfId="5551" xr:uid="{852AF332-CD15-420F-91F8-CD9F12875AF9}"/>
    <cellStyle name="Comma 5 3 3 3 5 2" xfId="29698" xr:uid="{81B28F9D-8AA9-4910-9A48-4EE65C1022E0}"/>
    <cellStyle name="Comma 5 3 3 3 6" xfId="24381" xr:uid="{6D46F744-F4D0-4A9F-9F98-39B09CFF4FD0}"/>
    <cellStyle name="Comma 5 3 3 3 7" xfId="13523" xr:uid="{40CE92C6-202E-42EA-AB24-0F2B6A178776}"/>
    <cellStyle name="Comma 5 3 3 4" xfId="1602" xr:uid="{00000000-0005-0000-0000-0000FC010000}"/>
    <cellStyle name="Comma 5 3 3 4 2" xfId="3018" xr:uid="{00000000-0005-0000-0000-00009F010000}"/>
    <cellStyle name="Comma 5 3 3 4 2 2" xfId="8098" xr:uid="{544E758B-4173-4486-A0FD-B7C1D5A3EED0}"/>
    <cellStyle name="Comma 5 3 3 4 2 2 2" xfId="28780" xr:uid="{A34ACBBC-9EE0-472C-9E4A-0F0C3102D445}"/>
    <cellStyle name="Comma 5 3 3 4 2 2 3" xfId="26392" xr:uid="{8094F510-7D49-4500-B375-D05024E145D1}"/>
    <cellStyle name="Comma 5 3 3 4 2 2 4" xfId="18478" xr:uid="{DE0004DC-80FC-462D-ADDF-B69BDB1B718B}"/>
    <cellStyle name="Comma 5 3 3 4 2 3" xfId="10931" xr:uid="{B25731BD-804C-4A9E-94AD-51A601972723}"/>
    <cellStyle name="Comma 5 3 3 4 2 3 2" xfId="21311" xr:uid="{63806544-5C9C-47C4-A9F0-C8C812469FC6}"/>
    <cellStyle name="Comma 5 3 3 4 2 4" xfId="24978" xr:uid="{DD48F4C4-F4A9-4991-A28A-CF8D24A7DB4B}"/>
    <cellStyle name="Comma 5 3 3 4 2 5" xfId="15645" xr:uid="{A4823BE1-F88F-4F66-8ABE-6DCF50AEBAD5}"/>
    <cellStyle name="Comma 5 3 3 4 3" xfId="3703" xr:uid="{00000000-0005-0000-0000-0000FC010000}"/>
    <cellStyle name="Comma 5 3 3 4 4" xfId="5549" xr:uid="{5EA18817-182A-4DFF-8D89-0C3B4AD4769E}"/>
    <cellStyle name="Comma 5 3 3 4 4 2" xfId="29935" xr:uid="{F801DD17-8BA2-4F48-B19F-F2110F15120C}"/>
    <cellStyle name="Comma 5 3 3 4 5" xfId="22783" xr:uid="{28BD268A-AF7A-4331-B04E-590DC67114E4}"/>
    <cellStyle name="Comma 5 3 3 4 6" xfId="13521" xr:uid="{D513B4F0-EF6D-4187-B69B-9D767B48BF27}"/>
    <cellStyle name="Comma 5 3 3 5" xfId="2588" xr:uid="{00000000-0005-0000-0000-0000A0010000}"/>
    <cellStyle name="Comma 5 3 3 5 2" xfId="5853" xr:uid="{F93E9B1A-A474-44AD-9395-8F643A337802}"/>
    <cellStyle name="Comma 5 3 3 5 2 2" xfId="28751" xr:uid="{AD7343D1-0323-418F-966B-5DFEE866B907}"/>
    <cellStyle name="Comma 5 3 3 5 2 3" xfId="28709" xr:uid="{DBB1E1D6-6DF3-4BDF-8453-31841EAB8F09}"/>
    <cellStyle name="Comma 5 3 3 5 2 4" xfId="15260" xr:uid="{C78FEB5F-3916-4BD9-B5FF-ADF57A710E6D}"/>
    <cellStyle name="Comma 5 3 3 5 3" xfId="7713" xr:uid="{81760B78-A9B0-4018-A496-74E26CE4CD25}"/>
    <cellStyle name="Comma 5 3 3 5 3 2" xfId="18093" xr:uid="{BCD8DF04-D3F8-4C0A-8D37-D472ED1AA488}"/>
    <cellStyle name="Comma 5 3 3 5 4" xfId="10546" xr:uid="{8670A055-8060-4167-93CD-3AAB90DF24CC}"/>
    <cellStyle name="Comma 5 3 3 5 4 2" xfId="20926" xr:uid="{493FCFEE-0696-4A32-8BAC-C911CA24105A}"/>
    <cellStyle name="Comma 5 3 3 5 5" xfId="25160" xr:uid="{F2723F95-640E-438A-8BEA-F437A339DAA5}"/>
    <cellStyle name="Comma 5 3 3 5 6" xfId="12976" xr:uid="{C6C066F2-0406-4047-A8EC-2FB91660F9AE}"/>
    <cellStyle name="Comma 5 3 3 6" xfId="2272" xr:uid="{00000000-0005-0000-0000-00009B010000}"/>
    <cellStyle name="Comma 5 3 3 6 2" xfId="7399" xr:uid="{FAB0EE96-DD8A-40E2-B692-599100EC51FB}"/>
    <cellStyle name="Comma 5 3 3 6 2 2" xfId="17779" xr:uid="{0F830196-7FD9-443B-B78A-D7133708C2FC}"/>
    <cellStyle name="Comma 5 3 3 6 3" xfId="10232" xr:uid="{67535CCC-4C98-40AE-B35C-FD216819F253}"/>
    <cellStyle name="Comma 5 3 3 6 3 2" xfId="20612" xr:uid="{2D325197-2147-4F08-912E-F2E8AA980477}"/>
    <cellStyle name="Comma 5 3 3 6 4" xfId="23543" xr:uid="{1042610D-7F33-4480-B089-520213FF025D}"/>
    <cellStyle name="Comma 5 3 3 6 5" xfId="27224" xr:uid="{B1BAB9D3-0C62-4C88-849A-8A400AC682EA}"/>
    <cellStyle name="Comma 5 3 3 6 6" xfId="14946" xr:uid="{AB5082DF-CE94-4F51-916D-22419B9D714A}"/>
    <cellStyle name="Comma 5 3 3 7" xfId="3811" xr:uid="{BC3C2040-D90E-4060-AED6-93DE29ED2268}"/>
    <cellStyle name="Comma 5 3 3 7 2" xfId="8645" xr:uid="{71EDDCD3-CC4F-4D95-B169-0A01B59DB261}"/>
    <cellStyle name="Comma 5 3 3 7 2 2" xfId="19025" xr:uid="{175A5B1F-63F3-43FA-9B65-558145EB4872}"/>
    <cellStyle name="Comma 5 3 3 7 2 3" xfId="31002" xr:uid="{5E573AEF-FC93-4A83-AC2B-6937BAD6C83E}"/>
    <cellStyle name="Comma 5 3 3 7 2 4" xfId="30668" xr:uid="{F7EA0D66-97C4-40F3-A931-FCFE523E7601}"/>
    <cellStyle name="Comma 5 3 3 7 3" xfId="11478" xr:uid="{EAD417FE-C5D1-4E96-857A-95331B6CD7F4}"/>
    <cellStyle name="Comma 5 3 3 7 3 2" xfId="21858" xr:uid="{D52723FC-C70A-485A-891B-DE707F47651B}"/>
    <cellStyle name="Comma 5 3 3 7 4" xfId="27875" xr:uid="{8C26BB6C-E7A8-4A15-AC6D-0A61A02A7810}"/>
    <cellStyle name="Comma 5 3 3 7 5" xfId="27703" xr:uid="{2A29C485-21F3-42A8-B796-D0BF79DF086E}"/>
    <cellStyle name="Comma 5 3 3 7 6" xfId="16192" xr:uid="{26DB009D-FA95-4A62-A9AC-DBEF575AF7B8}"/>
    <cellStyle name="Comma 5 3 3 8" xfId="4857" xr:uid="{1DAA2A46-40FE-4552-920E-DD12D41D0ABB}"/>
    <cellStyle name="Comma 5 3 3 8 2" xfId="14149" xr:uid="{0EA1FB59-CBD9-436C-BF4A-2E2AF687C5E1}"/>
    <cellStyle name="Comma 5 3 3 9" xfId="6602" xr:uid="{35DA5AA4-DCFA-4B61-A537-26CFA0B983D5}"/>
    <cellStyle name="Comma 5 3 3 9 2" xfId="16982" xr:uid="{383A706C-65B6-4384-93C8-AEA46C24A694}"/>
    <cellStyle name="Comma 5 3 4" xfId="465" xr:uid="{00000000-0005-0000-0000-0000FD010000}"/>
    <cellStyle name="Comma 5 3 4 10" xfId="12662" xr:uid="{E3A457C5-1DC6-4D31-B493-CEB14676FFE2}"/>
    <cellStyle name="Comma 5 3 4 2" xfId="1606" xr:uid="{00000000-0005-0000-0000-0000FE010000}"/>
    <cellStyle name="Comma 5 3 4 2 2" xfId="3021" xr:uid="{00000000-0005-0000-0000-0000A2010000}"/>
    <cellStyle name="Comma 5 3 4 2 2 2" xfId="8101" xr:uid="{0331F688-59BC-4FE3-B4ED-DBDE87F225FE}"/>
    <cellStyle name="Comma 5 3 4 2 2 2 2" xfId="28783" xr:uid="{6A7DE4A5-9E82-4180-A907-2CFB72549A4D}"/>
    <cellStyle name="Comma 5 3 4 2 2 2 3" xfId="27841" xr:uid="{A8F0501A-D808-4877-8417-EE54528C2650}"/>
    <cellStyle name="Comma 5 3 4 2 2 2 4" xfId="18481" xr:uid="{3BD662D0-16FB-49C2-BF66-E642E1206413}"/>
    <cellStyle name="Comma 5 3 4 2 2 3" xfId="10934" xr:uid="{B20721C7-DD83-4D5E-95AF-810D14072C7F}"/>
    <cellStyle name="Comma 5 3 4 2 2 3 2" xfId="21314" xr:uid="{4C747FC6-9EE2-4CFE-A9AA-C0B508C14E23}"/>
    <cellStyle name="Comma 5 3 4 2 2 4" xfId="22880" xr:uid="{88E6124C-4E8C-4A16-949E-CBE25C6106E4}"/>
    <cellStyle name="Comma 5 3 4 2 2 5" xfId="15648" xr:uid="{D90D7B85-E6F5-4A2B-97FA-EA362F3F6127}"/>
    <cellStyle name="Comma 5 3 4 2 3" xfId="3595" xr:uid="{00000000-0005-0000-0000-0000FE010000}"/>
    <cellStyle name="Comma 5 3 4 2 4" xfId="5552" xr:uid="{35E0FB29-70AE-49EE-AD4C-77EC9E6EEAEA}"/>
    <cellStyle name="Comma 5 3 4 2 4 2" xfId="29936" xr:uid="{F7D8417D-86B8-44F3-8192-B6ED212C1704}"/>
    <cellStyle name="Comma 5 3 4 2 5" xfId="22937" xr:uid="{582C414B-198D-4637-B347-4B42CEFBB74A}"/>
    <cellStyle name="Comma 5 3 4 2 6" xfId="13524" xr:uid="{D84DC151-B278-47F9-B950-3A81B18250F8}"/>
    <cellStyle name="Comma 5 3 4 3" xfId="1607" xr:uid="{00000000-0005-0000-0000-0000FF010000}"/>
    <cellStyle name="Comma 5 3 4 3 2" xfId="2664" xr:uid="{00000000-0005-0000-0000-0000A3010000}"/>
    <cellStyle name="Comma 5 3 4 3 2 2" xfId="7788" xr:uid="{8AA74F61-6495-4F7E-A39B-B89DFF004744}"/>
    <cellStyle name="Comma 5 3 4 3 2 2 2" xfId="18168" xr:uid="{0E429779-8103-4747-B43C-F6EBCB513CD7}"/>
    <cellStyle name="Comma 5 3 4 3 2 3" xfId="10621" xr:uid="{A45B6330-0CC5-40C8-A69D-6E85EF031BC0}"/>
    <cellStyle name="Comma 5 3 4 3 2 3 2" xfId="21001" xr:uid="{2F0E2A0C-09FF-4E44-858C-81BB4579D738}"/>
    <cellStyle name="Comma 5 3 4 3 2 4" xfId="28633" xr:uid="{CE7A6B10-8A87-4297-BEC1-DA9E42555B67}"/>
    <cellStyle name="Comma 5 3 4 3 2 5" xfId="27179" xr:uid="{046E0A85-377B-433E-A7F9-442127F24884}"/>
    <cellStyle name="Comma 5 3 4 3 2 6" xfId="15335" xr:uid="{0FA2FB61-1314-4E5D-8D6A-EFBD4F4D6146}"/>
    <cellStyle name="Comma 5 3 4 3 3" xfId="2863" xr:uid="{00000000-0005-0000-0000-0000FF010000}"/>
    <cellStyle name="Comma 5 3 4 3 4" xfId="5553" xr:uid="{4D8E9BD3-63C9-4A5A-A1CD-7F725C1BEB6C}"/>
    <cellStyle name="Comma 5 3 4 3 4 2" xfId="29891" xr:uid="{28B005BD-8B7C-45F5-88C2-4C22FDFB4F10}"/>
    <cellStyle name="Comma 5 3 4 3 5" xfId="22738" xr:uid="{F2E0233A-5D31-42C9-8526-FBEE444B357C}"/>
    <cellStyle name="Comma 5 3 4 3 6" xfId="13065" xr:uid="{3A9E7DDA-C199-40C1-A7A4-35AB462E9097}"/>
    <cellStyle name="Comma 5 3 4 4" xfId="1605" xr:uid="{00000000-0005-0000-0000-000000020000}"/>
    <cellStyle name="Comma 5 3 4 4 2" xfId="4650" xr:uid="{3114D812-06FF-427C-8717-B5A3AE78D681}"/>
    <cellStyle name="Comma 5 3 4 4 2 2" xfId="9403" xr:uid="{755A4772-9956-4090-86E0-B56777673956}"/>
    <cellStyle name="Comma 5 3 4 4 2 2 2" xfId="19783" xr:uid="{7E46F6B6-485C-498F-B613-E1BEAF63E804}"/>
    <cellStyle name="Comma 5 3 4 4 2 3" xfId="12236" xr:uid="{AF7D70A5-A9E3-4116-AC18-EF98F134E557}"/>
    <cellStyle name="Comma 5 3 4 4 2 3 2" xfId="22616" xr:uid="{684292E3-A794-4384-9C3E-1EE9BE35DE1E}"/>
    <cellStyle name="Comma 5 3 4 4 2 4" xfId="16950" xr:uid="{080785A3-86CC-4292-8712-52952C8DFA39}"/>
    <cellStyle name="Comma 5 3 4 4 3" xfId="23068" xr:uid="{E1AC5A32-0335-49F7-8FAA-551698E3F7C0}"/>
    <cellStyle name="Comma 5 3 4 5" xfId="4119" xr:uid="{50AC6762-96F6-4507-990A-01F8DAFEBCCF}"/>
    <cellStyle name="Comma 5 3 4 5 2" xfId="8891" xr:uid="{568733DA-31B9-473C-B8A9-922D2E52570C}"/>
    <cellStyle name="Comma 5 3 4 5 2 2" xfId="19271" xr:uid="{4A7D6035-9E3D-47C7-8510-0B6ABD285CE8}"/>
    <cellStyle name="Comma 5 3 4 5 2 3" xfId="31005" xr:uid="{652E968E-D3FA-4707-B01D-97094D6B1424}"/>
    <cellStyle name="Comma 5 3 4 5 2 4" xfId="30671" xr:uid="{4E2D6263-25F4-463D-94D3-1CFE66A370DC}"/>
    <cellStyle name="Comma 5 3 4 5 3" xfId="11724" xr:uid="{DBFF6D81-ADC5-48C1-98D0-A780BD9804B3}"/>
    <cellStyle name="Comma 5 3 4 5 3 2" xfId="22104" xr:uid="{DC651E95-936F-4B8A-9A96-1B6E764FEFB6}"/>
    <cellStyle name="Comma 5 3 4 5 4" xfId="26228" xr:uid="{DE9C6979-592B-4537-ABBE-3101AFB3908B}"/>
    <cellStyle name="Comma 5 3 4 5 5" xfId="27929" xr:uid="{A867C619-3AC0-4C8E-BC10-124D5F1A6923}"/>
    <cellStyle name="Comma 5 3 4 5 6" xfId="16438" xr:uid="{65CAFCD8-BCF5-48B5-A2F6-7B51FAB9BE2C}"/>
    <cellStyle name="Comma 5 3 4 6" xfId="4858" xr:uid="{9A11D7C7-2F2C-4554-B860-DA57FB9EC9B5}"/>
    <cellStyle name="Comma 5 3 4 6 2" xfId="14150" xr:uid="{03648C94-FD9A-4DAD-908E-CDC4D8281447}"/>
    <cellStyle name="Comma 5 3 4 7" xfId="6603" xr:uid="{B417F8B8-E539-4FE6-92B7-7D34C566A5B1}"/>
    <cellStyle name="Comma 5 3 4 7 2" xfId="16983" xr:uid="{0B3709B3-08A6-4B88-B474-2A383A7BD0EE}"/>
    <cellStyle name="Comma 5 3 4 8" xfId="9436" xr:uid="{CEA750C3-DF05-411F-9FD7-5AC383E5B8BD}"/>
    <cellStyle name="Comma 5 3 4 8 2" xfId="19816" xr:uid="{56B0C3E0-9D69-47D7-A834-6A8D51E2137E}"/>
    <cellStyle name="Comma 5 3 4 9" xfId="25173" xr:uid="{5AA03A37-5A4A-404D-A0C2-D2A1B9AEEB9F}"/>
    <cellStyle name="Comma 5 3 5" xfId="1608" xr:uid="{00000000-0005-0000-0000-000001020000}"/>
    <cellStyle name="Comma 5 3 5 2" xfId="3022" xr:uid="{00000000-0005-0000-0000-0000A4010000}"/>
    <cellStyle name="Comma 5 3 5 2 2" xfId="8102" xr:uid="{758D0A3D-DAE7-44D0-A070-611359FDD246}"/>
    <cellStyle name="Comma 5 3 5 2 2 2" xfId="28784" xr:uid="{9062B341-5510-4E13-B903-2662C3340177}"/>
    <cellStyle name="Comma 5 3 5 2 2 2 2" xfId="31215" xr:uid="{4560F66A-A4EC-44A6-90F1-5DA7986E04EA}"/>
    <cellStyle name="Comma 5 3 5 2 2 2 3" xfId="30673" xr:uid="{DCC66FAA-4E41-4EFB-9B03-216E82F99718}"/>
    <cellStyle name="Comma 5 3 5 2 2 3" xfId="25940" xr:uid="{FBBCB61A-313E-4E94-8410-0262FF9D8802}"/>
    <cellStyle name="Comma 5 3 5 2 2 4" xfId="18482" xr:uid="{C080EA8A-3A8F-4907-904E-D727E657353D}"/>
    <cellStyle name="Comma 5 3 5 2 3" xfId="10935" xr:uid="{56CC6414-4972-4AFC-A6DD-34C624E1B419}"/>
    <cellStyle name="Comma 5 3 5 2 3 2" xfId="21315" xr:uid="{C2F48BB0-9443-4B3E-AD42-19FA47EAB766}"/>
    <cellStyle name="Comma 5 3 5 2 4" xfId="25663" xr:uid="{11363C39-2A83-45E4-A831-F7C2468C73A4}"/>
    <cellStyle name="Comma 5 3 5 2 5" xfId="15649" xr:uid="{D87C9E01-C85F-4ED0-9A81-B5F7E31832ED}"/>
    <cellStyle name="Comma 5 3 5 3" xfId="3601" xr:uid="{00000000-0005-0000-0000-000001020000}"/>
    <cellStyle name="Comma 5 3 5 4" xfId="4394" xr:uid="{2AAD49C6-F25C-4FEE-BC85-F6DD7FF6AC65}"/>
    <cellStyle name="Comma 5 3 5 4 2" xfId="9166" xr:uid="{8D231905-9E5A-4AD9-8620-5F84B5A7C17C}"/>
    <cellStyle name="Comma 5 3 5 4 2 2" xfId="19546" xr:uid="{5C116791-A505-459C-8E6E-EA12199F8041}"/>
    <cellStyle name="Comma 5 3 5 4 2 3" xfId="31060" xr:uid="{157988F9-5057-414A-B1C6-730F9F4629FF}"/>
    <cellStyle name="Comma 5 3 5 4 2 4" xfId="30672" xr:uid="{BC30637A-9309-45D6-B3EA-4136BB8A9DA2}"/>
    <cellStyle name="Comma 5 3 5 4 3" xfId="11999" xr:uid="{B917A9A5-B207-4ACF-929B-2989CF6C2283}"/>
    <cellStyle name="Comma 5 3 5 4 3 2" xfId="22379" xr:uid="{38E7E0D5-7429-44F4-AFB3-38229BE78DFC}"/>
    <cellStyle name="Comma 5 3 5 4 4" xfId="16713" xr:uid="{175FEC41-7C4F-471D-B879-5DCA32C7206B}"/>
    <cellStyle name="Comma 5 3 5 5" xfId="5554" xr:uid="{C0DE5202-95C0-4D16-83EC-A289F96C16FA}"/>
    <cellStyle name="Comma 5 3 5 5 2" xfId="29687" xr:uid="{F9F675D5-8113-4588-A3AE-224FC6F06B9F}"/>
    <cellStyle name="Comma 5 3 5 5 2 2" xfId="30959" xr:uid="{7875E500-DBEB-4CA4-AF12-2A9373028ADD}"/>
    <cellStyle name="Comma 5 3 5 6" xfId="25006" xr:uid="{6FD117B5-253E-4683-980E-CE6A211B6540}"/>
    <cellStyle name="Comma 5 3 5 7" xfId="13525" xr:uid="{0312A79F-B65F-46C8-9C32-2363B1DFCD16}"/>
    <cellStyle name="Comma 5 3 6" xfId="1609" xr:uid="{00000000-0005-0000-0000-000002020000}"/>
    <cellStyle name="Comma 5 3 6 2" xfId="2867" xr:uid="{00000000-0005-0000-0000-0000A5010000}"/>
    <cellStyle name="Comma 5 3 6 2 2" xfId="7984" xr:uid="{6C75DD22-BAC2-43AF-A1DF-B913CA37946C}"/>
    <cellStyle name="Comma 5 3 6 2 2 2" xfId="27296" xr:uid="{550C79C4-424A-402D-A115-80536B730495}"/>
    <cellStyle name="Comma 5 3 6 2 2 2 2" xfId="31188" xr:uid="{2214C770-FEBD-4FB2-8153-96FA46F9B13C}"/>
    <cellStyle name="Comma 5 3 6 2 2 2 3" xfId="30674" xr:uid="{70A150DB-6F83-42B0-A715-A16026A0644F}"/>
    <cellStyle name="Comma 5 3 6 2 2 3" xfId="26650" xr:uid="{0FA4C828-FE98-48CD-B312-BE8BE8001D66}"/>
    <cellStyle name="Comma 5 3 6 2 2 4" xfId="18364" xr:uid="{D688AB4A-C9EF-46F0-BFAB-28181B29323E}"/>
    <cellStyle name="Comma 5 3 6 2 3" xfId="10817" xr:uid="{5DC9755E-65C5-48DE-8CB9-8D8B044123B9}"/>
    <cellStyle name="Comma 5 3 6 2 3 2" xfId="21197" xr:uid="{E32A3CCE-3D50-4B57-AC37-E959EA59D368}"/>
    <cellStyle name="Comma 5 3 6 2 4" xfId="24164" xr:uid="{98256179-2AFA-4BBD-AF1C-2212B824FFBB}"/>
    <cellStyle name="Comma 5 3 6 2 5" xfId="15531" xr:uid="{8772BB40-D294-4585-963C-C800C2298ABE}"/>
    <cellStyle name="Comma 5 3 6 3" xfId="2056" xr:uid="{00000000-0005-0000-0000-000002020000}"/>
    <cellStyle name="Comma 5 3 6 4" xfId="5555" xr:uid="{C05D109D-6652-4B9A-B615-B29DAFDDCF9C}"/>
    <cellStyle name="Comma 5 3 6 4 2" xfId="29920" xr:uid="{C51E7046-954C-4FA0-81CA-3ABC12CDE141}"/>
    <cellStyle name="Comma 5 3 6 5" xfId="25227" xr:uid="{35AD5475-35E1-4B46-B4D5-98072003B9E3}"/>
    <cellStyle name="Comma 5 3 6 6" xfId="13360" xr:uid="{637BCB59-9FD8-453A-8DE5-CAC6E29F7DE5}"/>
    <cellStyle name="Comma 5 3 7" xfId="1595" xr:uid="{00000000-0005-0000-0000-000003020000}"/>
    <cellStyle name="Comma 5 3 7 2" xfId="2485" xr:uid="{00000000-0005-0000-0000-0000A6010000}"/>
    <cellStyle name="Comma 5 3 7 2 2" xfId="7610" xr:uid="{8429CEE5-936D-468A-822B-C4CC7D55E6F9}"/>
    <cellStyle name="Comma 5 3 7 2 2 2" xfId="17990" xr:uid="{5B549C2E-BFBF-46F3-8BC1-EC8F7DEC457C}"/>
    <cellStyle name="Comma 5 3 7 2 3" xfId="10443" xr:uid="{76E73FD1-063B-40AC-AC21-F2235F1DFC88}"/>
    <cellStyle name="Comma 5 3 7 2 3 2" xfId="20823" xr:uid="{4ECD8354-400C-4E94-BA8D-F1178449204C}"/>
    <cellStyle name="Comma 5 3 7 2 4" xfId="26879" xr:uid="{1CD15196-0267-4571-B546-85F3A9E5E4A2}"/>
    <cellStyle name="Comma 5 3 7 2 5" xfId="26993" xr:uid="{38242EE3-63CD-40FA-A09A-C1D97EB7E08D}"/>
    <cellStyle name="Comma 5 3 7 2 6" xfId="15157" xr:uid="{6AAB141B-DDBB-4B37-83CD-94D3952143BF}"/>
    <cellStyle name="Comma 5 3 7 3" xfId="3609" xr:uid="{00000000-0005-0000-0000-000003020000}"/>
    <cellStyle name="Comma 5 3 7 4" xfId="5542" xr:uid="{FF6B865B-76D6-4913-99E7-9488269AFAE4}"/>
    <cellStyle name="Comma 5 3 7 4 2" xfId="29867" xr:uid="{148AE6C6-3C9E-4E6D-95C0-D85C88EDADA5}"/>
    <cellStyle name="Comma 5 3 7 5" xfId="23168" xr:uid="{F2189D89-1652-4A6C-9C40-0E90C543D6E8}"/>
    <cellStyle name="Comma 5 3 7 6" xfId="12873" xr:uid="{09689B8C-3687-4CBB-AD02-AA18D1CD2591}"/>
    <cellStyle name="Comma 5 3 8" xfId="2179" xr:uid="{00000000-0005-0000-0000-00008F010000}"/>
    <cellStyle name="Comma 5 3 8 2" xfId="7306" xr:uid="{A52BF028-91EB-4672-BDCF-61C1BA0F6877}"/>
    <cellStyle name="Comma 5 3 8 2 2" xfId="17686" xr:uid="{3A25C420-D2EC-4CD9-8BAB-5F879B622CC1}"/>
    <cellStyle name="Comma 5 3 8 2 2 2" xfId="31120" xr:uid="{CF07C3AB-2C4D-472D-BC21-58F5BE798A45}"/>
    <cellStyle name="Comma 5 3 8 2 2 3" xfId="30675" xr:uid="{DD5071D3-B176-4A5E-B3EE-C9BC5649DD83}"/>
    <cellStyle name="Comma 5 3 8 3" xfId="10139" xr:uid="{6B2EA7A1-3C2A-469B-8FBD-27E70E7CA9FE}"/>
    <cellStyle name="Comma 5 3 8 3 2" xfId="20519" xr:uid="{821C99FD-689E-4A20-B7AA-25477B773790}"/>
    <cellStyle name="Comma 5 3 8 4" xfId="22785" xr:uid="{FCA71F4A-E844-45E6-B2A5-C25112314239}"/>
    <cellStyle name="Comma 5 3 8 5" xfId="28212" xr:uid="{6C4B6CBB-763E-4914-B3F5-4DE7E806DCA7}"/>
    <cellStyle name="Comma 5 3 8 6" xfId="14853" xr:uid="{0EFEE67B-54B6-4A44-9DAA-EAEAD63C43FD}"/>
    <cellStyle name="Comma 5 3 9" xfId="3859" xr:uid="{BD759C4A-C152-4D28-9136-4603EA7965D9}"/>
    <cellStyle name="Comma 5 3 9 2" xfId="8691" xr:uid="{2B3ED32A-7A08-4245-9A73-AA5797EFF1F5}"/>
    <cellStyle name="Comma 5 3 9 2 2" xfId="19071" xr:uid="{D8803375-2527-4510-BBD5-2D9A262E6CFC}"/>
    <cellStyle name="Comma 5 3 9 3" xfId="11524" xr:uid="{28CB0750-B495-4B8B-8162-0152EE2FC7D8}"/>
    <cellStyle name="Comma 5 3 9 3 2" xfId="21904" xr:uid="{129315D9-8AD4-42D6-8C58-A3FC0B5BCC16}"/>
    <cellStyle name="Comma 5 3 9 4" xfId="26469" xr:uid="{59683E98-A4F8-461D-8F11-FDDDDAF3320A}"/>
    <cellStyle name="Comma 5 3 9 5" xfId="26001" xr:uid="{8F1D2142-D936-4E2D-8BC4-16790819D8E1}"/>
    <cellStyle name="Comma 5 3 9 6" xfId="16238" xr:uid="{5BA957D4-5450-4E3C-BD98-81AE95564B85}"/>
    <cellStyle name="Comma 5 4" xfId="466" xr:uid="{00000000-0005-0000-0000-000004020000}"/>
    <cellStyle name="Comma 5 4 10" xfId="4859" xr:uid="{1D48C26C-529B-472F-9FD3-5BF62F1AEC33}"/>
    <cellStyle name="Comma 5 4 10 2" xfId="14151" xr:uid="{E3D512D4-630F-41EE-A9BB-E6B82CC22B4C}"/>
    <cellStyle name="Comma 5 4 11" xfId="6604" xr:uid="{A57298B7-5099-4365-B724-03702B5CFDF7}"/>
    <cellStyle name="Comma 5 4 11 2" xfId="16984" xr:uid="{B493B554-1F48-4913-A55F-6DAE801F5DFA}"/>
    <cellStyle name="Comma 5 4 12" xfId="9437" xr:uid="{8F6A6276-7F5B-4793-A0A0-363AB0CF308E}"/>
    <cellStyle name="Comma 5 4 12 2" xfId="19817" xr:uid="{16298050-3149-4BAC-98F6-74F4689F4960}"/>
    <cellStyle name="Comma 5 4 13" xfId="24742" xr:uid="{BC77B1D8-AA73-45EC-B2D0-5CB99A3F84A7}"/>
    <cellStyle name="Comma 5 4 14" xfId="12445" xr:uid="{B6172012-8C99-44AE-8F12-79EBD00E31F0}"/>
    <cellStyle name="Comma 5 4 2" xfId="467" xr:uid="{00000000-0005-0000-0000-000005020000}"/>
    <cellStyle name="Comma 5 4 2 10" xfId="9438" xr:uid="{9179DD7C-FF76-4128-A4F8-FEC06C341DEF}"/>
    <cellStyle name="Comma 5 4 2 10 2" xfId="19818" xr:uid="{B10C79F5-1CE0-4412-B278-2A8BC4FAE3C2}"/>
    <cellStyle name="Comma 5 4 2 11" xfId="23091" xr:uid="{4FE24631-C7D7-4F33-BAC0-3B827083DC9F}"/>
    <cellStyle name="Comma 5 4 2 12" xfId="12505" xr:uid="{2952C624-78DA-4836-AC75-424E492B18E4}"/>
    <cellStyle name="Comma 5 4 2 2" xfId="468" xr:uid="{00000000-0005-0000-0000-000006020000}"/>
    <cellStyle name="Comma 5 4 2 2 10" xfId="13070" xr:uid="{F679514C-B4BA-43DC-83B3-A529B99A07B5}"/>
    <cellStyle name="Comma 5 4 2 2 2" xfId="1613" xr:uid="{00000000-0005-0000-0000-000007020000}"/>
    <cellStyle name="Comma 5 4 2 2 2 2" xfId="3024" xr:uid="{00000000-0005-0000-0000-0000AA010000}"/>
    <cellStyle name="Comma 5 4 2 2 2 2 2" xfId="8104" xr:uid="{EA20ED8E-EC4F-4A46-90AC-980EE3AE3BA5}"/>
    <cellStyle name="Comma 5 4 2 2 2 2 2 2" xfId="28786" xr:uid="{2BBE52B5-D896-4E59-847F-74A30D6B9169}"/>
    <cellStyle name="Comma 5 4 2 2 2 2 2 3" xfId="26231" xr:uid="{FB64F316-FCE4-479A-B3CF-2801908AE5FC}"/>
    <cellStyle name="Comma 5 4 2 2 2 2 2 4" xfId="18484" xr:uid="{F935C9F6-EC71-439E-84C9-0F96AEEE17E2}"/>
    <cellStyle name="Comma 5 4 2 2 2 2 3" xfId="10937" xr:uid="{FE22D365-3292-4297-961D-1F55EABBF6B9}"/>
    <cellStyle name="Comma 5 4 2 2 2 2 3 2" xfId="21317" xr:uid="{C7299ECD-40A9-45CF-9F05-3286C1E437F1}"/>
    <cellStyle name="Comma 5 4 2 2 2 2 4" xfId="25737" xr:uid="{82C15EC4-AA15-4183-B53D-1323C89E1F7D}"/>
    <cellStyle name="Comma 5 4 2 2 2 2 5" xfId="15651" xr:uid="{62961680-01A7-4209-8590-52B26877995D}"/>
    <cellStyle name="Comma 5 4 2 2 2 3" xfId="2042" xr:uid="{00000000-0005-0000-0000-000007020000}"/>
    <cellStyle name="Comma 5 4 2 2 2 4" xfId="5558" xr:uid="{9B0E2C47-CA6A-4D5E-AD71-7458A8ABD26C}"/>
    <cellStyle name="Comma 5 4 2 2 2 4 2" xfId="29938" xr:uid="{E77E4B37-1023-473D-B823-A966092B7334}"/>
    <cellStyle name="Comma 5 4 2 2 2 5" xfId="23453" xr:uid="{6CD4595C-6861-4235-BA54-68DDDAE0C84C}"/>
    <cellStyle name="Comma 5 4 2 2 2 6" xfId="13527" xr:uid="{D0D933B0-ECB4-4725-B67B-EFE6C27B71B3}"/>
    <cellStyle name="Comma 5 4 2 2 3" xfId="1614" xr:uid="{00000000-0005-0000-0000-000008020000}"/>
    <cellStyle name="Comma 5 4 2 2 3 2" xfId="4632" xr:uid="{029813EF-0C19-4030-B37D-0A57A3B96EDC}"/>
    <cellStyle name="Comma 5 4 2 2 3 2 2" xfId="9399" xr:uid="{83FFACF2-BD4E-4875-950A-D929986B00C4}"/>
    <cellStyle name="Comma 5 4 2 2 3 2 2 2" xfId="19779" xr:uid="{7082B909-59D5-4F20-A285-AEA2FBDD5040}"/>
    <cellStyle name="Comma 5 4 2 2 3 2 3" xfId="12232" xr:uid="{19779298-5525-44F8-A001-D7530121B6CB}"/>
    <cellStyle name="Comma 5 4 2 2 3 2 3 2" xfId="22612" xr:uid="{2262B76A-4056-4500-B9E7-4300D0C9C3F4}"/>
    <cellStyle name="Comma 5 4 2 2 3 2 4" xfId="27763" xr:uid="{E7C85F02-B2A7-4DB9-9E73-482C42434E54}"/>
    <cellStyle name="Comma 5 4 2 2 3 2 5" xfId="26257" xr:uid="{D5E448E2-BF3B-40D1-A378-066099C8B329}"/>
    <cellStyle name="Comma 5 4 2 2 3 2 6" xfId="16946" xr:uid="{B4372306-01C5-4D82-9FED-E99CCB459B53}"/>
    <cellStyle name="Comma 5 4 2 2 3 3" xfId="22703" xr:uid="{1D5236FC-9549-4EA0-81BD-CE1B9C468209}"/>
    <cellStyle name="Comma 5 4 2 2 3 3 2" xfId="29894" xr:uid="{F005C7EF-F97C-4135-81B0-7BB5D359B727}"/>
    <cellStyle name="Comma 5 4 2 2 3 4" xfId="30009" xr:uid="{BEF40FD6-867C-4F0E-B7D5-D2A9EEDAE25F}"/>
    <cellStyle name="Comma 5 4 2 2 4" xfId="1612" xr:uid="{00000000-0005-0000-0000-000009020000}"/>
    <cellStyle name="Comma 5 4 2 2 4 2" xfId="26902" xr:uid="{8B3A6ADC-228E-48ED-A885-CFF25D8A396D}"/>
    <cellStyle name="Comma 5 4 2 2 4 3" xfId="26322" xr:uid="{F4B2F6D5-A474-46A9-8F94-8D112600F312}"/>
    <cellStyle name="Comma 5 4 2 2 5" xfId="4254" xr:uid="{94E6B12B-8FC1-4DE0-B083-4FDCE28DDC27}"/>
    <cellStyle name="Comma 5 4 2 2 5 2" xfId="9026" xr:uid="{15CA4CCE-3BB0-40ED-8350-10E15D7F217D}"/>
    <cellStyle name="Comma 5 4 2 2 5 2 2" xfId="19406" xr:uid="{12ADC1E7-AA36-4E16-8615-6B7923E98D5B}"/>
    <cellStyle name="Comma 5 4 2 2 5 2 3" xfId="31030" xr:uid="{B6F58660-A39C-4763-8A43-9C253FD9994C}"/>
    <cellStyle name="Comma 5 4 2 2 5 2 4" xfId="30676" xr:uid="{3DD2E12D-D946-4D8E-BE9E-BC2E33A64C5A}"/>
    <cellStyle name="Comma 5 4 2 2 5 3" xfId="11859" xr:uid="{1E83BF6E-F781-4EA4-9237-AFFDA5387236}"/>
    <cellStyle name="Comma 5 4 2 2 5 3 2" xfId="22239" xr:uid="{92533BAA-0FD6-449E-9104-0CCCCCDB50AE}"/>
    <cellStyle name="Comma 5 4 2 2 5 4" xfId="26562" xr:uid="{C1BA1425-9E76-4A22-B3D6-4072D9002CB3}"/>
    <cellStyle name="Comma 5 4 2 2 5 5" xfId="28268" xr:uid="{388DF011-908B-4433-81A3-9DCA9F6C3536}"/>
    <cellStyle name="Comma 5 4 2 2 5 6" xfId="16573" xr:uid="{209BCF79-AF66-48F7-8274-BD45D9F2383A}"/>
    <cellStyle name="Comma 5 4 2 2 6" xfId="4861" xr:uid="{67D8F83A-0B26-4F7B-AAF7-0C8E2228640D}"/>
    <cellStyle name="Comma 5 4 2 2 6 2" xfId="26182" xr:uid="{A5EC4C71-2369-4370-9963-12B6E20FE564}"/>
    <cellStyle name="Comma 5 4 2 2 6 3" xfId="27951" xr:uid="{D5ADD2F5-6B62-496C-8D67-B4D8D8DC522E}"/>
    <cellStyle name="Comma 5 4 2 2 6 4" xfId="14153" xr:uid="{EFEF7F03-CF64-4C12-9D8E-B48412366F48}"/>
    <cellStyle name="Comma 5 4 2 2 7" xfId="6606" xr:uid="{C1715601-8BE8-41E4-ADDE-C4400BF2EB67}"/>
    <cellStyle name="Comma 5 4 2 2 7 2" xfId="16986" xr:uid="{1226F693-D9D5-4E31-A85E-7784024A14B2}"/>
    <cellStyle name="Comma 5 4 2 2 8" xfId="9439" xr:uid="{A1302C41-E495-4C14-A8F8-16B8C36D8361}"/>
    <cellStyle name="Comma 5 4 2 2 8 2" xfId="19819" xr:uid="{679229E6-8636-4656-A26D-59C01348E6E8}"/>
    <cellStyle name="Comma 5 4 2 2 9" xfId="23421" xr:uid="{0924F89F-6F52-491C-A22E-589ABCC42D44}"/>
    <cellStyle name="Comma 5 4 2 3" xfId="1615" xr:uid="{00000000-0005-0000-0000-00000A020000}"/>
    <cellStyle name="Comma 5 4 2 3 2" xfId="3025" xr:uid="{00000000-0005-0000-0000-0000AB010000}"/>
    <cellStyle name="Comma 5 4 2 3 2 2" xfId="8105" xr:uid="{EED70E13-BE7B-4678-A41B-45C9E7272B29}"/>
    <cellStyle name="Comma 5 4 2 3 2 2 2" xfId="28787" xr:uid="{AB6D42C7-2029-46F9-A52C-A3AD957F5CBD}"/>
    <cellStyle name="Comma 5 4 2 3 2 2 2 2" xfId="31216" xr:uid="{D2B06BC6-FAB0-4DD2-A415-01FA1A682016}"/>
    <cellStyle name="Comma 5 4 2 3 2 2 2 3" xfId="30678" xr:uid="{6F17634A-C656-4BDE-ABDE-631F7F98A05E}"/>
    <cellStyle name="Comma 5 4 2 3 2 2 3" xfId="26814" xr:uid="{E641B174-FC80-447B-982B-FA1085F2F6B7}"/>
    <cellStyle name="Comma 5 4 2 3 2 2 4" xfId="18485" xr:uid="{7F9BCBB4-471B-4EA5-ADB7-A80F22D43026}"/>
    <cellStyle name="Comma 5 4 2 3 2 3" xfId="10938" xr:uid="{236309D7-0030-4FCF-8B49-451F53A7D494}"/>
    <cellStyle name="Comma 5 4 2 3 2 3 2" xfId="21318" xr:uid="{B4F1412B-A567-476F-83CE-DB2ACE05D08D}"/>
    <cellStyle name="Comma 5 4 2 3 2 4" xfId="24431" xr:uid="{EA06F90E-5982-41EE-92F2-0499DA4964BE}"/>
    <cellStyle name="Comma 5 4 2 3 2 5" xfId="15652" xr:uid="{B71C47D4-217C-469B-96C3-F1EB6C84FF9D}"/>
    <cellStyle name="Comma 5 4 2 3 3" xfId="3551" xr:uid="{00000000-0005-0000-0000-00000A020000}"/>
    <cellStyle name="Comma 5 4 2 3 4" xfId="4395" xr:uid="{C0798F50-EF80-4A20-93E0-006CA9D829A0}"/>
    <cellStyle name="Comma 5 4 2 3 4 2" xfId="9167" xr:uid="{43042E25-CB5C-47C2-A2F4-011280BF9103}"/>
    <cellStyle name="Comma 5 4 2 3 4 2 2" xfId="19547" xr:uid="{7DFCC59E-0E17-4AAC-931C-0D01EF511EE0}"/>
    <cellStyle name="Comma 5 4 2 3 4 2 3" xfId="31061" xr:uid="{D3CF83B4-480B-415E-AF73-CCC5FA70C824}"/>
    <cellStyle name="Comma 5 4 2 3 4 2 4" xfId="30677" xr:uid="{10FA5DDB-8E66-4A39-BFBF-D09CDB0960E7}"/>
    <cellStyle name="Comma 5 4 2 3 4 3" xfId="12000" xr:uid="{EC3C3287-2360-484C-92DF-E17AF91AB05A}"/>
    <cellStyle name="Comma 5 4 2 3 4 3 2" xfId="22380" xr:uid="{299460AF-281C-432E-A179-83F2322EFBE0}"/>
    <cellStyle name="Comma 5 4 2 3 4 4" xfId="16714" xr:uid="{7045EF56-7D75-4AB4-8BBA-A5D1B01F2501}"/>
    <cellStyle name="Comma 5 4 2 3 5" xfId="5559" xr:uid="{97604BB0-D113-4C21-BD40-6821A10747B4}"/>
    <cellStyle name="Comma 5 4 2 3 5 2" xfId="29688" xr:uid="{9F3CE6F8-799E-4FBC-A9D4-FAF867C49683}"/>
    <cellStyle name="Comma 5 4 2 3 5 2 2" xfId="30960" xr:uid="{F99190AE-028F-4301-BB9F-1110E074192D}"/>
    <cellStyle name="Comma 5 4 2 3 6" xfId="25081" xr:uid="{760031E4-17F9-4F60-B100-A75C80B388CD}"/>
    <cellStyle name="Comma 5 4 2 3 7" xfId="13528" xr:uid="{8971C047-6B78-4A98-8661-AE1EE4AFAEC6}"/>
    <cellStyle name="Comma 5 4 2 4" xfId="1616" xr:uid="{00000000-0005-0000-0000-00000B020000}"/>
    <cellStyle name="Comma 5 4 2 4 2" xfId="3023" xr:uid="{00000000-0005-0000-0000-0000AC010000}"/>
    <cellStyle name="Comma 5 4 2 4 2 2" xfId="8103" xr:uid="{CD7F43E1-A195-453F-9428-67A5367ED0FC}"/>
    <cellStyle name="Comma 5 4 2 4 2 2 2" xfId="28785" xr:uid="{893EDE12-C789-440E-A5E6-D2E446A43108}"/>
    <cellStyle name="Comma 5 4 2 4 2 2 3" xfId="27937" xr:uid="{D41DA84E-62FD-4DDD-8FE1-59B1FC86080B}"/>
    <cellStyle name="Comma 5 4 2 4 2 2 4" xfId="18483" xr:uid="{969D78BF-FFA2-482B-BE51-E2B15457F2AC}"/>
    <cellStyle name="Comma 5 4 2 4 2 3" xfId="10936" xr:uid="{36D20D32-6922-4DAF-9FFF-D1128DCFE3B0}"/>
    <cellStyle name="Comma 5 4 2 4 2 3 2" xfId="21316" xr:uid="{E6D73F05-1AC7-4415-88AD-F7BFA622E7FD}"/>
    <cellStyle name="Comma 5 4 2 4 2 4" xfId="25401" xr:uid="{D6E0E10F-5AE4-4958-B643-36CC7186385B}"/>
    <cellStyle name="Comma 5 4 2 4 2 5" xfId="15650" xr:uid="{AAD24CF7-75F3-477B-BD9F-FD99901C31B7}"/>
    <cellStyle name="Comma 5 4 2 4 3" xfId="2090" xr:uid="{00000000-0005-0000-0000-00000B020000}"/>
    <cellStyle name="Comma 5 4 2 4 4" xfId="5560" xr:uid="{367EBB3B-9A5D-4E70-8502-526CC8EEFD64}"/>
    <cellStyle name="Comma 5 4 2 4 4 2" xfId="29937" xr:uid="{397CB543-DEA8-462F-98D6-8A7C5CBC8C95}"/>
    <cellStyle name="Comma 5 4 2 4 5" xfId="25451" xr:uid="{A78836C0-9C3F-4A71-9865-3E134F9F9869}"/>
    <cellStyle name="Comma 5 4 2 4 6" xfId="13526" xr:uid="{7C2D413A-7D28-492A-AC1F-190E04F2DCC2}"/>
    <cellStyle name="Comma 5 4 2 5" xfId="1611" xr:uid="{00000000-0005-0000-0000-00000C020000}"/>
    <cellStyle name="Comma 5 4 2 5 2" xfId="2519" xr:uid="{00000000-0005-0000-0000-0000AD010000}"/>
    <cellStyle name="Comma 5 4 2 5 2 2" xfId="7644" xr:uid="{2F7DA5C6-9586-4F5D-AE68-7CD82B7C8997}"/>
    <cellStyle name="Comma 5 4 2 5 2 2 2" xfId="18024" xr:uid="{85BFFD5B-E734-4F36-8344-980DFCA79E2D}"/>
    <cellStyle name="Comma 5 4 2 5 2 3" xfId="10477" xr:uid="{325C1CC2-FAB0-4500-84F1-A6DB5E96C059}"/>
    <cellStyle name="Comma 5 4 2 5 2 3 2" xfId="20857" xr:uid="{DD2A588C-0EB7-4B27-9178-0066A568C1F0}"/>
    <cellStyle name="Comma 5 4 2 5 2 4" xfId="26776" xr:uid="{1DAB286D-B9DE-4006-8FF6-49E8C689EBD6}"/>
    <cellStyle name="Comma 5 4 2 5 2 5" xfId="27373" xr:uid="{6D6C1A46-AAB2-46B8-8580-7B36634F4C63}"/>
    <cellStyle name="Comma 5 4 2 5 2 6" xfId="15191" xr:uid="{87CEDEDA-1153-4083-9E9D-A2B243471068}"/>
    <cellStyle name="Comma 5 4 2 5 3" xfId="2091" xr:uid="{00000000-0005-0000-0000-00000C020000}"/>
    <cellStyle name="Comma 5 4 2 5 4" xfId="5557" xr:uid="{4E922189-714E-4A1D-B143-1B1B37D4BEDB}"/>
    <cellStyle name="Comma 5 4 2 5 4 2" xfId="29873" xr:uid="{B8527FC9-A446-4C93-90A2-78F2ABD5D9FB}"/>
    <cellStyle name="Comma 5 4 2 5 5" xfId="24243" xr:uid="{B9D0E415-8F23-47CF-8A8C-815BC6E447D7}"/>
    <cellStyle name="Comma 5 4 2 5 6" xfId="12907" xr:uid="{04735AAE-C34A-4C98-A551-5D35C81D981F}"/>
    <cellStyle name="Comma 5 4 2 6" xfId="2273" xr:uid="{00000000-0005-0000-0000-0000A8010000}"/>
    <cellStyle name="Comma 5 4 2 6 2" xfId="7400" xr:uid="{C4D29E37-E937-4213-8011-53A649BF8387}"/>
    <cellStyle name="Comma 5 4 2 6 2 2" xfId="17780" xr:uid="{50535CE2-176B-44F6-8F53-18B08078F264}"/>
    <cellStyle name="Comma 5 4 2 6 3" xfId="10233" xr:uid="{C11CD73B-D665-4282-9909-7BEA0E03E343}"/>
    <cellStyle name="Comma 5 4 2 6 3 2" xfId="20613" xr:uid="{3C900819-92F0-4C29-86E1-A90B3F340B79}"/>
    <cellStyle name="Comma 5 4 2 6 4" xfId="23242" xr:uid="{9170021C-F572-4BFC-9E71-0C62EEF9F5A4}"/>
    <cellStyle name="Comma 5 4 2 6 5" xfId="26291" xr:uid="{16576467-156A-4AC5-AACD-FFB47F3651C2}"/>
    <cellStyle name="Comma 5 4 2 6 6" xfId="14947" xr:uid="{A6D5D595-F74E-4986-8614-649D99B447FE}"/>
    <cellStyle name="Comma 5 4 2 7" xfId="3812" xr:uid="{9D313B6A-787D-4B1D-96BC-FC7E8E9C69D9}"/>
    <cellStyle name="Comma 5 4 2 7 2" xfId="8646" xr:uid="{8D8FECC0-9209-4BF6-94DC-38891174D0A1}"/>
    <cellStyle name="Comma 5 4 2 7 2 2" xfId="19026" xr:uid="{FC6A1C3B-4011-4141-98E7-6E7225CF8182}"/>
    <cellStyle name="Comma 5 4 2 7 3" xfId="11479" xr:uid="{6C74612B-7684-473A-A5AD-0C7FDCFC6F51}"/>
    <cellStyle name="Comma 5 4 2 7 3 2" xfId="21859" xr:uid="{61FC8D87-FC3B-4683-A3A1-92B7C9DC0668}"/>
    <cellStyle name="Comma 5 4 2 7 4" xfId="27007" xr:uid="{E0519768-0706-49AF-82A6-D4EF53FEF956}"/>
    <cellStyle name="Comma 5 4 2 7 5" xfId="28336" xr:uid="{A01A049B-33F1-40CC-8F9A-4F140969FBB0}"/>
    <cellStyle name="Comma 5 4 2 7 6" xfId="16193" xr:uid="{5A771593-0D2F-4BAE-A121-4F586A9A6162}"/>
    <cellStyle name="Comma 5 4 2 8" xfId="4860" xr:uid="{07C3C6D5-8D9B-4F87-9BC9-439937FDDCDF}"/>
    <cellStyle name="Comma 5 4 2 8 2" xfId="14152" xr:uid="{A359451D-B9A3-423B-9FC3-F6153889FDAE}"/>
    <cellStyle name="Comma 5 4 2 9" xfId="6605" xr:uid="{A520841F-3B08-4596-BDA9-ED3368ED9B23}"/>
    <cellStyle name="Comma 5 4 2 9 2" xfId="16985" xr:uid="{4AF28F1A-B467-4C04-8415-C91949B57C06}"/>
    <cellStyle name="Comma 5 4 3" xfId="469" xr:uid="{00000000-0005-0000-0000-00000D020000}"/>
    <cellStyle name="Comma 5 4 3 10" xfId="23705" xr:uid="{A54C64E4-FDA8-4148-A401-937C1E7A73AF}"/>
    <cellStyle name="Comma 5 4 3 11" xfId="12663" xr:uid="{B661D04C-5254-4F42-8351-EECE14F478AC}"/>
    <cellStyle name="Comma 5 4 3 2" xfId="1618" xr:uid="{00000000-0005-0000-0000-00000E020000}"/>
    <cellStyle name="Comma 5 4 3 2 2" xfId="3027" xr:uid="{00000000-0005-0000-0000-0000B0010000}"/>
    <cellStyle name="Comma 5 4 3 2 2 2" xfId="6160" xr:uid="{007C8220-9E72-4BAC-B90C-B53B0AE74FAB}"/>
    <cellStyle name="Comma 5 4 3 2 2 2 2" xfId="25449" xr:uid="{97DB1598-8191-4E16-9586-822C9BC3758B}"/>
    <cellStyle name="Comma 5 4 3 2 2 2 2 2" xfId="26124" xr:uid="{DD2A8CEA-F24E-4480-B9E2-C8CD0FCEA4A9}"/>
    <cellStyle name="Comma 5 4 3 2 2 2 2 3" xfId="31158" xr:uid="{E403FF4C-B1E8-42E1-9ECF-5008D27D4796}"/>
    <cellStyle name="Comma 5 4 3 2 2 2 3" xfId="27119" xr:uid="{A67FDF58-D503-44D7-A6C8-5FE8BA41B622}"/>
    <cellStyle name="Comma 5 4 3 2 2 2 4" xfId="15654" xr:uid="{B034BDF8-FC69-46BC-90DE-D9403E18391A}"/>
    <cellStyle name="Comma 5 4 3 2 2 3" xfId="8107" xr:uid="{E598174F-287F-4572-B1A1-FA3FA63DC608}"/>
    <cellStyle name="Comma 5 4 3 2 2 3 2" xfId="28789" xr:uid="{2784C87B-4856-4C8C-A5B1-BD78685B3398}"/>
    <cellStyle name="Comma 5 4 3 2 2 3 3" xfId="26481" xr:uid="{7E6A0C62-E0F7-4E9F-886B-37B8DE9B1EFA}"/>
    <cellStyle name="Comma 5 4 3 2 2 3 4" xfId="18487" xr:uid="{4BAB502A-E8E4-46CC-BADE-EB1E9176D641}"/>
    <cellStyle name="Comma 5 4 3 2 2 4" xfId="10940" xr:uid="{79BECDAC-D215-4AFF-AA74-F202E53545ED}"/>
    <cellStyle name="Comma 5 4 3 2 2 4 2" xfId="21320" xr:uid="{BBF7FD93-6C7E-4339-B1B9-D64E62673328}"/>
    <cellStyle name="Comma 5 4 3 2 2 5" xfId="23994" xr:uid="{1BF88E1E-0E42-4AE9-8589-BC18D54148E2}"/>
    <cellStyle name="Comma 5 4 3 2 2 6" xfId="13530" xr:uid="{2B93960E-C652-4963-9F39-86A958088D1E}"/>
    <cellStyle name="Comma 5 4 3 2 3" xfId="2668" xr:uid="{00000000-0005-0000-0000-0000AF010000}"/>
    <cellStyle name="Comma 5 4 3 2 3 2" xfId="7792" xr:uid="{29C61830-5722-46D3-9DAB-D49707DA8E72}"/>
    <cellStyle name="Comma 5 4 3 2 3 2 2" xfId="26438" xr:uid="{45522648-ECBC-42E6-A492-F2D7056F4061}"/>
    <cellStyle name="Comma 5 4 3 2 3 2 3" xfId="27566" xr:uid="{EC6AD633-0590-464F-B742-4AAD568083A8}"/>
    <cellStyle name="Comma 5 4 3 2 3 2 4" xfId="18172" xr:uid="{94FF7FCC-CA04-44D3-A23D-1AE82DB8DFBD}"/>
    <cellStyle name="Comma 5 4 3 2 3 3" xfId="10625" xr:uid="{588F3232-50E6-4B31-86E2-69B6884A609E}"/>
    <cellStyle name="Comma 5 4 3 2 3 3 2" xfId="21005" xr:uid="{9CA785BF-A464-42FF-AA90-C95EAF49E234}"/>
    <cellStyle name="Comma 5 4 3 2 3 4" xfId="22862" xr:uid="{9D03AB9B-A8BC-4B40-9EB2-1933D4677D5E}"/>
    <cellStyle name="Comma 5 4 3 2 3 5" xfId="15339" xr:uid="{85C94FF9-25F6-4B97-9A38-A6E174A0AFB4}"/>
    <cellStyle name="Comma 5 4 3 2 4" xfId="3632" xr:uid="{00000000-0005-0000-0000-00000E020000}"/>
    <cellStyle name="Comma 5 4 3 2 5" xfId="4255" xr:uid="{7200444E-36DD-40CC-A077-CB29E63090CC}"/>
    <cellStyle name="Comma 5 4 3 2 5 2" xfId="9027" xr:uid="{B7DD77EA-D0F5-44BE-8B7C-41F10A4FB4CA}"/>
    <cellStyle name="Comma 5 4 3 2 5 2 2" xfId="19407" xr:uid="{9CD73D97-72A6-4940-9CEA-CA2ED02A124E}"/>
    <cellStyle name="Comma 5 4 3 2 5 2 3" xfId="31031" xr:uid="{DEF4EEB6-28AB-41BA-BFF2-7A7C61321EAB}"/>
    <cellStyle name="Comma 5 4 3 2 5 2 4" xfId="30680" xr:uid="{4EF6A5C3-375D-4403-9D1B-8D91B43C7AAA}"/>
    <cellStyle name="Comma 5 4 3 2 5 3" xfId="11860" xr:uid="{3BC6F72F-6810-4E85-B279-7CA58D925647}"/>
    <cellStyle name="Comma 5 4 3 2 5 3 2" xfId="22240" xr:uid="{51E916BA-CC2D-459A-B6A1-3506AFEBB662}"/>
    <cellStyle name="Comma 5 4 3 2 5 4" xfId="26037" xr:uid="{D6C4F451-91EA-470B-971B-25737311E52E}"/>
    <cellStyle name="Comma 5 4 3 2 5 5" xfId="26756" xr:uid="{07070A58-2038-4788-B080-E99E8AAB0DB7}"/>
    <cellStyle name="Comma 5 4 3 2 5 6" xfId="16574" xr:uid="{6AB58FED-965A-4A90-89E4-5B8C6C458E1B}"/>
    <cellStyle name="Comma 5 4 3 2 6" xfId="5562" xr:uid="{0FC98FF7-0826-4572-9CD4-63A4F734F6B2}"/>
    <cellStyle name="Comma 5 4 3 2 6 2" xfId="29719" xr:uid="{1A4A5A7C-7351-43D2-B3DF-864B1C97F00E}"/>
    <cellStyle name="Comma 5 4 3 2 6 2 2" xfId="30961" xr:uid="{4E9CD10B-1971-4E18-B1AD-EC7A5CB51431}"/>
    <cellStyle name="Comma 5 4 3 2 7" xfId="25242" xr:uid="{E65C12E8-DC8E-4F43-A6F1-ACB2A325DBD0}"/>
    <cellStyle name="Comma 5 4 3 2 8" xfId="13071" xr:uid="{F5F43466-C211-4776-AF9D-DDE52683B12C}"/>
    <cellStyle name="Comma 5 4 3 3" xfId="1619" xr:uid="{00000000-0005-0000-0000-00000F020000}"/>
    <cellStyle name="Comma 5 4 3 3 2" xfId="3028" xr:uid="{00000000-0005-0000-0000-0000B1010000}"/>
    <cellStyle name="Comma 5 4 3 3 2 2" xfId="8108" xr:uid="{21D221E8-5CDF-42B8-8726-C36E1D13454B}"/>
    <cellStyle name="Comma 5 4 3 3 2 2 2" xfId="28790" xr:uid="{25427AF7-1EF5-4BFD-9C61-49EDAE307D36}"/>
    <cellStyle name="Comma 5 4 3 3 2 2 3" xfId="28648" xr:uid="{25A91A5C-6912-44A7-B87D-0861BA1D38C7}"/>
    <cellStyle name="Comma 5 4 3 3 2 2 4" xfId="18488" xr:uid="{A7005E7D-2924-427E-90C8-632355687328}"/>
    <cellStyle name="Comma 5 4 3 3 2 3" xfId="10941" xr:uid="{12204D70-4E27-44E3-9AFD-18876A76CE59}"/>
    <cellStyle name="Comma 5 4 3 3 2 3 2" xfId="21321" xr:uid="{87642076-E9AC-4641-A3E6-16D8AD8A7BB8}"/>
    <cellStyle name="Comma 5 4 3 3 2 4" xfId="23700" xr:uid="{1033E001-F0E5-4315-B6E7-0A9A4BD607EE}"/>
    <cellStyle name="Comma 5 4 3 3 2 5" xfId="15655" xr:uid="{F1F47C60-F8BF-4361-8E85-E74D26093C21}"/>
    <cellStyle name="Comma 5 4 3 3 3" xfId="2043" xr:uid="{00000000-0005-0000-0000-00000F020000}"/>
    <cellStyle name="Comma 5 4 3 3 4" xfId="4396" xr:uid="{85D2CB15-88A6-4002-AA7C-5761F9B91E5C}"/>
    <cellStyle name="Comma 5 4 3 3 4 2" xfId="9168" xr:uid="{00E7C148-6EDA-4D34-893B-F6DEBC2073FF}"/>
    <cellStyle name="Comma 5 4 3 3 4 2 2" xfId="19548" xr:uid="{DAC92D93-F217-44AA-970E-561D4800668F}"/>
    <cellStyle name="Comma 5 4 3 3 4 2 3" xfId="31062" xr:uid="{4ECFCCE6-377C-43EB-B657-8F00BA251960}"/>
    <cellStyle name="Comma 5 4 3 3 4 2 4" xfId="30681" xr:uid="{3876AF0A-6E4D-4053-9A80-038F6DCD8EF8}"/>
    <cellStyle name="Comma 5 4 3 3 4 3" xfId="12001" xr:uid="{35C058BB-9759-431E-885F-7F98DC2A6C29}"/>
    <cellStyle name="Comma 5 4 3 3 4 3 2" xfId="22381" xr:uid="{E3443B56-0121-40BF-AE68-C899DD11A811}"/>
    <cellStyle name="Comma 5 4 3 3 4 4" xfId="16715" xr:uid="{EDE226BF-9D13-44AC-89AD-E4F29700CB0D}"/>
    <cellStyle name="Comma 5 4 3 3 5" xfId="5563" xr:uid="{CB1F3A00-B75F-4580-BEC4-2FB23FC80572}"/>
    <cellStyle name="Comma 5 4 3 3 5 2" xfId="29704" xr:uid="{B15CE909-C9C3-40A0-8455-FE5E12A46018}"/>
    <cellStyle name="Comma 5 4 3 3 6" xfId="25162" xr:uid="{79F7B079-FFD0-4DA0-8150-C726C678947B}"/>
    <cellStyle name="Comma 5 4 3 3 7" xfId="13531" xr:uid="{59996E9E-78E0-4B64-96DD-3AD884FD1666}"/>
    <cellStyle name="Comma 5 4 3 4" xfId="1617" xr:uid="{00000000-0005-0000-0000-000010020000}"/>
    <cellStyle name="Comma 5 4 3 4 2" xfId="3026" xr:uid="{00000000-0005-0000-0000-0000B2010000}"/>
    <cellStyle name="Comma 5 4 3 4 2 2" xfId="8106" xr:uid="{96D7AE74-E695-404F-81C4-4EA797556071}"/>
    <cellStyle name="Comma 5 4 3 4 2 2 2" xfId="28788" xr:uid="{5960A96B-0473-4B28-AEDC-C7BD3AB868CE}"/>
    <cellStyle name="Comma 5 4 3 4 2 2 3" xfId="26092" xr:uid="{78FA1F45-C57F-4D00-B91D-7A03815D502C}"/>
    <cellStyle name="Comma 5 4 3 4 2 2 4" xfId="18486" xr:uid="{A56470FA-94B7-417E-AEBF-173CE26C4E83}"/>
    <cellStyle name="Comma 5 4 3 4 2 3" xfId="10939" xr:uid="{32FB1CCB-8E0A-481E-B76F-2744A46249AF}"/>
    <cellStyle name="Comma 5 4 3 4 2 3 2" xfId="21319" xr:uid="{613AADE1-7FE2-42F5-8AA4-8D6735553A79}"/>
    <cellStyle name="Comma 5 4 3 4 2 4" xfId="24211" xr:uid="{63573AED-2580-472C-AD90-5EEF2F1FB914}"/>
    <cellStyle name="Comma 5 4 3 4 2 5" xfId="15653" xr:uid="{DC71AA64-C50E-4457-869F-B2627816983D}"/>
    <cellStyle name="Comma 5 4 3 4 3" xfId="3643" xr:uid="{00000000-0005-0000-0000-000010020000}"/>
    <cellStyle name="Comma 5 4 3 4 4" xfId="5561" xr:uid="{7C03D70E-5086-4C6D-89E3-E9DB53357221}"/>
    <cellStyle name="Comma 5 4 3 4 4 2" xfId="29939" xr:uid="{0A80C9F8-3AA4-40ED-9AE4-5B274546AA28}"/>
    <cellStyle name="Comma 5 4 3 4 5" xfId="22995" xr:uid="{109649F7-7F1A-41B7-87D5-89D403649DB1}"/>
    <cellStyle name="Comma 5 4 3 4 6" xfId="13529" xr:uid="{A6EA4EFA-D95C-4307-A04E-A185CBB3D0BA}"/>
    <cellStyle name="Comma 5 4 3 5" xfId="2622" xr:uid="{00000000-0005-0000-0000-0000B3010000}"/>
    <cellStyle name="Comma 5 4 3 5 2" xfId="5884" xr:uid="{1FD7A4FB-A677-461F-AAC8-CBCB299F47FC}"/>
    <cellStyle name="Comma 5 4 3 5 2 2" xfId="27232" xr:uid="{8A40900A-961D-405D-8C1D-225441C3E1AB}"/>
    <cellStyle name="Comma 5 4 3 5 2 3" xfId="28684" xr:uid="{E32526B3-B64F-4931-9F6F-616CDE538A9A}"/>
    <cellStyle name="Comma 5 4 3 5 2 4" xfId="15294" xr:uid="{18158932-8E28-46CD-8ECF-32D906D7477A}"/>
    <cellStyle name="Comma 5 4 3 5 3" xfId="7747" xr:uid="{0C8AE889-C234-4D69-AD0B-CE037DCEF8A3}"/>
    <cellStyle name="Comma 5 4 3 5 3 2" xfId="18127" xr:uid="{EEC08685-7170-4EC5-BA6B-A76101532903}"/>
    <cellStyle name="Comma 5 4 3 5 4" xfId="10580" xr:uid="{31059A43-759B-4EDA-9C5D-880D1C749B48}"/>
    <cellStyle name="Comma 5 4 3 5 4 2" xfId="20960" xr:uid="{9DCA322E-49D9-4DC6-81F2-37AE927F1A29}"/>
    <cellStyle name="Comma 5 4 3 5 5" xfId="23546" xr:uid="{A4636B19-FBD1-43FA-A18C-B4585C90E5FD}"/>
    <cellStyle name="Comma 5 4 3 5 6" xfId="13010" xr:uid="{A5BBE2FB-0D8F-46FA-B94B-EAE035E23A46}"/>
    <cellStyle name="Comma 5 4 3 6" xfId="4120" xr:uid="{B0917393-0791-4B08-93AB-D0505818BC45}"/>
    <cellStyle name="Comma 5 4 3 6 2" xfId="8892" xr:uid="{A913B0F0-37E6-44C2-9608-68BA783E94B4}"/>
    <cellStyle name="Comma 5 4 3 6 2 2" xfId="19272" xr:uid="{E8318EBE-72F5-494C-9577-C99C8D5324E2}"/>
    <cellStyle name="Comma 5 4 3 6 2 3" xfId="31006" xr:uid="{F0229DE4-DA70-4444-888D-FB38F150BD65}"/>
    <cellStyle name="Comma 5 4 3 6 2 4" xfId="30679" xr:uid="{B578D268-E4DF-43C5-9C96-327C24967103}"/>
    <cellStyle name="Comma 5 4 3 6 3" xfId="11725" xr:uid="{681068A9-FB73-4D20-9927-5713336CFBE7}"/>
    <cellStyle name="Comma 5 4 3 6 3 2" xfId="22105" xr:uid="{337B2FBA-E6AB-4444-B7CC-F3B78ED31589}"/>
    <cellStyle name="Comma 5 4 3 6 4" xfId="23914" xr:uid="{6ADD72EB-FF18-46E3-B04C-1BA026AD2C9B}"/>
    <cellStyle name="Comma 5 4 3 6 5" xfId="26614" xr:uid="{84350A5C-096B-4A1F-BA16-7CE280504E2D}"/>
    <cellStyle name="Comma 5 4 3 6 6" xfId="16439" xr:uid="{68110F5E-5FAD-434E-93FD-3B4A47E9ECF5}"/>
    <cellStyle name="Comma 5 4 3 7" xfId="4862" xr:uid="{A240C9B6-55E4-4374-B1DF-9A086F346D6E}"/>
    <cellStyle name="Comma 5 4 3 7 2" xfId="27088" xr:uid="{89D53217-DF21-40B2-AB82-FC0954B7D310}"/>
    <cellStyle name="Comma 5 4 3 7 3" xfId="27730" xr:uid="{86F77ADB-B0E9-422F-9F9A-5CB7BEEBC18E}"/>
    <cellStyle name="Comma 5 4 3 7 4" xfId="14154" xr:uid="{C4B0A41C-5947-45ED-8358-35CE0465EFEB}"/>
    <cellStyle name="Comma 5 4 3 8" xfId="6607" xr:uid="{FC7E9C22-45D7-4533-9861-B9F9C7C7FAFD}"/>
    <cellStyle name="Comma 5 4 3 8 2" xfId="16987" xr:uid="{4898B56F-4FA9-4A9A-89CF-EB1664D1B240}"/>
    <cellStyle name="Comma 5 4 3 9" xfId="9440" xr:uid="{C659FD1A-67C9-44C8-95C6-EFAC335E9A81}"/>
    <cellStyle name="Comma 5 4 3 9 2" xfId="19820" xr:uid="{1BA271D6-C8C5-4E3F-B9C1-5947FC94DD91}"/>
    <cellStyle name="Comma 5 4 4" xfId="470" xr:uid="{00000000-0005-0000-0000-000011020000}"/>
    <cellStyle name="Comma 5 4 4 10" xfId="13069" xr:uid="{EB520593-34BA-4E5E-94BA-C49A73C54C6F}"/>
    <cellStyle name="Comma 5 4 4 2" xfId="1621" xr:uid="{00000000-0005-0000-0000-000012020000}"/>
    <cellStyle name="Comma 5 4 4 2 2" xfId="3029" xr:uid="{00000000-0005-0000-0000-0000B5010000}"/>
    <cellStyle name="Comma 5 4 4 2 2 2" xfId="8109" xr:uid="{290FC8F3-15F3-4BEF-9B10-48879780ECA7}"/>
    <cellStyle name="Comma 5 4 4 2 2 2 2" xfId="28791" xr:uid="{0C03508E-AAB2-4125-B7C0-1A41F0DBF503}"/>
    <cellStyle name="Comma 5 4 4 2 2 2 3" xfId="26278" xr:uid="{19B9AA86-C3EF-40BA-BFBD-CFAE038525C9}"/>
    <cellStyle name="Comma 5 4 4 2 2 2 4" xfId="18489" xr:uid="{5284C830-663D-43D1-A0D0-AAAA32887826}"/>
    <cellStyle name="Comma 5 4 4 2 2 3" xfId="10942" xr:uid="{F9FA5684-0770-45A3-A466-745760E72C89}"/>
    <cellStyle name="Comma 5 4 4 2 2 3 2" xfId="21322" xr:uid="{779D5D81-E695-46AF-A985-5A313B01AFFE}"/>
    <cellStyle name="Comma 5 4 4 2 2 4" xfId="24806" xr:uid="{60A2FF48-03F1-48DD-A1A5-04965444BA76}"/>
    <cellStyle name="Comma 5 4 4 2 2 5" xfId="15656" xr:uid="{6716B62F-D1BA-41B9-BFE9-7657228B1592}"/>
    <cellStyle name="Comma 5 4 4 2 3" xfId="2060" xr:uid="{00000000-0005-0000-0000-000012020000}"/>
    <cellStyle name="Comma 5 4 4 2 4" xfId="5564" xr:uid="{D16A0D10-FBA3-4EA5-8CE1-1E4196985AAF}"/>
    <cellStyle name="Comma 5 4 4 2 4 2" xfId="29940" xr:uid="{F25E46E9-8558-4043-ADCB-9C9C47D7CEFB}"/>
    <cellStyle name="Comma 5 4 4 2 5" xfId="23000" xr:uid="{2BF63B1D-1E5E-43E0-9D3C-3640ADEC249D}"/>
    <cellStyle name="Comma 5 4 4 2 6" xfId="13532" xr:uid="{D8C0D2BF-AC83-44C3-A0AD-982213DAA7E5}"/>
    <cellStyle name="Comma 5 4 4 3" xfId="1622" xr:uid="{00000000-0005-0000-0000-000013020000}"/>
    <cellStyle name="Comma 5 4 4 3 2" xfId="4643" xr:uid="{AA605243-E9A8-42CE-AFF2-C3FB06670C65}"/>
    <cellStyle name="Comma 5 4 4 3 2 2" xfId="9401" xr:uid="{5F7BF688-ADB8-476E-A01C-0694B5EDBD1C}"/>
    <cellStyle name="Comma 5 4 4 3 2 2 2" xfId="19781" xr:uid="{593A7D09-AA36-489A-A4D5-203E0941D4F0}"/>
    <cellStyle name="Comma 5 4 4 3 2 3" xfId="12234" xr:uid="{E8AB7BAB-0100-426A-A9CD-5D95269558B2}"/>
    <cellStyle name="Comma 5 4 4 3 2 3 2" xfId="22614" xr:uid="{9E4CA505-3EE2-42CF-BC54-2A3EA58EBA52}"/>
    <cellStyle name="Comma 5 4 4 3 2 4" xfId="27284" xr:uid="{C261FBD2-0745-4F7C-88BD-83FB3946F1E3}"/>
    <cellStyle name="Comma 5 4 4 3 2 5" xfId="26695" xr:uid="{98D782FF-D647-48EA-89DB-175218B28C99}"/>
    <cellStyle name="Comma 5 4 4 3 2 6" xfId="16948" xr:uid="{0CC32059-AEF4-48E9-B9D7-C4C7B59AA66C}"/>
    <cellStyle name="Comma 5 4 4 3 3" xfId="24395" xr:uid="{383C249C-D118-473B-9C1E-889FE84F2D07}"/>
    <cellStyle name="Comma 5 4 4 3 3 2" xfId="29893" xr:uid="{8D77C375-FDEC-4907-A255-D0B6239AD792}"/>
    <cellStyle name="Comma 5 4 4 3 4" xfId="30008" xr:uid="{CDF06ABB-B7EB-4325-89E0-F9CB296CBBCC}"/>
    <cellStyle name="Comma 5 4 4 4" xfId="1620" xr:uid="{00000000-0005-0000-0000-000014020000}"/>
    <cellStyle name="Comma 5 4 4 5" xfId="4253" xr:uid="{20B90C1C-34CA-4215-8DD8-975AECD84294}"/>
    <cellStyle name="Comma 5 4 4 5 2" xfId="9025" xr:uid="{A812A268-AD3A-4FCD-83AB-6D1D8FE34016}"/>
    <cellStyle name="Comma 5 4 4 5 2 2" xfId="19405" xr:uid="{B2FF5CD4-C747-4981-9DF0-CA1385916856}"/>
    <cellStyle name="Comma 5 4 4 5 2 3" xfId="31029" xr:uid="{DAB37AB3-6C01-4DC1-9197-01E7A80416DE}"/>
    <cellStyle name="Comma 5 4 4 5 2 4" xfId="30682" xr:uid="{1F8F53D2-8B33-42D3-9E60-E867CD366200}"/>
    <cellStyle name="Comma 5 4 4 5 3" xfId="11858" xr:uid="{621705D9-DE19-48F4-82CF-C0A9E1616150}"/>
    <cellStyle name="Comma 5 4 4 5 3 2" xfId="22238" xr:uid="{1A7A7CFB-9B9C-4907-981F-39F7047E6056}"/>
    <cellStyle name="Comma 5 4 4 5 4" xfId="28371" xr:uid="{585164CC-9B2A-4316-925F-EF9B482CDB71}"/>
    <cellStyle name="Comma 5 4 4 5 5" xfId="26145" xr:uid="{307E018B-9018-4695-92A4-8DE0D898F420}"/>
    <cellStyle name="Comma 5 4 4 5 6" xfId="16572" xr:uid="{6CC63D45-A75B-423C-82A7-E72353DFE1E4}"/>
    <cellStyle name="Comma 5 4 4 6" xfId="4863" xr:uid="{40464597-81CF-4B3A-BDBE-A56B8D31FCF5}"/>
    <cellStyle name="Comma 5 4 4 6 2" xfId="14155" xr:uid="{ED84718F-BA5C-47DD-A8B0-7AAB56D3BC03}"/>
    <cellStyle name="Comma 5 4 4 7" xfId="6608" xr:uid="{CC1F996B-D609-457F-9A2E-D7DFA7F4B274}"/>
    <cellStyle name="Comma 5 4 4 7 2" xfId="16988" xr:uid="{718DC36B-78FF-4911-BA8F-30594FD38B51}"/>
    <cellStyle name="Comma 5 4 4 8" xfId="9441" xr:uid="{F9A7B80C-75B2-4BAC-B3C2-4574E940388C}"/>
    <cellStyle name="Comma 5 4 4 8 2" xfId="19821" xr:uid="{D37551E2-3897-4D74-8D80-3C488577C95B}"/>
    <cellStyle name="Comma 5 4 4 9" xfId="23362" xr:uid="{4C0AD912-540B-4296-94BC-BB12EC26B90D}"/>
    <cellStyle name="Comma 5 4 5" xfId="1623" xr:uid="{00000000-0005-0000-0000-000015020000}"/>
    <cellStyle name="Comma 5 4 5 2" xfId="3030" xr:uid="{00000000-0005-0000-0000-0000B6010000}"/>
    <cellStyle name="Comma 5 4 5 2 2" xfId="8110" xr:uid="{CA1995C3-89FB-4891-8F58-E90990A049DF}"/>
    <cellStyle name="Comma 5 4 5 2 2 2" xfId="28792" xr:uid="{C8A76B4C-5A93-4F7F-9EC3-80FE72D4677F}"/>
    <cellStyle name="Comma 5 4 5 2 2 2 2" xfId="31217" xr:uid="{F2BAD945-64C0-4B38-8C09-26DD496487BE}"/>
    <cellStyle name="Comma 5 4 5 2 2 2 3" xfId="30684" xr:uid="{A3310739-5307-4198-8F24-D15B491AA5A8}"/>
    <cellStyle name="Comma 5 4 5 2 2 3" xfId="27731" xr:uid="{A2C6750A-A58B-4E1E-A08F-98C689786567}"/>
    <cellStyle name="Comma 5 4 5 2 2 4" xfId="18490" xr:uid="{4170FDDD-D94A-4BBE-BF71-F250007E7FB9}"/>
    <cellStyle name="Comma 5 4 5 2 3" xfId="10943" xr:uid="{CDF1C62F-6B25-4CFF-982E-25A5F01676E6}"/>
    <cellStyle name="Comma 5 4 5 2 3 2" xfId="21323" xr:uid="{E326CDF0-D07C-4323-8623-BD92212513E8}"/>
    <cellStyle name="Comma 5 4 5 2 4" xfId="23267" xr:uid="{C379944C-8374-42A4-955A-6C718EA081D2}"/>
    <cellStyle name="Comma 5 4 5 2 5" xfId="15657" xr:uid="{50152E7A-E97E-470C-89FA-97C7B34C4030}"/>
    <cellStyle name="Comma 5 4 5 3" xfId="2081" xr:uid="{00000000-0005-0000-0000-000015020000}"/>
    <cellStyle name="Comma 5 4 5 4" xfId="4397" xr:uid="{B00051C5-3A2E-424F-9C46-B4DD74FD8567}"/>
    <cellStyle name="Comma 5 4 5 4 2" xfId="9169" xr:uid="{3351EA1B-65B1-4144-9B49-1360FCB0E530}"/>
    <cellStyle name="Comma 5 4 5 4 2 2" xfId="19549" xr:uid="{55CFBDE5-84A5-4D40-B8A8-6A85D07AD007}"/>
    <cellStyle name="Comma 5 4 5 4 2 3" xfId="31063" xr:uid="{3984102B-822A-450E-A43C-4246090CCDB8}"/>
    <cellStyle name="Comma 5 4 5 4 2 4" xfId="30683" xr:uid="{588785B0-3463-43A7-92E2-9D66925BECD9}"/>
    <cellStyle name="Comma 5 4 5 4 3" xfId="12002" xr:uid="{D9CDB029-0734-47C7-9758-9DB8F9DFEC28}"/>
    <cellStyle name="Comma 5 4 5 4 3 2" xfId="22382" xr:uid="{5F9F1B0A-C1AD-4056-8E63-28913330970F}"/>
    <cellStyle name="Comma 5 4 5 4 4" xfId="16716" xr:uid="{DCCB65D7-1687-4250-A4D9-2A157B3BE969}"/>
    <cellStyle name="Comma 5 4 5 5" xfId="5565" xr:uid="{A128631B-3428-414E-9F25-8FA6699F8D03}"/>
    <cellStyle name="Comma 5 4 5 5 2" xfId="29683" xr:uid="{4487DE43-472A-4A71-9B22-68844F54F5CF}"/>
    <cellStyle name="Comma 5 4 5 5 2 2" xfId="30962" xr:uid="{7EF5E265-F8DD-42D8-916E-4FE670324B78}"/>
    <cellStyle name="Comma 5 4 5 6" xfId="23184" xr:uid="{E54F51E7-4A6B-4E4B-A0BF-F9D227F9A808}"/>
    <cellStyle name="Comma 5 4 5 7" xfId="13533" xr:uid="{4A7D1C38-FFE0-4648-8561-028E3DBF36DB}"/>
    <cellStyle name="Comma 5 4 6" xfId="1624" xr:uid="{00000000-0005-0000-0000-000016020000}"/>
    <cellStyle name="Comma 5 4 6 2" xfId="2868" xr:uid="{00000000-0005-0000-0000-0000B7010000}"/>
    <cellStyle name="Comma 5 4 6 2 2" xfId="7985" xr:uid="{E435F86A-2CC6-49A9-AFBB-303D9970770D}"/>
    <cellStyle name="Comma 5 4 6 2 2 2" xfId="27332" xr:uid="{C14A4527-489D-49CA-8263-A009DCE0942E}"/>
    <cellStyle name="Comma 5 4 6 2 2 2 2" xfId="31189" xr:uid="{65375153-FF84-4309-A5AB-7211D688AF6C}"/>
    <cellStyle name="Comma 5 4 6 2 2 2 3" xfId="30685" xr:uid="{AA82D6A9-E423-4665-BA59-CD8573E965C4}"/>
    <cellStyle name="Comma 5 4 6 2 2 3" xfId="28489" xr:uid="{B7E8DAA1-3088-46D4-8D75-C4437F530D14}"/>
    <cellStyle name="Comma 5 4 6 2 2 4" xfId="18365" xr:uid="{6FCCB180-A23C-4F85-AEF6-C321E54E6834}"/>
    <cellStyle name="Comma 5 4 6 2 3" xfId="10818" xr:uid="{B7D4ED36-7A7D-4D50-9C34-32F1FCEEB96B}"/>
    <cellStyle name="Comma 5 4 6 2 3 2" xfId="21198" xr:uid="{62C2CE69-C784-46E2-914F-274D400EAFA3}"/>
    <cellStyle name="Comma 5 4 6 2 4" xfId="25065" xr:uid="{6BBF8F4F-1CD9-4076-B1A7-09911CA21A3E}"/>
    <cellStyle name="Comma 5 4 6 2 5" xfId="15532" xr:uid="{DE69EAE8-F98B-43F5-8716-641AF55870C8}"/>
    <cellStyle name="Comma 5 4 6 3" xfId="2860" xr:uid="{00000000-0005-0000-0000-000016020000}"/>
    <cellStyle name="Comma 5 4 6 4" xfId="5566" xr:uid="{69214C48-DCEC-47C1-B288-7DDCDBE36611}"/>
    <cellStyle name="Comma 5 4 6 4 2" xfId="29921" xr:uid="{DEBEC20E-7EF6-43C2-8010-087AFB98BA3B}"/>
    <cellStyle name="Comma 5 4 6 5" xfId="23949" xr:uid="{D763EBFC-6C85-47DB-BF46-3F62DBDA0A3A}"/>
    <cellStyle name="Comma 5 4 6 6" xfId="13361" xr:uid="{04BD029C-329B-4756-BEB3-2C4C6D3058CA}"/>
    <cellStyle name="Comma 5 4 7" xfId="1610" xr:uid="{00000000-0005-0000-0000-000017020000}"/>
    <cellStyle name="Comma 5 4 7 2" xfId="2459" xr:uid="{00000000-0005-0000-0000-0000B8010000}"/>
    <cellStyle name="Comma 5 4 7 2 2" xfId="7584" xr:uid="{AF3A6ABC-EA18-499E-8302-4132FA53E347}"/>
    <cellStyle name="Comma 5 4 7 2 2 2" xfId="17964" xr:uid="{5FB56155-C1E5-4258-89D8-7CC001110979}"/>
    <cellStyle name="Comma 5 4 7 2 3" xfId="10417" xr:uid="{DB0901B6-366E-4321-8D44-501B5AC115C6}"/>
    <cellStyle name="Comma 5 4 7 2 3 2" xfId="20797" xr:uid="{E77F0AC0-C7B3-4BBA-AAB4-8B4BB4CFC112}"/>
    <cellStyle name="Comma 5 4 7 2 4" xfId="26838" xr:uid="{CA8A0B08-9241-4228-9AAC-005A8275049B}"/>
    <cellStyle name="Comma 5 4 7 2 5" xfId="28623" xr:uid="{08CA900D-3108-40F0-A0BF-412B4D4CF914}"/>
    <cellStyle name="Comma 5 4 7 2 6" xfId="15131" xr:uid="{49423BB8-D6C1-46B5-96AA-110BAC1F6EA3}"/>
    <cellStyle name="Comma 5 4 7 3" xfId="3570" xr:uid="{00000000-0005-0000-0000-000017020000}"/>
    <cellStyle name="Comma 5 4 7 4" xfId="5556" xr:uid="{C75D7C05-F3B8-47BC-AC18-1C130F1A3B1B}"/>
    <cellStyle name="Comma 5 4 7 4 2" xfId="29861" xr:uid="{81821E37-88CD-41E0-A9C6-01CE1D5393AD}"/>
    <cellStyle name="Comma 5 4 7 5" xfId="24552" xr:uid="{71BFF522-A16F-49DA-837C-7E42E5B76A6E}"/>
    <cellStyle name="Comma 5 4 7 6" xfId="12847" xr:uid="{8E51FA3F-6D37-4105-BEBC-E890E8758154}"/>
    <cellStyle name="Comma 5 4 8" xfId="2213" xr:uid="{00000000-0005-0000-0000-0000A7010000}"/>
    <cellStyle name="Comma 5 4 8 2" xfId="7340" xr:uid="{1A171DF4-532B-47D3-98C5-03A480295C1B}"/>
    <cellStyle name="Comma 5 4 8 2 2" xfId="17720" xr:uid="{7308A606-410B-47CE-99C3-0436B50B8890}"/>
    <cellStyle name="Comma 5 4 8 2 2 2" xfId="31121" xr:uid="{5C2AB8B5-A73F-4FCC-AF90-57C166D98ABC}"/>
    <cellStyle name="Comma 5 4 8 2 2 3" xfId="30686" xr:uid="{E0BA424B-14C3-40B8-BACF-E009F7A5BEF5}"/>
    <cellStyle name="Comma 5 4 8 3" xfId="10173" xr:uid="{126C35F2-D091-47B6-B645-26AFB0694491}"/>
    <cellStyle name="Comma 5 4 8 3 2" xfId="20553" xr:uid="{3D4826B6-0EF4-4003-83B2-EDCF147287E8}"/>
    <cellStyle name="Comma 5 4 8 4" xfId="25149" xr:uid="{AEA9DE12-F05C-49F9-BCF2-0E58271C6F3E}"/>
    <cellStyle name="Comma 5 4 8 5" xfId="26621" xr:uid="{9B2279ED-8D13-41EF-B0F1-FE3DB7938777}"/>
    <cellStyle name="Comma 5 4 8 6" xfId="14887" xr:uid="{8B96C28A-B2B6-409E-9599-4F4859E521CC}"/>
    <cellStyle name="Comma 5 4 9" xfId="3860" xr:uid="{A30A1CB2-A210-4F10-856F-40B6121D2558}"/>
    <cellStyle name="Comma 5 4 9 2" xfId="8692" xr:uid="{1ED45EE7-2EA9-473D-86DE-E17D78E615AF}"/>
    <cellStyle name="Comma 5 4 9 2 2" xfId="19072" xr:uid="{278B5468-A8C2-4D77-B9D9-13FB01429D0E}"/>
    <cellStyle name="Comma 5 4 9 3" xfId="11525" xr:uid="{3D4477C4-5222-4F2D-8032-84C6717135D5}"/>
    <cellStyle name="Comma 5 4 9 3 2" xfId="21905" xr:uid="{81609EBF-B4EB-4152-B331-6F85F557B933}"/>
    <cellStyle name="Comma 5 4 9 4" xfId="27233" xr:uid="{60CC41BC-C2A6-4347-88DB-37769B7CA3D5}"/>
    <cellStyle name="Comma 5 4 9 5" xfId="26867" xr:uid="{DFF90D36-9659-4AAE-BA1B-59A41E577559}"/>
    <cellStyle name="Comma 5 4 9 6" xfId="16239" xr:uid="{F488F3F8-EB13-4588-8975-0230DAE4D758}"/>
    <cellStyle name="Comma 5 5" xfId="471" xr:uid="{00000000-0005-0000-0000-000018020000}"/>
    <cellStyle name="Comma 5 5 10" xfId="6609" xr:uid="{F68913B7-AB9A-423B-9BE1-EFB136CF76FE}"/>
    <cellStyle name="Comma 5 5 10 2" xfId="16989" xr:uid="{8FA09342-F31D-4E3E-9EDE-CFEFF2707D50}"/>
    <cellStyle name="Comma 5 5 11" xfId="9442" xr:uid="{3FF3BF7D-1FC3-4E33-960B-6813663D50E1}"/>
    <cellStyle name="Comma 5 5 11 2" xfId="19822" xr:uid="{C3E9E9FB-8587-4430-9E52-506174192954}"/>
    <cellStyle name="Comma 5 5 12" xfId="23559" xr:uid="{125990ED-B5A7-4AB8-9572-BF563C0E05B1}"/>
    <cellStyle name="Comma 5 5 13" xfId="12428" xr:uid="{022737FE-02B8-4339-8C4F-B93412874188}"/>
    <cellStyle name="Comma 5 5 2" xfId="472" xr:uid="{00000000-0005-0000-0000-000019020000}"/>
    <cellStyle name="Comma 5 5 2 10" xfId="9443" xr:uid="{925AA75C-30CF-4EA6-A444-1464D695D594}"/>
    <cellStyle name="Comma 5 5 2 10 2" xfId="19823" xr:uid="{C068C876-61E0-4591-85E9-E222158C415F}"/>
    <cellStyle name="Comma 5 5 2 11" xfId="23935" xr:uid="{FEA3F40E-8559-4999-954B-23BDB5010D03}"/>
    <cellStyle name="Comma 5 5 2 12" xfId="12506" xr:uid="{B305CE50-276F-4120-9C6D-6EE1DD38937B}"/>
    <cellStyle name="Comma 5 5 2 2" xfId="473" xr:uid="{00000000-0005-0000-0000-00001A020000}"/>
    <cellStyle name="Comma 5 5 2 2 10" xfId="13073" xr:uid="{35FF24D1-3374-49A1-94AB-48660EFC3E29}"/>
    <cellStyle name="Comma 5 5 2 2 2" xfId="1628" xr:uid="{00000000-0005-0000-0000-00001B020000}"/>
    <cellStyle name="Comma 5 5 2 2 2 2" xfId="3032" xr:uid="{00000000-0005-0000-0000-0000BC010000}"/>
    <cellStyle name="Comma 5 5 2 2 2 2 2" xfId="8112" xr:uid="{2AE85520-C8C8-457E-ACA9-529C269B9E3F}"/>
    <cellStyle name="Comma 5 5 2 2 2 2 2 2" xfId="28794" xr:uid="{D7A53197-3458-482B-840E-70A789FC1E24}"/>
    <cellStyle name="Comma 5 5 2 2 2 2 2 3" xfId="28239" xr:uid="{75899C5E-C4FB-419E-8A6B-99C3547D7C46}"/>
    <cellStyle name="Comma 5 5 2 2 2 2 2 4" xfId="18492" xr:uid="{36264E9A-D330-40AA-B391-E41E2315BC41}"/>
    <cellStyle name="Comma 5 5 2 2 2 2 3" xfId="10945" xr:uid="{BBEF4E85-2A45-41F4-AEDE-728924247D1F}"/>
    <cellStyle name="Comma 5 5 2 2 2 2 3 2" xfId="21325" xr:uid="{E9C5795C-00C5-4855-8AF9-5D6C25640AEC}"/>
    <cellStyle name="Comma 5 5 2 2 2 2 4" xfId="24161" xr:uid="{E433F28E-FBD0-461A-A44F-7B9039781C0F}"/>
    <cellStyle name="Comma 5 5 2 2 2 2 5" xfId="15659" xr:uid="{3F5497FD-51CD-4B7C-B9ED-AAA49343CBCE}"/>
    <cellStyle name="Comma 5 5 2 2 2 3" xfId="3546" xr:uid="{00000000-0005-0000-0000-00001B020000}"/>
    <cellStyle name="Comma 5 5 2 2 2 4" xfId="5568" xr:uid="{8149337E-E2F7-4BC3-B2AD-3A48DB4611B4}"/>
    <cellStyle name="Comma 5 5 2 2 2 4 2" xfId="29942" xr:uid="{0D010CB5-5F6A-4720-B93A-F2E76E3D3185}"/>
    <cellStyle name="Comma 5 5 2 2 2 5" xfId="23270" xr:uid="{324F7F2A-F9B4-427B-BAA0-884E742FA9CB}"/>
    <cellStyle name="Comma 5 5 2 2 2 6" xfId="13535" xr:uid="{FA17DD78-577E-4F4A-A4A3-79140DA28301}"/>
    <cellStyle name="Comma 5 5 2 2 3" xfId="1629" xr:uid="{00000000-0005-0000-0000-00001C020000}"/>
    <cellStyle name="Comma 5 5 2 2 3 2" xfId="4661" xr:uid="{B2F37315-6DCC-4AA8-91CB-5196813D8346}"/>
    <cellStyle name="Comma 5 5 2 2 3 2 2" xfId="9410" xr:uid="{E47A1DEC-3551-413C-B44C-FBAAD200C832}"/>
    <cellStyle name="Comma 5 5 2 2 3 2 2 2" xfId="19790" xr:uid="{AD92439A-7503-45C2-BAA6-A5D77D862B3A}"/>
    <cellStyle name="Comma 5 5 2 2 3 2 3" xfId="12243" xr:uid="{EC7FCFC4-452B-4FE3-BBC1-FCE6A21A9DDF}"/>
    <cellStyle name="Comma 5 5 2 2 3 2 3 2" xfId="22623" xr:uid="{62C16D63-B217-422C-A300-74BA0214C757}"/>
    <cellStyle name="Comma 5 5 2 2 3 2 4" xfId="26363" xr:uid="{C2C9F031-3AEA-4B32-94D5-A68C41FAC102}"/>
    <cellStyle name="Comma 5 5 2 2 3 2 5" xfId="25990" xr:uid="{B7C7B693-B722-4F40-ACDA-74BB51F20522}"/>
    <cellStyle name="Comma 5 5 2 2 3 2 6" xfId="16957" xr:uid="{4DE22B44-2151-4B51-9726-162B99792D9D}"/>
    <cellStyle name="Comma 5 5 2 2 3 3" xfId="22714" xr:uid="{92B2D0D1-AC90-443C-9981-82F2B0565022}"/>
    <cellStyle name="Comma 5 5 2 2 3 3 2" xfId="29896" xr:uid="{2E172FD6-8857-4391-B419-ABFDC80BB508}"/>
    <cellStyle name="Comma 5 5 2 2 3 4" xfId="30010" xr:uid="{90B5CBFA-773D-4DCA-9D81-2CAA54A6CBB0}"/>
    <cellStyle name="Comma 5 5 2 2 4" xfId="1627" xr:uid="{00000000-0005-0000-0000-00001D020000}"/>
    <cellStyle name="Comma 5 5 2 2 4 2" xfId="26905" xr:uid="{6F7A2ECF-25AB-4CBD-817C-55807B88D221}"/>
    <cellStyle name="Comma 5 5 2 2 4 3" xfId="26323" xr:uid="{947B228F-946F-4CAA-BA52-7D37CF416252}"/>
    <cellStyle name="Comma 5 5 2 2 5" xfId="4256" xr:uid="{F425CFC7-105B-4CC0-8870-3014D73014C3}"/>
    <cellStyle name="Comma 5 5 2 2 5 2" xfId="9028" xr:uid="{13C3FDE2-5559-4AEB-9363-A03CE57D7938}"/>
    <cellStyle name="Comma 5 5 2 2 5 2 2" xfId="19408" xr:uid="{E5AFDC7D-2E76-478B-A5FE-40C3176D389A}"/>
    <cellStyle name="Comma 5 5 2 2 5 2 3" xfId="31032" xr:uid="{4BA37740-99D8-4CB4-B471-35EA920B8290}"/>
    <cellStyle name="Comma 5 5 2 2 5 2 4" xfId="30687" xr:uid="{AC70B46C-F6DA-4750-B6ED-B64C9D0A9C69}"/>
    <cellStyle name="Comma 5 5 2 2 5 3" xfId="11861" xr:uid="{2A39EEE8-F51A-4BD9-908B-5D918AC6FF8E}"/>
    <cellStyle name="Comma 5 5 2 2 5 3 2" xfId="22241" xr:uid="{89075ACE-3FFD-40C2-9CDA-923A33AE603B}"/>
    <cellStyle name="Comma 5 5 2 2 5 4" xfId="28469" xr:uid="{B2944A0E-2792-4E36-A6CD-5BA38F961C86}"/>
    <cellStyle name="Comma 5 5 2 2 5 5" xfId="27172" xr:uid="{932979F3-F365-4C93-B50C-E510F37D9E15}"/>
    <cellStyle name="Comma 5 5 2 2 5 6" xfId="16575" xr:uid="{E20AC4C6-B379-465A-9BA2-31180D5B832E}"/>
    <cellStyle name="Comma 5 5 2 2 6" xfId="4866" xr:uid="{2C2AF93C-FB36-43A0-A025-409ECF6C1BDB}"/>
    <cellStyle name="Comma 5 5 2 2 6 2" xfId="28231" xr:uid="{9D1E46B6-8E75-4D25-932A-5044949B17DB}"/>
    <cellStyle name="Comma 5 5 2 2 6 3" xfId="27318" xr:uid="{6ECABCF4-B3A6-49C3-A88A-0474DCE8E380}"/>
    <cellStyle name="Comma 5 5 2 2 6 4" xfId="14158" xr:uid="{AE8ED646-516E-47B4-8B48-EF4F052525B9}"/>
    <cellStyle name="Comma 5 5 2 2 7" xfId="6611" xr:uid="{43DD63CF-7129-4C83-8E53-6FBBDEAA6ABB}"/>
    <cellStyle name="Comma 5 5 2 2 7 2" xfId="16991" xr:uid="{EBEC6825-98E7-4C94-BEFF-7A674D1AC88D}"/>
    <cellStyle name="Comma 5 5 2 2 8" xfId="9444" xr:uid="{35DFDB9E-357C-4E4D-BC65-96DC64BA8B9F}"/>
    <cellStyle name="Comma 5 5 2 2 8 2" xfId="19824" xr:uid="{63F93CB6-2331-402A-A896-3CC3EE713676}"/>
    <cellStyle name="Comma 5 5 2 2 9" xfId="24568" xr:uid="{E63E51D1-8FE3-41BB-B561-CB42C3286D6B}"/>
    <cellStyle name="Comma 5 5 2 3" xfId="1630" xr:uid="{00000000-0005-0000-0000-00001E020000}"/>
    <cellStyle name="Comma 5 5 2 3 2" xfId="3033" xr:uid="{00000000-0005-0000-0000-0000BD010000}"/>
    <cellStyle name="Comma 5 5 2 3 2 2" xfId="8113" xr:uid="{81A888E5-0B53-4D56-8867-69F92F7C8E25}"/>
    <cellStyle name="Comma 5 5 2 3 2 2 2" xfId="28795" xr:uid="{13DD1A7F-3F45-4FED-A2A0-862C422EBE30}"/>
    <cellStyle name="Comma 5 5 2 3 2 2 2 2" xfId="31218" xr:uid="{25CDBFA8-B5EF-4E3D-9F68-CCC9EBFB7FA2}"/>
    <cellStyle name="Comma 5 5 2 3 2 2 2 3" xfId="30689" xr:uid="{59C9BFCC-C44C-4B53-BDE8-EA9524F87295}"/>
    <cellStyle name="Comma 5 5 2 3 2 2 3" xfId="27583" xr:uid="{76712071-AC0C-4F27-A46D-F4350A722BE1}"/>
    <cellStyle name="Comma 5 5 2 3 2 2 4" xfId="18493" xr:uid="{F21898EA-35F5-4361-9A5F-73415AB73E23}"/>
    <cellStyle name="Comma 5 5 2 3 2 3" xfId="10946" xr:uid="{780B36F9-F617-4AC3-AAD9-1E6BB2051FF1}"/>
    <cellStyle name="Comma 5 5 2 3 2 3 2" xfId="21326" xr:uid="{840CEE2D-9C0C-4488-B440-5DD48AF1B74B}"/>
    <cellStyle name="Comma 5 5 2 3 2 4" xfId="23436" xr:uid="{0F501286-54E5-483D-ACF4-0264FCD9BB1E}"/>
    <cellStyle name="Comma 5 5 2 3 2 5" xfId="15660" xr:uid="{E9E1ABC4-1CE5-40E4-9EBF-F54843E28052}"/>
    <cellStyle name="Comma 5 5 2 3 3" xfId="3568" xr:uid="{00000000-0005-0000-0000-00001E020000}"/>
    <cellStyle name="Comma 5 5 2 3 4" xfId="4398" xr:uid="{EA2E7E2E-2E7D-462B-A6DA-299801D6D98F}"/>
    <cellStyle name="Comma 5 5 2 3 4 2" xfId="9170" xr:uid="{3A6F7C63-ECFF-4582-83D4-F800D01FB1DE}"/>
    <cellStyle name="Comma 5 5 2 3 4 2 2" xfId="19550" xr:uid="{5F2F7421-CB3C-4C0C-94E1-149CF08D1218}"/>
    <cellStyle name="Comma 5 5 2 3 4 2 3" xfId="31064" xr:uid="{5EB8706E-0031-40A6-9765-3B305E95095B}"/>
    <cellStyle name="Comma 5 5 2 3 4 2 4" xfId="30688" xr:uid="{033FE0DB-75AA-4554-B811-17A0F466E96D}"/>
    <cellStyle name="Comma 5 5 2 3 4 3" xfId="12003" xr:uid="{4E20C26B-F108-4724-AF70-22A9F8145129}"/>
    <cellStyle name="Comma 5 5 2 3 4 3 2" xfId="22383" xr:uid="{F2BB2F88-D0E0-46A0-B0FE-BE3E1067F817}"/>
    <cellStyle name="Comma 5 5 2 3 4 4" xfId="16717" xr:uid="{BBCC3D97-496B-477C-8300-8068167F31C0}"/>
    <cellStyle name="Comma 5 5 2 3 5" xfId="5569" xr:uid="{7CF632E3-4777-4439-BD13-C36956A9A848}"/>
    <cellStyle name="Comma 5 5 2 3 5 2" xfId="29701" xr:uid="{5D2D8791-0CFD-4C9F-850F-A68D1255BD93}"/>
    <cellStyle name="Comma 5 5 2 3 5 2 2" xfId="30963" xr:uid="{A2A588AE-3984-4379-8013-6E0918DDA01D}"/>
    <cellStyle name="Comma 5 5 2 3 6" xfId="24250" xr:uid="{7854BEE0-FF20-4F98-AC86-A079A6833A12}"/>
    <cellStyle name="Comma 5 5 2 3 7" xfId="13536" xr:uid="{A8C823ED-4DEA-421E-8373-07016424A5F0}"/>
    <cellStyle name="Comma 5 5 2 4" xfId="1631" xr:uid="{00000000-0005-0000-0000-00001F020000}"/>
    <cellStyle name="Comma 5 5 2 4 2" xfId="3031" xr:uid="{00000000-0005-0000-0000-0000BE010000}"/>
    <cellStyle name="Comma 5 5 2 4 2 2" xfId="8111" xr:uid="{8B105B21-38BE-4440-B53F-339A3295330A}"/>
    <cellStyle name="Comma 5 5 2 4 2 2 2" xfId="28793" xr:uid="{3E7456B3-67D8-4BF3-A48D-6285E2F25D2F}"/>
    <cellStyle name="Comma 5 5 2 4 2 2 3" xfId="25870" xr:uid="{1DF288C7-35BA-4D3C-A265-6D70B9DA86F9}"/>
    <cellStyle name="Comma 5 5 2 4 2 2 4" xfId="18491" xr:uid="{CE2976AD-3E7B-473B-965A-9DA68EBE92A3}"/>
    <cellStyle name="Comma 5 5 2 4 2 3" xfId="10944" xr:uid="{6E07D054-C5EB-4EAA-9513-8C4E2C0CF1DD}"/>
    <cellStyle name="Comma 5 5 2 4 2 3 2" xfId="21324" xr:uid="{31A1617B-2604-4938-AC05-828CCACCA05F}"/>
    <cellStyle name="Comma 5 5 2 4 2 4" xfId="23469" xr:uid="{7AF72A65-EEAA-4E38-92FE-48D0406D6851}"/>
    <cellStyle name="Comma 5 5 2 4 2 5" xfId="15658" xr:uid="{66C431FE-8B2F-4382-85F1-4C640BDEA1DA}"/>
    <cellStyle name="Comma 5 5 2 4 3" xfId="3638" xr:uid="{00000000-0005-0000-0000-00001F020000}"/>
    <cellStyle name="Comma 5 5 2 4 4" xfId="5570" xr:uid="{A7DC721F-42E5-4C1F-981A-40EAC95C2325}"/>
    <cellStyle name="Comma 5 5 2 4 4 2" xfId="29941" xr:uid="{31D45137-92A6-45CF-83E9-6D020EE1BB31}"/>
    <cellStyle name="Comma 5 5 2 4 5" xfId="23247" xr:uid="{B403172A-62E5-44D4-B009-CA7BFE2860E8}"/>
    <cellStyle name="Comma 5 5 2 4 6" xfId="13534" xr:uid="{6BF3DCE5-8388-4FEB-84E2-0D7EA09FD106}"/>
    <cellStyle name="Comma 5 5 2 5" xfId="1626" xr:uid="{00000000-0005-0000-0000-000020020000}"/>
    <cellStyle name="Comma 5 5 2 5 2" xfId="2605" xr:uid="{00000000-0005-0000-0000-0000BF010000}"/>
    <cellStyle name="Comma 5 5 2 5 2 2" xfId="7730" xr:uid="{56F37DDA-B19E-4AA9-A4F8-DE511DB10BE5}"/>
    <cellStyle name="Comma 5 5 2 5 2 2 2" xfId="18110" xr:uid="{D6606970-6866-4700-B917-902B70B2829F}"/>
    <cellStyle name="Comma 5 5 2 5 2 3" xfId="10563" xr:uid="{03D93D01-874D-4C7E-B6E8-6646DF361B5C}"/>
    <cellStyle name="Comma 5 5 2 5 2 3 2" xfId="20943" xr:uid="{E3A04422-6F5B-4D81-B99D-FEECA48FA414}"/>
    <cellStyle name="Comma 5 5 2 5 2 4" xfId="27996" xr:uid="{24F21F37-5917-4018-9E6C-C7641984E9BA}"/>
    <cellStyle name="Comma 5 5 2 5 2 5" xfId="26252" xr:uid="{80D89265-A39A-4A4D-AA40-3E6C2AF5F497}"/>
    <cellStyle name="Comma 5 5 2 5 2 6" xfId="15277" xr:uid="{63730937-422D-4A27-AD40-BFB4F5596BAE}"/>
    <cellStyle name="Comma 5 5 2 5 3" xfId="3549" xr:uid="{00000000-0005-0000-0000-000020020000}"/>
    <cellStyle name="Comma 5 5 2 5 4" xfId="5567" xr:uid="{EC7E76E4-1CD5-4119-9B58-FCAE4C6C9289}"/>
    <cellStyle name="Comma 5 5 2 5 4 2" xfId="29884" xr:uid="{9981A58F-D7D0-4204-A4F1-535CDEC7F29D}"/>
    <cellStyle name="Comma 5 5 2 5 5" xfId="22662" xr:uid="{F87EE0D8-7605-4BAC-B8D1-1FD6C5DA9D4A}"/>
    <cellStyle name="Comma 5 5 2 5 6" xfId="12993" xr:uid="{9588B1C1-B65E-4EBC-AB1D-043F75641582}"/>
    <cellStyle name="Comma 5 5 2 6" xfId="2274" xr:uid="{00000000-0005-0000-0000-0000BA010000}"/>
    <cellStyle name="Comma 5 5 2 6 2" xfId="7401" xr:uid="{BF98D419-FCB0-41D0-A353-A83259F5C528}"/>
    <cellStyle name="Comma 5 5 2 6 2 2" xfId="17781" xr:uid="{390025A4-9054-43F4-89A9-9036C01644E6}"/>
    <cellStyle name="Comma 5 5 2 6 3" xfId="10234" xr:uid="{FB622232-7D94-4CBB-9F81-C5A85FAA7DA9}"/>
    <cellStyle name="Comma 5 5 2 6 3 2" xfId="20614" xr:uid="{545544AA-0E46-4DF1-9D8F-C74045C244F0}"/>
    <cellStyle name="Comma 5 5 2 6 4" xfId="24118" xr:uid="{48234A69-540E-4466-AF7F-44BCDE98E2A4}"/>
    <cellStyle name="Comma 5 5 2 6 5" xfId="27404" xr:uid="{ABDC0F9F-59FE-4E0C-9BE7-F6D4523E26FE}"/>
    <cellStyle name="Comma 5 5 2 6 6" xfId="14948" xr:uid="{1DE065CC-4608-4C0C-8409-E1C6F2AC946A}"/>
    <cellStyle name="Comma 5 5 2 7" xfId="3813" xr:uid="{A67031BB-4D52-4448-AB9D-D3F77FED678A}"/>
    <cellStyle name="Comma 5 5 2 7 2" xfId="8647" xr:uid="{4D276026-51BE-40B5-8A76-89745AA2C8E2}"/>
    <cellStyle name="Comma 5 5 2 7 2 2" xfId="19027" xr:uid="{A57E13C3-EBCF-453E-AE03-2188BAE1E0FF}"/>
    <cellStyle name="Comma 5 5 2 7 3" xfId="11480" xr:uid="{AC1120BC-EF38-4262-B0D1-BB10C54203BF}"/>
    <cellStyle name="Comma 5 5 2 7 3 2" xfId="21860" xr:uid="{25F3E778-9F05-41FB-B597-A8827EBEAE67}"/>
    <cellStyle name="Comma 5 5 2 7 4" xfId="26801" xr:uid="{FE9D49E4-1E54-4FAA-9138-988B81FAB27A}"/>
    <cellStyle name="Comma 5 5 2 7 5" xfId="28255" xr:uid="{BF69C093-3389-4484-9625-540DA25850F9}"/>
    <cellStyle name="Comma 5 5 2 7 6" xfId="16194" xr:uid="{14093B26-44B4-4D8D-85EC-F686ACA6DA89}"/>
    <cellStyle name="Comma 5 5 2 8" xfId="4865" xr:uid="{3F5F929F-AD2B-4FC4-AE06-B544850F07D3}"/>
    <cellStyle name="Comma 5 5 2 8 2" xfId="14157" xr:uid="{90DC75DC-4445-4B30-87EE-A4B6763538F9}"/>
    <cellStyle name="Comma 5 5 2 9" xfId="6610" xr:uid="{144C1629-C8C1-4821-87C6-162C8052B7EA}"/>
    <cellStyle name="Comma 5 5 2 9 2" xfId="16990" xr:uid="{DC45AB9B-391D-443C-B724-97D3B0C0202B}"/>
    <cellStyle name="Comma 5 5 3" xfId="474" xr:uid="{00000000-0005-0000-0000-000021020000}"/>
    <cellStyle name="Comma 5 5 3 10" xfId="12664" xr:uid="{D68EB013-F254-4863-ACEC-DA60B3543A3D}"/>
    <cellStyle name="Comma 5 5 3 2" xfId="1633" xr:uid="{00000000-0005-0000-0000-000022020000}"/>
    <cellStyle name="Comma 5 5 3 2 2" xfId="3034" xr:uid="{00000000-0005-0000-0000-0000C1010000}"/>
    <cellStyle name="Comma 5 5 3 2 2 2" xfId="8114" xr:uid="{6E923544-D563-4AE9-AE26-D3443DC7A6E3}"/>
    <cellStyle name="Comma 5 5 3 2 2 2 2" xfId="28796" xr:uid="{A55DA19D-13DF-4F01-8DC7-CB9DD8A0BF5D}"/>
    <cellStyle name="Comma 5 5 3 2 2 2 3" xfId="25894" xr:uid="{8077C871-5A3E-4EEB-A4E9-B37044B9AE3E}"/>
    <cellStyle name="Comma 5 5 3 2 2 2 4" xfId="18494" xr:uid="{5E3D5AAD-60D9-4BCC-90B8-A77A41D99312}"/>
    <cellStyle name="Comma 5 5 3 2 2 3" xfId="10947" xr:uid="{BE9B532B-5792-47DA-985D-55AE26C1EA63}"/>
    <cellStyle name="Comma 5 5 3 2 2 3 2" xfId="21327" xr:uid="{41026603-F574-491F-BCF3-37117BEB63D1}"/>
    <cellStyle name="Comma 5 5 3 2 2 4" xfId="25690" xr:uid="{5FA3279B-2654-4CA2-BACD-F90F9D86C517}"/>
    <cellStyle name="Comma 5 5 3 2 2 5" xfId="15661" xr:uid="{EB3C57A3-4285-47DF-B10F-BAA31E0E0EA4}"/>
    <cellStyle name="Comma 5 5 3 2 3" xfId="2083" xr:uid="{00000000-0005-0000-0000-000022020000}"/>
    <cellStyle name="Comma 5 5 3 2 4" xfId="5571" xr:uid="{7F7B9B60-E209-4826-8772-73BB4FDBD1ED}"/>
    <cellStyle name="Comma 5 5 3 2 4 2" xfId="29943" xr:uid="{6B08990C-50CE-496C-AF55-F4679CB10C17}"/>
    <cellStyle name="Comma 5 5 3 2 5" xfId="24165" xr:uid="{E7FDD2E5-1D1F-4CAC-8B51-254CB0BA565F}"/>
    <cellStyle name="Comma 5 5 3 2 6" xfId="13537" xr:uid="{539FD750-BD35-44FD-B4C4-DE5B1C8545BD}"/>
    <cellStyle name="Comma 5 5 3 3" xfId="1634" xr:uid="{00000000-0005-0000-0000-000023020000}"/>
    <cellStyle name="Comma 5 5 3 3 2" xfId="2669" xr:uid="{00000000-0005-0000-0000-0000C2010000}"/>
    <cellStyle name="Comma 5 5 3 3 2 2" xfId="7793" xr:uid="{4A10F71E-744D-4E1A-A1FE-41BDC13EC78E}"/>
    <cellStyle name="Comma 5 5 3 3 2 2 2" xfId="18173" xr:uid="{F479C927-2FBF-456E-962F-2BB26B8B5E78}"/>
    <cellStyle name="Comma 5 5 3 3 2 3" xfId="10626" xr:uid="{614256B1-AE40-4025-9914-9B24BC6C1ECC}"/>
    <cellStyle name="Comma 5 5 3 3 2 3 2" xfId="21006" xr:uid="{02977913-50DA-4A6B-9B82-7FA563FE47D2}"/>
    <cellStyle name="Comma 5 5 3 3 2 4" xfId="15340" xr:uid="{85A9ECBF-14B8-44B5-B486-82C0EDA7446D}"/>
    <cellStyle name="Comma 5 5 3 3 2 5" xfId="30427" xr:uid="{DD045C8D-2616-4424-BD5E-1B33066A33C9}"/>
    <cellStyle name="Comma 5 5 3 3 3" xfId="3631" xr:uid="{00000000-0005-0000-0000-000023020000}"/>
    <cellStyle name="Comma 5 5 3 3 4" xfId="5572" xr:uid="{D0F45DDC-9CDB-4C3E-93A0-24657C4062B9}"/>
    <cellStyle name="Comma 5 5 3 3 4 2" xfId="29895" xr:uid="{531BF005-CF26-4DAC-B1C2-BD66BC46E9D9}"/>
    <cellStyle name="Comma 5 5 3 3 5" xfId="23177" xr:uid="{74BC34BA-9E64-4536-9EB6-4B30CE239A63}"/>
    <cellStyle name="Comma 5 5 3 3 6" xfId="13072" xr:uid="{0E9C5BEA-DDA4-49FE-9724-C62B2409A9EA}"/>
    <cellStyle name="Comma 5 5 3 4" xfId="1632" xr:uid="{00000000-0005-0000-0000-000024020000}"/>
    <cellStyle name="Comma 5 5 3 4 2" xfId="4677" xr:uid="{B9CA75EE-6848-4AA5-B3D9-A7A171A3E051}"/>
    <cellStyle name="Comma 5 5 3 4 2 2" xfId="9415" xr:uid="{087A5C71-72A9-4C8C-8DC8-0B8A6B8E408D}"/>
    <cellStyle name="Comma 5 5 3 4 2 2 2" xfId="19795" xr:uid="{9FFFEBDC-B576-4F5E-8F99-42E4A0658875}"/>
    <cellStyle name="Comma 5 5 3 4 2 3" xfId="12248" xr:uid="{85F2F8A1-E1FC-46CB-B89B-6890C3DA8F52}"/>
    <cellStyle name="Comma 5 5 3 4 2 3 2" xfId="22628" xr:uid="{80D3B82D-12B4-47BF-AF61-83494EAD79A3}"/>
    <cellStyle name="Comma 5 5 3 4 2 4" xfId="28748" xr:uid="{93D84A67-D8DB-4673-83D2-4A6F044EE3BD}"/>
    <cellStyle name="Comma 5 5 3 4 2 5" xfId="27881" xr:uid="{D4E4B022-58AA-4ECF-86C5-24D758213D37}"/>
    <cellStyle name="Comma 5 5 3 4 2 6" xfId="16962" xr:uid="{3D84CB5F-A64D-43EB-A36F-70360BC76100}"/>
    <cellStyle name="Comma 5 5 3 4 3" xfId="24911" xr:uid="{5AB78E44-B5D0-4CFE-B1B8-4AE603F2D5C7}"/>
    <cellStyle name="Comma 5 5 3 5" xfId="4121" xr:uid="{F9973A0F-8A84-4C8A-80C2-6CF63390BF41}"/>
    <cellStyle name="Comma 5 5 3 5 2" xfId="8893" xr:uid="{B4833EEF-FAF9-469A-BCFF-08E2012902FC}"/>
    <cellStyle name="Comma 5 5 3 5 2 2" xfId="29005" xr:uid="{32F70AF6-8302-4259-9DC0-5AD688E9A765}"/>
    <cellStyle name="Comma 5 5 3 5 2 3" xfId="26008" xr:uid="{16F9C4AC-6605-4138-A205-E6C3179E3361}"/>
    <cellStyle name="Comma 5 5 3 5 2 4" xfId="19273" xr:uid="{B1A78896-43A9-4257-9712-3F3BAB8CA8B2}"/>
    <cellStyle name="Comma 5 5 3 5 2 5" xfId="31007" xr:uid="{58E598E3-3590-49F1-B280-EAD888A0713F}"/>
    <cellStyle name="Comma 5 5 3 5 3" xfId="11726" xr:uid="{833A21B9-B28B-48B7-BD91-F8EC505AE039}"/>
    <cellStyle name="Comma 5 5 3 5 3 2" xfId="22106" xr:uid="{6156231B-96D6-4D21-87C3-5B1C08A493DB}"/>
    <cellStyle name="Comma 5 5 3 5 4" xfId="22813" xr:uid="{CD5E9768-2E2D-485A-86C2-AC5CCD484776}"/>
    <cellStyle name="Comma 5 5 3 5 5" xfId="16440" xr:uid="{0BE3CE96-FC58-4E66-9786-5D9089BF5F79}"/>
    <cellStyle name="Comma 5 5 3 6" xfId="4867" xr:uid="{6CDB7086-3F7E-4B8C-83B7-15AF5968925D}"/>
    <cellStyle name="Comma 5 5 3 6 2" xfId="26471" xr:uid="{40C01BE4-3B4B-422B-B13D-EBDE566684C9}"/>
    <cellStyle name="Comma 5 5 3 6 3" xfId="25839" xr:uid="{636C888B-6D95-4AA4-9C85-D683CEE26CB5}"/>
    <cellStyle name="Comma 5 5 3 6 4" xfId="14159" xr:uid="{7AA3EFD5-48D3-4C89-81A7-2C1BBA541F72}"/>
    <cellStyle name="Comma 5 5 3 7" xfId="6612" xr:uid="{0422C13C-3179-47EE-9788-B0849F0D399F}"/>
    <cellStyle name="Comma 5 5 3 7 2" xfId="27333" xr:uid="{BB97225F-869E-462C-90A4-0FE2082968C7}"/>
    <cellStyle name="Comma 5 5 3 7 3" xfId="28382" xr:uid="{3876D861-CFB1-4352-8288-3939E4C2C2C6}"/>
    <cellStyle name="Comma 5 5 3 7 4" xfId="16992" xr:uid="{FD311E95-5931-4C7E-A2D6-4460925E8CF1}"/>
    <cellStyle name="Comma 5 5 3 8" xfId="9445" xr:uid="{D9A5DF78-B22F-4F63-B7FD-1261471BEB62}"/>
    <cellStyle name="Comma 5 5 3 8 2" xfId="19825" xr:uid="{CAEEA5C0-94B0-4D14-97A6-13D067BE12C3}"/>
    <cellStyle name="Comma 5 5 3 9" xfId="24289" xr:uid="{434FB94B-F66A-4EC7-B85E-453360D49FFB}"/>
    <cellStyle name="Comma 5 5 4" xfId="475" xr:uid="{00000000-0005-0000-0000-000025020000}"/>
    <cellStyle name="Comma 5 5 4 10" xfId="13538" xr:uid="{52959F97-844D-4783-8588-821405EEC601}"/>
    <cellStyle name="Comma 5 5 4 2" xfId="1636" xr:uid="{00000000-0005-0000-0000-000026020000}"/>
    <cellStyle name="Comma 5 5 4 2 2" xfId="23667" xr:uid="{BE20CEF4-E54C-4E87-9F90-20E06B4A9C52}"/>
    <cellStyle name="Comma 5 5 4 2 2 2" xfId="29803" xr:uid="{75BDAE03-1549-48B9-83F3-375AF8EEC7A4}"/>
    <cellStyle name="Comma 5 5 4 2 2 2 2" xfId="30691" xr:uid="{AF1A20E1-C8F0-45DD-A69C-428A1597AB3F}"/>
    <cellStyle name="Comma 5 5 4 2 3" xfId="25590" xr:uid="{C5C79797-796D-481F-AAE7-1B994078CEAF}"/>
    <cellStyle name="Comma 5 5 4 2 4" xfId="30049"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1" xr:uid="{9CE4E2A7-06F7-4802-860E-3DB1A4C80443}"/>
    <cellStyle name="Comma 5 5 4 5 2 2" xfId="19551" xr:uid="{B4626BF8-4DAE-43DD-97D7-40333803E923}"/>
    <cellStyle name="Comma 5 5 4 5 2 3" xfId="31065" xr:uid="{7DC98981-9C7C-4223-A8C3-16FADEBAB0FA}"/>
    <cellStyle name="Comma 5 5 4 5 2 4" xfId="30690" xr:uid="{20EB5551-7940-4282-AE60-DB9923A87B4E}"/>
    <cellStyle name="Comma 5 5 4 5 3" xfId="12004" xr:uid="{08672713-E368-4414-8B05-B6F4ECCB6DAE}"/>
    <cellStyle name="Comma 5 5 4 5 3 2" xfId="22384" xr:uid="{8ADE4E6C-E077-48DC-AA62-B39F989094CC}"/>
    <cellStyle name="Comma 5 5 4 5 4" xfId="16718" xr:uid="{6F6E83C0-7BA6-4A15-BCFE-388011EE79AD}"/>
    <cellStyle name="Comma 5 5 4 6" xfId="4868" xr:uid="{6E7E2566-A69B-4335-AA59-9A2F4590121A}"/>
    <cellStyle name="Comma 5 5 4 6 2" xfId="14160" xr:uid="{59928C80-8214-4158-8CD6-159958BAF16E}"/>
    <cellStyle name="Comma 5 5 4 7" xfId="6613" xr:uid="{A2CA9998-405C-4801-9A0E-B5BB04470654}"/>
    <cellStyle name="Comma 5 5 4 7 2" xfId="16993" xr:uid="{279A185E-3C1E-475E-8598-F1442AD8668E}"/>
    <cellStyle name="Comma 5 5 4 8" xfId="9446" xr:uid="{979640D8-5E91-465F-815A-815C85C850AB}"/>
    <cellStyle name="Comma 5 5 4 8 2" xfId="19826" xr:uid="{A9F6BBF3-22DA-4DDF-AD3E-974E90743E99}"/>
    <cellStyle name="Comma 5 5 4 9" xfId="24856" xr:uid="{7FB1EF52-225D-4725-95B0-54202D5468A1}"/>
    <cellStyle name="Comma 5 5 5" xfId="1638" xr:uid="{00000000-0005-0000-0000-000029020000}"/>
    <cellStyle name="Comma 5 5 5 2" xfId="2869" xr:uid="{00000000-0005-0000-0000-0000C4010000}"/>
    <cellStyle name="Comma 5 5 5 2 2" xfId="7986" xr:uid="{29A84986-E58A-40F7-9B87-AA807030AA62}"/>
    <cellStyle name="Comma 5 5 5 2 2 2" xfId="25985" xr:uid="{16F92FF8-15CB-49E9-8F0C-FB6B355921A2}"/>
    <cellStyle name="Comma 5 5 5 2 2 2 2" xfId="31169" xr:uid="{3DC96652-2A4E-41B6-B5B5-AF5C41938E4F}"/>
    <cellStyle name="Comma 5 5 5 2 2 2 3" xfId="30692" xr:uid="{727C6657-9979-41CA-8FB2-D04CBFA2548B}"/>
    <cellStyle name="Comma 5 5 5 2 2 3" xfId="27411" xr:uid="{7327C762-DEAA-4740-8A92-318B57A0103E}"/>
    <cellStyle name="Comma 5 5 5 2 2 4" xfId="18366" xr:uid="{B9DAF87E-9808-4299-8F2C-975A54FF0ED6}"/>
    <cellStyle name="Comma 5 5 5 2 3" xfId="10819" xr:uid="{113CAD9F-03B5-4D0F-A2E4-549095C74A3F}"/>
    <cellStyle name="Comma 5 5 5 2 3 2" xfId="21199" xr:uid="{E8ED0350-EDF4-449C-8119-28C3857B0170}"/>
    <cellStyle name="Comma 5 5 5 2 4" xfId="25465" xr:uid="{2EEC30B5-A9EF-42AB-ADED-C066D036447C}"/>
    <cellStyle name="Comma 5 5 5 2 5" xfId="15533" xr:uid="{475D9237-6398-4066-BFFA-E5234E9258FD}"/>
    <cellStyle name="Comma 5 5 5 3" xfId="3612" xr:uid="{00000000-0005-0000-0000-000029020000}"/>
    <cellStyle name="Comma 5 5 5 4" xfId="5573" xr:uid="{4F1CE6FF-AA71-481C-8BF2-B8FC09BA5009}"/>
    <cellStyle name="Comma 5 5 5 4 2" xfId="29840" xr:uid="{232E3991-FF0B-45E7-A910-79D7101065D5}"/>
    <cellStyle name="Comma 5 5 5 5" xfId="23623" xr:uid="{D0C5F40A-D787-4A26-B4CF-4EE64D5B9F34}"/>
    <cellStyle name="Comma 5 5 5 6" xfId="13362" xr:uid="{2E4F9569-2F0D-4B42-B37C-29F96F2C4216}"/>
    <cellStyle name="Comma 5 5 6" xfId="1639" xr:uid="{00000000-0005-0000-0000-00002A020000}"/>
    <cellStyle name="Comma 5 5 6 2" xfId="2442" xr:uid="{00000000-0005-0000-0000-0000C5010000}"/>
    <cellStyle name="Comma 5 5 6 2 2" xfId="7567" xr:uid="{0E384CDF-EC04-4AB2-B167-3E9A5731DB57}"/>
    <cellStyle name="Comma 5 5 6 2 2 2" xfId="17947" xr:uid="{71FA7491-3B38-4BA2-BADD-889276EC9B89}"/>
    <cellStyle name="Comma 5 5 6 2 3" xfId="10400" xr:uid="{AD6131B3-BBA5-46AB-B806-9320D29F340C}"/>
    <cellStyle name="Comma 5 5 6 2 3 2" xfId="20780" xr:uid="{B13600EA-D6DF-4EA7-B63A-BBA19B5A0581}"/>
    <cellStyle name="Comma 5 5 6 2 4" xfId="27107" xr:uid="{AB827138-78E5-4DAF-A0A0-D965DA151480}"/>
    <cellStyle name="Comma 5 5 6 2 5" xfId="26429" xr:uid="{F013FF34-42E7-41E6-B800-2B1CF255EDCF}"/>
    <cellStyle name="Comma 5 5 6 2 6" xfId="15114" xr:uid="{EA2A9E5A-F293-4AFA-AC72-7D67370376C1}"/>
    <cellStyle name="Comma 5 5 6 3" xfId="3693" xr:uid="{00000000-0005-0000-0000-00002A020000}"/>
    <cellStyle name="Comma 5 5 6 4" xfId="5574" xr:uid="{B5BA4AD0-DC02-456E-A640-580BDC9DB8DF}"/>
    <cellStyle name="Comma 5 5 6 4 2" xfId="29858" xr:uid="{57A21993-13B3-4F68-9E76-EAB12ABFCDAB}"/>
    <cellStyle name="Comma 5 5 6 5" xfId="23465" xr:uid="{3EB5FC1B-5E47-47CA-BC98-1616598D5F2B}"/>
    <cellStyle name="Comma 5 5 6 6" xfId="12830" xr:uid="{DA9C056C-3B55-42DB-89ED-804B52FCC034}"/>
    <cellStyle name="Comma 5 5 7" xfId="1625" xr:uid="{00000000-0005-0000-0000-00002B020000}"/>
    <cellStyle name="Comma 5 5 7 2" xfId="2196" xr:uid="{00000000-0005-0000-0000-0000B9010000}"/>
    <cellStyle name="Comma 5 5 7 2 2" xfId="7323" xr:uid="{60A9C9F5-0888-44FB-A61A-088452754AF8}"/>
    <cellStyle name="Comma 5 5 7 2 2 2" xfId="17703" xr:uid="{9DFAE71D-3CF0-41D5-A132-3F367A7B4522}"/>
    <cellStyle name="Comma 5 5 7 2 3" xfId="10156" xr:uid="{902EA43B-AA92-451D-9A23-84C0CFC3C463}"/>
    <cellStyle name="Comma 5 5 7 2 3 2" xfId="20536" xr:uid="{7BB306FB-53BD-4B76-A88C-2E46E6DAF0EF}"/>
    <cellStyle name="Comma 5 5 7 2 4" xfId="27267" xr:uid="{F9A93237-4771-4507-841A-E0028EFD4773}"/>
    <cellStyle name="Comma 5 5 7 2 5" xfId="27537" xr:uid="{A91A1F1E-F001-4F27-81D4-EA59774C3354}"/>
    <cellStyle name="Comma 5 5 7 2 6" xfId="14870" xr:uid="{5C1D607C-DE55-4E8C-BB31-6AE40BC46878}"/>
    <cellStyle name="Comma 5 5 7 3" xfId="2074" xr:uid="{00000000-0005-0000-0000-00002B020000}"/>
    <cellStyle name="Comma 5 5 7 4" xfId="24411" xr:uid="{36ED9414-6024-4C62-872F-AAB37126E048}"/>
    <cellStyle name="Comma 5 5 8" xfId="3861" xr:uid="{BB40D789-347F-4EEE-90F2-9CD69067EE82}"/>
    <cellStyle name="Comma 5 5 8 2" xfId="8693" xr:uid="{9AC2FF51-5884-4416-8AA7-99DEB4C93414}"/>
    <cellStyle name="Comma 5 5 8 2 2" xfId="19073" xr:uid="{D9087CDC-1BF9-44A7-942A-4E4300147E7C}"/>
    <cellStyle name="Comma 5 5 8 3" xfId="11526" xr:uid="{2226F7C8-E552-4431-83FD-43EEB0C89BE2}"/>
    <cellStyle name="Comma 5 5 8 3 2" xfId="21906" xr:uid="{E0D8DC67-387B-47A9-B90F-611BE4F644CB}"/>
    <cellStyle name="Comma 5 5 8 4" xfId="27256" xr:uid="{C3B1FE98-E167-4B42-A1A5-6B0CA8C6C9CC}"/>
    <cellStyle name="Comma 5 5 8 5" xfId="27527" xr:uid="{50DD4C2B-E28F-48EA-93F2-2D2DE77BD327}"/>
    <cellStyle name="Comma 5 5 8 6" xfId="16240" xr:uid="{AD88B16B-0A6C-452A-AD27-7870C55AC2FD}"/>
    <cellStyle name="Comma 5 5 9" xfId="4864" xr:uid="{B96B2491-42C5-4567-9EF8-BEC2D1E7545A}"/>
    <cellStyle name="Comma 5 5 9 2" xfId="26547" xr:uid="{134CF6A7-AB77-467B-8E41-7C60BAEA582B}"/>
    <cellStyle name="Comma 5 5 9 3" xfId="26082" xr:uid="{A12382A4-48B3-4796-98C1-5472E8FD67FF}"/>
    <cellStyle name="Comma 5 5 9 4" xfId="14156" xr:uid="{F3D6CAA8-4E24-4DDA-AA85-AB4D929CC559}"/>
    <cellStyle name="Comma 5 6" xfId="476" xr:uid="{00000000-0005-0000-0000-00002C020000}"/>
    <cellStyle name="Comma 5 6 10" xfId="6614" xr:uid="{4631C7B0-5C00-4CE0-8E11-16DD7869E95A}"/>
    <cellStyle name="Comma 5 6 10 2" xfId="16994" xr:uid="{7A6C54D8-02D6-429F-A42C-8E718AD5DFFE}"/>
    <cellStyle name="Comma 5 6 11" xfId="9447" xr:uid="{0817B479-15F8-4772-92B0-336A3AAC008A}"/>
    <cellStyle name="Comma 5 6 11 2" xfId="19827" xr:uid="{55B5DE64-A888-4BDD-8E24-20AF3620EF38}"/>
    <cellStyle name="Comma 5 6 12" xfId="23251" xr:uid="{5847251C-B219-4630-9A49-4180AEBB92B2}"/>
    <cellStyle name="Comma 5 6 13" xfId="12490" xr:uid="{EB278AF2-1EFC-48A1-BAA3-6917F0523B0C}"/>
    <cellStyle name="Comma 5 6 2" xfId="477" xr:uid="{00000000-0005-0000-0000-00002D020000}"/>
    <cellStyle name="Comma 5 6 2 10" xfId="9448" xr:uid="{E37CCC6A-49F8-4C59-90E3-E68DF5B33094}"/>
    <cellStyle name="Comma 5 6 2 10 2" xfId="19828" xr:uid="{361AB468-D565-4E6D-A09E-0B8E69EE5726}"/>
    <cellStyle name="Comma 5 6 2 11" xfId="24861" xr:uid="{4A5F0AD4-A439-4F36-82D8-67A6150E45A6}"/>
    <cellStyle name="Comma 5 6 2 12" xfId="12507" xr:uid="{1918E5B2-94C3-4D29-A3BC-9F3126EC19AA}"/>
    <cellStyle name="Comma 5 6 2 2" xfId="478" xr:uid="{00000000-0005-0000-0000-00002E020000}"/>
    <cellStyle name="Comma 5 6 2 2 10" xfId="13075" xr:uid="{7F6D88B7-EE84-4B56-87E6-68195EA61EE9}"/>
    <cellStyle name="Comma 5 6 2 2 2" xfId="1643" xr:uid="{00000000-0005-0000-0000-00002F020000}"/>
    <cellStyle name="Comma 5 6 2 2 2 2" xfId="3036" xr:uid="{00000000-0005-0000-0000-0000C9010000}"/>
    <cellStyle name="Comma 5 6 2 2 2 2 2" xfId="8116" xr:uid="{13C664D6-8F08-440D-A9C4-5CC6CDB949F4}"/>
    <cellStyle name="Comma 5 6 2 2 2 2 2 2" xfId="28798" xr:uid="{6BB8A824-ABEF-4125-8742-F9940CAA7413}"/>
    <cellStyle name="Comma 5 6 2 2 2 2 2 3" xfId="26172" xr:uid="{CE3052D4-B364-445E-AFF8-5FBD2024463F}"/>
    <cellStyle name="Comma 5 6 2 2 2 2 2 4" xfId="18496" xr:uid="{12F04B86-DCA1-4EB9-A5D4-F44D51920EFD}"/>
    <cellStyle name="Comma 5 6 2 2 2 2 3" xfId="10949" xr:uid="{0DFBAED6-CE41-4977-AC84-6FF4D775334E}"/>
    <cellStyle name="Comma 5 6 2 2 2 2 3 2" xfId="21329" xr:uid="{5BA0FFA3-55B2-4543-B4AB-6DE34D11799D}"/>
    <cellStyle name="Comma 5 6 2 2 2 2 4" xfId="25212" xr:uid="{39FEBC27-FB7B-46B5-AE79-C04E454412EC}"/>
    <cellStyle name="Comma 5 6 2 2 2 2 5" xfId="15663" xr:uid="{3B247BE5-DA95-4BFE-9265-B2B51170AFF7}"/>
    <cellStyle name="Comma 5 6 2 2 2 3" xfId="3630" xr:uid="{00000000-0005-0000-0000-00002F020000}"/>
    <cellStyle name="Comma 5 6 2 2 2 4" xfId="5576" xr:uid="{6D3BDC34-D827-46F7-88BE-922304634FC0}"/>
    <cellStyle name="Comma 5 6 2 2 2 4 2" xfId="29945" xr:uid="{5B635471-5052-46FB-B146-0AFDD2B36BB8}"/>
    <cellStyle name="Comma 5 6 2 2 2 5" xfId="23106" xr:uid="{9CFBFF4A-AACF-4C42-972E-6670CAEF7B56}"/>
    <cellStyle name="Comma 5 6 2 2 2 6" xfId="13540" xr:uid="{E9C2FC4A-4DB4-45EE-844D-58014A703BCA}"/>
    <cellStyle name="Comma 5 6 2 2 3" xfId="1644" xr:uid="{00000000-0005-0000-0000-000030020000}"/>
    <cellStyle name="Comma 5 6 2 2 3 2" xfId="3773" xr:uid="{52C0A8FE-1672-4A0B-98CC-065396CA1D15}"/>
    <cellStyle name="Comma 5 6 2 2 3 2 2" xfId="8615" xr:uid="{64BD4978-527D-4288-B2AB-FBF9C340B835}"/>
    <cellStyle name="Comma 5 6 2 2 3 2 2 2" xfId="18995" xr:uid="{BE87114A-A879-451A-904F-9B8394E04AD9}"/>
    <cellStyle name="Comma 5 6 2 2 3 2 3" xfId="11448" xr:uid="{484B0271-B7DE-48CC-BC39-BD671855720F}"/>
    <cellStyle name="Comma 5 6 2 2 3 2 3 2" xfId="21828" xr:uid="{A82818FE-8A85-4A83-9105-B98121CD5D49}"/>
    <cellStyle name="Comma 5 6 2 2 3 2 4" xfId="28040" xr:uid="{E8790A02-C6B4-4E08-B93B-1543C39976AC}"/>
    <cellStyle name="Comma 5 6 2 2 3 2 5" xfId="28353" xr:uid="{A5FDD8F2-E7A6-4DFB-92B1-23B2DA4ED5A9}"/>
    <cellStyle name="Comma 5 6 2 2 3 2 6" xfId="16162" xr:uid="{3F8CAF59-7B9A-4C41-A777-B69CB3B25928}"/>
    <cellStyle name="Comma 5 6 2 2 3 3" xfId="23466" xr:uid="{1555F18E-3585-42BA-B21C-3F5224485A58}"/>
    <cellStyle name="Comma 5 6 2 2 3 3 2" xfId="29898" xr:uid="{E6772AFF-F70E-4799-AD63-89E737EDB507}"/>
    <cellStyle name="Comma 5 6 2 2 3 4" xfId="30011" xr:uid="{D420D383-93D8-4BAC-8C64-58B618B5958B}"/>
    <cellStyle name="Comma 5 6 2 2 4" xfId="1642" xr:uid="{00000000-0005-0000-0000-000031020000}"/>
    <cellStyle name="Comma 5 6 2 2 4 2" xfId="26908" xr:uid="{666AAA86-1F0C-4D09-92AE-DEB1BB345679}"/>
    <cellStyle name="Comma 5 6 2 2 4 3" xfId="26325" xr:uid="{BEE176BE-0587-4DAF-B5D8-95DE1ABCEAEC}"/>
    <cellStyle name="Comma 5 6 2 2 5" xfId="4257" xr:uid="{C071F0C2-7FF9-419E-AB53-1A006D8F91B9}"/>
    <cellStyle name="Comma 5 6 2 2 5 2" xfId="9029" xr:uid="{285A04F3-6FB7-4F5B-8BC6-3FCCB88A082D}"/>
    <cellStyle name="Comma 5 6 2 2 5 2 2" xfId="19409" xr:uid="{1D6CE86A-4B28-4E17-B4CA-9401F4858BAC}"/>
    <cellStyle name="Comma 5 6 2 2 5 2 3" xfId="31033" xr:uid="{1EA9922A-E309-408C-BB74-3D1F5E1A14F2}"/>
    <cellStyle name="Comma 5 6 2 2 5 2 4" xfId="30693" xr:uid="{885FB70C-6BB5-4532-A96A-20D44FAFED30}"/>
    <cellStyle name="Comma 5 6 2 2 5 3" xfId="11862" xr:uid="{AA7B603D-CCF5-46C0-805C-CEDE698D7B9D}"/>
    <cellStyle name="Comma 5 6 2 2 5 3 2" xfId="22242" xr:uid="{AFB1E244-0332-4A88-A911-B4D13437BB6F}"/>
    <cellStyle name="Comma 5 6 2 2 5 4" xfId="28690" xr:uid="{0733BD59-3F00-421F-A046-E4A0EDF2EDAF}"/>
    <cellStyle name="Comma 5 6 2 2 5 5" xfId="26457" xr:uid="{3079EAE1-684B-4BD4-876B-9ECEB73EE7D2}"/>
    <cellStyle name="Comma 5 6 2 2 5 6" xfId="16576" xr:uid="{79B256E5-8985-4D8C-848D-75F1C654E724}"/>
    <cellStyle name="Comma 5 6 2 2 6" xfId="4871" xr:uid="{B5D55B10-0881-419C-B732-466306D768E8}"/>
    <cellStyle name="Comma 5 6 2 2 6 2" xfId="28495" xr:uid="{FD4128A6-B85A-433F-BEBA-57CCE7A19CA1}"/>
    <cellStyle name="Comma 5 6 2 2 6 3" xfId="27040" xr:uid="{C2FD6024-063C-4BB6-A319-41F4C7C9715C}"/>
    <cellStyle name="Comma 5 6 2 2 6 4" xfId="14163" xr:uid="{20DE546D-3E6E-442C-A8E9-AB799FE01011}"/>
    <cellStyle name="Comma 5 6 2 2 7" xfId="6616" xr:uid="{CE2FA26B-5BAF-4EA3-A162-02D41BDEF9B8}"/>
    <cellStyle name="Comma 5 6 2 2 7 2" xfId="16996" xr:uid="{8C122B7D-CDA4-4B20-8EE6-B2A18A27E27F}"/>
    <cellStyle name="Comma 5 6 2 2 8" xfId="9449" xr:uid="{493A5F72-E443-4750-8205-310134CA00FC}"/>
    <cellStyle name="Comma 5 6 2 2 8 2" xfId="19829" xr:uid="{FD82A86A-8BB1-4631-B78D-BB6CC76D7B97}"/>
    <cellStyle name="Comma 5 6 2 2 9" xfId="24442" xr:uid="{DBC2662B-0096-4825-97AB-0A53BE0D05F8}"/>
    <cellStyle name="Comma 5 6 2 3" xfId="1645" xr:uid="{00000000-0005-0000-0000-000032020000}"/>
    <cellStyle name="Comma 5 6 2 3 2" xfId="3037" xr:uid="{00000000-0005-0000-0000-0000CA010000}"/>
    <cellStyle name="Comma 5 6 2 3 2 2" xfId="8117" xr:uid="{23E0A0A0-0515-4440-8FC8-CE55588B6DD2}"/>
    <cellStyle name="Comma 5 6 2 3 2 2 2" xfId="28799" xr:uid="{671BDB14-243E-45CA-A23C-8F371B38EA75}"/>
    <cellStyle name="Comma 5 6 2 3 2 2 2 2" xfId="31219" xr:uid="{E754FD69-8023-47E5-8936-45EC17C01A95}"/>
    <cellStyle name="Comma 5 6 2 3 2 2 2 3" xfId="30695" xr:uid="{8B730094-61E6-4360-85C8-E6490B245982}"/>
    <cellStyle name="Comma 5 6 2 3 2 2 3" xfId="26239" xr:uid="{1C759D9A-2B57-4B81-B6D1-6564D25BFE66}"/>
    <cellStyle name="Comma 5 6 2 3 2 2 4" xfId="18497" xr:uid="{AA1167CE-168B-4A15-AC11-7ADE41422C75}"/>
    <cellStyle name="Comma 5 6 2 3 2 3" xfId="10950" xr:uid="{76F3881A-2D5E-4D63-B789-77D4C66CF866}"/>
    <cellStyle name="Comma 5 6 2 3 2 3 2" xfId="21330" xr:uid="{DD20E463-3FD4-42FE-B7B4-D5FC84C459A2}"/>
    <cellStyle name="Comma 5 6 2 3 2 4" xfId="25052" xr:uid="{745800EE-3017-450A-8B34-6DA470EE4EEE}"/>
    <cellStyle name="Comma 5 6 2 3 2 5" xfId="15664" xr:uid="{5090D05D-6DBC-4C7E-B89F-187F563DADDA}"/>
    <cellStyle name="Comma 5 6 2 3 3" xfId="3573" xr:uid="{00000000-0005-0000-0000-000032020000}"/>
    <cellStyle name="Comma 5 6 2 3 4" xfId="4400" xr:uid="{801E30CD-C57C-4AA0-AD44-E472084856B7}"/>
    <cellStyle name="Comma 5 6 2 3 4 2" xfId="9172" xr:uid="{A2245F6E-C818-462B-A577-BFD6A878F55E}"/>
    <cellStyle name="Comma 5 6 2 3 4 2 2" xfId="19552" xr:uid="{14D9B2EC-B766-4595-9CDC-448355EE4724}"/>
    <cellStyle name="Comma 5 6 2 3 4 2 3" xfId="31066" xr:uid="{0BCC3248-510F-4F80-AE31-2C20A5227116}"/>
    <cellStyle name="Comma 5 6 2 3 4 2 4" xfId="30694" xr:uid="{9A1704C5-92D3-4EC2-ABE4-64113981F989}"/>
    <cellStyle name="Comma 5 6 2 3 4 3" xfId="12005" xr:uid="{35882B78-1782-4B44-B952-8D8F152EFB59}"/>
    <cellStyle name="Comma 5 6 2 3 4 3 2" xfId="22385" xr:uid="{FDCEE5D9-8336-48C7-815D-C9B7E8AFD011}"/>
    <cellStyle name="Comma 5 6 2 3 4 4" xfId="16719" xr:uid="{56D238A3-EADF-4C6C-ABC2-259D1B9EC20B}"/>
    <cellStyle name="Comma 5 6 2 3 5" xfId="5577" xr:uid="{7DAFC742-BDFC-41FC-ABDD-C89BACF93A27}"/>
    <cellStyle name="Comma 5 6 2 3 5 2" xfId="29714" xr:uid="{4E272700-95C3-44A0-BF31-07E252DAB136}"/>
    <cellStyle name="Comma 5 6 2 3 5 2 2" xfId="30964" xr:uid="{AF3CA143-BBE9-44FB-93FF-A7145ECBFBE4}"/>
    <cellStyle name="Comma 5 6 2 3 6" xfId="22841" xr:uid="{3FBDAED5-388D-4D26-8D74-FFEB528015CE}"/>
    <cellStyle name="Comma 5 6 2 3 7" xfId="13541" xr:uid="{4651E5BC-44DB-49EC-9E1E-2E263F7FB541}"/>
    <cellStyle name="Comma 5 6 2 4" xfId="1646" xr:uid="{00000000-0005-0000-0000-000033020000}"/>
    <cellStyle name="Comma 5 6 2 4 2" xfId="3035" xr:uid="{00000000-0005-0000-0000-0000CB010000}"/>
    <cellStyle name="Comma 5 6 2 4 2 2" xfId="8115" xr:uid="{5EE1CF64-9D10-4519-BE5F-3CC0CCD2C426}"/>
    <cellStyle name="Comma 5 6 2 4 2 2 2" xfId="28797" xr:uid="{FC49F608-A2B9-4DAE-9F80-E69D118BB65C}"/>
    <cellStyle name="Comma 5 6 2 4 2 2 3" xfId="28250" xr:uid="{F93BFCD3-1F2B-43DD-96BE-336BBD34E889}"/>
    <cellStyle name="Comma 5 6 2 4 2 2 4" xfId="18495" xr:uid="{681A9550-561D-4D2B-8618-A8501797004F}"/>
    <cellStyle name="Comma 5 6 2 4 2 3" xfId="10948" xr:uid="{CE55CC3B-C858-449C-8599-4E031514088A}"/>
    <cellStyle name="Comma 5 6 2 4 2 3 2" xfId="21328" xr:uid="{33E04FD2-637C-43D6-9B1F-5240F7C246D5}"/>
    <cellStyle name="Comma 5 6 2 4 2 4" xfId="23232" xr:uid="{EBC3B05A-7A0A-438A-8E96-15B08D86831D}"/>
    <cellStyle name="Comma 5 6 2 4 2 5" xfId="15662" xr:uid="{9E52C520-ED29-4051-AAED-430610354ED6}"/>
    <cellStyle name="Comma 5 6 2 4 3" xfId="3688" xr:uid="{00000000-0005-0000-0000-000033020000}"/>
    <cellStyle name="Comma 5 6 2 4 4" xfId="5578" xr:uid="{71C6AC17-1809-4613-A9BC-C403E4D7EDC1}"/>
    <cellStyle name="Comma 5 6 2 4 4 2" xfId="29944" xr:uid="{9FB3FC22-56A3-44B5-87A0-EBCF4B7BBF43}"/>
    <cellStyle name="Comma 5 6 2 4 5" xfId="23077" xr:uid="{05CE79C8-0595-4073-995E-F515BE239074}"/>
    <cellStyle name="Comma 5 6 2 4 6" xfId="13539" xr:uid="{123920D6-4E19-4240-B326-B292C9E4F685}"/>
    <cellStyle name="Comma 5 6 2 5" xfId="1641" xr:uid="{00000000-0005-0000-0000-000034020000}"/>
    <cellStyle name="Comma 5 6 2 5 2" xfId="2653" xr:uid="{00000000-0005-0000-0000-0000CC010000}"/>
    <cellStyle name="Comma 5 6 2 5 2 2" xfId="7778" xr:uid="{760C978A-BC3A-4099-B272-60CBCFE1F49B}"/>
    <cellStyle name="Comma 5 6 2 5 2 2 2" xfId="18158" xr:uid="{2B4F0818-04F1-4A3E-90AA-FE9F67CABD12}"/>
    <cellStyle name="Comma 5 6 2 5 2 3" xfId="10611" xr:uid="{7AA3840D-60B5-4811-AB3A-C2D763B540B5}"/>
    <cellStyle name="Comma 5 6 2 5 2 3 2" xfId="20991" xr:uid="{C3848658-C243-4766-91B7-F43B4247BE32}"/>
    <cellStyle name="Comma 5 6 2 5 2 4" xfId="27022" xr:uid="{14B37001-6DB6-47D9-8135-F7341B2B6043}"/>
    <cellStyle name="Comma 5 6 2 5 2 5" xfId="28048" xr:uid="{FC30BF35-A10F-4B9E-A7FB-BF166BA75823}"/>
    <cellStyle name="Comma 5 6 2 5 2 6" xfId="15325" xr:uid="{8D630E77-B1F3-4F87-9EBE-468BD74161CE}"/>
    <cellStyle name="Comma 5 6 2 5 3" xfId="3569" xr:uid="{00000000-0005-0000-0000-000034020000}"/>
    <cellStyle name="Comma 5 6 2 5 4" xfId="5575" xr:uid="{15CA7CF0-8774-44B8-89C4-66779EB5AB03}"/>
    <cellStyle name="Comma 5 6 2 5 4 2" xfId="29888" xr:uid="{BA1CDCF9-FD46-4D60-8CA7-A7079119BBF5}"/>
    <cellStyle name="Comma 5 6 2 5 5" xfId="23182" xr:uid="{B695C334-6D1D-4BA0-B65E-4327AA00C741}"/>
    <cellStyle name="Comma 5 6 2 5 6" xfId="13055" xr:uid="{3F962ED6-CBA7-4F78-907C-74062DC5C426}"/>
    <cellStyle name="Comma 5 6 2 6" xfId="2275" xr:uid="{00000000-0005-0000-0000-0000C7010000}"/>
    <cellStyle name="Comma 5 6 2 6 2" xfId="7402" xr:uid="{55AA8196-864E-4FAA-8F38-8D933D4F67BF}"/>
    <cellStyle name="Comma 5 6 2 6 2 2" xfId="17782" xr:uid="{C063C035-9AC4-4188-9411-57900EC33309}"/>
    <cellStyle name="Comma 5 6 2 6 3" xfId="10235" xr:uid="{E5CAEABC-95FB-49C6-B95D-77795AB6341F}"/>
    <cellStyle name="Comma 5 6 2 6 3 2" xfId="20615" xr:uid="{B66BB9E8-0F84-4162-915D-02AB7DEBA8AA}"/>
    <cellStyle name="Comma 5 6 2 6 4" xfId="22975" xr:uid="{703D8A09-5AB2-4384-B084-DFBDDF5134A9}"/>
    <cellStyle name="Comma 5 6 2 6 5" xfId="26450" xr:uid="{33747A0D-B40C-45E9-9527-F5B33B70402A}"/>
    <cellStyle name="Comma 5 6 2 6 6" xfId="14949" xr:uid="{1F7EDEBB-CF6F-429D-A222-FF76750F2126}"/>
    <cellStyle name="Comma 5 6 2 7" xfId="3816" xr:uid="{B4AAABA5-2912-46C4-A8A7-5D7C242BB3E0}"/>
    <cellStyle name="Comma 5 6 2 7 2" xfId="8650" xr:uid="{505361DD-BC03-414D-B75F-B325FF6A087B}"/>
    <cellStyle name="Comma 5 6 2 7 2 2" xfId="19030" xr:uid="{B5825790-102F-4786-BFC8-CA5B7795FBB2}"/>
    <cellStyle name="Comma 5 6 2 7 3" xfId="11483" xr:uid="{291CBEEB-96E2-4CE2-92F5-992FFCAAB487}"/>
    <cellStyle name="Comma 5 6 2 7 3 2" xfId="21863" xr:uid="{2ADB1291-B0DB-4F88-9875-C60D450EDD3C}"/>
    <cellStyle name="Comma 5 6 2 7 4" xfId="26445" xr:uid="{A599851F-1443-4C53-AD67-76E79E60D3E9}"/>
    <cellStyle name="Comma 5 6 2 7 5" xfId="26373" xr:uid="{1A9D8B69-476D-44F6-966C-060DEC326322}"/>
    <cellStyle name="Comma 5 6 2 7 6" xfId="16197" xr:uid="{0561A9D7-E3C0-4658-9A12-427315DCB20E}"/>
    <cellStyle name="Comma 5 6 2 8" xfId="4870" xr:uid="{3E8F4A8B-934A-488E-B0D8-9CDBF3BAF43D}"/>
    <cellStyle name="Comma 5 6 2 8 2" xfId="14162" xr:uid="{6135CAAB-BC69-4100-9762-167B1382FD8C}"/>
    <cellStyle name="Comma 5 6 2 9" xfId="6615" xr:uid="{F76A3232-5316-48AB-B1C1-521032568CB1}"/>
    <cellStyle name="Comma 5 6 2 9 2" xfId="16995" xr:uid="{8E3E216E-86EF-454F-91CB-3A0F6E6FCD17}"/>
    <cellStyle name="Comma 5 6 3" xfId="479" xr:uid="{00000000-0005-0000-0000-000035020000}"/>
    <cellStyle name="Comma 5 6 3 10" xfId="12665" xr:uid="{9A4BCD8E-F5B8-42BC-A351-057634D261C4}"/>
    <cellStyle name="Comma 5 6 3 2" xfId="1648" xr:uid="{00000000-0005-0000-0000-000036020000}"/>
    <cellStyle name="Comma 5 6 3 2 2" xfId="3038" xr:uid="{00000000-0005-0000-0000-0000CE010000}"/>
    <cellStyle name="Comma 5 6 3 2 2 2" xfId="8118" xr:uid="{2988140F-C9BB-4F35-BE88-8B632235552C}"/>
    <cellStyle name="Comma 5 6 3 2 2 2 2" xfId="28800" xr:uid="{15CF8EA8-D872-4A1A-BBD9-2FBA5C11DD5A}"/>
    <cellStyle name="Comma 5 6 3 2 2 2 3" xfId="26472" xr:uid="{514830B1-160E-4F8B-9AB5-3550D757909B}"/>
    <cellStyle name="Comma 5 6 3 2 2 2 4" xfId="18498" xr:uid="{AAC7EE76-4F4E-4C78-BEAC-B2E459246B53}"/>
    <cellStyle name="Comma 5 6 3 2 2 3" xfId="10951" xr:uid="{6651C9F7-8EE7-4D75-AC11-54ED3950982A}"/>
    <cellStyle name="Comma 5 6 3 2 2 3 2" xfId="21331" xr:uid="{6EE81B4D-AED8-464B-BF44-6E2802D87D53}"/>
    <cellStyle name="Comma 5 6 3 2 2 4" xfId="25810" xr:uid="{56264640-B7B6-4259-88CF-94ABC0784962}"/>
    <cellStyle name="Comma 5 6 3 2 2 5" xfId="15665" xr:uid="{51AFB86B-CB9C-4C17-A951-DCC2815DA1FB}"/>
    <cellStyle name="Comma 5 6 3 2 3" xfId="3537" xr:uid="{00000000-0005-0000-0000-000036020000}"/>
    <cellStyle name="Comma 5 6 3 2 4" xfId="5579" xr:uid="{8D6F4F08-AEE7-4E1C-9695-7E8F22B5E68C}"/>
    <cellStyle name="Comma 5 6 3 2 4 2" xfId="29946" xr:uid="{8B1B28A8-133C-4516-A9F3-7FE36BF04379}"/>
    <cellStyle name="Comma 5 6 3 2 5" xfId="24535" xr:uid="{3605F36D-2DA4-4E1E-B5B2-7275CC3D770B}"/>
    <cellStyle name="Comma 5 6 3 2 6" xfId="13542" xr:uid="{10618A8C-FF4F-43A9-8C44-8968BE992A4F}"/>
    <cellStyle name="Comma 5 6 3 3" xfId="1649" xr:uid="{00000000-0005-0000-0000-000037020000}"/>
    <cellStyle name="Comma 5 6 3 3 2" xfId="2670" xr:uid="{00000000-0005-0000-0000-0000CF010000}"/>
    <cellStyle name="Comma 5 6 3 3 2 2" xfId="7794" xr:uid="{FC4E818E-86CA-4871-A53F-6AE683E00537}"/>
    <cellStyle name="Comma 5 6 3 3 2 2 2" xfId="18174" xr:uid="{A6F7B1FA-D58C-4E72-B7F5-1DA4608A0506}"/>
    <cellStyle name="Comma 5 6 3 3 2 3" xfId="10627" xr:uid="{466915EA-A5DE-480D-873A-773BC4A7C5B4}"/>
    <cellStyle name="Comma 5 6 3 3 2 3 2" xfId="21007" xr:uid="{58DD9EC1-7FAE-451B-B84B-7FF34BA949B1}"/>
    <cellStyle name="Comma 5 6 3 3 2 4" xfId="15341" xr:uid="{CBFC83F7-B5FD-47E9-9402-9883DBB0922C}"/>
    <cellStyle name="Comma 5 6 3 3 2 5" xfId="30428" xr:uid="{ED4880D0-7E90-4301-AA4F-4731D701629B}"/>
    <cellStyle name="Comma 5 6 3 3 3" xfId="3539" xr:uid="{00000000-0005-0000-0000-000037020000}"/>
    <cellStyle name="Comma 5 6 3 3 4" xfId="5580" xr:uid="{761EBF54-5B24-4AA9-86E2-6BDAAF962FA7}"/>
    <cellStyle name="Comma 5 6 3 3 4 2" xfId="29897" xr:uid="{AB4FD6CD-0861-47AC-BFF8-0942381BE83B}"/>
    <cellStyle name="Comma 5 6 3 3 5" xfId="22820" xr:uid="{414F5BD6-9601-4501-97FD-1B91957F007A}"/>
    <cellStyle name="Comma 5 6 3 3 6" xfId="13074" xr:uid="{EFA9F08E-5102-40A7-B488-32F84DE311D1}"/>
    <cellStyle name="Comma 5 6 3 4" xfId="1647" xr:uid="{00000000-0005-0000-0000-000038020000}"/>
    <cellStyle name="Comma 5 6 3 4 2" xfId="4655" xr:uid="{96B839EE-44EA-4FBB-9175-77FE529D3877}"/>
    <cellStyle name="Comma 5 6 3 4 2 2" xfId="9407" xr:uid="{630F016D-D656-47E0-9F46-225F3907DBA3}"/>
    <cellStyle name="Comma 5 6 3 4 2 2 2" xfId="19787" xr:uid="{96E2F542-CA8D-4ECC-9D80-96C38592BB84}"/>
    <cellStyle name="Comma 5 6 3 4 2 3" xfId="12240" xr:uid="{F19B67DB-29E6-4352-AFB8-B111561F27E7}"/>
    <cellStyle name="Comma 5 6 3 4 2 3 2" xfId="22620" xr:uid="{1F87520B-F67C-418A-B875-7FAAFF828D33}"/>
    <cellStyle name="Comma 5 6 3 4 2 4" xfId="28277" xr:uid="{21A54E6A-310D-4239-8B26-446127D07DBF}"/>
    <cellStyle name="Comma 5 6 3 4 2 5" xfId="26647" xr:uid="{1B152A18-1C82-4286-836C-A679DC640C6A}"/>
    <cellStyle name="Comma 5 6 3 4 2 6" xfId="16954" xr:uid="{0487E457-D63A-4098-84BA-4D4BC076AA8F}"/>
    <cellStyle name="Comma 5 6 3 4 3" xfId="24252" xr:uid="{605FDD89-0425-4367-8C3B-784B5D425380}"/>
    <cellStyle name="Comma 5 6 3 5" xfId="4122" xr:uid="{DF63986C-EEEC-420A-A145-91C5AAECDE50}"/>
    <cellStyle name="Comma 5 6 3 5 2" xfId="8894" xr:uid="{5901397A-C167-4D60-9058-B5323971A03C}"/>
    <cellStyle name="Comma 5 6 3 5 2 2" xfId="29006" xr:uid="{E9821182-F511-459C-8200-A6ACE1605CCE}"/>
    <cellStyle name="Comma 5 6 3 5 2 3" xfId="27074" xr:uid="{AA58A71E-A9E2-47FF-A519-0B5400D31F1E}"/>
    <cellStyle name="Comma 5 6 3 5 2 4" xfId="19274" xr:uid="{537EFCF4-5CA5-4F86-8653-BC297AE15835}"/>
    <cellStyle name="Comma 5 6 3 5 2 5" xfId="31008" xr:uid="{B8E6B64A-486D-4071-8DC3-AA330959E8E0}"/>
    <cellStyle name="Comma 5 6 3 5 3" xfId="11727" xr:uid="{31C10FCD-B77E-4316-A776-403BF58FAB36}"/>
    <cellStyle name="Comma 5 6 3 5 3 2" xfId="22107" xr:uid="{E8D6B2DA-D8E8-4FC4-BBC5-E6A7E0071C73}"/>
    <cellStyle name="Comma 5 6 3 5 4" xfId="25651" xr:uid="{978D8406-2F72-4AD1-90F1-6B8A28C381C1}"/>
    <cellStyle name="Comma 5 6 3 5 5" xfId="16441" xr:uid="{C75A4B7E-E15F-49D1-A402-7902E8917AC0}"/>
    <cellStyle name="Comma 5 6 3 6" xfId="4872" xr:uid="{62C1F978-25D8-4CC1-9BA5-9A9C3B52A758}"/>
    <cellStyle name="Comma 5 6 3 6 2" xfId="28688" xr:uid="{7979634E-E2D5-43B6-BABA-61DBAA353967}"/>
    <cellStyle name="Comma 5 6 3 6 3" xfId="26007" xr:uid="{9332BC9F-0C97-4623-974D-D0703A9F521C}"/>
    <cellStyle name="Comma 5 6 3 6 4" xfId="14164" xr:uid="{C4FD2E18-8907-418E-BEFD-599F2FBB4D80}"/>
    <cellStyle name="Comma 5 6 3 7" xfId="6617" xr:uid="{7B8BE26E-8EB7-40A6-8C1F-A5C8F82DD8AB}"/>
    <cellStyle name="Comma 5 6 3 7 2" xfId="26274" xr:uid="{47A7EEA5-49CD-448B-AF24-B40E545AFC4C}"/>
    <cellStyle name="Comma 5 6 3 7 3" xfId="27405" xr:uid="{CC90C86D-535E-4CD2-9515-9AFB75C393D7}"/>
    <cellStyle name="Comma 5 6 3 7 4" xfId="16997" xr:uid="{B82D5362-48A2-4270-B9FB-2ACCDDD72ED1}"/>
    <cellStyle name="Comma 5 6 3 8" xfId="9450" xr:uid="{1A55361D-A709-4349-9372-B9ADC2352EFB}"/>
    <cellStyle name="Comma 5 6 3 8 2" xfId="19830" xr:uid="{918C8C6A-4561-4334-BA22-26C3070BF72F}"/>
    <cellStyle name="Comma 5 6 3 9" xfId="24349" xr:uid="{725B2A9C-E526-44FB-94FB-67F2A605326F}"/>
    <cellStyle name="Comma 5 6 4" xfId="480" xr:uid="{00000000-0005-0000-0000-000039020000}"/>
    <cellStyle name="Comma 5 6 4 10" xfId="13543" xr:uid="{69DFF61A-3937-4D61-A1C6-BCFA084C7E61}"/>
    <cellStyle name="Comma 5 6 4 2" xfId="1651" xr:uid="{00000000-0005-0000-0000-00003A020000}"/>
    <cellStyle name="Comma 5 6 4 2 2" xfId="23231" xr:uid="{631D18D8-9F14-4EF0-8240-8FC074BE2970}"/>
    <cellStyle name="Comma 5 6 4 2 2 2" xfId="29832" xr:uid="{ACAEC5BD-7D04-4A07-8311-C37FECBDA470}"/>
    <cellStyle name="Comma 5 6 4 2 2 2 2" xfId="30697" xr:uid="{6FD28594-8527-46A9-81FF-53A5969F8A03}"/>
    <cellStyle name="Comma 5 6 4 2 3" xfId="23616" xr:uid="{EB20E96A-ABBE-4405-A83A-0C56D225D782}"/>
    <cellStyle name="Comma 5 6 4 2 4" xfId="30050"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3" xr:uid="{29D46A5B-5EF4-4D5F-A22D-461AEE36AEE4}"/>
    <cellStyle name="Comma 5 6 4 5 2 2" xfId="19553" xr:uid="{915B69A5-F130-476E-A455-3362F3718E7A}"/>
    <cellStyle name="Comma 5 6 4 5 2 3" xfId="31067" xr:uid="{F2786672-7DFE-4FB0-BA25-C00762325A99}"/>
    <cellStyle name="Comma 5 6 4 5 2 4" xfId="30696" xr:uid="{4B424C80-EECD-4381-B558-D0681B8D1102}"/>
    <cellStyle name="Comma 5 6 4 5 3" xfId="12006" xr:uid="{F056B21E-8EEC-42D1-A5EC-AC363C419105}"/>
    <cellStyle name="Comma 5 6 4 5 3 2" xfId="22386" xr:uid="{6193C099-469F-4BED-9B2E-5342B05049AB}"/>
    <cellStyle name="Comma 5 6 4 5 4" xfId="16720" xr:uid="{101AE1AE-F90A-41ED-876F-AC99EDFE262D}"/>
    <cellStyle name="Comma 5 6 4 6" xfId="4873" xr:uid="{606B6403-7A80-4C7A-AB8E-023D16F4F682}"/>
    <cellStyle name="Comma 5 6 4 6 2" xfId="14165" xr:uid="{AAE9E0B8-5207-490D-B683-5B8B2029A3E9}"/>
    <cellStyle name="Comma 5 6 4 7" xfId="6618" xr:uid="{D8BDED57-485A-4A5D-A931-A9573409E00D}"/>
    <cellStyle name="Comma 5 6 4 7 2" xfId="16998" xr:uid="{4FDFD70E-F66A-4013-9215-3448C2947268}"/>
    <cellStyle name="Comma 5 6 4 8" xfId="9451" xr:uid="{7331E9E2-6F0D-46C8-9F00-16E1BAED187C}"/>
    <cellStyle name="Comma 5 6 4 8 2" xfId="19831" xr:uid="{982F0F29-74E0-425B-826B-D189FCA037A6}"/>
    <cellStyle name="Comma 5 6 4 9" xfId="24590" xr:uid="{E92AF8D2-F737-4F3F-8E21-3899B629C4BC}"/>
    <cellStyle name="Comma 5 6 5" xfId="1653" xr:uid="{00000000-0005-0000-0000-00003D020000}"/>
    <cellStyle name="Comma 5 6 5 2" xfId="2870" xr:uid="{00000000-0005-0000-0000-0000D1010000}"/>
    <cellStyle name="Comma 5 6 5 2 2" xfId="7987" xr:uid="{A4168C2C-017A-4E86-848B-D43FC33D9E71}"/>
    <cellStyle name="Comma 5 6 5 2 2 2" xfId="28257" xr:uid="{5F5CF18B-E883-4239-80F4-25A57F9ABFF8}"/>
    <cellStyle name="Comma 5 6 5 2 2 2 2" xfId="31204" xr:uid="{7D4C9951-2CC3-4A50-BBC9-67EE0E29863D}"/>
    <cellStyle name="Comma 5 6 5 2 2 2 3" xfId="30698" xr:uid="{776FC7D4-7BCD-4D98-A3F7-74BEEC5CD323}"/>
    <cellStyle name="Comma 5 6 5 2 2 3" xfId="27866" xr:uid="{C54C1D54-1B79-487A-9CB9-DFE7AE2A9CD6}"/>
    <cellStyle name="Comma 5 6 5 2 2 4" xfId="18367" xr:uid="{58248E8F-2F5A-4FBC-BA63-B8901727DC47}"/>
    <cellStyle name="Comma 5 6 5 2 3" xfId="10820" xr:uid="{78AA1DAD-4757-4283-9FE6-DE180516122E}"/>
    <cellStyle name="Comma 5 6 5 2 3 2" xfId="21200" xr:uid="{0F318335-83CE-4969-9344-703F784264E8}"/>
    <cellStyle name="Comma 5 6 5 2 4" xfId="24842" xr:uid="{58FE6BB2-A654-4842-9D03-347B90CB102C}"/>
    <cellStyle name="Comma 5 6 5 2 5" xfId="15534" xr:uid="{90E983AF-E2A7-47E2-8A74-579B8D03F159}"/>
    <cellStyle name="Comma 5 6 5 3" xfId="3540" xr:uid="{00000000-0005-0000-0000-00003D020000}"/>
    <cellStyle name="Comma 5 6 5 4" xfId="5581" xr:uid="{F71FC95D-44D7-4567-A472-4307DC68F426}"/>
    <cellStyle name="Comma 5 6 5 4 2" xfId="29841" xr:uid="{C378B11F-FE1B-4D48-8F76-B07AE9EB0C13}"/>
    <cellStyle name="Comma 5 6 5 5" xfId="22674" xr:uid="{55490A9E-01D7-460C-A9F7-9F91E148E222}"/>
    <cellStyle name="Comma 5 6 5 6" xfId="13363" xr:uid="{EA787D51-6E05-4DA2-BB3C-931FD37A02C3}"/>
    <cellStyle name="Comma 5 6 6" xfId="1654" xr:uid="{00000000-0005-0000-0000-00003E020000}"/>
    <cellStyle name="Comma 5 6 6 2" xfId="2502" xr:uid="{00000000-0005-0000-0000-0000D2010000}"/>
    <cellStyle name="Comma 5 6 6 2 2" xfId="7627" xr:uid="{1BEB08BA-662C-4878-B2D9-0F34C8877877}"/>
    <cellStyle name="Comma 5 6 6 2 2 2" xfId="18007" xr:uid="{BD27081A-33EF-4C77-96E7-2C5D52AB2CB3}"/>
    <cellStyle name="Comma 5 6 6 2 3" xfId="10460" xr:uid="{B1DF0B21-DA5F-41AD-B192-AC41182AEEC6}"/>
    <cellStyle name="Comma 5 6 6 2 3 2" xfId="20840" xr:uid="{BF5CE5FE-3EF1-4520-BDE5-A886A7DBD274}"/>
    <cellStyle name="Comma 5 6 6 2 4" xfId="27699" xr:uid="{ABFDF23C-0423-457C-83B1-A087B20ABBEA}"/>
    <cellStyle name="Comma 5 6 6 2 5" xfId="27362" xr:uid="{F19CC4E9-508D-499B-8F9E-0BA9B4616EF6}"/>
    <cellStyle name="Comma 5 6 6 2 6" xfId="15174" xr:uid="{7FD278A5-F30B-4C06-B250-225256092BE0}"/>
    <cellStyle name="Comma 5 6 6 3" xfId="3542" xr:uid="{00000000-0005-0000-0000-00003E020000}"/>
    <cellStyle name="Comma 5 6 6 4" xfId="5582" xr:uid="{C299B670-1E97-4C26-B434-264A76914A49}"/>
    <cellStyle name="Comma 5 6 6 4 2" xfId="29870" xr:uid="{C06840A9-7BF7-48E8-BD43-5AA0864EF63B}"/>
    <cellStyle name="Comma 5 6 6 5" xfId="23725" xr:uid="{5713D575-9C81-4804-B1A8-F5DE5B0FFABF}"/>
    <cellStyle name="Comma 5 6 6 6" xfId="12890" xr:uid="{FB173E75-DA18-4987-8EEB-D3CA7E70D2C0}"/>
    <cellStyle name="Comma 5 6 7" xfId="1640" xr:uid="{00000000-0005-0000-0000-00003F020000}"/>
    <cellStyle name="Comma 5 6 7 2" xfId="2258" xr:uid="{00000000-0005-0000-0000-0000C6010000}"/>
    <cellStyle name="Comma 5 6 7 2 2" xfId="7385" xr:uid="{B1ADE0B4-0841-4EA0-8361-A573FE98E495}"/>
    <cellStyle name="Comma 5 6 7 2 2 2" xfId="17765" xr:uid="{35FCECEC-1608-4E78-8E5B-E19FCE3F68EB}"/>
    <cellStyle name="Comma 5 6 7 2 3" xfId="10218" xr:uid="{5D91E43A-ED10-41E3-9D74-036AA5B5FE1B}"/>
    <cellStyle name="Comma 5 6 7 2 3 2" xfId="20598" xr:uid="{B2E5C644-A4CF-49A9-AA57-CA35A1AF6478}"/>
    <cellStyle name="Comma 5 6 7 2 4" xfId="28490" xr:uid="{9A66F825-2F8B-4320-A260-883602AAA4D7}"/>
    <cellStyle name="Comma 5 6 7 2 5" xfId="25898" xr:uid="{3DDE40A2-D002-44C3-BB89-D8C7AFCBCEAB}"/>
    <cellStyle name="Comma 5 6 7 2 6" xfId="14932" xr:uid="{9070B726-4E0F-4A72-B935-ED3611F82692}"/>
    <cellStyle name="Comma 5 6 7 3" xfId="3681" xr:uid="{00000000-0005-0000-0000-00003F020000}"/>
    <cellStyle name="Comma 5 6 7 4" xfId="23676" xr:uid="{98C2CE82-9E9A-455F-9994-C8EBEE219C54}"/>
    <cellStyle name="Comma 5 6 8" xfId="3862" xr:uid="{75645FB4-205D-4E97-ABC5-C721ABB9F46B}"/>
    <cellStyle name="Comma 5 6 8 2" xfId="8694" xr:uid="{9C4DAFBF-0377-441E-B8E5-C883A9095C2E}"/>
    <cellStyle name="Comma 5 6 8 2 2" xfId="19074" xr:uid="{B509ABE0-D8C4-4066-83AA-AE80A9FA47F9}"/>
    <cellStyle name="Comma 5 6 8 3" xfId="11527" xr:uid="{8BBD3814-0477-4211-98F9-083CA8A425D3}"/>
    <cellStyle name="Comma 5 6 8 3 2" xfId="21907" xr:uid="{41DAC589-E123-4832-BCB0-093350FF3653}"/>
    <cellStyle name="Comma 5 6 8 4" xfId="26490" xr:uid="{5A3E59E1-46B3-4497-B3B1-54407837B839}"/>
    <cellStyle name="Comma 5 6 8 5" xfId="27286" xr:uid="{C2C9EF68-7E4B-49EF-B522-A266D5396DCF}"/>
    <cellStyle name="Comma 5 6 8 6" xfId="16241" xr:uid="{9E8CB0D6-6B8E-4477-B094-490FBDC1FBC1}"/>
    <cellStyle name="Comma 5 6 9" xfId="4869" xr:uid="{C6A25E47-8C83-4DB5-8384-5642D1F451D1}"/>
    <cellStyle name="Comma 5 6 9 2" xfId="28492" xr:uid="{17BF5DBF-6F50-48C0-B849-55785DDD8055}"/>
    <cellStyle name="Comma 5 6 9 3" xfId="26491" xr:uid="{C62C78BA-C0F0-45C9-8AE1-A73B68B1AD84}"/>
    <cellStyle name="Comma 5 6 9 4" xfId="14161" xr:uid="{B80FD583-A4D1-422C-8EF7-CDF096FE6F6F}"/>
    <cellStyle name="Comma 5 7" xfId="481" xr:uid="{00000000-0005-0000-0000-000040020000}"/>
    <cellStyle name="Comma 5 7 10" xfId="6619" xr:uid="{14EE97B8-3107-4485-AD21-11E6538925C2}"/>
    <cellStyle name="Comma 5 7 10 2" xfId="16999" xr:uid="{5CBD8036-72DA-473D-8A8A-0E93E593676C}"/>
    <cellStyle name="Comma 5 7 11" xfId="9452" xr:uid="{CBC3D018-F339-48CA-809A-9BD129D1579D}"/>
    <cellStyle name="Comma 5 7 11 2" xfId="19832" xr:uid="{6D1C1702-DB26-4213-A813-D47E860EB7BE}"/>
    <cellStyle name="Comma 5 7 12" xfId="24089" xr:uid="{730B1F54-6836-4D9C-81FE-2FB8C980C0BD}"/>
    <cellStyle name="Comma 5 7 13" xfId="12508" xr:uid="{66F9A521-1AD4-4187-BA8A-DB446B7A9868}"/>
    <cellStyle name="Comma 5 7 2" xfId="482" xr:uid="{00000000-0005-0000-0000-000041020000}"/>
    <cellStyle name="Comma 5 7 2 10" xfId="24573" xr:uid="{4F2F782D-5870-4461-A2CB-636E40F9A215}"/>
    <cellStyle name="Comma 5 7 2 11" xfId="12666" xr:uid="{8E6FD8F7-43D2-4EB7-8A0D-38A637E02AD2}"/>
    <cellStyle name="Comma 5 7 2 2" xfId="483" xr:uid="{00000000-0005-0000-0000-000042020000}"/>
    <cellStyle name="Comma 5 7 2 2 2" xfId="1658" xr:uid="{00000000-0005-0000-0000-000043020000}"/>
    <cellStyle name="Comma 5 7 2 2 2 2" xfId="23366" xr:uid="{1634567F-8A14-4929-8EE8-848E60E811A4}"/>
    <cellStyle name="Comma 5 7 2 2 2 2 2" xfId="29734" xr:uid="{FE2222D0-7793-40F0-A436-798F90E6F940}"/>
    <cellStyle name="Comma 5 7 2 2 2 2 2 2" xfId="30700" xr:uid="{9BD97334-2881-445B-A34E-42326F312AE5}"/>
    <cellStyle name="Comma 5 7 2 2 2 3" xfId="25602" xr:uid="{2E4144DF-BA35-444A-B073-CD4ECDA4E41B}"/>
    <cellStyle name="Comma 5 7 2 2 2 4" xfId="30051" xr:uid="{9E34B2C9-B31D-4C5D-8B66-EEB757494DBF}"/>
    <cellStyle name="Comma 5 7 2 2 3" xfId="1659" xr:uid="{00000000-0005-0000-0000-000044020000}"/>
    <cellStyle name="Comma 5 7 2 2 3 2" xfId="26635" xr:uid="{5556106A-FC6B-4A1F-BCE2-D4D23FB55ECF}"/>
    <cellStyle name="Comma 5 7 2 2 3 3" xfId="26990" xr:uid="{79683DFE-2E88-4A76-9341-AE0DCE02312A}"/>
    <cellStyle name="Comma 5 7 2 2 4" xfId="1657" xr:uid="{00000000-0005-0000-0000-000045020000}"/>
    <cellStyle name="Comma 5 7 2 2 5" xfId="4876" xr:uid="{662677CF-EED7-4EE9-A1F4-218A4809BCE7}"/>
    <cellStyle name="Comma 5 7 2 2 5 2" xfId="26536" xr:uid="{2AA00ACA-3F70-4143-882E-9AB90CBCFDA9}"/>
    <cellStyle name="Comma 5 7 2 2 5 2 2" xfId="31178" xr:uid="{0FF2F87E-EA1D-4F08-B923-8F0B3224573A}"/>
    <cellStyle name="Comma 5 7 2 2 5 2 3" xfId="30699" xr:uid="{A84E266A-6C4D-48FB-B0F5-7AE41F9D8B5F}"/>
    <cellStyle name="Comma 5 7 2 2 5 3" xfId="26332" xr:uid="{DC4C886B-FA07-433C-8E3D-E3869D9D293F}"/>
    <cellStyle name="Comma 5 7 2 2 5 4" xfId="14168" xr:uid="{11D3F6A0-2075-4D5B-886A-9165B7D14B04}"/>
    <cellStyle name="Comma 5 7 2 2 6" xfId="6621" xr:uid="{1663967D-20F1-45F3-ACE2-E60A145759CC}"/>
    <cellStyle name="Comma 5 7 2 2 6 2" xfId="17001" xr:uid="{40A5B1FA-4FD8-4C4C-9CCE-C8EF4F188AD0}"/>
    <cellStyle name="Comma 5 7 2 2 7" xfId="9454" xr:uid="{97B3FDC4-0CBD-4885-BFCD-715739C8CD60}"/>
    <cellStyle name="Comma 5 7 2 2 7 2" xfId="19834" xr:uid="{1C7A9CF3-0EA0-4CBB-AB63-A14EBACE1599}"/>
    <cellStyle name="Comma 5 7 2 2 8" xfId="24471" xr:uid="{F8F1E486-2341-40EC-80C1-2B7172C7D86B}"/>
    <cellStyle name="Comma 5 7 2 2 9" xfId="13544" xr:uid="{305B0BF6-F862-44A4-BF42-178CF9A94E26}"/>
    <cellStyle name="Comma 5 7 2 3" xfId="1660" xr:uid="{00000000-0005-0000-0000-000046020000}"/>
    <cellStyle name="Comma 5 7 2 3 2" xfId="2671" xr:uid="{00000000-0005-0000-0000-0000D6010000}"/>
    <cellStyle name="Comma 5 7 2 3 2 2" xfId="7795" xr:uid="{13AA3425-DA08-49E7-8A0E-AF84A7626225}"/>
    <cellStyle name="Comma 5 7 2 3 2 2 2" xfId="18175" xr:uid="{846E0AB7-6954-4E03-AD74-1E9D6DC8BA7D}"/>
    <cellStyle name="Comma 5 7 2 3 2 3" xfId="10628" xr:uid="{BB9D0CC4-E015-488B-9CCE-E31DBCA3579D}"/>
    <cellStyle name="Comma 5 7 2 3 2 3 2" xfId="21008" xr:uid="{68F76178-87A8-4557-8677-E967A2D7086C}"/>
    <cellStyle name="Comma 5 7 2 3 2 4" xfId="15342" xr:uid="{190957A6-4825-4713-AF5A-F13B9F2FAB46}"/>
    <cellStyle name="Comma 5 7 2 3 2 5" xfId="30429" xr:uid="{73CA2C10-218A-4D2A-81E4-A47A78477738}"/>
    <cellStyle name="Comma 5 7 2 3 3" xfId="3541" xr:uid="{00000000-0005-0000-0000-000046020000}"/>
    <cellStyle name="Comma 5 7 2 3 4" xfId="5583" xr:uid="{F1C4E9C9-E7C5-4999-9F4B-6A3BEE167DF3}"/>
    <cellStyle name="Comma 5 7 2 3 4 2" xfId="29750" xr:uid="{9A070076-FD0C-4E69-84C5-AB1037CE374D}"/>
    <cellStyle name="Comma 5 7 2 3 5" xfId="25179" xr:uid="{5683F0CD-3BA8-4FCE-9083-BEF5A0F955FE}"/>
    <cellStyle name="Comma 5 7 2 3 6" xfId="13076" xr:uid="{20152E85-0F02-4F68-B0EF-188D729F7246}"/>
    <cellStyle name="Comma 5 7 2 4" xfId="1661" xr:uid="{00000000-0005-0000-0000-000047020000}"/>
    <cellStyle name="Comma 5 7 2 4 2" xfId="4681" xr:uid="{8FBE2D01-7106-47CC-A850-387B386B4D74}"/>
    <cellStyle name="Comma 5 7 2 4 2 2" xfId="9416" xr:uid="{B2026E21-6175-42C0-A65E-87647A35362B}"/>
    <cellStyle name="Comma 5 7 2 4 2 2 2" xfId="19796" xr:uid="{F0303F0C-183A-45C1-9195-D7000C274528}"/>
    <cellStyle name="Comma 5 7 2 4 2 2 3" xfId="31110" xr:uid="{F57B2301-3A0F-4B61-985A-7206CFD1129C}"/>
    <cellStyle name="Comma 5 7 2 4 2 2 4" xfId="30701" xr:uid="{A568AC5A-EBC6-4C11-987C-AB2234DC4239}"/>
    <cellStyle name="Comma 5 7 2 4 2 3" xfId="12249" xr:uid="{23FBDDE2-9ADE-4BC0-9007-49DEC224EDA3}"/>
    <cellStyle name="Comma 5 7 2 4 2 3 2" xfId="22629" xr:uid="{F0FD67B3-C129-4D8C-9442-46DA1BB55B29}"/>
    <cellStyle name="Comma 5 7 2 4 2 4" xfId="26492" xr:uid="{981C4E56-484D-4484-8BE4-DD13E3CB5DF3}"/>
    <cellStyle name="Comma 5 7 2 4 2 5" xfId="28340" xr:uid="{2FB2A506-78EB-4959-BCD8-892F75D1E3C7}"/>
    <cellStyle name="Comma 5 7 2 4 2 6" xfId="16963" xr:uid="{009B3A7B-75F5-4FB4-ABD6-939E56B02676}"/>
    <cellStyle name="Comma 5 7 2 4 3" xfId="23507" xr:uid="{85B2F1AA-03A0-41BE-B69E-339100CEA82F}"/>
    <cellStyle name="Comma 5 7 2 4 3 2" xfId="29899" xr:uid="{9C01E95A-74BC-47F7-B7A5-8BC1061F59A5}"/>
    <cellStyle name="Comma 5 7 2 4 4" xfId="30012" xr:uid="{106398AA-ED2F-4348-890B-9FBF05EF801E}"/>
    <cellStyle name="Comma 5 7 2 5" xfId="1656" xr:uid="{00000000-0005-0000-0000-000048020000}"/>
    <cellStyle name="Comma 5 7 2 5 2" xfId="25609" xr:uid="{B6E4083F-4A15-4CCF-B5C9-4526FACB1C2F}"/>
    <cellStyle name="Comma 5 7 2 5 3" xfId="25776" xr:uid="{FEC3CEA1-CCC7-4BCE-9945-F426DD63FDF4}"/>
    <cellStyle name="Comma 5 7 2 6" xfId="4123" xr:uid="{8B4C8D43-E0E5-4AA4-896D-89B582FFE9A0}"/>
    <cellStyle name="Comma 5 7 2 6 2" xfId="8895" xr:uid="{62414F10-5354-497E-9F35-D71FE3175349}"/>
    <cellStyle name="Comma 5 7 2 6 2 2" xfId="19275" xr:uid="{7239C4D9-0548-4ECD-A092-E1DF8E4C4DB6}"/>
    <cellStyle name="Comma 5 7 2 6 3" xfId="11728" xr:uid="{49F6E218-397A-4FC8-9A8F-49C9BA16B765}"/>
    <cellStyle name="Comma 5 7 2 6 3 2" xfId="22108" xr:uid="{3E9E1955-D564-42C6-A7B8-8DC94F3EFD2C}"/>
    <cellStyle name="Comma 5 7 2 6 4" xfId="27452" xr:uid="{B4576E0B-D014-4B36-B0DD-0BDA3C01EE80}"/>
    <cellStyle name="Comma 5 7 2 6 5" xfId="26754" xr:uid="{005A14DE-8FA2-49BA-AE9F-6B3B044914EF}"/>
    <cellStyle name="Comma 5 7 2 6 6" xfId="16442" xr:uid="{E0CC5760-C206-4DC8-959C-1204DE4D6DE6}"/>
    <cellStyle name="Comma 5 7 2 7" xfId="4875" xr:uid="{26FF34ED-32CA-4593-8F59-D08580833D08}"/>
    <cellStyle name="Comma 5 7 2 7 2" xfId="28446" xr:uid="{E4551655-4C6A-4234-9FB2-AA0A4072A4B6}"/>
    <cellStyle name="Comma 5 7 2 7 3" xfId="26474" xr:uid="{57B3AF28-A89F-4CFC-8F6D-F0E5AA0A664B}"/>
    <cellStyle name="Comma 5 7 2 7 4" xfId="14167" xr:uid="{5169EB45-ED88-4614-9E7A-6738ED91774B}"/>
    <cellStyle name="Comma 5 7 2 8" xfId="6620" xr:uid="{E2A93D07-4B32-4972-B959-0EF776D3F38D}"/>
    <cellStyle name="Comma 5 7 2 8 2" xfId="17000" xr:uid="{C7C32092-0198-4FBA-8CC3-16465F53900E}"/>
    <cellStyle name="Comma 5 7 2 9" xfId="9453" xr:uid="{78968388-FF15-4048-A1C5-0A2045233C55}"/>
    <cellStyle name="Comma 5 7 2 9 2" xfId="19833" xr:uid="{319B5FCB-59F1-49DD-985E-DEAA88C6C8A2}"/>
    <cellStyle name="Comma 5 7 3" xfId="484" xr:uid="{00000000-0005-0000-0000-000049020000}"/>
    <cellStyle name="Comma 5 7 3 10" xfId="13545" xr:uid="{D15422AB-BBBC-4DF0-9758-B4A5EE187C6E}"/>
    <cellStyle name="Comma 5 7 3 2" xfId="1663" xr:uid="{00000000-0005-0000-0000-00004A020000}"/>
    <cellStyle name="Comma 5 7 3 2 2" xfId="24168" xr:uid="{7614F62F-C149-4F7B-BB0D-0F5F3513A3E3}"/>
    <cellStyle name="Comma 5 7 3 2 2 2" xfId="29676" xr:uid="{2D743BA9-5D74-41FF-8A56-E6FF48540754}"/>
    <cellStyle name="Comma 5 7 3 2 2 2 2" xfId="30703" xr:uid="{F8B265D7-D215-4C1F-B255-1B417890B3FC}"/>
    <cellStyle name="Comma 5 7 3 2 3" xfId="24035" xr:uid="{A956536C-0D0C-4B64-AB6C-3D32B84691CB}"/>
    <cellStyle name="Comma 5 7 3 2 3 2" xfId="27245" xr:uid="{2D391E2F-17BF-40F3-AC9B-F935480D75C5}"/>
    <cellStyle name="Comma 5 7 3 2 4" xfId="30052" xr:uid="{7D739D2D-6EFB-4DC1-9CEE-49DF4959E175}"/>
    <cellStyle name="Comma 5 7 3 3" xfId="1664" xr:uid="{00000000-0005-0000-0000-00004B020000}"/>
    <cellStyle name="Comma 5 7 3 4" xfId="1662" xr:uid="{00000000-0005-0000-0000-00004C020000}"/>
    <cellStyle name="Comma 5 7 3 4 2" xfId="27492" xr:uid="{255A2A1F-FD39-4D43-951D-12CE0A0F4BA0}"/>
    <cellStyle name="Comma 5 7 3 4 3" xfId="27821" xr:uid="{27574CA1-AC0A-41F4-AA4C-8BF3E9895FE7}"/>
    <cellStyle name="Comma 5 7 3 5" xfId="4402" xr:uid="{4DD17AB7-B1D9-46CC-BF1C-EB5BCE74B406}"/>
    <cellStyle name="Comma 5 7 3 5 2" xfId="9174" xr:uid="{4D4C7758-87C3-4B4E-8E9C-C9B199390E7A}"/>
    <cellStyle name="Comma 5 7 3 5 2 2" xfId="19554" xr:uid="{3B6289B8-4D36-4925-82A9-3737B8F64823}"/>
    <cellStyle name="Comma 5 7 3 5 2 3" xfId="31068" xr:uid="{4F35AD9B-147C-403E-AC2A-4005FB889638}"/>
    <cellStyle name="Comma 5 7 3 5 2 4" xfId="30702" xr:uid="{2CF44F40-820F-4CCA-B82A-E11E5C240E31}"/>
    <cellStyle name="Comma 5 7 3 5 3" xfId="12007" xr:uid="{559DC158-2D14-4ABB-AC79-7AAA8E5548A3}"/>
    <cellStyle name="Comma 5 7 3 5 3 2" xfId="22387" xr:uid="{3F42002C-0E4F-47D5-BBD6-1EEC7BAE73C5}"/>
    <cellStyle name="Comma 5 7 3 5 4" xfId="28129" xr:uid="{D1033E38-680C-4A2B-B69A-7E4E343DB956}"/>
    <cellStyle name="Comma 5 7 3 5 5" xfId="26097" xr:uid="{6849C713-679B-445F-AF71-4C1F1D6E6B36}"/>
    <cellStyle name="Comma 5 7 3 5 6" xfId="16721" xr:uid="{410E88C8-AC3B-421E-A629-73B44050E3B6}"/>
    <cellStyle name="Comma 5 7 3 6" xfId="4877" xr:uid="{1876B2D4-FC16-4C19-AC17-48842C3BA5C3}"/>
    <cellStyle name="Comma 5 7 3 6 2" xfId="26356" xr:uid="{0C0228FA-0A20-403D-B2B7-730C2183EAD4}"/>
    <cellStyle name="Comma 5 7 3 6 3" xfId="27312" xr:uid="{E5C09990-3CDE-48AF-8C5B-2501A3A2AF89}"/>
    <cellStyle name="Comma 5 7 3 6 4" xfId="14169" xr:uid="{B41F4920-B677-4008-8D4D-4C97D33518E5}"/>
    <cellStyle name="Comma 5 7 3 7" xfId="6622" xr:uid="{2238A681-9B22-49F9-A64A-5EA4AB96A8CD}"/>
    <cellStyle name="Comma 5 7 3 7 2" xfId="17002" xr:uid="{345BFF67-6D65-4053-B41A-B181030CAC76}"/>
    <cellStyle name="Comma 5 7 3 8" xfId="9455" xr:uid="{B1DC7DC7-1B68-4A50-AC4D-163FEEDE3729}"/>
    <cellStyle name="Comma 5 7 3 8 2" xfId="19835" xr:uid="{75625703-E2A7-4A13-8668-CA64BE646442}"/>
    <cellStyle name="Comma 5 7 3 9" xfId="23406" xr:uid="{900D5B1C-1589-4E23-9FE1-E88EEF3CCA25}"/>
    <cellStyle name="Comma 5 7 4" xfId="485" xr:uid="{00000000-0005-0000-0000-00004D020000}"/>
    <cellStyle name="Comma 5 7 4 2" xfId="1666" xr:uid="{00000000-0005-0000-0000-00004E020000}"/>
    <cellStyle name="Comma 5 7 4 2 2" xfId="23872" xr:uid="{318CB862-A3EC-47AD-A897-C9FDF3F8389C}"/>
    <cellStyle name="Comma 5 7 4 2 2 2" xfId="29829" xr:uid="{F7CD230F-B65A-4593-9417-9FB6AD98AA28}"/>
    <cellStyle name="Comma 5 7 4 2 2 2 2" xfId="30705" xr:uid="{8D9CD661-7477-4CA4-A153-5E6471FBB6CB}"/>
    <cellStyle name="Comma 5 7 4 2 3" xfId="23288" xr:uid="{D45419FA-DEA1-4FF5-944A-3804F3B313AF}"/>
    <cellStyle name="Comma 5 7 4 2 4" xfId="30034" xr:uid="{AC32E726-9F55-4195-96E0-7352BD474D9D}"/>
    <cellStyle name="Comma 5 7 4 3" xfId="1667" xr:uid="{00000000-0005-0000-0000-00004F020000}"/>
    <cellStyle name="Comma 5 7 4 4" xfId="1665" xr:uid="{00000000-0005-0000-0000-000050020000}"/>
    <cellStyle name="Comma 5 7 4 5" xfId="4878" xr:uid="{3D09B3A8-38B2-40D7-B78F-B863AAC63FA9}"/>
    <cellStyle name="Comma 5 7 4 5 2" xfId="14170" xr:uid="{AD591B44-9CC8-430F-9198-2C6296802480}"/>
    <cellStyle name="Comma 5 7 4 5 2 2" xfId="31113" xr:uid="{FF2EE620-52C5-4E38-901B-D8EC7D6F936B}"/>
    <cellStyle name="Comma 5 7 4 5 2 3" xfId="30704" xr:uid="{1BAA88F6-1BCE-4EA7-8A2A-713DC40B742F}"/>
    <cellStyle name="Comma 5 7 4 6" xfId="6623" xr:uid="{894ABF0A-6BA8-48AA-8DFF-AC94D6126965}"/>
    <cellStyle name="Comma 5 7 4 6 2" xfId="17003" xr:uid="{6A00D9E2-AA70-4FB1-84BE-F4DDC6A9E149}"/>
    <cellStyle name="Comma 5 7 4 7" xfId="9456" xr:uid="{B2F99BCC-99DB-48BC-B179-3BE0EBE58D9C}"/>
    <cellStyle name="Comma 5 7 4 7 2" xfId="19836" xr:uid="{DADE28A0-C82D-46F6-9BA7-9602FC15CA84}"/>
    <cellStyle name="Comma 5 7 4 8" xfId="25327" xr:uid="{BF51AFBA-C3EF-4A49-AF89-92329EABBD92}"/>
    <cellStyle name="Comma 5 7 4 9" xfId="13364" xr:uid="{48C609D4-FB79-4C2B-8D6D-7E9A662F329E}"/>
    <cellStyle name="Comma 5 7 5" xfId="1668" xr:uid="{00000000-0005-0000-0000-000051020000}"/>
    <cellStyle name="Comma 5 7 5 2" xfId="2562" xr:uid="{00000000-0005-0000-0000-0000D9010000}"/>
    <cellStyle name="Comma 5 7 5 2 2" xfId="7687" xr:uid="{81DA16CF-D215-46C7-B658-9ECDB619D97F}"/>
    <cellStyle name="Comma 5 7 5 2 2 2" xfId="18067" xr:uid="{2726BB12-E6AC-481B-9208-5B10A5F45B41}"/>
    <cellStyle name="Comma 5 7 5 2 3" xfId="10520" xr:uid="{DABF3BF7-D668-403B-A2AE-D3063CA6539E}"/>
    <cellStyle name="Comma 5 7 5 2 3 2" xfId="20900" xr:uid="{E5785C61-46FE-4A81-9423-D6AB3976B8C6}"/>
    <cellStyle name="Comma 5 7 5 2 4" xfId="15234" xr:uid="{FC16F968-3DF9-4BFB-B7B1-D95C3D6F7201}"/>
    <cellStyle name="Comma 5 7 5 2 5" xfId="30430" xr:uid="{0C859140-1E98-42C7-9ADC-47E8A5D1F2C8}"/>
    <cellStyle name="Comma 5 7 5 3" xfId="3707" xr:uid="{00000000-0005-0000-0000-000051020000}"/>
    <cellStyle name="Comma 5 7 5 4" xfId="5584" xr:uid="{445FBE4B-D100-4012-9843-6726F1C23419}"/>
    <cellStyle name="Comma 5 7 5 4 2" xfId="29842" xr:uid="{04BAC53C-0E86-4839-945D-6630D920F403}"/>
    <cellStyle name="Comma 5 7 5 5" xfId="23018" xr:uid="{36FEE959-41F0-4AD2-ACE4-7B3C0AB91829}"/>
    <cellStyle name="Comma 5 7 5 6" xfId="12950" xr:uid="{AD226341-77D4-472E-947F-DD3D504A66EE}"/>
    <cellStyle name="Comma 5 7 6" xfId="1669" xr:uid="{00000000-0005-0000-0000-000052020000}"/>
    <cellStyle name="Comma 5 7 6 2" xfId="2276" xr:uid="{00000000-0005-0000-0000-0000D3010000}"/>
    <cellStyle name="Comma 5 7 6 2 2" xfId="7403" xr:uid="{3226EB56-C19C-4DBE-9045-9998AD6D10C3}"/>
    <cellStyle name="Comma 5 7 6 2 2 2" xfId="17783" xr:uid="{7675AAEB-FC53-4CB7-B026-3B64B3F06C49}"/>
    <cellStyle name="Comma 5 7 6 2 3" xfId="10236" xr:uid="{92857883-0D6F-453D-9F27-EA6BC1F109FE}"/>
    <cellStyle name="Comma 5 7 6 2 3 2" xfId="20616" xr:uid="{F6F49F5D-3C06-4B15-8741-620B84013F91}"/>
    <cellStyle name="Comma 5 7 6 2 4" xfId="28557" xr:uid="{11E3C67F-D49E-4BF1-9903-523A4EE179B5}"/>
    <cellStyle name="Comma 5 7 6 2 5" xfId="28426" xr:uid="{28E3BD14-F77D-4EF8-8E21-6A639D6701CD}"/>
    <cellStyle name="Comma 5 7 6 2 6" xfId="14950" xr:uid="{0A31539B-6983-42F9-B3F7-A5F5AC1A26E7}"/>
    <cellStyle name="Comma 5 7 6 3" xfId="2064" xr:uid="{00000000-0005-0000-0000-000052020000}"/>
    <cellStyle name="Comma 5 7 6 4" xfId="23609" xr:uid="{D63C9F0C-4833-4AA3-880E-89DB790C2360}"/>
    <cellStyle name="Comma 5 7 6 4 2" xfId="29881" xr:uid="{46A80738-32FD-4F61-83A7-D4444073205A}"/>
    <cellStyle name="Comma 5 7 6 5" xfId="30003" xr:uid="{9E45B833-AA3E-4C42-86BA-FF11565FD327}"/>
    <cellStyle name="Comma 5 7 7" xfId="1655" xr:uid="{00000000-0005-0000-0000-000053020000}"/>
    <cellStyle name="Comma 5 7 7 2" xfId="27466" xr:uid="{F7E8B45B-C5F3-45F3-8652-1B25E60F4742}"/>
    <cellStyle name="Comma 5 7 7 3" xfId="28400" xr:uid="{94908BF2-0398-46D6-996F-F460030C3D64}"/>
    <cellStyle name="Comma 5 7 8" xfId="3863" xr:uid="{4D8E6C94-8977-4B3D-8541-5736DE38FB0C}"/>
    <cellStyle name="Comma 5 7 8 2" xfId="8695" xr:uid="{40566834-5CF1-4919-ABA6-CD259060D39C}"/>
    <cellStyle name="Comma 5 7 8 2 2" xfId="19075" xr:uid="{7FBF4413-9D43-4675-86AB-DC0EECC16F3B}"/>
    <cellStyle name="Comma 5 7 8 3" xfId="11528" xr:uid="{6BA6E460-B37A-4259-936B-5A7951C58242}"/>
    <cellStyle name="Comma 5 7 8 3 2" xfId="21908" xr:uid="{4E395C52-F27A-4799-8125-21C56070155B}"/>
    <cellStyle name="Comma 5 7 8 4" xfId="27981" xr:uid="{A1830401-4BE9-4047-8037-B582661AD80D}"/>
    <cellStyle name="Comma 5 7 8 5" xfId="27392" xr:uid="{A15B847E-0BCF-49BD-8467-CBB5224689F1}"/>
    <cellStyle name="Comma 5 7 8 6" xfId="16242" xr:uid="{FEEF5453-E726-4908-8A0B-7BD9DE73FA2F}"/>
    <cellStyle name="Comma 5 7 9" xfId="4874" xr:uid="{03CC9048-C24C-410E-B772-7E39F372F37F}"/>
    <cellStyle name="Comma 5 7 9 2" xfId="25914" xr:uid="{AD33B97C-D782-4AFC-9027-B6A080A83C9D}"/>
    <cellStyle name="Comma 5 7 9 3" xfId="27495" xr:uid="{82106660-3FC9-438C-BE38-76FC4CF091A9}"/>
    <cellStyle name="Comma 5 7 9 4" xfId="14166" xr:uid="{EF4ABBE1-E4DF-499A-A6CF-1C49A7ED091F}"/>
    <cellStyle name="Comma 5 8" xfId="486" xr:uid="{00000000-0005-0000-0000-000054020000}"/>
    <cellStyle name="Comma 5 8 10" xfId="9457" xr:uid="{3C0A6B10-AD79-48DD-AD99-93B446F10170}"/>
    <cellStyle name="Comma 5 8 10 2" xfId="19837" xr:uid="{F1C8E9F7-1193-43B8-8AB8-F02488840E21}"/>
    <cellStyle name="Comma 5 8 11" xfId="25155" xr:uid="{75EAFF25-E7F3-4723-A770-3674B2E75CAB}"/>
    <cellStyle name="Comma 5 8 12" xfId="12509" xr:uid="{A942E7ED-6000-4D8F-BC51-BE1BC90B00D9}"/>
    <cellStyle name="Comma 5 8 2" xfId="487" xr:uid="{00000000-0005-0000-0000-000055020000}"/>
    <cellStyle name="Comma 5 8 2 10" xfId="12667" xr:uid="{2D2060DC-65AE-4C74-A3D9-8EB52DE8C408}"/>
    <cellStyle name="Comma 5 8 2 2" xfId="1672" xr:uid="{00000000-0005-0000-0000-000056020000}"/>
    <cellStyle name="Comma 5 8 2 2 2" xfId="3039" xr:uid="{00000000-0005-0000-0000-0000DC010000}"/>
    <cellStyle name="Comma 5 8 2 2 2 2" xfId="8119" xr:uid="{2FF0FD7F-E2DD-4DD8-9A96-350194FBC0BA}"/>
    <cellStyle name="Comma 5 8 2 2 2 2 2" xfId="18499" xr:uid="{6CBA26F6-B2A4-410D-8EE9-DD2208A3DA39}"/>
    <cellStyle name="Comma 5 8 2 2 2 2 2 2" xfId="31142" xr:uid="{45C30206-3A93-4FA0-9F4F-E970C6555ABA}"/>
    <cellStyle name="Comma 5 8 2 2 2 2 2 3" xfId="30706" xr:uid="{40931A3F-EFB0-4B78-8C96-34DE658927E1}"/>
    <cellStyle name="Comma 5 8 2 2 2 3" xfId="10952" xr:uid="{B67D79DF-839B-42F2-A78D-28B2A1C986A8}"/>
    <cellStyle name="Comma 5 8 2 2 2 3 2" xfId="21332" xr:uid="{3AB97040-58F8-431F-9EC8-19760859A498}"/>
    <cellStyle name="Comma 5 8 2 2 2 4" xfId="27338" xr:uid="{D41D5792-1986-4C04-A298-742DBF272AAF}"/>
    <cellStyle name="Comma 5 8 2 2 2 5" xfId="26730" xr:uid="{27B648EF-2FFF-427C-A176-666178209CC9}"/>
    <cellStyle name="Comma 5 8 2 2 2 6" xfId="15666" xr:uid="{2608C0D8-305F-419E-951B-D34D60039A78}"/>
    <cellStyle name="Comma 5 8 2 2 3" xfId="2079" xr:uid="{00000000-0005-0000-0000-000056020000}"/>
    <cellStyle name="Comma 5 8 2 2 4" xfId="5585" xr:uid="{D7CC4C04-6A8E-45ED-B093-5C53AC1FD03A}"/>
    <cellStyle name="Comma 5 8 2 2 4 2" xfId="29775" xr:uid="{06F5E240-6626-40DD-94FD-891798718C4E}"/>
    <cellStyle name="Comma 5 8 2 2 5" xfId="24965" xr:uid="{48F91E01-18C6-4DBA-9EA4-A83AD4E1DC50}"/>
    <cellStyle name="Comma 5 8 2 2 6" xfId="13546" xr:uid="{108AFC75-5EEA-45DD-B81D-0BD1DFE89DC5}"/>
    <cellStyle name="Comma 5 8 2 3" xfId="1673" xr:uid="{00000000-0005-0000-0000-000057020000}"/>
    <cellStyle name="Comma 5 8 2 3 2" xfId="24076" xr:uid="{3CCF6D1F-E1E6-4134-8808-CE7380243E72}"/>
    <cellStyle name="Comma 5 8 2 3 2 2" xfId="30707" xr:uid="{33BA462E-2DD6-45C4-9B64-D122CEE1605E}"/>
    <cellStyle name="Comma 5 8 2 3 2 3" xfId="30551" xr:uid="{B6513C23-9EE7-4413-9D8F-CAD62F9FD3DE}"/>
    <cellStyle name="Comma 5 8 2 3 3" xfId="23016" xr:uid="{DB6EE825-2DCD-429A-9F59-4AC7F43A2769}"/>
    <cellStyle name="Comma 5 8 2 3 4" xfId="30053" xr:uid="{978411B6-56DD-4C90-89F4-2121420A39C1}"/>
    <cellStyle name="Comma 5 8 2 3 5" xfId="29659" xr:uid="{A80A5DC5-EADA-408A-9E37-AA5872793871}"/>
    <cellStyle name="Comma 5 8 2 4" xfId="1671" xr:uid="{00000000-0005-0000-0000-000058020000}"/>
    <cellStyle name="Comma 5 8 2 4 2" xfId="28518" xr:uid="{DB5287D2-A3BC-4D9D-A5AD-D97C9934A7A4}"/>
    <cellStyle name="Comma 5 8 2 4 2 2" xfId="30708" xr:uid="{A3272CAB-83C9-416E-A5D9-D0B05295D51B}"/>
    <cellStyle name="Comma 5 8 2 4 2 3" xfId="30583" xr:uid="{E0F084EF-22C3-46D5-95E2-A0541AFFE25C}"/>
    <cellStyle name="Comma 5 8 2 4 3" xfId="26171" xr:uid="{7E618281-1C5F-460A-94D7-A8DF3AFFB69C}"/>
    <cellStyle name="Comma 5 8 2 5" xfId="4124" xr:uid="{1C3F77AF-A7C8-4533-B6B1-C8D28CB13A7B}"/>
    <cellStyle name="Comma 5 8 2 5 2" xfId="8896" xr:uid="{C3FF4CD3-EA9C-4318-B21E-3EA018511DCC}"/>
    <cellStyle name="Comma 5 8 2 5 2 2" xfId="19276" xr:uid="{3E624E4B-E89E-4968-9CC0-EAE8815D9589}"/>
    <cellStyle name="Comma 5 8 2 5 3" xfId="11729" xr:uid="{8895AA23-CF82-461B-8E31-DD794132AE9D}"/>
    <cellStyle name="Comma 5 8 2 5 3 2" xfId="22109" xr:uid="{B7E67C1F-B7FD-434C-9B87-E2B23FFE9A5A}"/>
    <cellStyle name="Comma 5 8 2 5 4" xfId="28139" xr:uid="{0F13D4FA-A56D-4B66-9D52-CC35EC6B2EEF}"/>
    <cellStyle name="Comma 5 8 2 5 5" xfId="28677" xr:uid="{D048A341-189D-403E-9C40-F13CE9BE81D0}"/>
    <cellStyle name="Comma 5 8 2 5 6" xfId="16443" xr:uid="{33935AFE-4F51-43AC-A6CB-9FDF190C92D7}"/>
    <cellStyle name="Comma 5 8 2 6" xfId="4880" xr:uid="{21AB6E75-CF3F-4863-AC61-3207B7577E91}"/>
    <cellStyle name="Comma 5 8 2 6 2" xfId="27388" xr:uid="{098BB1CA-BEA7-42F8-BF5F-85FEFB2D0AC9}"/>
    <cellStyle name="Comma 5 8 2 6 3" xfId="26883" xr:uid="{9E4D90C0-1C17-4307-ACEB-2359B2B61208}"/>
    <cellStyle name="Comma 5 8 2 6 4" xfId="14172" xr:uid="{C4778CE6-4BAC-44F1-9E41-1C8635F87209}"/>
    <cellStyle name="Comma 5 8 2 7" xfId="6625" xr:uid="{D3EAA14D-1E0B-4538-8E65-683FE1BE0297}"/>
    <cellStyle name="Comma 5 8 2 7 2" xfId="17005" xr:uid="{93B3EE8D-DDDC-4809-8B2B-5B5C7070BE70}"/>
    <cellStyle name="Comma 5 8 2 8" xfId="9458" xr:uid="{808E7EFB-896F-4927-AB71-638EC05A045F}"/>
    <cellStyle name="Comma 5 8 2 8 2" xfId="19838" xr:uid="{1A77B867-59F3-4355-915F-8AB538248483}"/>
    <cellStyle name="Comma 5 8 2 9" xfId="23447" xr:uid="{18C3C4C3-B3EA-4314-BF62-9AB647559B8D}"/>
    <cellStyle name="Comma 5 8 3" xfId="488" xr:uid="{00000000-0005-0000-0000-000059020000}"/>
    <cellStyle name="Comma 5 8 3 2" xfId="1675" xr:uid="{00000000-0005-0000-0000-00005A020000}"/>
    <cellStyle name="Comma 5 8 3 2 2" xfId="25617" xr:uid="{53D484A8-05DA-4B3D-8DBA-5F4A6B0638B9}"/>
    <cellStyle name="Comma 5 8 3 2 2 2" xfId="29807" xr:uid="{A16796A0-C536-46DB-8E0E-8CC66009832A}"/>
    <cellStyle name="Comma 5 8 3 2 2 2 2" xfId="30710" xr:uid="{F658FE12-6F3E-4B0A-B54E-A7FF09FDADE0}"/>
    <cellStyle name="Comma 5 8 3 2 3" xfId="25443" xr:uid="{8F83E9BD-D752-4670-83D0-42D787B89054}"/>
    <cellStyle name="Comma 5 8 3 2 3 2" xfId="27840" xr:uid="{3EDC9502-0DFD-4975-83D4-00C65AD487AD}"/>
    <cellStyle name="Comma 5 8 3 2 4" xfId="30035" xr:uid="{D3FD3568-0D74-4E96-85CC-D3A48B10523B}"/>
    <cellStyle name="Comma 5 8 3 3" xfId="1676" xr:uid="{00000000-0005-0000-0000-00005B020000}"/>
    <cellStyle name="Comma 5 8 3 4" xfId="1674" xr:uid="{00000000-0005-0000-0000-00005C020000}"/>
    <cellStyle name="Comma 5 8 3 4 2" xfId="28744" xr:uid="{CF49AA05-3FBE-48B3-9169-779FBD244A47}"/>
    <cellStyle name="Comma 5 8 3 4 3" xfId="26130" xr:uid="{29D4BED2-56B6-46AE-9E4F-1972B40BC537}"/>
    <cellStyle name="Comma 5 8 3 5" xfId="4881" xr:uid="{E6C69C7E-ECF0-471C-B3AB-6AF66D256BD8}"/>
    <cellStyle name="Comma 5 8 3 5 2" xfId="26283" xr:uid="{F9068B74-A36E-44C0-939A-8D82B5973B25}"/>
    <cellStyle name="Comma 5 8 3 5 2 2" xfId="31171" xr:uid="{842693BC-CC20-404C-8856-79558A6CD263}"/>
    <cellStyle name="Comma 5 8 3 5 2 3" xfId="30709" xr:uid="{813779E3-886C-4293-B28F-F0E9872B5AA5}"/>
    <cellStyle name="Comma 5 8 3 5 3" xfId="26317" xr:uid="{1F5EA9DF-30F0-424B-AA92-67EE89D7FD61}"/>
    <cellStyle name="Comma 5 8 3 5 4" xfId="14173" xr:uid="{053831D1-E6B8-4D4A-B53A-F0EA227B0C6B}"/>
    <cellStyle name="Comma 5 8 3 6" xfId="6626" xr:uid="{302D9AAF-4033-4F4A-9333-B2DAF1AC72E0}"/>
    <cellStyle name="Comma 5 8 3 6 2" xfId="26391" xr:uid="{EA4E0055-C778-4480-AF6D-C956F19B9F0C}"/>
    <cellStyle name="Comma 5 8 3 6 3" xfId="28167" xr:uid="{D160F3C5-B249-4A1B-8E65-E9A7B655F03E}"/>
    <cellStyle name="Comma 5 8 3 6 4" xfId="17006" xr:uid="{5B3EE229-9EF7-412C-9A14-4B62794194FD}"/>
    <cellStyle name="Comma 5 8 3 7" xfId="9459" xr:uid="{0F73EF67-2D55-4AA3-878F-7FA988FAA07A}"/>
    <cellStyle name="Comma 5 8 3 7 2" xfId="19839" xr:uid="{E87BF8B2-8F07-4B67-9777-D74549380BEF}"/>
    <cellStyle name="Comma 5 8 3 8" xfId="24642" xr:uid="{90466407-5C59-4679-A0DF-9465241FFE2E}"/>
    <cellStyle name="Comma 5 8 3 9" xfId="13365" xr:uid="{68C72232-8F8D-4BCD-95DB-452386CA181A}"/>
    <cellStyle name="Comma 5 8 4" xfId="1677" xr:uid="{00000000-0005-0000-0000-00005D020000}"/>
    <cellStyle name="Comma 5 8 4 2" xfId="2672" xr:uid="{00000000-0005-0000-0000-0000DE010000}"/>
    <cellStyle name="Comma 5 8 4 2 2" xfId="7796" xr:uid="{F638EECE-0E71-4D65-AB7A-5EC3D2DA2DE2}"/>
    <cellStyle name="Comma 5 8 4 2 2 2" xfId="18176" xr:uid="{29AD6800-71EF-4AC6-A5C0-235188E8DC06}"/>
    <cellStyle name="Comma 5 8 4 2 2 2 2" xfId="31134" xr:uid="{62D238FC-6347-4192-97CE-39DC26771B37}"/>
    <cellStyle name="Comma 5 8 4 2 2 2 3" xfId="30711" xr:uid="{CA877F40-44FB-4FD0-BE13-08310BD6406D}"/>
    <cellStyle name="Comma 5 8 4 2 3" xfId="10629" xr:uid="{A662D3E5-5529-433E-9F38-0E72E24892E7}"/>
    <cellStyle name="Comma 5 8 4 2 3 2" xfId="21009" xr:uid="{156F5CEB-62E7-4B15-BA2E-009B2D4A8D0C}"/>
    <cellStyle name="Comma 5 8 4 2 4" xfId="26593" xr:uid="{A98F3AEB-51B2-45FA-8234-BBC221C42CF9}"/>
    <cellStyle name="Comma 5 8 4 2 5" xfId="27638" xr:uid="{73969B14-80A1-422D-9678-64C5F63C541B}"/>
    <cellStyle name="Comma 5 8 4 2 6" xfId="15343" xr:uid="{1793C24A-20F7-42CB-8755-0ECC50167B23}"/>
    <cellStyle name="Comma 5 8 4 3" xfId="3591" xr:uid="{00000000-0005-0000-0000-00005D020000}"/>
    <cellStyle name="Comma 5 8 4 4" xfId="5586" xr:uid="{61B5B5BD-8CAB-4FD9-954C-4983326E849B}"/>
    <cellStyle name="Comma 5 8 4 4 2" xfId="29751" xr:uid="{B23374D4-9EA4-47D3-8221-B7DC4E11F6B5}"/>
    <cellStyle name="Comma 5 8 4 5" xfId="24622" xr:uid="{96C61288-71E4-410D-9E9C-8A084F7F738F}"/>
    <cellStyle name="Comma 5 8 4 6" xfId="13077" xr:uid="{93829F7F-8524-4FFE-ACB1-9DD87786DFD4}"/>
    <cellStyle name="Comma 5 8 5" xfId="1678" xr:uid="{00000000-0005-0000-0000-00005E020000}"/>
    <cellStyle name="Comma 5 8 5 2" xfId="2277" xr:uid="{00000000-0005-0000-0000-0000DA010000}"/>
    <cellStyle name="Comma 5 8 5 2 2" xfId="7404" xr:uid="{4CC94E42-2A69-4288-91E6-0A0CDB39740A}"/>
    <cellStyle name="Comma 5 8 5 2 2 2" xfId="17784" xr:uid="{EA5B116C-180F-42F3-A88C-9CF1C6EA4E88}"/>
    <cellStyle name="Comma 5 8 5 2 3" xfId="10237" xr:uid="{F37603B7-020C-4446-94E9-26E402843D14}"/>
    <cellStyle name="Comma 5 8 5 2 3 2" xfId="20617" xr:uid="{60368DDF-8376-4547-8F84-A1CE8660B8E2}"/>
    <cellStyle name="Comma 5 8 5 2 4" xfId="14951" xr:uid="{FE4C11F4-8B91-4C78-8892-97B10F08CBF2}"/>
    <cellStyle name="Comma 5 8 5 2 5" xfId="30431" xr:uid="{3EAE95C7-3CF1-49BF-B334-23DF8958441E}"/>
    <cellStyle name="Comma 5 8 5 3" xfId="2085" xr:uid="{00000000-0005-0000-0000-00005E020000}"/>
    <cellStyle name="Comma 5 8 5 4" xfId="24920" xr:uid="{73CD0007-7AA6-4C23-BE0B-E3F5295A5FA9}"/>
    <cellStyle name="Comma 5 8 5 4 2" xfId="29900" xr:uid="{5F75C6C7-0D1C-4F31-BA20-114360A40F9E}"/>
    <cellStyle name="Comma 5 8 5 5" xfId="30013" xr:uid="{C09199D8-A0F8-4F00-B4B1-D5B29F949D0F}"/>
    <cellStyle name="Comma 5 8 6" xfId="1670" xr:uid="{00000000-0005-0000-0000-00005F020000}"/>
    <cellStyle name="Comma 5 8 6 2" xfId="26585" xr:uid="{422903AC-287E-4EC3-BB8E-0A504F69CB1D}"/>
    <cellStyle name="Comma 5 8 6 2 2" xfId="30712" xr:uid="{3462D339-733B-4AEB-9A0A-A3A3A15B2E2A}"/>
    <cellStyle name="Comma 5 8 6 2 3" xfId="30582" xr:uid="{646BD82D-6032-48CF-BAD3-144F8987CF64}"/>
    <cellStyle name="Comma 5 8 6 3" xfId="27533" xr:uid="{6FB8E0C2-84CE-424A-9E5E-DE1608CF9682}"/>
    <cellStyle name="Comma 5 8 7" xfId="3864" xr:uid="{4309ED3C-13B3-40DD-AFCB-1964E1D79399}"/>
    <cellStyle name="Comma 5 8 7 2" xfId="8696" xr:uid="{6D792B25-135D-4B16-8980-F3F2F50FD3A9}"/>
    <cellStyle name="Comma 5 8 7 2 2" xfId="28963" xr:uid="{12EFBB26-22AB-4525-8B73-9E6EE6188A84}"/>
    <cellStyle name="Comma 5 8 7 2 3" xfId="28214" xr:uid="{BDEFF1D8-EA45-4FD4-AD6E-90DC9E7A8A92}"/>
    <cellStyle name="Comma 5 8 7 2 4" xfId="19076" xr:uid="{F4A6846B-B33F-431E-B946-D5A1090DE87E}"/>
    <cellStyle name="Comma 5 8 7 3" xfId="11529" xr:uid="{70E5CEA8-78E3-404C-87F4-D8594ADBD2E1}"/>
    <cellStyle name="Comma 5 8 7 3 2" xfId="21909" xr:uid="{03ABB417-6320-4C4B-B47B-E5281074FC3B}"/>
    <cellStyle name="Comma 5 8 7 4" xfId="27712" xr:uid="{43C01292-8563-4C2D-9596-CA4514F06ED5}"/>
    <cellStyle name="Comma 5 8 7 5" xfId="16243" xr:uid="{027DC86C-6CC5-41FE-B7A8-5ECB900FB562}"/>
    <cellStyle name="Comma 5 8 8" xfId="4879" xr:uid="{3975A4B3-1503-41FB-ABCA-1D4006BBF9BA}"/>
    <cellStyle name="Comma 5 8 8 2" xfId="28465" xr:uid="{B669142D-2D0E-4CC0-AC1B-4C10E42362FA}"/>
    <cellStyle name="Comma 5 8 8 3" xfId="26046" xr:uid="{E58D5665-27FE-4987-AD95-0A055250DE0C}"/>
    <cellStyle name="Comma 5 8 8 4" xfId="14171" xr:uid="{CAF53E0B-9FD1-474B-8289-846C9B226674}"/>
    <cellStyle name="Comma 5 8 9" xfId="6624" xr:uid="{3050AF58-F09A-4D88-B8F2-C44941E3F062}"/>
    <cellStyle name="Comma 5 8 9 2" xfId="28475" xr:uid="{52B97D21-9AEC-4805-8592-FA8E249EE80F}"/>
    <cellStyle name="Comma 5 8 9 3" xfId="26200" xr:uid="{F48E14F4-8D95-44D5-907B-4EE1B8C5C414}"/>
    <cellStyle name="Comma 5 8 9 4" xfId="17004" xr:uid="{4C160034-B13B-49E5-B4D1-8B6F80BB1E65}"/>
    <cellStyle name="Comma 5 9" xfId="489" xr:uid="{00000000-0005-0000-0000-000060020000}"/>
    <cellStyle name="Comma 5 9 10" xfId="9460" xr:uid="{577F916E-DE24-46FE-A2E8-3876BCD7E17C}"/>
    <cellStyle name="Comma 5 9 10 2" xfId="19840" xr:uid="{3787D89A-519B-42FB-85C6-20D76F758C0F}"/>
    <cellStyle name="Comma 5 9 11" xfId="22709" xr:uid="{921E912D-4404-49CE-A58D-AFF85BABD250}"/>
    <cellStyle name="Comma 5 9 12" xfId="12510"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8" xr:uid="{DD600399-F264-4A5C-A259-2FD82D633A78}"/>
    <cellStyle name="Comma 5 9 2 2 2 2 2" xfId="18368" xr:uid="{293B0666-BA43-442C-A608-F87E97D4D469}"/>
    <cellStyle name="Comma 5 9 2 2 2 2 2 2" xfId="31135" xr:uid="{6BE75A01-8681-4A86-852E-5CA96578CD07}"/>
    <cellStyle name="Comma 5 9 2 2 2 2 2 3" xfId="30713" xr:uid="{4CB97A7A-50B9-47D4-B501-400C9AC937B3}"/>
    <cellStyle name="Comma 5 9 2 2 2 3" xfId="10821" xr:uid="{3DDC180D-A0D2-4408-B3F8-BD3A718A8D50}"/>
    <cellStyle name="Comma 5 9 2 2 2 3 2" xfId="21201" xr:uid="{BA03261A-B2A9-4611-A71A-6EC3BE0B938E}"/>
    <cellStyle name="Comma 5 9 2 2 2 4" xfId="26495" xr:uid="{1A82B4E7-142C-46F5-BEB3-F201FD231155}"/>
    <cellStyle name="Comma 5 9 2 2 2 5" xfId="26784" xr:uid="{35D6FCB8-6D81-4D29-8AAF-EA0F5D40EC9C}"/>
    <cellStyle name="Comma 5 9 2 2 2 6" xfId="15535" xr:uid="{7EA2C2D2-2C27-4270-9D44-D926BB025009}"/>
    <cellStyle name="Comma 5 9 2 2 3" xfId="3687" xr:uid="{00000000-0005-0000-0000-000062020000}"/>
    <cellStyle name="Comma 5 9 2 2 4" xfId="5587" xr:uid="{5DEDC809-A58D-4915-8292-CB2064C3F8DA}"/>
    <cellStyle name="Comma 5 9 2 2 4 2" xfId="29763" xr:uid="{5A5A3821-4E20-4ABC-8E69-75E4640375B8}"/>
    <cellStyle name="Comma 5 9 2 2 5" xfId="23353" xr:uid="{2FD97EFD-1F02-49AF-B9C5-4ADE3EC81F0C}"/>
    <cellStyle name="Comma 5 9 2 2 6" xfId="13366" xr:uid="{C41E76B2-0C39-41CB-BB65-50AA0681065C}"/>
    <cellStyle name="Comma 5 9 2 3" xfId="1682" xr:uid="{00000000-0005-0000-0000-000063020000}"/>
    <cellStyle name="Comma 5 9 2 3 2" xfId="24902" xr:uid="{F6A819E7-49AD-4347-96EC-10C8648C30A8}"/>
    <cellStyle name="Comma 5 9 2 3 2 2" xfId="30714" xr:uid="{47DB5FD4-96FA-4173-8E53-6DA4234BEA2D}"/>
    <cellStyle name="Comma 5 9 2 3 2 3" xfId="30552" xr:uid="{F5088134-8CE5-4A2C-9753-895A284CAC6E}"/>
    <cellStyle name="Comma 5 9 2 3 3" xfId="22955" xr:uid="{1221D88C-6031-4EEF-9013-D90C6923BB63}"/>
    <cellStyle name="Comma 5 9 2 3 4" xfId="30036" xr:uid="{8E6C886B-4461-492D-A2D3-77A7DD14FA89}"/>
    <cellStyle name="Comma 5 9 2 3 5" xfId="29660" xr:uid="{5C83A64C-738C-4B76-A536-451C4CDAEBDA}"/>
    <cellStyle name="Comma 5 9 2 4" xfId="1680" xr:uid="{00000000-0005-0000-0000-000064020000}"/>
    <cellStyle name="Comma 5 9 2 4 2" xfId="26143" xr:uid="{11F3DDB7-F030-4752-8665-FF4829009ADA}"/>
    <cellStyle name="Comma 5 9 2 4 2 2" xfId="30715" xr:uid="{BD8F26DD-5947-436A-8E4A-F7C8D3342C18}"/>
    <cellStyle name="Comma 5 9 2 4 2 3" xfId="30585" xr:uid="{A1610AE6-DFB3-4902-854F-8CE0CA56D516}"/>
    <cellStyle name="Comma 5 9 2 4 3" xfId="28645" xr:uid="{83F077EA-14EA-49D6-9313-1E9410A6F85D}"/>
    <cellStyle name="Comma 5 9 2 5" xfId="4883" xr:uid="{EB3A30E8-3647-49C2-A1DA-99DCDC29C0ED}"/>
    <cellStyle name="Comma 5 9 2 5 2" xfId="26684" xr:uid="{0EA01B93-8071-4C3D-B4C1-26E4128E262C}"/>
    <cellStyle name="Comma 5 9 2 5 3" xfId="28233" xr:uid="{AB8BE62E-19B6-423D-8338-0BEE8D7165AA}"/>
    <cellStyle name="Comma 5 9 2 5 4" xfId="14175" xr:uid="{5E14F82E-952A-47F6-A880-3BF07391B1FC}"/>
    <cellStyle name="Comma 5 9 2 5 5" xfId="30616" xr:uid="{06850C7D-2AAC-4475-AD05-17DE7A9F5617}"/>
    <cellStyle name="Comma 5 9 2 6" xfId="6628" xr:uid="{36AC8BC2-135C-4F0E-B9F4-4BE70C750E75}"/>
    <cellStyle name="Comma 5 9 2 6 2" xfId="27701" xr:uid="{AFECA7B3-832F-448B-8E3C-E62DF09C48C7}"/>
    <cellStyle name="Comma 5 9 2 6 3" xfId="26780" xr:uid="{0F87FA41-FC1E-4FCF-BDF8-53C40C3C032A}"/>
    <cellStyle name="Comma 5 9 2 6 4" xfId="17008" xr:uid="{B4200961-E2C0-4BC1-94EE-3A85E626AA74}"/>
    <cellStyle name="Comma 5 9 2 7" xfId="9461" xr:uid="{6886AE68-520F-4832-BF74-5FAF0008B37D}"/>
    <cellStyle name="Comma 5 9 2 7 2" xfId="19841" xr:uid="{1C8C4465-DEA0-4CB4-A309-8A836052CF50}"/>
    <cellStyle name="Comma 5 9 2 8" xfId="23185" xr:uid="{158B3261-B414-4969-87FD-E8CE88BB4099}"/>
    <cellStyle name="Comma 5 9 2 9" xfId="12668" xr:uid="{CB2B0EDD-44CF-4098-A63F-95E232219291}"/>
    <cellStyle name="Comma 5 9 3" xfId="491" xr:uid="{00000000-0005-0000-0000-000065020000}"/>
    <cellStyle name="Comma 5 9 3 2" xfId="1684" xr:uid="{00000000-0005-0000-0000-000066020000}"/>
    <cellStyle name="Comma 5 9 3 2 2" xfId="28581" xr:uid="{24970741-0E29-4246-A189-27E01992A00F}"/>
    <cellStyle name="Comma 5 9 3 2 2 2" xfId="30717" xr:uid="{B0C70532-9092-4845-BAD0-1BA2E82A1E86}"/>
    <cellStyle name="Comma 5 9 3 2 2 3" xfId="30600" xr:uid="{431458AB-C9BA-4E59-BFC7-8AC4B17F7501}"/>
    <cellStyle name="Comma 5 9 3 2 3" xfId="27019" xr:uid="{E598149C-FE07-4DC5-86B7-E13C07F268AF}"/>
    <cellStyle name="Comma 5 9 3 3" xfId="1685" xr:uid="{00000000-0005-0000-0000-000067020000}"/>
    <cellStyle name="Comma 5 9 3 4" xfId="1683" xr:uid="{00000000-0005-0000-0000-000068020000}"/>
    <cellStyle name="Comma 5 9 3 5" xfId="4884" xr:uid="{672D1938-E8B9-4EE4-A404-E4869E3DF097}"/>
    <cellStyle name="Comma 5 9 3 5 2" xfId="27915" xr:uid="{2CCA1919-C0E3-437A-AEA4-A7FE9B7E2006}"/>
    <cellStyle name="Comma 5 9 3 5 2 2" xfId="31197" xr:uid="{0301959F-F531-44B8-B593-826B6FD4315E}"/>
    <cellStyle name="Comma 5 9 3 5 2 3" xfId="30716" xr:uid="{84D65F06-96BE-4435-B794-A50A7ACD6ECD}"/>
    <cellStyle name="Comma 5 9 3 5 3" xfId="25881" xr:uid="{246E0EAC-A073-4023-BCDF-D485F4AAD117}"/>
    <cellStyle name="Comma 5 9 3 5 4" xfId="14176" xr:uid="{A3B19FAE-253A-4C9F-A824-7995242F9A40}"/>
    <cellStyle name="Comma 5 9 3 6" xfId="6629" xr:uid="{BCFE293F-552A-4FD1-843B-79E4089F5F29}"/>
    <cellStyle name="Comma 5 9 3 6 2" xfId="17009" xr:uid="{998E47F5-BD2A-4263-B6E7-BA0F6615FD09}"/>
    <cellStyle name="Comma 5 9 3 7" xfId="9462" xr:uid="{93F546B0-E630-48A1-A3A2-E60736345D88}"/>
    <cellStyle name="Comma 5 9 3 7 2" xfId="19842" xr:uid="{D384727D-B11B-4ACD-80DE-E21FB1AA851B}"/>
    <cellStyle name="Comma 5 9 3 8" xfId="23364" xr:uid="{A42F84E4-61A4-4AB1-B8D4-24F3C88470B4}"/>
    <cellStyle name="Comma 5 9 3 9" xfId="13078" xr:uid="{58B4F309-4F73-4AC0-9E82-9AB850A0C1EB}"/>
    <cellStyle name="Comma 5 9 4" xfId="1686" xr:uid="{00000000-0005-0000-0000-000069020000}"/>
    <cellStyle name="Comma 5 9 4 2" xfId="2278" xr:uid="{00000000-0005-0000-0000-0000DF010000}"/>
    <cellStyle name="Comma 5 9 4 2 2" xfId="7405" xr:uid="{1E1556D7-8993-43B8-B4DC-ADC5347F2892}"/>
    <cellStyle name="Comma 5 9 4 2 2 2" xfId="17785" xr:uid="{FC874948-C6B9-476A-9918-1FD3D1FDA1DC}"/>
    <cellStyle name="Comma 5 9 4 2 2 2 2" xfId="31125" xr:uid="{0B51279B-2A5B-4395-ADC6-689D69249167}"/>
    <cellStyle name="Comma 5 9 4 2 2 2 3" xfId="30718" xr:uid="{2B2AC912-036D-468D-8CF3-4AA2B8F5290D}"/>
    <cellStyle name="Comma 5 9 4 2 3" xfId="10238" xr:uid="{9E45737F-46A4-4824-9796-8F7DC6D1045A}"/>
    <cellStyle name="Comma 5 9 4 2 3 2" xfId="20618" xr:uid="{553028C3-EAAC-4756-93F3-35A270C1AD70}"/>
    <cellStyle name="Comma 5 9 4 2 4" xfId="28235" xr:uid="{A4F5614C-A5DF-4D87-88B0-071B9BC4EA7E}"/>
    <cellStyle name="Comma 5 9 4 2 5" xfId="26399" xr:uid="{9FE368F8-BEEE-4267-9DC6-5222CA95E77A}"/>
    <cellStyle name="Comma 5 9 4 2 6" xfId="14952" xr:uid="{A57EE24B-4604-4638-8EF3-39D2D495CEA9}"/>
    <cellStyle name="Comma 5 9 4 3" xfId="2057" xr:uid="{00000000-0005-0000-0000-000069020000}"/>
    <cellStyle name="Comma 5 9 4 4" xfId="22688" xr:uid="{10E129FC-ED19-4FA8-991C-0D82ED6B82C1}"/>
    <cellStyle name="Comma 5 9 4 4 2" xfId="29736" xr:uid="{23982877-3765-4743-AD98-45F4A9C681B2}"/>
    <cellStyle name="Comma 5 9 4 5" xfId="29843" xr:uid="{45E3FC05-22F4-4882-A2EE-6AE2BB9EB86D}"/>
    <cellStyle name="Comma 5 9 4 6" xfId="29988" xr:uid="{6B05C73D-E431-4BD3-A0E9-D68B75A751E3}"/>
    <cellStyle name="Comma 5 9 5" xfId="1687" xr:uid="{00000000-0005-0000-0000-00006A020000}"/>
    <cellStyle name="Comma 5 9 5 2" xfId="24214" xr:uid="{4EF621CF-F50D-4230-AF83-2E870655BDA3}"/>
    <cellStyle name="Comma 5 9 5 2 2" xfId="29797" xr:uid="{AC7AD2D9-EE19-437C-B1CB-74F8FC52A265}"/>
    <cellStyle name="Comma 5 9 5 2 2 2" xfId="30719" xr:uid="{B026E2CA-F479-4414-B3BC-598E63AD2D30}"/>
    <cellStyle name="Comma 5 9 5 3" xfId="24966" xr:uid="{569BA925-3A3B-4717-B1B9-3D852F1BB19D}"/>
    <cellStyle name="Comma 5 9 5 4" xfId="30014" xr:uid="{0A634316-065C-4E51-B319-E58017A9EF5E}"/>
    <cellStyle name="Comma 5 9 6" xfId="1679" xr:uid="{00000000-0005-0000-0000-00006B020000}"/>
    <cellStyle name="Comma 5 9 6 2" xfId="27177" xr:uid="{14EF25F5-D9BE-45D5-9005-4E60957A0203}"/>
    <cellStyle name="Comma 5 9 6 2 2" xfId="30720" xr:uid="{FDE5ECE4-C2F4-4D3A-A86F-4B131C787202}"/>
    <cellStyle name="Comma 5 9 6 2 3" xfId="30584" xr:uid="{A40CFB98-27E5-4F51-8348-E9CA033F2552}"/>
    <cellStyle name="Comma 5 9 6 3" xfId="26359" xr:uid="{33843480-E46E-46E8-A098-789A42CAEACB}"/>
    <cellStyle name="Comma 5 9 7" xfId="3865" xr:uid="{B9DE1D30-4F88-4738-9237-DC4A3CFC8DA9}"/>
    <cellStyle name="Comma 5 9 7 2" xfId="8697" xr:uid="{217EDCE2-9B0E-4A25-BC3B-8C29294786F7}"/>
    <cellStyle name="Comma 5 9 7 2 2" xfId="28964" xr:uid="{40DF6CCF-C7EB-4E2F-8943-4010C4F20435}"/>
    <cellStyle name="Comma 5 9 7 2 3" xfId="27298" xr:uid="{F77F18D5-5BCA-4F28-938A-BCE11258A9A2}"/>
    <cellStyle name="Comma 5 9 7 2 4" xfId="19077" xr:uid="{96203E88-F519-4C89-86D3-CA0BFFC30A7C}"/>
    <cellStyle name="Comma 5 9 7 3" xfId="11530" xr:uid="{29D5A212-8ECB-4895-AE43-EE1FA4977D49}"/>
    <cellStyle name="Comma 5 9 7 3 2" xfId="21910" xr:uid="{4E2A553C-24C0-40AA-A554-9E1ED5799483}"/>
    <cellStyle name="Comma 5 9 7 4" xfId="26983" xr:uid="{3E732908-041F-46A5-A79F-0CF9D6D2313D}"/>
    <cellStyle name="Comma 5 9 7 5" xfId="16244" xr:uid="{5D36E793-C1E0-440E-8E25-0EACBB5C7075}"/>
    <cellStyle name="Comma 5 9 8" xfId="4882" xr:uid="{19062C3A-3DA8-4519-BE2C-EB4890D3976C}"/>
    <cellStyle name="Comma 5 9 8 2" xfId="28601" xr:uid="{43816189-9755-4F5B-9F31-479975E420E6}"/>
    <cellStyle name="Comma 5 9 8 3" xfId="26587" xr:uid="{8B938DC1-312A-41D7-8860-4BA13CAE14F7}"/>
    <cellStyle name="Comma 5 9 8 4" xfId="14174" xr:uid="{6230BFD7-AEE5-43EB-8885-BB2F9158B86E}"/>
    <cellStyle name="Comma 5 9 9" xfId="6627" xr:uid="{E289BBFE-C525-4650-8B0E-5AD183962837}"/>
    <cellStyle name="Comma 5 9 9 2" xfId="28563" xr:uid="{F1666656-BD91-4BFD-8C97-C71A38433776}"/>
    <cellStyle name="Comma 5 9 9 3" xfId="28024" xr:uid="{DB2661FD-D525-4319-94EB-088EB495F608}"/>
    <cellStyle name="Comma 5 9 9 4" xfId="17007"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4" xr:uid="{8A7DAFD7-2CA3-48AB-8998-82D5CBA4FD5D}"/>
    <cellStyle name="Comma 6 3 2 2 2" xfId="29823" xr:uid="{993FD6BC-13E5-4F0C-A1CB-0B9266626B05}"/>
    <cellStyle name="Comma 6 3 2 3" xfId="24575" xr:uid="{A28E2AF0-11DC-454F-8523-E8CC9FF3477F}"/>
    <cellStyle name="Comma 6 3 3" xfId="1690" xr:uid="{00000000-0005-0000-0000-000070020000}"/>
    <cellStyle name="Comma 6 3 3 2" xfId="31308" xr:uid="{B892DCB0-225F-4A82-BF1C-F3D3857F7969}"/>
    <cellStyle name="Comma 6 3 3 3" xfId="31267" xr:uid="{6EC989E8-EEBE-4E56-B842-6FAA8089D686}"/>
    <cellStyle name="Comma 6 3 4" xfId="1688" xr:uid="{00000000-0005-0000-0000-000071020000}"/>
    <cellStyle name="Comma 6 3 5" xfId="30401" xr:uid="{826A58AB-2EF0-437D-8B25-98E5B40781A9}"/>
    <cellStyle name="Comma 6 3 5 2" xfId="30432" xr:uid="{C80FF380-C62E-48FE-B3CF-F41618084E64}"/>
    <cellStyle name="Comma 6 4" xfId="495" xr:uid="{00000000-0005-0000-0000-000072020000}"/>
    <cellStyle name="Comma 6 4 10" xfId="4885" xr:uid="{590EB0C8-22E1-4978-891E-C4F933D87663}"/>
    <cellStyle name="Comma 6 4 10 2" xfId="14177" xr:uid="{D116F717-0813-48E8-85B0-A4EAB548CEE8}"/>
    <cellStyle name="Comma 6 4 11" xfId="6630" xr:uid="{C7EE9BD2-A05B-4FE7-B3BA-FA91B2818E1F}"/>
    <cellStyle name="Comma 6 4 11 2" xfId="17010" xr:uid="{B8DB3F00-9E9D-409B-8728-AFBA1086C4B3}"/>
    <cellStyle name="Comma 6 4 12" xfId="9463" xr:uid="{9FF30183-B51D-4652-85E9-61D6B4505CEA}"/>
    <cellStyle name="Comma 6 4 12 2" xfId="19843" xr:uid="{43B3ED84-FCF3-429C-B5C8-F790869B9743}"/>
    <cellStyle name="Comma 6 4 13" xfId="24564" xr:uid="{ECE51940-59D9-4508-834B-EE611846C330}"/>
    <cellStyle name="Comma 6 4 14" xfId="12453" xr:uid="{CD5DDB80-C41A-4879-9C53-6EC2F07C554B}"/>
    <cellStyle name="Comma 6 4 2" xfId="496" xr:uid="{00000000-0005-0000-0000-000073020000}"/>
    <cellStyle name="Comma 6 4 2 10" xfId="9464" xr:uid="{D5BF1811-2803-4948-A0EE-3FF96738624E}"/>
    <cellStyle name="Comma 6 4 2 10 2" xfId="19844" xr:uid="{3F5543A8-A093-4FBE-974F-9BCDC3B3402A}"/>
    <cellStyle name="Comma 6 4 2 11" xfId="25403" xr:uid="{29A5D357-8B2B-46F0-A662-77123053171A}"/>
    <cellStyle name="Comma 6 4 2 12" xfId="12511" xr:uid="{D05CF195-F9B5-4A45-AE3D-41A5E0351F83}"/>
    <cellStyle name="Comma 6 4 2 2" xfId="497" xr:uid="{00000000-0005-0000-0000-000074020000}"/>
    <cellStyle name="Comma 6 4 2 2 10" xfId="13080" xr:uid="{9036A2BC-18BE-4FB3-B52B-3678CFDC02B6}"/>
    <cellStyle name="Comma 6 4 2 2 2" xfId="1694" xr:uid="{00000000-0005-0000-0000-000075020000}"/>
    <cellStyle name="Comma 6 4 2 2 2 2" xfId="3041" xr:uid="{00000000-0005-0000-0000-0000E9010000}"/>
    <cellStyle name="Comma 6 4 2 2 2 2 2" xfId="8121" xr:uid="{CC6411F4-1CBE-4402-84DA-435DBF322A64}"/>
    <cellStyle name="Comma 6 4 2 2 2 2 2 2" xfId="28802" xr:uid="{7F89C405-4E7B-4D58-BF46-41EB446A6018}"/>
    <cellStyle name="Comma 6 4 2 2 2 2 2 3" xfId="26831" xr:uid="{668C4A35-0F7A-4120-9061-A68B9CC43049}"/>
    <cellStyle name="Comma 6 4 2 2 2 2 2 4" xfId="18501" xr:uid="{0D6186E5-DE10-4652-AD63-5E412EF765C3}"/>
    <cellStyle name="Comma 6 4 2 2 2 2 3" xfId="10954" xr:uid="{4EFEE2EA-4567-467B-89A0-B0256E14CC5D}"/>
    <cellStyle name="Comma 6 4 2 2 2 2 3 2" xfId="21334" xr:uid="{6EE04AED-26C1-47DD-9F9D-12E30109AB5F}"/>
    <cellStyle name="Comma 6 4 2 2 2 2 4" xfId="25681" xr:uid="{EF41D050-0AE8-4E89-BB9E-051DF5630730}"/>
    <cellStyle name="Comma 6 4 2 2 2 2 5" xfId="15668" xr:uid="{F2560B0F-AD65-4450-AD2A-D2B82D41C930}"/>
    <cellStyle name="Comma 6 4 2 2 2 3" xfId="3574" xr:uid="{00000000-0005-0000-0000-000075020000}"/>
    <cellStyle name="Comma 6 4 2 2 2 4" xfId="5590" xr:uid="{8BF347F7-3DE4-4C27-A5DD-8CA2A1920DC5}"/>
    <cellStyle name="Comma 6 4 2 2 2 4 2" xfId="29948" xr:uid="{233E463F-54C2-4C29-870A-0D49BFA16A91}"/>
    <cellStyle name="Comma 6 4 2 2 2 5" xfId="23720" xr:uid="{ADD3F041-ED7E-4808-8804-F82B1C69DADD}"/>
    <cellStyle name="Comma 6 4 2 2 2 6" xfId="13548" xr:uid="{5B965AB5-811C-4C8F-9776-A7E6E46FEFB1}"/>
    <cellStyle name="Comma 6 4 2 2 3" xfId="1695" xr:uid="{00000000-0005-0000-0000-000076020000}"/>
    <cellStyle name="Comma 6 4 2 2 3 2" xfId="4646" xr:uid="{187D3BBC-2F30-4E54-BF60-6686AA852718}"/>
    <cellStyle name="Comma 6 4 2 2 3 2 2" xfId="9402" xr:uid="{ACAD8495-9410-477A-A199-35531A3A5934}"/>
    <cellStyle name="Comma 6 4 2 2 3 2 2 2" xfId="19782" xr:uid="{93C5B541-0741-49C6-BEF0-3FE0CDC50F93}"/>
    <cellStyle name="Comma 6 4 2 2 3 2 3" xfId="12235" xr:uid="{8A4C0AE4-CA6B-43CE-A304-C1A77EFC9CE7}"/>
    <cellStyle name="Comma 6 4 2 2 3 2 3 2" xfId="22615" xr:uid="{351A7092-E753-446E-A119-ADEAA0D954FF}"/>
    <cellStyle name="Comma 6 4 2 2 3 2 4" xfId="27966" xr:uid="{ABD3612A-144F-4974-A4D6-F6C5F0703320}"/>
    <cellStyle name="Comma 6 4 2 2 3 2 5" xfId="28595" xr:uid="{312B778F-60C6-4219-81C0-7FD53D492B70}"/>
    <cellStyle name="Comma 6 4 2 2 3 2 6" xfId="16949" xr:uid="{129F80BC-EC3D-44D7-8C98-01595460F21A}"/>
    <cellStyle name="Comma 6 4 2 2 3 3" xfId="24959" xr:uid="{2283E414-46E5-4049-907A-D24F13EDDB5E}"/>
    <cellStyle name="Comma 6 4 2 2 3 3 2" xfId="29902" xr:uid="{4DA074B1-E9A6-4FB2-9574-AF0CB56E487E}"/>
    <cellStyle name="Comma 6 4 2 2 3 4" xfId="30016" xr:uid="{B0E6ED8B-7F94-4C65-B922-D81312B6C1B9}"/>
    <cellStyle name="Comma 6 4 2 2 4" xfId="1693" xr:uid="{00000000-0005-0000-0000-000077020000}"/>
    <cellStyle name="Comma 6 4 2 2 4 2" xfId="26919" xr:uid="{5EED627A-0015-4E1B-A2B6-EF5D8B44E99E}"/>
    <cellStyle name="Comma 6 4 2 2 4 3" xfId="26328" xr:uid="{A5E211ED-3697-47AE-AFB7-DC4A9AEBCE66}"/>
    <cellStyle name="Comma 6 4 2 2 5" xfId="4259" xr:uid="{57211779-9320-44C5-9837-0748906E7A4C}"/>
    <cellStyle name="Comma 6 4 2 2 5 2" xfId="9031" xr:uid="{3A1E14F9-50A9-4BC3-9B23-12F98A7CD057}"/>
    <cellStyle name="Comma 6 4 2 2 5 2 2" xfId="19411" xr:uid="{5B746D22-E62E-4BCC-B5AB-8BE294689550}"/>
    <cellStyle name="Comma 6 4 2 2 5 2 3" xfId="31035" xr:uid="{E5D61C2A-5E38-417B-8489-A5D1DF3FC18F}"/>
    <cellStyle name="Comma 6 4 2 2 5 2 4" xfId="30721" xr:uid="{0FF41AB0-D970-4E31-9E8E-8298D6AF25BD}"/>
    <cellStyle name="Comma 6 4 2 2 5 3" xfId="11864" xr:uid="{000755D5-7700-4754-B967-5ED980124053}"/>
    <cellStyle name="Comma 6 4 2 2 5 3 2" xfId="22244" xr:uid="{901EA211-D1BA-4DDB-BF1A-DE2745178C81}"/>
    <cellStyle name="Comma 6 4 2 2 5 4" xfId="27948" xr:uid="{7A21C380-1C3B-405E-8007-F7F0A2667C6A}"/>
    <cellStyle name="Comma 6 4 2 2 5 5" xfId="26354" xr:uid="{BF873D68-89B9-4165-9916-E524D274416D}"/>
    <cellStyle name="Comma 6 4 2 2 5 6" xfId="16578" xr:uid="{DD76C47B-4BEF-4E5F-8149-569D6F982A01}"/>
    <cellStyle name="Comma 6 4 2 2 6" xfId="4887" xr:uid="{EA5D0D92-CCEF-4853-BE03-D86DFD2ECEDF}"/>
    <cellStyle name="Comma 6 4 2 2 6 2" xfId="28017" xr:uid="{8DB2376A-D7D2-4A96-83ED-7EFE0D22FA4E}"/>
    <cellStyle name="Comma 6 4 2 2 6 3" xfId="27153" xr:uid="{88855DC0-CDE1-4E14-A52B-9DE3A3E64F10}"/>
    <cellStyle name="Comma 6 4 2 2 6 4" xfId="14179" xr:uid="{D4053323-D138-435E-B09B-2D06BF1F3177}"/>
    <cellStyle name="Comma 6 4 2 2 7" xfId="6632" xr:uid="{A8C3E90C-E98A-4A69-BCCD-D65AB4659552}"/>
    <cellStyle name="Comma 6 4 2 2 7 2" xfId="17012" xr:uid="{35E27ADC-64E2-48C3-B047-3B99EA26CD8E}"/>
    <cellStyle name="Comma 6 4 2 2 8" xfId="9465" xr:uid="{1DE1E175-6029-46A6-8D6A-130CCE65B77A}"/>
    <cellStyle name="Comma 6 4 2 2 8 2" xfId="19845" xr:uid="{D0522DD5-F40C-4C3E-B363-511EC1C0075F}"/>
    <cellStyle name="Comma 6 4 2 2 9" xfId="24420" xr:uid="{8074B458-5983-4302-BBAA-E98DEE0AEFCE}"/>
    <cellStyle name="Comma 6 4 2 3" xfId="1696" xr:uid="{00000000-0005-0000-0000-000078020000}"/>
    <cellStyle name="Comma 6 4 2 3 2" xfId="3042" xr:uid="{00000000-0005-0000-0000-0000EA010000}"/>
    <cellStyle name="Comma 6 4 2 3 2 2" xfId="8122" xr:uid="{0384A77A-4C50-4A21-9871-8CEEE901F830}"/>
    <cellStyle name="Comma 6 4 2 3 2 2 2" xfId="28803" xr:uid="{AC14E83F-D38E-4E39-AEB7-0CD9C098D261}"/>
    <cellStyle name="Comma 6 4 2 3 2 2 2 2" xfId="31220" xr:uid="{020E94C7-3C33-4C62-9CE1-8B3A7270B784}"/>
    <cellStyle name="Comma 6 4 2 3 2 2 2 3" xfId="30723" xr:uid="{F335279E-1B9E-4D18-8CA1-66BD0EDC3A2A}"/>
    <cellStyle name="Comma 6 4 2 3 2 2 3" xfId="26799" xr:uid="{ABDB6786-F739-47A6-AB97-7ACED774675F}"/>
    <cellStyle name="Comma 6 4 2 3 2 2 4" xfId="18502" xr:uid="{8B0BF2DE-017B-40C1-987A-4EA279A1DDD3}"/>
    <cellStyle name="Comma 6 4 2 3 2 3" xfId="10955" xr:uid="{F5D47024-2265-4130-A6B8-E2481033798A}"/>
    <cellStyle name="Comma 6 4 2 3 2 3 2" xfId="21335" xr:uid="{5CC7CCD4-B9FD-41AF-86B6-CBA8245B1A71}"/>
    <cellStyle name="Comma 6 4 2 3 2 4" xfId="25446" xr:uid="{1DEB5072-6A52-41B8-B09E-A4269DE1A5FD}"/>
    <cellStyle name="Comma 6 4 2 3 2 5" xfId="15669" xr:uid="{AFFB747D-8F23-4C0B-A899-0DC021FEA89B}"/>
    <cellStyle name="Comma 6 4 2 3 3" xfId="2080" xr:uid="{00000000-0005-0000-0000-000078020000}"/>
    <cellStyle name="Comma 6 4 2 3 4" xfId="4403" xr:uid="{1FB2328B-4382-487E-A902-9BD441BC9913}"/>
    <cellStyle name="Comma 6 4 2 3 4 2" xfId="9175" xr:uid="{8F66199E-1B28-43E3-A19F-CFC291178D6D}"/>
    <cellStyle name="Comma 6 4 2 3 4 2 2" xfId="19555" xr:uid="{D5DEDE6B-E6E5-4EAD-AA05-81693599A82E}"/>
    <cellStyle name="Comma 6 4 2 3 4 2 3" xfId="31069" xr:uid="{55898A08-20A6-4893-81F2-362535D71995}"/>
    <cellStyle name="Comma 6 4 2 3 4 2 4" xfId="30722" xr:uid="{991663E5-093A-4C82-AB81-8EF79A9D4B8B}"/>
    <cellStyle name="Comma 6 4 2 3 4 3" xfId="12008" xr:uid="{D49E91B3-9301-482A-B4BF-5C9AEB14AC53}"/>
    <cellStyle name="Comma 6 4 2 3 4 3 2" xfId="22388" xr:uid="{17A37291-6571-4D15-B536-039ED25AA43D}"/>
    <cellStyle name="Comma 6 4 2 3 4 4" xfId="16722" xr:uid="{0E1BB8D7-1061-41AD-9946-F1642322DE7C}"/>
    <cellStyle name="Comma 6 4 2 3 5" xfId="5591" xr:uid="{B77D97DF-34AC-4B61-94AB-5E81CC907204}"/>
    <cellStyle name="Comma 6 4 2 3 5 2" xfId="29689" xr:uid="{63269818-A85D-49A6-B8ED-4F376BDFFA23}"/>
    <cellStyle name="Comma 6 4 2 3 5 2 2" xfId="30965" xr:uid="{7D70C7BF-EF85-401A-AD86-BF5235BE5695}"/>
    <cellStyle name="Comma 6 4 2 3 6" xfId="23431" xr:uid="{44806F47-1906-4B34-89B1-7A5705E499F2}"/>
    <cellStyle name="Comma 6 4 2 3 7" xfId="13549" xr:uid="{85825A31-9239-462E-B016-0AC77AABAAAB}"/>
    <cellStyle name="Comma 6 4 2 4" xfId="1697" xr:uid="{00000000-0005-0000-0000-000079020000}"/>
    <cellStyle name="Comma 6 4 2 4 2" xfId="3040" xr:uid="{00000000-0005-0000-0000-0000EB010000}"/>
    <cellStyle name="Comma 6 4 2 4 2 2" xfId="8120" xr:uid="{ADF22222-811F-4F84-B720-222185DDB4A1}"/>
    <cellStyle name="Comma 6 4 2 4 2 2 2" xfId="28801" xr:uid="{922D86D4-CE5F-49B6-BB93-8FE1C4D72254}"/>
    <cellStyle name="Comma 6 4 2 4 2 2 3" xfId="27696" xr:uid="{6FD99DB8-EBD7-49EB-8A7C-1342FBAC3836}"/>
    <cellStyle name="Comma 6 4 2 4 2 2 4" xfId="18500" xr:uid="{1239A679-9578-452E-BA64-7D79A9553E4B}"/>
    <cellStyle name="Comma 6 4 2 4 2 3" xfId="10953" xr:uid="{9CFE8881-6865-452C-A880-B409BA8FC2FB}"/>
    <cellStyle name="Comma 6 4 2 4 2 3 2" xfId="21333" xr:uid="{3FD0A189-72D1-44EF-8586-68EB0ACC380D}"/>
    <cellStyle name="Comma 6 4 2 4 2 4" xfId="24416" xr:uid="{D6823635-BF87-412A-97CD-62CD1E9247DB}"/>
    <cellStyle name="Comma 6 4 2 4 2 5" xfId="15667" xr:uid="{31150317-04E8-41C9-A993-9077679AFEB5}"/>
    <cellStyle name="Comma 6 4 2 4 3" xfId="3670" xr:uid="{00000000-0005-0000-0000-000079020000}"/>
    <cellStyle name="Comma 6 4 2 4 4" xfId="5592" xr:uid="{5E240531-8C52-4B64-996E-6CF2C56EAD6B}"/>
    <cellStyle name="Comma 6 4 2 4 4 2" xfId="29947" xr:uid="{F9D8C378-6662-4A0B-BF57-80CDD28C6729}"/>
    <cellStyle name="Comma 6 4 2 4 5" xfId="23884" xr:uid="{43568BDD-A2A2-40C8-B1D3-E9FAF4B904FE}"/>
    <cellStyle name="Comma 6 4 2 4 6" xfId="13547" xr:uid="{B4E62D67-D4F8-4AEE-A0C8-D1B0BC76898D}"/>
    <cellStyle name="Comma 6 4 2 5" xfId="1692" xr:uid="{00000000-0005-0000-0000-00007A020000}"/>
    <cellStyle name="Comma 6 4 2 5 2" xfId="2527" xr:uid="{00000000-0005-0000-0000-0000EC010000}"/>
    <cellStyle name="Comma 6 4 2 5 2 2" xfId="7652" xr:uid="{31EE074A-1A25-4279-9498-1557E65A9611}"/>
    <cellStyle name="Comma 6 4 2 5 2 2 2" xfId="18032" xr:uid="{2E5103D4-FE6F-4FD3-8CF2-4F6CBE43E536}"/>
    <cellStyle name="Comma 6 4 2 5 2 3" xfId="10485" xr:uid="{47A8CDED-9374-4C4C-9AD1-F9989393134E}"/>
    <cellStyle name="Comma 6 4 2 5 2 3 2" xfId="20865" xr:uid="{894DF4C3-B7A2-4D59-8DF5-E6A4EC275E7C}"/>
    <cellStyle name="Comma 6 4 2 5 2 4" xfId="27790" xr:uid="{E1105289-3713-4AAF-B940-F952224F0EDC}"/>
    <cellStyle name="Comma 6 4 2 5 2 5" xfId="28455" xr:uid="{D273BE61-BBFD-447D-B264-4CFF693C5FDF}"/>
    <cellStyle name="Comma 6 4 2 5 2 6" xfId="15199" xr:uid="{4A290AF2-28F0-47E5-8AC6-D53A411884E3}"/>
    <cellStyle name="Comma 6 4 2 5 3" xfId="3562" xr:uid="{00000000-0005-0000-0000-00007A020000}"/>
    <cellStyle name="Comma 6 4 2 5 4" xfId="5589" xr:uid="{79D951B6-7C6B-413F-B554-86ACD55AFC22}"/>
    <cellStyle name="Comma 6 4 2 5 4 2" xfId="29874" xr:uid="{1F5868CB-B8F6-4FD2-BE45-16F85B1BB38D}"/>
    <cellStyle name="Comma 6 4 2 5 5" xfId="23934" xr:uid="{61B540B9-A018-4E28-B282-83577ECA9D03}"/>
    <cellStyle name="Comma 6 4 2 5 6" xfId="12915" xr:uid="{C6259B45-015A-4F34-84F8-1B874A052B21}"/>
    <cellStyle name="Comma 6 4 2 6" xfId="2279" xr:uid="{00000000-0005-0000-0000-0000E7010000}"/>
    <cellStyle name="Comma 6 4 2 6 2" xfId="7406" xr:uid="{6714873E-F416-44C5-82FA-E05131962C6E}"/>
    <cellStyle name="Comma 6 4 2 6 2 2" xfId="17786" xr:uid="{DAB56B7B-C136-47C5-A747-7B121669E960}"/>
    <cellStyle name="Comma 6 4 2 6 3" xfId="10239" xr:uid="{4C8AE7B1-A4A9-425A-9167-B6967CFE222E}"/>
    <cellStyle name="Comma 6 4 2 6 3 2" xfId="20619" xr:uid="{19177BF8-5573-4BFF-B173-1662A0989156}"/>
    <cellStyle name="Comma 6 4 2 6 4" xfId="23821" xr:uid="{AC9C99D0-AB2A-4CD9-91CC-19279A8AFCB3}"/>
    <cellStyle name="Comma 6 4 2 6 5" xfId="26846" xr:uid="{1A57839F-464C-450B-87F9-255CD7C009FB}"/>
    <cellStyle name="Comma 6 4 2 6 6" xfId="14953" xr:uid="{1E6FD0BC-2500-4D19-B49D-410520A4EE12}"/>
    <cellStyle name="Comma 6 4 2 7" xfId="3818" xr:uid="{92CFE6F2-A1C9-4A93-BBED-550530B8857A}"/>
    <cellStyle name="Comma 6 4 2 7 2" xfId="8651" xr:uid="{6163D877-2216-4038-9EB4-81712A04994C}"/>
    <cellStyle name="Comma 6 4 2 7 2 2" xfId="19031" xr:uid="{03ADF068-45AD-4DAB-8C61-3E6015003565}"/>
    <cellStyle name="Comma 6 4 2 7 3" xfId="11484" xr:uid="{B63E5292-1B5E-45E0-93E5-4A060B62CDFF}"/>
    <cellStyle name="Comma 6 4 2 7 3 2" xfId="21864" xr:uid="{7283CF71-5EE7-47AA-B790-60924D944E8F}"/>
    <cellStyle name="Comma 6 4 2 7 4" xfId="25889" xr:uid="{F39EEEA6-603F-4E58-945E-BB29862672B2}"/>
    <cellStyle name="Comma 6 4 2 7 5" xfId="26506" xr:uid="{C2E764BB-88F9-4C12-9ADA-9E379CE1C073}"/>
    <cellStyle name="Comma 6 4 2 7 6" xfId="16198" xr:uid="{EF1D7535-5DF8-4A8B-938B-FBCFC8BDE855}"/>
    <cellStyle name="Comma 6 4 2 8" xfId="4886" xr:uid="{B9ED5642-C6EF-4D18-85FB-1F3A8F4EEE28}"/>
    <cellStyle name="Comma 6 4 2 8 2" xfId="14178" xr:uid="{ECD191D8-EC14-4B95-862F-94FDC2BBCD9C}"/>
    <cellStyle name="Comma 6 4 2 9" xfId="6631" xr:uid="{D4B262BE-F461-4DC9-89DC-2023215ABCFD}"/>
    <cellStyle name="Comma 6 4 2 9 2" xfId="17011" xr:uid="{6E0271B9-4A40-4868-BD41-DAD782E2C209}"/>
    <cellStyle name="Comma 6 4 3" xfId="498" xr:uid="{00000000-0005-0000-0000-00007B020000}"/>
    <cellStyle name="Comma 6 4 3 10" xfId="25486" xr:uid="{99E9E6DC-A851-4F87-A404-F8E922B22778}"/>
    <cellStyle name="Comma 6 4 3 11" xfId="12669" xr:uid="{5A4B5E9F-8AD8-4DAE-ADCF-C4E4E84DC022}"/>
    <cellStyle name="Comma 6 4 3 2" xfId="1699" xr:uid="{00000000-0005-0000-0000-00007C020000}"/>
    <cellStyle name="Comma 6 4 3 2 2" xfId="3044" xr:uid="{00000000-0005-0000-0000-0000EF010000}"/>
    <cellStyle name="Comma 6 4 3 2 2 2" xfId="6161" xr:uid="{9DE87451-BF29-4F9C-8D44-3C00B4B7AB11}"/>
    <cellStyle name="Comma 6 4 3 2 2 2 2" xfId="25627" xr:uid="{1BE7515C-653A-4F87-876F-63B764521DA0}"/>
    <cellStyle name="Comma 6 4 3 2 2 2 2 2" xfId="28546" xr:uid="{76250F69-99E5-4C87-AA68-28CAC0ABE243}"/>
    <cellStyle name="Comma 6 4 3 2 2 2 2 3" xfId="31160" xr:uid="{B8B7D374-F9E5-4444-AC13-477FC287386D}"/>
    <cellStyle name="Comma 6 4 3 2 2 2 3" xfId="28604" xr:uid="{05D73697-F366-4499-ADE0-47D3DE37ECFB}"/>
    <cellStyle name="Comma 6 4 3 2 2 2 4" xfId="15671" xr:uid="{DAA6396E-5617-4A70-B574-AFCD162D4D30}"/>
    <cellStyle name="Comma 6 4 3 2 2 3" xfId="8124" xr:uid="{6C0A3AD5-AA43-4E8F-AD77-C0019D0A2C78}"/>
    <cellStyle name="Comma 6 4 3 2 2 3 2" xfId="28805" xr:uid="{F2C78387-E4A4-41C7-80DE-D7182430BC82}"/>
    <cellStyle name="Comma 6 4 3 2 2 3 3" xfId="28126" xr:uid="{3D9342C1-D49F-4D43-8AC1-93AE5F56062A}"/>
    <cellStyle name="Comma 6 4 3 2 2 3 4" xfId="18504" xr:uid="{2304C356-D9FF-4CB7-8D43-1928F2D47AFB}"/>
    <cellStyle name="Comma 6 4 3 2 2 4" xfId="10957" xr:uid="{A9FEC1FC-DA92-4D7E-A9BA-4BE6D80C1BBE}"/>
    <cellStyle name="Comma 6 4 3 2 2 4 2" xfId="21337" xr:uid="{A0857218-8F4D-4CD3-B2A0-11E1240D74D4}"/>
    <cellStyle name="Comma 6 4 3 2 2 5" xfId="22938" xr:uid="{F447AA7E-14C2-47CB-8EA8-D414A90848E1}"/>
    <cellStyle name="Comma 6 4 3 2 2 6" xfId="13551" xr:uid="{131ED52A-BDC5-46E9-BF9F-9B7B0B88F1B6}"/>
    <cellStyle name="Comma 6 4 3 2 3" xfId="2673" xr:uid="{00000000-0005-0000-0000-0000EE010000}"/>
    <cellStyle name="Comma 6 4 3 2 3 2" xfId="7797" xr:uid="{0F2D7387-1C2C-43EA-8D1B-DCD8B47814A5}"/>
    <cellStyle name="Comma 6 4 3 2 3 2 2" xfId="27269" xr:uid="{5B830BD1-7260-4C2A-8DB9-D8138AC7079C}"/>
    <cellStyle name="Comma 6 4 3 2 3 2 3" xfId="28437" xr:uid="{21009788-6F5C-4071-A2DC-85665187ADF3}"/>
    <cellStyle name="Comma 6 4 3 2 3 2 4" xfId="18177" xr:uid="{9C68AE63-D3BE-44EC-93A1-10DEC2A2FD8F}"/>
    <cellStyle name="Comma 6 4 3 2 3 3" xfId="10630" xr:uid="{E243FB16-8574-4B4D-9DCC-E703BA2E9B76}"/>
    <cellStyle name="Comma 6 4 3 2 3 3 2" xfId="21010" xr:uid="{73F9FFA3-B985-40BB-8F39-555D2D339E60}"/>
    <cellStyle name="Comma 6 4 3 2 3 4" xfId="25067" xr:uid="{8943FECE-0FE9-448B-8798-C7D4A06BFB9E}"/>
    <cellStyle name="Comma 6 4 3 2 3 5" xfId="15344" xr:uid="{FC4FEB2E-5924-4D22-91C3-E4EA0BEE808D}"/>
    <cellStyle name="Comma 6 4 3 2 4" xfId="3648" xr:uid="{00000000-0005-0000-0000-00007C020000}"/>
    <cellStyle name="Comma 6 4 3 2 5" xfId="4260" xr:uid="{A51EAC08-E66F-40E2-903C-7CC3150401A1}"/>
    <cellStyle name="Comma 6 4 3 2 5 2" xfId="9032" xr:uid="{9CB19842-F4C9-4617-BA4E-C32A4ABED1D6}"/>
    <cellStyle name="Comma 6 4 3 2 5 2 2" xfId="19412" xr:uid="{29A40CE9-1ADF-482C-8C07-4FAB69ECEEE9}"/>
    <cellStyle name="Comma 6 4 3 2 5 2 3" xfId="31036" xr:uid="{48EC53A8-509B-4602-9481-7646B7A295C3}"/>
    <cellStyle name="Comma 6 4 3 2 5 2 4" xfId="30725" xr:uid="{DAB1BA0C-8406-4AF8-9D58-1646B3244154}"/>
    <cellStyle name="Comma 6 4 3 2 5 3" xfId="11865" xr:uid="{23A53419-8BF1-421F-A70F-CACA88D74416}"/>
    <cellStyle name="Comma 6 4 3 2 5 3 2" xfId="22245" xr:uid="{EB58247D-0D07-4A99-B592-41F2A71DB9DA}"/>
    <cellStyle name="Comma 6 4 3 2 5 4" xfId="27781" xr:uid="{70C3B298-AD80-4B7B-B6B7-937B7807FEF0}"/>
    <cellStyle name="Comma 6 4 3 2 5 5" xfId="26941" xr:uid="{0A76B398-CCEB-44F2-A850-E5E77487E760}"/>
    <cellStyle name="Comma 6 4 3 2 5 6" xfId="16579" xr:uid="{2E50FF22-5A32-4A14-A5DC-A900B3753DB5}"/>
    <cellStyle name="Comma 6 4 3 2 6" xfId="5594" xr:uid="{5E2AC345-4328-4BFD-8DA3-5CCEC7838AEA}"/>
    <cellStyle name="Comma 6 4 3 2 6 2" xfId="29720" xr:uid="{B517F1E3-A38C-4F58-A6FD-5D445DFE68EB}"/>
    <cellStyle name="Comma 6 4 3 2 6 2 2" xfId="30966" xr:uid="{68C3F424-D42B-415D-A275-3C3491C69598}"/>
    <cellStyle name="Comma 6 4 3 2 7" xfId="22717" xr:uid="{2381AC7C-D874-457D-824B-CD7134186CFD}"/>
    <cellStyle name="Comma 6 4 3 2 8" xfId="13081" xr:uid="{CB1CC082-7815-46C3-8934-9E81858CC6E3}"/>
    <cellStyle name="Comma 6 4 3 3" xfId="1700" xr:uid="{00000000-0005-0000-0000-00007D020000}"/>
    <cellStyle name="Comma 6 4 3 3 2" xfId="3045" xr:uid="{00000000-0005-0000-0000-0000F0010000}"/>
    <cellStyle name="Comma 6 4 3 3 2 2" xfId="8125" xr:uid="{E1647CBD-57C7-49A5-8AD5-21902424509E}"/>
    <cellStyle name="Comma 6 4 3 3 2 2 2" xfId="28806" xr:uid="{7AF06F04-B747-4D85-A892-73CBA0EA89FC}"/>
    <cellStyle name="Comma 6 4 3 3 2 2 3" xfId="26418" xr:uid="{A4AFFC74-E361-4181-9D14-1A2AA74BA744}"/>
    <cellStyle name="Comma 6 4 3 3 2 2 4" xfId="18505" xr:uid="{80803E80-3592-497A-882C-532D47CAD3F1}"/>
    <cellStyle name="Comma 6 4 3 3 2 3" xfId="10958" xr:uid="{A5CEA30C-A014-4CC8-B570-6C5E75F60085}"/>
    <cellStyle name="Comma 6 4 3 3 2 3 2" xfId="21338" xr:uid="{B2944D65-2E02-4493-94E6-C3ED577A2F5A}"/>
    <cellStyle name="Comma 6 4 3 3 2 4" xfId="24513" xr:uid="{99256903-5A76-4761-8307-3040FBD844E4}"/>
    <cellStyle name="Comma 6 4 3 3 2 5" xfId="15672" xr:uid="{797CFECA-5B3A-425C-8321-CA57176B4E48}"/>
    <cellStyle name="Comma 6 4 3 3 3" xfId="3611" xr:uid="{00000000-0005-0000-0000-00007D020000}"/>
    <cellStyle name="Comma 6 4 3 3 4" xfId="4404" xr:uid="{8749C45E-E41A-4304-B61B-78506631CC99}"/>
    <cellStyle name="Comma 6 4 3 3 4 2" xfId="9176" xr:uid="{58432CAA-B985-4BC9-9656-18D51ACB7F3C}"/>
    <cellStyle name="Comma 6 4 3 3 4 2 2" xfId="19556" xr:uid="{130B0B8D-4585-458D-947D-4883D9BB8669}"/>
    <cellStyle name="Comma 6 4 3 3 4 2 3" xfId="31070" xr:uid="{64CBF01D-BCC0-4E97-A30C-4817D685CDEB}"/>
    <cellStyle name="Comma 6 4 3 3 4 2 4" xfId="30726" xr:uid="{32E7DD8E-8E93-48A0-B22A-199885881375}"/>
    <cellStyle name="Comma 6 4 3 3 4 3" xfId="12009" xr:uid="{88B8CD83-86AD-4EDE-8804-B00361DDCBA9}"/>
    <cellStyle name="Comma 6 4 3 3 4 3 2" xfId="22389" xr:uid="{77E9CE91-FD59-4A3C-8041-0796A6B5D588}"/>
    <cellStyle name="Comma 6 4 3 3 4 4" xfId="16723" xr:uid="{4DCC8238-8690-47E5-AC62-1D9F5187A8AC}"/>
    <cellStyle name="Comma 6 4 3 3 5" xfId="5595" xr:uid="{8CF9A14E-6DB8-411F-9023-F13F2916B13F}"/>
    <cellStyle name="Comma 6 4 3 3 5 2" xfId="29705" xr:uid="{8C47B7A5-55DE-41F0-ABE8-96B67015A584}"/>
    <cellStyle name="Comma 6 4 3 3 6" xfId="24025" xr:uid="{8B39DA3A-C438-4ADA-826C-4F6E92D2FD76}"/>
    <cellStyle name="Comma 6 4 3 3 7" xfId="13552" xr:uid="{B90FC4BC-D5EE-4BFC-97CD-4E73557F868E}"/>
    <cellStyle name="Comma 6 4 3 4" xfId="1698" xr:uid="{00000000-0005-0000-0000-00007E020000}"/>
    <cellStyle name="Comma 6 4 3 4 2" xfId="3043" xr:uid="{00000000-0005-0000-0000-0000F1010000}"/>
    <cellStyle name="Comma 6 4 3 4 2 2" xfId="8123" xr:uid="{3608156F-8EFF-4B12-B2DE-E52AD2437F57}"/>
    <cellStyle name="Comma 6 4 3 4 2 2 2" xfId="28804" xr:uid="{B98C073F-6138-401A-83A0-F369A3A9D6F6}"/>
    <cellStyle name="Comma 6 4 3 4 2 2 3" xfId="27089" xr:uid="{46AB2BEE-3AC9-4711-AFA2-9CF90C02A985}"/>
    <cellStyle name="Comma 6 4 3 4 2 2 4" xfId="18503" xr:uid="{B643F2D4-3235-49CA-A168-457CC3C641F7}"/>
    <cellStyle name="Comma 6 4 3 4 2 3" xfId="10956" xr:uid="{04D550A1-46DD-4932-B220-53E593ED5562}"/>
    <cellStyle name="Comma 6 4 3 4 2 3 2" xfId="21336" xr:uid="{482C49D2-0469-4D42-A938-CE70AC63C0E6}"/>
    <cellStyle name="Comma 6 4 3 4 2 4" xfId="25642" xr:uid="{400FD5B9-741B-4FA3-9B44-D231F7466CE7}"/>
    <cellStyle name="Comma 6 4 3 4 2 5" xfId="15670" xr:uid="{5FD351B0-0009-4143-9224-F9D3B6D1470E}"/>
    <cellStyle name="Comma 6 4 3 4 3" xfId="3696" xr:uid="{00000000-0005-0000-0000-00007E020000}"/>
    <cellStyle name="Comma 6 4 3 4 4" xfId="5593" xr:uid="{597046DC-F5C8-4A2C-9A13-CCBC4373604F}"/>
    <cellStyle name="Comma 6 4 3 4 4 2" xfId="29949" xr:uid="{A9380C1B-14A6-4B53-9630-BB03006EEA3E}"/>
    <cellStyle name="Comma 6 4 3 4 5" xfId="25477" xr:uid="{AEBF6BF0-781B-4251-9C43-BF55D4DC9F58}"/>
    <cellStyle name="Comma 6 4 3 4 6" xfId="13550" xr:uid="{B4199247-567C-4F13-B7D1-F52C7E04729D}"/>
    <cellStyle name="Comma 6 4 3 5" xfId="2630" xr:uid="{00000000-0005-0000-0000-0000F2010000}"/>
    <cellStyle name="Comma 6 4 3 5 2" xfId="5892" xr:uid="{4BECADB6-235B-4CAC-85C0-80D0E27B1737}"/>
    <cellStyle name="Comma 6 4 3 5 2 2" xfId="28301" xr:uid="{1BA41FC7-0065-4D43-BA00-BDEAFE6AEDAD}"/>
    <cellStyle name="Comma 6 4 3 5 2 3" xfId="27213" xr:uid="{BF202D75-2FFE-4931-8BE5-4A175775E00B}"/>
    <cellStyle name="Comma 6 4 3 5 2 4" xfId="15302" xr:uid="{5B87071E-8FCF-43D2-9B8C-50EBB975AD9F}"/>
    <cellStyle name="Comma 6 4 3 5 3" xfId="7755" xr:uid="{5E3F39A1-AB86-48FC-AE39-E9EBF19A365A}"/>
    <cellStyle name="Comma 6 4 3 5 3 2" xfId="18135" xr:uid="{D3B9B875-3C36-4038-A144-7BABB514FC75}"/>
    <cellStyle name="Comma 6 4 3 5 4" xfId="10588" xr:uid="{8F0C5218-4D09-4D7A-964D-0AFC40F6DFEB}"/>
    <cellStyle name="Comma 6 4 3 5 4 2" xfId="20968" xr:uid="{F969427A-56A9-4C66-B48B-5630DFB9516B}"/>
    <cellStyle name="Comma 6 4 3 5 5" xfId="24236" xr:uid="{C18D7421-1938-4614-97DD-D9CCFEB24FF0}"/>
    <cellStyle name="Comma 6 4 3 5 6" xfId="13018" xr:uid="{73E37B0D-96A4-40DD-A58F-BE503DB3A20D}"/>
    <cellStyle name="Comma 6 4 3 6" xfId="4125" xr:uid="{BC11153B-3590-4A4C-9A42-D5B85167EDEC}"/>
    <cellStyle name="Comma 6 4 3 6 2" xfId="8897" xr:uid="{5987FDF2-CD76-4027-8C40-BADE8EB16492}"/>
    <cellStyle name="Comma 6 4 3 6 2 2" xfId="19277" xr:uid="{C77FE529-4055-4AE2-90DD-A660AD868028}"/>
    <cellStyle name="Comma 6 4 3 6 2 3" xfId="31009" xr:uid="{2C79F960-4C49-4A44-BE3E-BA4DD4C9FBB0}"/>
    <cellStyle name="Comma 6 4 3 6 2 4" xfId="30724" xr:uid="{888020BF-966F-45AF-AD87-05FC86173A31}"/>
    <cellStyle name="Comma 6 4 3 6 3" xfId="11730" xr:uid="{C5637927-D691-4E7B-8071-78C18F69F33B}"/>
    <cellStyle name="Comma 6 4 3 6 3 2" xfId="22110" xr:uid="{FF695EF4-4938-421C-B4C1-B1580C099238}"/>
    <cellStyle name="Comma 6 4 3 6 4" xfId="24160" xr:uid="{DA708D23-DBBB-4E21-A69E-2C68CD775D36}"/>
    <cellStyle name="Comma 6 4 3 6 5" xfId="26772" xr:uid="{427B066A-B632-4273-AD4F-6D47319C3D9E}"/>
    <cellStyle name="Comma 6 4 3 6 6" xfId="16444" xr:uid="{74E4A04D-2625-40F8-913E-E71CD7A37B6E}"/>
    <cellStyle name="Comma 6 4 3 7" xfId="4888" xr:uid="{FF7A6E91-B71F-402F-84BE-27BA9A689206}"/>
    <cellStyle name="Comma 6 4 3 7 2" xfId="26954" xr:uid="{E692CFC7-761B-4524-AEF1-ADA4AE5C43EA}"/>
    <cellStyle name="Comma 6 4 3 7 3" xfId="28460" xr:uid="{EF2DDD8E-D26A-4D5D-AC55-67A7CC964379}"/>
    <cellStyle name="Comma 6 4 3 7 4" xfId="14180" xr:uid="{958C6408-2027-4BE6-B6CD-ED8CF2230424}"/>
    <cellStyle name="Comma 6 4 3 8" xfId="6633" xr:uid="{A8484347-CEB4-4D7F-B443-41F73EC9CF28}"/>
    <cellStyle name="Comma 6 4 3 8 2" xfId="17013" xr:uid="{86F2C499-DC60-442F-906F-348F5F5B6154}"/>
    <cellStyle name="Comma 6 4 3 9" xfId="9466" xr:uid="{44DF4BDE-7007-468D-A11A-5B176D57FA95}"/>
    <cellStyle name="Comma 6 4 3 9 2" xfId="19846" xr:uid="{6A3C9AA7-7596-4832-B681-46D68794F167}"/>
    <cellStyle name="Comma 6 4 4" xfId="499" xr:uid="{00000000-0005-0000-0000-00007F020000}"/>
    <cellStyle name="Comma 6 4 4 10" xfId="13079" xr:uid="{161F3D9E-FDAC-4369-8A82-BAFFD660836D}"/>
    <cellStyle name="Comma 6 4 4 2" xfId="1702" xr:uid="{00000000-0005-0000-0000-000080020000}"/>
    <cellStyle name="Comma 6 4 4 2 2" xfId="3046" xr:uid="{00000000-0005-0000-0000-0000F4010000}"/>
    <cellStyle name="Comma 6 4 4 2 2 2" xfId="8126" xr:uid="{144748D8-8110-4C5D-823F-47C3385D852A}"/>
    <cellStyle name="Comma 6 4 4 2 2 2 2" xfId="28807" xr:uid="{6AD90FE4-3CB8-4933-9B68-7C7298C52AE0}"/>
    <cellStyle name="Comma 6 4 4 2 2 2 3" xfId="28242" xr:uid="{238413C4-BC84-456A-A16A-38101E29D3E0}"/>
    <cellStyle name="Comma 6 4 4 2 2 2 4" xfId="18506" xr:uid="{F8F41174-04D6-4C1F-957B-0A4EDEB6160D}"/>
    <cellStyle name="Comma 6 4 4 2 2 3" xfId="10959" xr:uid="{05BA871B-49D9-49A9-BB48-6443A0BBCD06}"/>
    <cellStyle name="Comma 6 4 4 2 2 3 2" xfId="21339" xr:uid="{34C15700-FD27-4498-8393-09C164FCD201}"/>
    <cellStyle name="Comma 6 4 4 2 2 4" xfId="24760" xr:uid="{F1599F21-A582-4D54-8F2B-1F18A24D247D}"/>
    <cellStyle name="Comma 6 4 4 2 2 5" xfId="15673" xr:uid="{A3EA306A-3791-432B-8C4B-EF911D8EF55F}"/>
    <cellStyle name="Comma 6 4 4 2 3" xfId="3639" xr:uid="{00000000-0005-0000-0000-000080020000}"/>
    <cellStyle name="Comma 6 4 4 2 4" xfId="5596" xr:uid="{D7CC43DA-455D-407E-BF01-57D0564EA6B6}"/>
    <cellStyle name="Comma 6 4 4 2 4 2" xfId="29950" xr:uid="{FDB36AFE-899A-4744-9DD8-6E4865CE36DC}"/>
    <cellStyle name="Comma 6 4 4 2 5" xfId="23458" xr:uid="{25976DFB-D12E-44FC-BA6D-3E379ED1878F}"/>
    <cellStyle name="Comma 6 4 4 2 6" xfId="13553" xr:uid="{3DB1E49B-06F4-4933-AD00-0C600988B65B}"/>
    <cellStyle name="Comma 6 4 4 3" xfId="1703" xr:uid="{00000000-0005-0000-0000-000081020000}"/>
    <cellStyle name="Comma 6 4 4 3 2" xfId="4623" xr:uid="{9494D2FE-9603-4520-BB34-B0A7762C3101}"/>
    <cellStyle name="Comma 6 4 4 3 2 2" xfId="9395" xr:uid="{82C1F46B-3AB1-4180-B72C-C27061F6C38D}"/>
    <cellStyle name="Comma 6 4 4 3 2 2 2" xfId="19775" xr:uid="{D912D5B9-435E-47F8-B665-98B3269A7A93}"/>
    <cellStyle name="Comma 6 4 4 3 2 3" xfId="12228" xr:uid="{19AF2720-C897-4870-88B1-1084B759AD28}"/>
    <cellStyle name="Comma 6 4 4 3 2 3 2" xfId="22608" xr:uid="{BA23040E-9D36-43EE-A03D-912871B8A62D}"/>
    <cellStyle name="Comma 6 4 4 3 2 4" xfId="26198" xr:uid="{472BDDCC-6E87-4271-800D-0A670E255469}"/>
    <cellStyle name="Comma 6 4 4 3 2 5" xfId="27935" xr:uid="{C21A1C05-1A22-43CB-B467-F45DFFC42A54}"/>
    <cellStyle name="Comma 6 4 4 3 2 6" xfId="16942" xr:uid="{0B261E0F-2906-43CC-8B78-EF21FAC3E3A4}"/>
    <cellStyle name="Comma 6 4 4 3 3" xfId="25010" xr:uid="{D13AD506-B971-43E8-9263-B2003BB20B7B}"/>
    <cellStyle name="Comma 6 4 4 3 3 2" xfId="29901" xr:uid="{DE18F8CC-9AE1-4F5E-9463-70483CF3EC52}"/>
    <cellStyle name="Comma 6 4 4 3 4" xfId="30015" xr:uid="{54B5A641-CBAA-4C36-9169-160B5E571C1F}"/>
    <cellStyle name="Comma 6 4 4 4" xfId="1701" xr:uid="{00000000-0005-0000-0000-000082020000}"/>
    <cellStyle name="Comma 6 4 4 5" xfId="4258" xr:uid="{F88A1956-BAD7-4D08-9EEC-B2583E75D0DD}"/>
    <cellStyle name="Comma 6 4 4 5 2" xfId="9030" xr:uid="{921BDAC3-0294-4D86-8C5F-754A50525046}"/>
    <cellStyle name="Comma 6 4 4 5 2 2" xfId="19410" xr:uid="{7F2C0D14-E739-477C-A33B-5DDBE2A55F78}"/>
    <cellStyle name="Comma 6 4 4 5 2 3" xfId="31034" xr:uid="{7E47475A-DD01-4834-94C2-1630B8804BB1}"/>
    <cellStyle name="Comma 6 4 4 5 2 4" xfId="30727" xr:uid="{162F962F-579D-4E61-99F1-D903E08A5944}"/>
    <cellStyle name="Comma 6 4 4 5 3" xfId="11863" xr:uid="{CB563B1E-333D-437D-80F1-F1E92395B99F}"/>
    <cellStyle name="Comma 6 4 4 5 3 2" xfId="22243" xr:uid="{DAB37DDA-1810-4257-AF18-71A6F4AEF98C}"/>
    <cellStyle name="Comma 6 4 4 5 4" xfId="25901" xr:uid="{6E4D4D61-4FA4-40F8-B260-4F74A35085BF}"/>
    <cellStyle name="Comma 6 4 4 5 5" xfId="26027" xr:uid="{0AE5C490-7D0B-48C0-B974-61B1DA7B0177}"/>
    <cellStyle name="Comma 6 4 4 5 6" xfId="16577" xr:uid="{C055D660-BCFC-4A7A-8BC6-76732CE75695}"/>
    <cellStyle name="Comma 6 4 4 6" xfId="4889" xr:uid="{C522401C-4DD6-4E1D-99C9-6E3D20EE2307}"/>
    <cellStyle name="Comma 6 4 4 6 2" xfId="14181" xr:uid="{5A0FF2A1-DA42-4A5E-AA72-2558B44A6109}"/>
    <cellStyle name="Comma 6 4 4 7" xfId="6634" xr:uid="{73F23711-DC0F-4F58-BF0D-2FB69ED65B37}"/>
    <cellStyle name="Comma 6 4 4 7 2" xfId="17014" xr:uid="{4087778A-5F0C-451B-A20D-77C3676FFA5F}"/>
    <cellStyle name="Comma 6 4 4 8" xfId="9467" xr:uid="{3B9B1F41-8EAC-4A06-9F83-A42D7AB79BB2}"/>
    <cellStyle name="Comma 6 4 4 8 2" xfId="19847" xr:uid="{689CAA96-C143-47E1-B5AD-C8E73BCD6AA1}"/>
    <cellStyle name="Comma 6 4 4 9" xfId="23862" xr:uid="{7228455F-2DD3-482A-BC3F-C95BE560FE7B}"/>
    <cellStyle name="Comma 6 4 5" xfId="1704" xr:uid="{00000000-0005-0000-0000-000083020000}"/>
    <cellStyle name="Comma 6 4 5 2" xfId="3047" xr:uid="{00000000-0005-0000-0000-0000F5010000}"/>
    <cellStyle name="Comma 6 4 5 2 2" xfId="8127" xr:uid="{54D4C34B-2D2B-447A-B5B4-5775E8620FFC}"/>
    <cellStyle name="Comma 6 4 5 2 2 2" xfId="28808" xr:uid="{B647D0DC-ECE0-42C5-BCA0-0BB0781E8855}"/>
    <cellStyle name="Comma 6 4 5 2 2 2 2" xfId="31221" xr:uid="{691BCCD8-3FCB-46F4-AA19-66BD8B2792E8}"/>
    <cellStyle name="Comma 6 4 5 2 2 2 3" xfId="30729" xr:uid="{787E4866-BDC8-4893-9282-491F88D13FE5}"/>
    <cellStyle name="Comma 6 4 5 2 2 3" xfId="28586" xr:uid="{46477F41-C513-4AA2-B52E-DD5043778A61}"/>
    <cellStyle name="Comma 6 4 5 2 2 4" xfId="18507" xr:uid="{AE896CAB-4E2D-4BC4-A2FB-544C8CDB6C94}"/>
    <cellStyle name="Comma 6 4 5 2 3" xfId="10960" xr:uid="{50637E51-5562-46AD-B882-65EC355770F2}"/>
    <cellStyle name="Comma 6 4 5 2 3 2" xfId="21340" xr:uid="{850D5D37-6DE8-4841-9460-F73B80017985}"/>
    <cellStyle name="Comma 6 4 5 2 4" xfId="23525" xr:uid="{5BC62036-1F54-49D8-99C8-F8F4DB207CE7}"/>
    <cellStyle name="Comma 6 4 5 2 5" xfId="15674" xr:uid="{21144154-8EC4-4BBF-9F05-1059A220AD7A}"/>
    <cellStyle name="Comma 6 4 5 3" xfId="3589" xr:uid="{00000000-0005-0000-0000-000083020000}"/>
    <cellStyle name="Comma 6 4 5 4" xfId="4405" xr:uid="{7541ECBE-E625-46C2-913D-030F44B4E812}"/>
    <cellStyle name="Comma 6 4 5 4 2" xfId="9177" xr:uid="{10C0E120-5A4F-40E2-A73A-0F419D8AFE7D}"/>
    <cellStyle name="Comma 6 4 5 4 2 2" xfId="19557" xr:uid="{42C0B2DC-4602-4CB8-B7DD-A48E64A1A11E}"/>
    <cellStyle name="Comma 6 4 5 4 2 3" xfId="31071" xr:uid="{22979A5B-49A1-42E6-BA89-CCDBEAE37202}"/>
    <cellStyle name="Comma 6 4 5 4 2 4" xfId="30728" xr:uid="{E5F89DE4-F2D2-4C08-B671-36C13540F10E}"/>
    <cellStyle name="Comma 6 4 5 4 3" xfId="12010" xr:uid="{BC30DDE6-6812-430F-A96A-70862DC750C2}"/>
    <cellStyle name="Comma 6 4 5 4 3 2" xfId="22390" xr:uid="{94CCDCB7-721D-4547-9880-5CA7F7110942}"/>
    <cellStyle name="Comma 6 4 5 4 4" xfId="16724" xr:uid="{1A4CDAA2-885C-4A5C-95B3-C6CE07D1A4F9}"/>
    <cellStyle name="Comma 6 4 5 5" xfId="5597" xr:uid="{8F23EDCF-D0A9-4732-B643-145982D71AB9}"/>
    <cellStyle name="Comma 6 4 5 5 2" xfId="29684" xr:uid="{EF3BD0A6-DB09-431F-92E2-3C8D869A5B95}"/>
    <cellStyle name="Comma 6 4 5 5 2 2" xfId="30967" xr:uid="{308557D5-49FB-45ED-B51A-8AA44B8D7B71}"/>
    <cellStyle name="Comma 6 4 5 6" xfId="24374" xr:uid="{91D1EDE4-7110-405F-8750-08A556862BDF}"/>
    <cellStyle name="Comma 6 4 5 7" xfId="13554" xr:uid="{A7F02A6C-6510-4740-9354-BBF236F91E84}"/>
    <cellStyle name="Comma 6 4 6" xfId="1705" xr:uid="{00000000-0005-0000-0000-000084020000}"/>
    <cellStyle name="Comma 6 4 6 2" xfId="2872" xr:uid="{00000000-0005-0000-0000-0000F6010000}"/>
    <cellStyle name="Comma 6 4 6 2 2" xfId="7989" xr:uid="{DFBB432E-3A5A-496E-818E-C55060EC3CBB}"/>
    <cellStyle name="Comma 6 4 6 2 2 2" xfId="26251" xr:uid="{A6D4DEA5-5A3D-446F-9100-76438298D113}"/>
    <cellStyle name="Comma 6 4 6 2 2 2 2" xfId="31170" xr:uid="{9743733B-E35B-44C2-895E-4E9F3FD9AD20}"/>
    <cellStyle name="Comma 6 4 6 2 2 2 3" xfId="30730" xr:uid="{36F4C335-21C6-4B80-A783-6DEE9EA2C7B3}"/>
    <cellStyle name="Comma 6 4 6 2 2 3" xfId="26688" xr:uid="{F4F25F70-E51E-45AB-A23C-17588D0AB7CF}"/>
    <cellStyle name="Comma 6 4 6 2 2 4" xfId="18369" xr:uid="{751CBBBD-02F1-4EC8-A428-B1D92AA0FD74}"/>
    <cellStyle name="Comma 6 4 6 2 3" xfId="10822" xr:uid="{4B0563F5-F4ED-4FF4-B040-CF8FC99765CE}"/>
    <cellStyle name="Comma 6 4 6 2 3 2" xfId="21202" xr:uid="{6A137480-FFB3-476C-8BA5-C9E9950A55B4}"/>
    <cellStyle name="Comma 6 4 6 2 4" xfId="22968" xr:uid="{92746F34-F1DA-4DC9-AA9E-79EFD699D503}"/>
    <cellStyle name="Comma 6 4 6 2 5" xfId="15536" xr:uid="{F1E2F4F3-F31F-4441-8AD3-41AFDF0573C0}"/>
    <cellStyle name="Comma 6 4 6 3" xfId="3684" xr:uid="{00000000-0005-0000-0000-000084020000}"/>
    <cellStyle name="Comma 6 4 6 4" xfId="5598" xr:uid="{A8028302-ED8A-40B8-8A70-7BEFE282F4FC}"/>
    <cellStyle name="Comma 6 4 6 4 2" xfId="29922" xr:uid="{CDA048C9-974C-400A-AA42-F64BD97DF22B}"/>
    <cellStyle name="Comma 6 4 6 5" xfId="23416" xr:uid="{C2BB730C-BD1C-467F-A026-B3DC5A68504F}"/>
    <cellStyle name="Comma 6 4 6 6" xfId="13367" xr:uid="{1AC7631A-FD2B-4EB4-9784-B8AF1011B9CD}"/>
    <cellStyle name="Comma 6 4 7" xfId="1691" xr:uid="{00000000-0005-0000-0000-000085020000}"/>
    <cellStyle name="Comma 6 4 7 2" xfId="2467" xr:uid="{00000000-0005-0000-0000-0000F7010000}"/>
    <cellStyle name="Comma 6 4 7 2 2" xfId="7592" xr:uid="{A65CD5EB-1051-4973-BA95-26C5C049E7B7}"/>
    <cellStyle name="Comma 6 4 7 2 2 2" xfId="17972" xr:uid="{F1AB390C-53D0-4162-83C7-8EA513F983E3}"/>
    <cellStyle name="Comma 6 4 7 2 3" xfId="10425" xr:uid="{11D00CB4-211A-455B-B691-7CC4AD02121C}"/>
    <cellStyle name="Comma 6 4 7 2 3 2" xfId="20805" xr:uid="{7E0350DF-70CE-4B56-A34F-A26805D35A02}"/>
    <cellStyle name="Comma 6 4 7 2 4" xfId="27400" xr:uid="{46B2D801-E2B4-415C-A933-BDBDE9533E7C}"/>
    <cellStyle name="Comma 6 4 7 2 5" xfId="26154" xr:uid="{7CFDDA6D-9A08-4A78-B530-EB2BD8ECFC7B}"/>
    <cellStyle name="Comma 6 4 7 2 6" xfId="15139" xr:uid="{74FD98A7-4C92-4590-AADB-1C3B55717B94}"/>
    <cellStyle name="Comma 6 4 7 3" xfId="3634" xr:uid="{00000000-0005-0000-0000-000085020000}"/>
    <cellStyle name="Comma 6 4 7 4" xfId="5588" xr:uid="{5F3C36C8-D1B5-4C42-9705-CB72C5A4950A}"/>
    <cellStyle name="Comma 6 4 7 4 2" xfId="29862" xr:uid="{C263C62B-DABD-420C-A97D-0F3CE47933DF}"/>
    <cellStyle name="Comma 6 4 7 5" xfId="22830" xr:uid="{80ED073A-316E-4622-8079-102557309958}"/>
    <cellStyle name="Comma 6 4 7 6" xfId="12855" xr:uid="{F1798703-5663-4830-80B6-46478CA449D9}"/>
    <cellStyle name="Comma 6 4 8" xfId="2221" xr:uid="{00000000-0005-0000-0000-0000E6010000}"/>
    <cellStyle name="Comma 6 4 8 2" xfId="7348" xr:uid="{C41CE54C-FD8B-4A42-9930-9155DD2D3E09}"/>
    <cellStyle name="Comma 6 4 8 2 2" xfId="17728" xr:uid="{65DA0D79-1C0A-41F2-9143-825CBCBDD161}"/>
    <cellStyle name="Comma 6 4 8 2 2 2" xfId="31122" xr:uid="{24EFB6D6-DF65-42CC-96F4-F84914B8D4E7}"/>
    <cellStyle name="Comma 6 4 8 2 2 3" xfId="30731" xr:uid="{29EF420D-7071-41EC-A1CD-1C25DE9D0314}"/>
    <cellStyle name="Comma 6 4 8 3" xfId="10181" xr:uid="{908AC10B-86A3-411D-A405-A408A77ECBD5}"/>
    <cellStyle name="Comma 6 4 8 3 2" xfId="20561" xr:uid="{DC3F41D7-DCD9-4D73-9B1B-D3871BC7F286}"/>
    <cellStyle name="Comma 6 4 8 4" xfId="25406" xr:uid="{4359DC52-0CBD-4BDF-8FB2-AFDE5782EC45}"/>
    <cellStyle name="Comma 6 4 8 5" xfId="27613" xr:uid="{7F10D4B5-D9AF-4A09-8572-6652D106B2F7}"/>
    <cellStyle name="Comma 6 4 8 6" xfId="14895" xr:uid="{EB5A04D0-C700-4751-AC83-4883233AC4E1}"/>
    <cellStyle name="Comma 6 4 9" xfId="3866" xr:uid="{44D94F21-4B52-4460-9384-B6B9C6F74F70}"/>
    <cellStyle name="Comma 6 4 9 2" xfId="8698" xr:uid="{8384AADA-23E2-4A6B-A8D3-8EFF809C4492}"/>
    <cellStyle name="Comma 6 4 9 2 2" xfId="19078" xr:uid="{0325ACFA-2711-4CCD-A95E-46F0118EE30F}"/>
    <cellStyle name="Comma 6 4 9 3" xfId="11531" xr:uid="{8ABDBCA1-3D1C-410C-B9B7-FDC8023C9FBC}"/>
    <cellStyle name="Comma 6 4 9 3 2" xfId="21911" xr:uid="{BE857919-D2AA-423B-A68D-C9D2B6CDC4A4}"/>
    <cellStyle name="Comma 6 4 9 4" xfId="27711" xr:uid="{BCF7AB0B-7FF1-4ED6-A2B9-6C5D4BE30012}"/>
    <cellStyle name="Comma 6 4 9 5" xfId="27598" xr:uid="{3E954F38-21E4-424A-870B-3DF4002BE41B}"/>
    <cellStyle name="Comma 6 4 9 6" xfId="16245" xr:uid="{14FEADCD-C5DC-4910-9D9E-9078A2DC52FD}"/>
    <cellStyle name="Comma 6 5" xfId="1706" xr:uid="{00000000-0005-0000-0000-000086020000}"/>
    <cellStyle name="Comma 6 5 10" xfId="25750" xr:uid="{F3893E22-8AFA-4C20-88BE-99F6D0B7836B}"/>
    <cellStyle name="Comma 6 5 10 2" xfId="30004" xr:uid="{9BBA55C4-F717-4123-9745-FD974FD5C92B}"/>
    <cellStyle name="Comma 6 5 11" xfId="12958" xr:uid="{6081739D-F564-4AF8-9D03-600F4BF43A0D}"/>
    <cellStyle name="Comma 6 5 2" xfId="2674" xr:uid="{00000000-0005-0000-0000-0000F9010000}"/>
    <cellStyle name="Comma 6 5 2 2" xfId="3049" xr:uid="{00000000-0005-0000-0000-0000FA010000}"/>
    <cellStyle name="Comma 6 5 2 2 2" xfId="6163" xr:uid="{9072506B-66F6-434E-AF9A-C449954DC0D8}"/>
    <cellStyle name="Comma 6 5 2 2 2 2" xfId="27442" xr:uid="{9BBE47B7-6F11-45B5-8B2A-B0A3C36FE1BB}"/>
    <cellStyle name="Comma 6 5 2 2 2 2 2" xfId="31191" xr:uid="{325C7F89-E089-4071-A4CA-9ADB67FB52F9}"/>
    <cellStyle name="Comma 6 5 2 2 2 2 3" xfId="30733" xr:uid="{16F0985C-0D59-4C77-AE81-D539AE6EC8DC}"/>
    <cellStyle name="Comma 6 5 2 2 2 3" xfId="25994" xr:uid="{29FCB692-FD3E-4D43-8557-D799C388341A}"/>
    <cellStyle name="Comma 6 5 2 2 2 4" xfId="15676" xr:uid="{5CE6BAD9-BA76-4CB5-8800-77D44C849C38}"/>
    <cellStyle name="Comma 6 5 2 2 3" xfId="8129" xr:uid="{CE5D24FA-4D71-4FBE-8ABD-CFAD66472B47}"/>
    <cellStyle name="Comma 6 5 2 2 3 2" xfId="18509" xr:uid="{6069F6D0-7212-44E3-8E25-81661A9D5019}"/>
    <cellStyle name="Comma 6 5 2 2 4" xfId="10962" xr:uid="{7BD62EEE-A729-458D-B4B3-F68E635BB264}"/>
    <cellStyle name="Comma 6 5 2 2 4 2" xfId="21342" xr:uid="{AD7DC9C6-DC5C-44A6-9249-87D4B0A7A7C0}"/>
    <cellStyle name="Comma 6 5 2 2 5" xfId="24526" xr:uid="{7F466391-28BE-411E-B2DE-BE091A55F44A}"/>
    <cellStyle name="Comma 6 5 2 2 6" xfId="13556" xr:uid="{E4BE6815-7EC8-4CD5-9BD7-CBFE59D1CF49}"/>
    <cellStyle name="Comma 6 5 2 3" xfId="4261" xr:uid="{AE78412A-E3FD-4707-9349-D83D4CB2A6DF}"/>
    <cellStyle name="Comma 6 5 2 3 2" xfId="9033" xr:uid="{E04F1C4D-6215-48C9-8273-7D130D5F91D6}"/>
    <cellStyle name="Comma 6 5 2 3 2 2" xfId="29093" xr:uid="{F12DCF9A-CA5B-435F-8783-D7D7A2F6C175}"/>
    <cellStyle name="Comma 6 5 2 3 2 3" xfId="27011" xr:uid="{A7EDC08D-0DD7-4282-A2F4-ACBD8F2E9EE3}"/>
    <cellStyle name="Comma 6 5 2 3 2 4" xfId="19413" xr:uid="{01D3B6AA-65B1-45C6-BE98-8521B2340194}"/>
    <cellStyle name="Comma 6 5 2 3 2 5" xfId="31037" xr:uid="{8012AB0B-EB59-44A7-8DB7-259914660E82}"/>
    <cellStyle name="Comma 6 5 2 3 3" xfId="11866" xr:uid="{35E77887-7461-46CE-8CAC-49FA064BC684}"/>
    <cellStyle name="Comma 6 5 2 3 3 2" xfId="22246" xr:uid="{E16DFC60-DE26-40A4-BB19-DE0AF5BA5E71}"/>
    <cellStyle name="Comma 6 5 2 3 4" xfId="24173" xr:uid="{76B4C1B6-06C5-4A52-9551-5BF59DA735A3}"/>
    <cellStyle name="Comma 6 5 2 3 5" xfId="16580" xr:uid="{F083096D-6C9E-4EF8-BF38-7EAA039A1FF8}"/>
    <cellStyle name="Comma 6 5 2 4" xfId="5920" xr:uid="{D13FD7F3-58AF-4C81-814A-2FEC26EB0EE5}"/>
    <cellStyle name="Comma 6 5 2 4 2" xfId="28655" xr:uid="{90F87C2A-E3B4-4A3B-B5AC-CD9FF1CB3B92}"/>
    <cellStyle name="Comma 6 5 2 4 3" xfId="28052" xr:uid="{2E48367A-9396-43ED-B8EA-3AE7BCCC7C93}"/>
    <cellStyle name="Comma 6 5 2 4 4" xfId="15345" xr:uid="{FE28975C-1120-46E2-AE2B-57AE0ADC5BFD}"/>
    <cellStyle name="Comma 6 5 2 5" xfId="7798" xr:uid="{AEE457D1-6834-4469-9B49-34D97CE5E035}"/>
    <cellStyle name="Comma 6 5 2 5 2" xfId="18178" xr:uid="{78EBEE38-911A-4ADF-A398-2EDF0C44561C}"/>
    <cellStyle name="Comma 6 5 2 6" xfId="10631" xr:uid="{10FDC70E-6C80-42F3-8A52-BE45CC791EDB}"/>
    <cellStyle name="Comma 6 5 2 6 2" xfId="21011" xr:uid="{AE587D83-A7CB-4C01-BCA8-9E11CC2BC835}"/>
    <cellStyle name="Comma 6 5 2 7" xfId="23214" xr:uid="{AB361D29-4081-44C9-A5E9-DB52714463F5}"/>
    <cellStyle name="Comma 6 5 2 8" xfId="13082" xr:uid="{746895FD-FB8C-4EED-9F02-793D42642EFB}"/>
    <cellStyle name="Comma 6 5 3" xfId="3050" xr:uid="{00000000-0005-0000-0000-0000FB010000}"/>
    <cellStyle name="Comma 6 5 3 2" xfId="4406" xr:uid="{C911EB5E-6E7B-4CB3-8496-F6CCE884BF2D}"/>
    <cellStyle name="Comma 6 5 3 2 2" xfId="9178" xr:uid="{C9E444F1-FB04-4EFD-840F-941B5236CEC5}"/>
    <cellStyle name="Comma 6 5 3 2 2 2" xfId="19558" xr:uid="{7354D5C3-C2D3-4006-B5A7-37EEEAA03F4B}"/>
    <cellStyle name="Comma 6 5 3 2 2 3" xfId="31072" xr:uid="{A2A4928A-1757-4797-9AD6-3490D0D71705}"/>
    <cellStyle name="Comma 6 5 3 2 2 4" xfId="30734" xr:uid="{CC9E0DDD-F5C7-4081-BD6A-4AF5E6D9D0A0}"/>
    <cellStyle name="Comma 6 5 3 2 3" xfId="12011" xr:uid="{2BC2BFB9-8556-4E02-8D51-85A9A4066A50}"/>
    <cellStyle name="Comma 6 5 3 2 3 2" xfId="22391" xr:uid="{279F3012-F801-4901-855F-7207F0B8C6F5}"/>
    <cellStyle name="Comma 6 5 3 2 4" xfId="25766" xr:uid="{44B57F59-8D63-44FC-9A5D-4FB2EEAC2070}"/>
    <cellStyle name="Comma 6 5 3 2 5" xfId="26074" xr:uid="{379C5DA0-533C-48B5-B231-ECA27F7A9875}"/>
    <cellStyle name="Comma 6 5 3 2 6" xfId="16725" xr:uid="{56567B78-0819-460B-AB1A-50345959535A}"/>
    <cellStyle name="Comma 6 5 3 3" xfId="6164" xr:uid="{313C14E6-5D0D-4FEF-B7FA-102243C1E0EB}"/>
    <cellStyle name="Comma 6 5 3 3 2" xfId="15677" xr:uid="{99C5C290-A368-4B29-81E7-DE1E02D860C8}"/>
    <cellStyle name="Comma 6 5 3 4" xfId="8130" xr:uid="{EE3672A2-39EC-4801-B591-0EDBF521DB37}"/>
    <cellStyle name="Comma 6 5 3 4 2" xfId="18510" xr:uid="{99C90F8C-3849-42F7-B80E-53394043E507}"/>
    <cellStyle name="Comma 6 5 3 5" xfId="10963" xr:uid="{01B62E8D-BD90-4224-8DED-8A4A6EDD743D}"/>
    <cellStyle name="Comma 6 5 3 5 2" xfId="21343" xr:uid="{A5256953-0374-4D3F-AA09-24C136419803}"/>
    <cellStyle name="Comma 6 5 3 6" xfId="23480" xr:uid="{F7DAA880-D79D-4371-8FCA-5C59A2E1A85A}"/>
    <cellStyle name="Comma 6 5 3 7" xfId="13557" xr:uid="{C16AD644-B941-48BB-91D8-BFBCB2FF5E3B}"/>
    <cellStyle name="Comma 6 5 4" xfId="3048" xr:uid="{00000000-0005-0000-0000-0000FC010000}"/>
    <cellStyle name="Comma 6 5 4 2" xfId="6162" xr:uid="{77B98769-66EB-4F7C-9866-045F948AA391}"/>
    <cellStyle name="Comma 6 5 4 2 2" xfId="26979" xr:uid="{BA006FDD-D230-4740-8F19-385BCA299A85}"/>
    <cellStyle name="Comma 6 5 4 2 3" xfId="26580" xr:uid="{DEDB1051-D14F-42D5-8B77-0FDCFAE8744B}"/>
    <cellStyle name="Comma 6 5 4 2 4" xfId="15675" xr:uid="{95B7EA55-B59A-4C76-8EC3-A54B020BD472}"/>
    <cellStyle name="Comma 6 5 4 3" xfId="8128" xr:uid="{D165B3FE-DDB5-4059-8470-0266FCA7C301}"/>
    <cellStyle name="Comma 6 5 4 3 2" xfId="18508" xr:uid="{F2BECBEB-1EEF-4D21-9D43-F4CF9E187924}"/>
    <cellStyle name="Comma 6 5 4 4" xfId="10961" xr:uid="{0F425BC4-9E16-4EAB-A206-BF50C665721F}"/>
    <cellStyle name="Comma 6 5 4 4 2" xfId="21341" xr:uid="{D8B73855-A798-4565-8F47-F72CFC11BB00}"/>
    <cellStyle name="Comma 6 5 4 5" xfId="23786" xr:uid="{6F86A38B-C99F-4196-9DE4-4DCD766C4FBC}"/>
    <cellStyle name="Comma 6 5 4 6" xfId="13555" xr:uid="{C83477AA-13D9-44E0-83BE-3A04DDE9D026}"/>
    <cellStyle name="Comma 6 5 5" xfId="2570" xr:uid="{00000000-0005-0000-0000-0000F8010000}"/>
    <cellStyle name="Comma 6 5 5 2" xfId="7695" xr:uid="{1990EA53-C1B6-4704-8500-B9E147267AE1}"/>
    <cellStyle name="Comma 6 5 5 2 2" xfId="27343" xr:uid="{5DEC078C-F871-489B-9B9E-0235A93EED85}"/>
    <cellStyle name="Comma 6 5 5 2 3" xfId="26526" xr:uid="{B4880A4E-D7E4-4376-B404-8A288699E25D}"/>
    <cellStyle name="Comma 6 5 5 2 4" xfId="18075" xr:uid="{1F35AC32-3B10-44D6-881C-326D1C4E9F1D}"/>
    <cellStyle name="Comma 6 5 5 3" xfId="10528" xr:uid="{06C3247A-D84D-4960-AECB-588082306406}"/>
    <cellStyle name="Comma 6 5 5 3 2" xfId="20908" xr:uid="{6E2FF123-9FA0-48D1-80D2-5B25702AE77A}"/>
    <cellStyle name="Comma 6 5 5 4" xfId="24740" xr:uid="{5A4C6D9F-8500-4DEE-A02C-2B5DCABC18F9}"/>
    <cellStyle name="Comma 6 5 5 5" xfId="15242" xr:uid="{96001FF9-8FC9-49FC-8D37-C92BC6856A3D}"/>
    <cellStyle name="Comma 6 5 6" xfId="2052" xr:uid="{00000000-0005-0000-0000-000086020000}"/>
    <cellStyle name="Comma 6 5 6 2" xfId="28162" xr:uid="{885D212C-05ED-4BF0-B750-04B03BB0CBF8}"/>
    <cellStyle name="Comma 6 5 6 3" xfId="27109" xr:uid="{2FED39B2-98E6-41CC-AE80-60096B335C8F}"/>
    <cellStyle name="Comma 6 5 7" xfId="4235" xr:uid="{A60E7526-B9F5-49C6-B835-8CDFABECB725}"/>
    <cellStyle name="Comma 6 5 7 2" xfId="9007" xr:uid="{EDF2850F-F3AD-40BD-B91F-77CA8AA4A45F}"/>
    <cellStyle name="Comma 6 5 7 2 2" xfId="19387" xr:uid="{F6329403-3A8F-4848-9D9E-61FE7E399297}"/>
    <cellStyle name="Comma 6 5 7 2 3" xfId="31024" xr:uid="{14ACCE49-649F-4D5B-8F9D-24E42BD4A4E9}"/>
    <cellStyle name="Comma 6 5 7 2 4" xfId="30732" xr:uid="{57466AA1-E89A-486E-89A6-F5D9E03FEBE5}"/>
    <cellStyle name="Comma 6 5 7 3" xfId="11840" xr:uid="{0AF66E20-5078-45F0-926D-0FDF0E6EA049}"/>
    <cellStyle name="Comma 6 5 7 3 2" xfId="22220" xr:uid="{92DBCC9E-D1B5-49F0-8959-39A6EC73FB92}"/>
    <cellStyle name="Comma 6 5 7 4" xfId="16554" xr:uid="{048A871F-099F-4F46-A3BE-98DD42C94166}"/>
    <cellStyle name="Comma 6 5 8" xfId="5599" xr:uid="{F6A32834-0766-4403-BA6E-361E90744A35}"/>
    <cellStyle name="Comma 6 5 8 2" xfId="29824" xr:uid="{FA06CDE3-AD95-4F28-BB21-F621D65E4E87}"/>
    <cellStyle name="Comma 6 5 8 2 2" xfId="30968" xr:uid="{50FCA492-10FD-4CB8-BB65-65A595E6C1EE}"/>
    <cellStyle name="Comma 6 5 8 3" xfId="30626" xr:uid="{D6644BB0-0D0B-41C4-A086-5EB2E7A61544}"/>
    <cellStyle name="Comma 6 5 9" xfId="25484" xr:uid="{A765CB03-C487-41C6-93BE-38026305CF7A}"/>
    <cellStyle name="Comma 6 6" xfId="2161" xr:uid="{00000000-0005-0000-0000-0000E3010000}"/>
    <cellStyle name="Comma 6 6 2" xfId="7288" xr:uid="{E705E142-4DA3-463E-8FAC-F22F05BA6768}"/>
    <cellStyle name="Comma 6 6 2 2" xfId="17668" xr:uid="{4C7CA64C-5E91-4A80-B09D-7D8F8424733A}"/>
    <cellStyle name="Comma 6 6 3" xfId="10121" xr:uid="{340F1EE3-1B83-46E0-8F09-B4C26E25F181}"/>
    <cellStyle name="Comma 6 6 3 2" xfId="20501" xr:uid="{A499D17E-8057-4251-840D-CE412ABC86FB}"/>
    <cellStyle name="Comma 6 6 4" xfId="24885" xr:uid="{E52ED29D-5942-4801-8BAF-D34620EB8958}"/>
    <cellStyle name="Comma 6 6 5" xfId="26207" xr:uid="{4CB53949-7489-45BD-976C-5D2FEB288F44}"/>
    <cellStyle name="Comma 6 6 6" xfId="14835" xr:uid="{321E774C-65C4-4B9A-8C46-85BC07333FD0}"/>
    <cellStyle name="Comma 6 6 7" xfId="30433" xr:uid="{86EF0529-B324-4719-B2B1-2B9231FB2917}"/>
    <cellStyle name="Comma 6 6 8" xfId="31259" xr:uid="{40BDEAA4-3800-4985-8263-4E0A9E3CC9C3}"/>
    <cellStyle name="Comma 6 7" xfId="22761" xr:uid="{37A7E8A0-43E7-41E2-BDB1-D7874A32CC13}"/>
    <cellStyle name="Comma 6 7 2" xfId="30400" xr:uid="{8AB278A9-D60A-4CCF-8FB0-D023A9F7D997}"/>
    <cellStyle name="Comma 6 8" xfId="12393" xr:uid="{6793FA80-0871-42EE-B221-7655EE8126B8}"/>
    <cellStyle name="Comma 6 9" xfId="29550" xr:uid="{0C85103D-D993-4F13-A57F-2F08993A276F}"/>
    <cellStyle name="Comma 7" xfId="500" xr:uid="{00000000-0005-0000-0000-000087020000}"/>
    <cellStyle name="Comma 7 10" xfId="501" xr:uid="{00000000-0005-0000-0000-000088020000}"/>
    <cellStyle name="Comma 7 10 10" xfId="12670" xr:uid="{0304EF0E-9902-4BD9-8F2D-7BEAF7E53FF3}"/>
    <cellStyle name="Comma 7 10 2" xfId="1709" xr:uid="{00000000-0005-0000-0000-000089020000}"/>
    <cellStyle name="Comma 7 10 2 2" xfId="3051" xr:uid="{00000000-0005-0000-0000-0000FF010000}"/>
    <cellStyle name="Comma 7 10 2 2 2" xfId="8131" xr:uid="{4B684DFA-9692-4A26-A730-995AD8A60843}"/>
    <cellStyle name="Comma 7 10 2 2 2 2" xfId="18511" xr:uid="{3DCD4A56-62ED-4907-88B4-B6AFB0CCF392}"/>
    <cellStyle name="Comma 7 10 2 2 3" xfId="10964" xr:uid="{E4EE2813-7992-41A7-9A04-0DE9EDC9A643}"/>
    <cellStyle name="Comma 7 10 2 2 3 2" xfId="21344" xr:uid="{806F9353-B2D5-4B33-85DA-5F3B6E173F4C}"/>
    <cellStyle name="Comma 7 10 2 2 4" xfId="28479" xr:uid="{E9492947-DB35-4A7F-B79F-84ACAED4A8FC}"/>
    <cellStyle name="Comma 7 10 2 2 5" xfId="27969" xr:uid="{CE260D0E-F8CD-44AD-812E-04CD09475421}"/>
    <cellStyle name="Comma 7 10 2 2 6" xfId="15678" xr:uid="{DA46CC74-2100-4BEE-BE49-53DCA1188B55}"/>
    <cellStyle name="Comma 7 10 2 3" xfId="3555" xr:uid="{00000000-0005-0000-0000-000089020000}"/>
    <cellStyle name="Comma 7 10 2 4" xfId="5600" xr:uid="{9A894E3E-F825-4091-BE58-3404C50F46E5}"/>
    <cellStyle name="Comma 7 10 2 4 2" xfId="29776" xr:uid="{69895E25-65E5-4D76-A26D-A63F28A4B978}"/>
    <cellStyle name="Comma 7 10 2 5" xfId="23339" xr:uid="{47768CD9-A1DD-4C6A-931F-A343C911895F}"/>
    <cellStyle name="Comma 7 10 2 6" xfId="13558" xr:uid="{386DBC66-6ED0-48EA-8136-4AB222A7BF8F}"/>
    <cellStyle name="Comma 7 10 3" xfId="1710" xr:uid="{00000000-0005-0000-0000-00008A020000}"/>
    <cellStyle name="Comma 7 10 3 2" xfId="23283" xr:uid="{471F6C94-CC11-4E87-87AE-598C4CE9FAB7}"/>
    <cellStyle name="Comma 7 10 3 3" xfId="25740" xr:uid="{FA0AC2A2-EC53-4D9A-A288-717BCA4D8A2E}"/>
    <cellStyle name="Comma 7 10 3 4" xfId="30054" xr:uid="{82D7F95B-ADDB-4CD3-8CA5-38E26A9A1505}"/>
    <cellStyle name="Comma 7 10 3 5" xfId="29661" xr:uid="{6948ED0E-1928-433B-8896-129390D39D27}"/>
    <cellStyle name="Comma 7 10 4" xfId="1708" xr:uid="{00000000-0005-0000-0000-00008B020000}"/>
    <cellStyle name="Comma 7 10 4 2" xfId="25723" xr:uid="{65959AE7-EB73-4A29-AEDE-5086AD6654D1}"/>
    <cellStyle name="Comma 7 10 4 3" xfId="23896" xr:uid="{A2302EFE-A812-41F1-B7CF-01786DD9FD31}"/>
    <cellStyle name="Comma 7 10 5" xfId="4126" xr:uid="{EBACDF21-4667-4E1B-89A1-775E3F0BDEFB}"/>
    <cellStyle name="Comma 7 10 5 2" xfId="8898" xr:uid="{803B21C8-7816-4590-BDE5-1D23CC6610FF}"/>
    <cellStyle name="Comma 7 10 5 2 2" xfId="19278" xr:uid="{23FE49F9-05A6-4B90-B0F1-AEC2AFF0086A}"/>
    <cellStyle name="Comma 7 10 5 2 3" xfId="31010" xr:uid="{D6C854D8-D37F-4A44-B89C-1C0E594B72EA}"/>
    <cellStyle name="Comma 7 10 5 2 4" xfId="30735" xr:uid="{1539EA9C-5098-413E-9C5B-D0DF900926AD}"/>
    <cellStyle name="Comma 7 10 5 3" xfId="11731" xr:uid="{E7BC460F-C960-4934-8502-7DDBC3D0C3E6}"/>
    <cellStyle name="Comma 7 10 5 3 2" xfId="22111" xr:uid="{40881A6B-4545-4EB1-813A-4E1558B81566}"/>
    <cellStyle name="Comma 7 10 5 4" xfId="26524" xr:uid="{1745E0D8-8A9A-4840-BDB8-0401C09AA039}"/>
    <cellStyle name="Comma 7 10 5 5" xfId="25840" xr:uid="{C11B2212-1E1A-4B71-B465-5670181885CD}"/>
    <cellStyle name="Comma 7 10 5 6" xfId="16445" xr:uid="{E978AE30-B13C-4A2E-90E6-39EA87923D38}"/>
    <cellStyle name="Comma 7 10 6" xfId="4891" xr:uid="{D82BBFC1-9D1D-4AAE-A948-A38D0EF6F03E}"/>
    <cellStyle name="Comma 7 10 6 2" xfId="27643" xr:uid="{F7371CBB-0784-4473-9FC1-85C83B78B35B}"/>
    <cellStyle name="Comma 7 10 6 3" xfId="27260" xr:uid="{B70C7F4C-17C3-43F1-A10A-A7D1DD574EE2}"/>
    <cellStyle name="Comma 7 10 6 4" xfId="14183" xr:uid="{72355FD3-5050-4CF6-9D1E-9B0E83C8FCE6}"/>
    <cellStyle name="Comma 7 10 7" xfId="6636" xr:uid="{1CD37795-67F5-4F29-93F8-992F32C52816}"/>
    <cellStyle name="Comma 7 10 7 2" xfId="17016" xr:uid="{1FCBAEEB-BD9E-40A5-BF83-C0DEA953F239}"/>
    <cellStyle name="Comma 7 10 8" xfId="9469" xr:uid="{572D7F13-2184-45ED-89E4-B39C3263D3EE}"/>
    <cellStyle name="Comma 7 10 8 2" xfId="19849" xr:uid="{7BA8A08F-E23F-4BC4-BFF4-DFC878E4B8CA}"/>
    <cellStyle name="Comma 7 10 9" xfId="22781" xr:uid="{9C9C0777-DD5A-45A2-8B23-CD5FCFC5DE9B}"/>
    <cellStyle name="Comma 7 11" xfId="502" xr:uid="{00000000-0005-0000-0000-00008C020000}"/>
    <cellStyle name="Comma 7 11 10" xfId="31255" xr:uid="{E835B43B-FDA2-4DDE-83E1-FBF9D27ED0DE}"/>
    <cellStyle name="Comma 7 11 2" xfId="1712" xr:uid="{00000000-0005-0000-0000-00008D020000}"/>
    <cellStyle name="Comma 7 11 2 2" xfId="25051" xr:uid="{23ABD4A7-3C9B-4DBA-8948-EF7696DC0549}"/>
    <cellStyle name="Comma 7 11 2 2 2" xfId="29811" xr:uid="{2804BB26-590B-4F9E-8251-636B18D7E4FE}"/>
    <cellStyle name="Comma 7 11 2 2 2 2" xfId="30737" xr:uid="{3DAD6463-AE5B-4A7E-A235-D117BC01C86B}"/>
    <cellStyle name="Comma 7 11 2 3" xfId="25317" xr:uid="{7CB5C089-12DC-4C77-B45B-B4312F852EC0}"/>
    <cellStyle name="Comma 7 11 2 4" xfId="30037" xr:uid="{567DD56B-F8B3-45D4-86C5-0960C07F73C2}"/>
    <cellStyle name="Comma 7 11 3" xfId="1713" xr:uid="{00000000-0005-0000-0000-00008E020000}"/>
    <cellStyle name="Comma 7 11 3 2" xfId="31309" xr:uid="{BF8591BA-BEDC-47CC-8EFA-C694600B8972}"/>
    <cellStyle name="Comma 7 11 3 3" xfId="31271" xr:uid="{2324712B-9FE1-4E85-A8B2-EE1C9063D0B9}"/>
    <cellStyle name="Comma 7 11 4" xfId="1711" xr:uid="{00000000-0005-0000-0000-00008F020000}"/>
    <cellStyle name="Comma 7 11 5" xfId="4892" xr:uid="{4D7EF800-D3FE-4415-997D-80EB71861FD5}"/>
    <cellStyle name="Comma 7 11 5 2" xfId="14184" xr:uid="{237C6960-02C1-47B1-93F9-D85783831FC0}"/>
    <cellStyle name="Comma 7 11 5 2 2" xfId="31114" xr:uid="{F9048556-5930-4AED-AE0A-49345657D6F3}"/>
    <cellStyle name="Comma 7 11 5 2 3" xfId="30736" xr:uid="{1DDC157D-0ED6-4BFF-BF05-1F10AA0C45F1}"/>
    <cellStyle name="Comma 7 11 6" xfId="6637" xr:uid="{776ACA04-D065-4D7A-8E37-056C327E74AC}"/>
    <cellStyle name="Comma 7 11 6 2" xfId="17017" xr:uid="{B58752FC-E070-4A46-8BFC-C4F3908814BC}"/>
    <cellStyle name="Comma 7 11 7" xfId="9470" xr:uid="{CCFEF87C-0523-4F7B-9698-9812E0BED44F}"/>
    <cellStyle name="Comma 7 11 7 2" xfId="19850" xr:uid="{E442148C-3B76-4745-96E8-D6C7291F15EF}"/>
    <cellStyle name="Comma 7 11 8" xfId="24934" xr:uid="{252EC419-ABD7-4E53-918F-20AA1B459C38}"/>
    <cellStyle name="Comma 7 11 9" xfId="13368" xr:uid="{A3FFE9F5-7F4C-4076-BC34-FB113FFB58A6}"/>
    <cellStyle name="Comma 7 12" xfId="1714" xr:uid="{00000000-0005-0000-0000-000090020000}"/>
    <cellStyle name="Comma 7 12 2" xfId="2433" xr:uid="{00000000-0005-0000-0000-000001020000}"/>
    <cellStyle name="Comma 7 12 2 2" xfId="7558" xr:uid="{AB6A31A2-356E-46CD-9976-79E7AD8FCA85}"/>
    <cellStyle name="Comma 7 12 2 2 2" xfId="17938" xr:uid="{C69A7172-DB24-4003-8B22-DB81EE1956A1}"/>
    <cellStyle name="Comma 7 12 2 2 2 2" xfId="31131" xr:uid="{739F47EE-1697-4F75-9A1F-73E308A7FAE6}"/>
    <cellStyle name="Comma 7 12 2 2 2 3" xfId="30738" xr:uid="{79E3D847-09B7-406F-A8CF-8B9C6BA67CC6}"/>
    <cellStyle name="Comma 7 12 2 3" xfId="10391" xr:uid="{1C9A0FA7-3839-49B7-B9C6-489E59242394}"/>
    <cellStyle name="Comma 7 12 2 3 2" xfId="20771" xr:uid="{E2D691C5-6C3C-43B7-8FBD-A5642F6BDFE7}"/>
    <cellStyle name="Comma 7 12 2 4" xfId="15105" xr:uid="{394B16FD-FC1A-4870-BC31-909DEE327F64}"/>
    <cellStyle name="Comma 7 12 2 5" xfId="30434" xr:uid="{E91DB9E4-8773-4A90-836F-853E0ADD18FD}"/>
    <cellStyle name="Comma 7 12 3" xfId="3596" xr:uid="{00000000-0005-0000-0000-000090020000}"/>
    <cellStyle name="Comma 7 12 4" xfId="5601" xr:uid="{CC94EC69-AD3D-4EA5-A1E0-1BACCD539177}"/>
    <cellStyle name="Comma 7 12 4 2" xfId="29743" xr:uid="{E94F5ABB-9BF5-4EDB-9248-CDB704943345}"/>
    <cellStyle name="Comma 7 12 5" xfId="25168" xr:uid="{6BA9F095-9F3A-4460-A1F7-A325C4D59C32}"/>
    <cellStyle name="Comma 7 12 6" xfId="12820" xr:uid="{3CFBD4BE-A3DA-40AF-A535-986B08EC002F}"/>
    <cellStyle name="Comma 7 13" xfId="1715" xr:uid="{00000000-0005-0000-0000-000091020000}"/>
    <cellStyle name="Comma 7 13 2" xfId="2163" xr:uid="{00000000-0005-0000-0000-0000FD010000}"/>
    <cellStyle name="Comma 7 13 2 2" xfId="7290" xr:uid="{99AD7278-2ABB-4875-9167-E25F4A9D15B1}"/>
    <cellStyle name="Comma 7 13 2 2 2" xfId="17670" xr:uid="{10C9ABBA-E04E-44FE-B765-925D5F6F79FA}"/>
    <cellStyle name="Comma 7 13 2 3" xfId="10123" xr:uid="{32999E02-055B-4936-9989-A7D520F08114}"/>
    <cellStyle name="Comma 7 13 2 3 2" xfId="20503" xr:uid="{BDD660AC-D280-40AE-B368-D16E28839034}"/>
    <cellStyle name="Comma 7 13 2 4" xfId="26316" xr:uid="{2AC6C94B-7356-4191-BA37-EB45ACBAC84B}"/>
    <cellStyle name="Comma 7 13 2 5" xfId="26806" xr:uid="{0944EE13-DA40-42AE-8E8C-5FDF7787A62E}"/>
    <cellStyle name="Comma 7 13 2 6" xfId="14837" xr:uid="{61AF3BCA-97D7-42B3-8A16-84395E13F927}"/>
    <cellStyle name="Comma 7 13 3" xfId="3613" xr:uid="{00000000-0005-0000-0000-000091020000}"/>
    <cellStyle name="Comma 7 13 4" xfId="24455" xr:uid="{F36E8AC3-FBF5-44E6-8760-493C50EB9842}"/>
    <cellStyle name="Comma 7 13 4 2" xfId="29856" xr:uid="{8E68E056-46A1-493A-A824-DE927F27CD41}"/>
    <cellStyle name="Comma 7 13 5" xfId="29999" xr:uid="{CDAD209D-5AEE-42B6-A650-1520C83196B3}"/>
    <cellStyle name="Comma 7 14" xfId="1707" xr:uid="{00000000-0005-0000-0000-000092020000}"/>
    <cellStyle name="Comma 7 14 2" xfId="24639" xr:uid="{A6E59767-7C11-40A9-9CB4-E620D76DFBAF}"/>
    <cellStyle name="Comma 7 14 2 2" xfId="30739" xr:uid="{20627FD3-BC5A-44E9-9321-3CFCE969D60D}"/>
    <cellStyle name="Comma 7 14 2 3" xfId="30577" xr:uid="{293AA1E7-D6FF-4E29-9D1A-3B9D5650BE0B}"/>
    <cellStyle name="Comma 7 14 3" xfId="24748" xr:uid="{21C0A86C-9258-4F6E-BBD2-E1ADC08986B9}"/>
    <cellStyle name="Comma 7 14 4" xfId="31256" xr:uid="{60B07CE3-3025-411C-B89F-E948725F8A6F}"/>
    <cellStyle name="Comma 7 15" xfId="3867" xr:uid="{2754256E-6D37-4A11-A975-622EAD65BCC6}"/>
    <cellStyle name="Comma 7 15 2" xfId="8699" xr:uid="{561E47C7-DA6B-465C-BCFC-FFBE685B396A}"/>
    <cellStyle name="Comma 7 15 2 2" xfId="19079" xr:uid="{CD7DE5AC-2835-4783-AF05-48DAEF1013EA}"/>
    <cellStyle name="Comma 7 15 3" xfId="11532" xr:uid="{75D4BBFA-3F86-4BB1-A4FF-2AB004FAD57D}"/>
    <cellStyle name="Comma 7 15 3 2" xfId="21912" xr:uid="{D1267AA1-09CD-4475-946A-C9A7600627F9}"/>
    <cellStyle name="Comma 7 15 4" xfId="25926" xr:uid="{511ED031-4F53-4851-A0F3-433E6C7ACA29}"/>
    <cellStyle name="Comma 7 15 5" xfId="27476" xr:uid="{2750F14A-290C-48FE-A33E-06E873503059}"/>
    <cellStyle name="Comma 7 15 6" xfId="16246" xr:uid="{5037A1B5-3540-484E-A1E0-2D33F2B1EFAA}"/>
    <cellStyle name="Comma 7 16" xfId="4890" xr:uid="{9D938F77-580A-408F-A5DC-B95515C88082}"/>
    <cellStyle name="Comma 7 16 2" xfId="27236" xr:uid="{2485F0D7-865B-4EC4-8D29-E0C09F609170}"/>
    <cellStyle name="Comma 7 16 3" xfId="27762" xr:uid="{77776977-DA0E-4C33-A557-4E3DE9855C53}"/>
    <cellStyle name="Comma 7 16 4" xfId="14182" xr:uid="{77C17A1F-BFCB-4CA4-9C6B-A7566ACEE98A}"/>
    <cellStyle name="Comma 7 17" xfId="6635" xr:uid="{06719287-4D35-48D9-91FA-3AD51EA5C00F}"/>
    <cellStyle name="Comma 7 17 2" xfId="17015" xr:uid="{12C02C92-AA67-4477-A76D-9D24CEFDBBD2}"/>
    <cellStyle name="Comma 7 18" xfId="9468" xr:uid="{037E75E5-4B4F-4359-8342-D07974811F87}"/>
    <cellStyle name="Comma 7 18 2" xfId="19848" xr:uid="{D2D25E2F-5F87-48AA-A0FE-01F18289E9F4}"/>
    <cellStyle name="Comma 7 19" xfId="24158" xr:uid="{0832A5F7-F858-4707-BC50-D6BDDD0BD129}"/>
    <cellStyle name="Comma 7 2" xfId="503" xr:uid="{00000000-0005-0000-0000-000093020000}"/>
    <cellStyle name="Comma 7 2 10" xfId="4893" xr:uid="{530D3ADF-7987-4D49-9EFA-6E30C8D7268F}"/>
    <cellStyle name="Comma 7 2 10 2" xfId="28461" xr:uid="{8B103A8E-4B77-4E5C-967E-03A935C17D56}"/>
    <cellStyle name="Comma 7 2 10 3" xfId="26636" xr:uid="{E2918D60-2ECD-47F3-8CB5-8B5F1C16456C}"/>
    <cellStyle name="Comma 7 2 10 4" xfId="14185" xr:uid="{BEA559D3-4F46-4A46-9835-B79794AFEE15}"/>
    <cellStyle name="Comma 7 2 11" xfId="6638" xr:uid="{64DA45BB-A7AE-4634-A067-9DF72286BE87}"/>
    <cellStyle name="Comma 7 2 11 2" xfId="17018" xr:uid="{3F3E7C21-E791-45BA-9AD9-1278037C3F4A}"/>
    <cellStyle name="Comma 7 2 12" xfId="9471" xr:uid="{1E43E655-7008-47ED-B8BF-B76CC32CB035}"/>
    <cellStyle name="Comma 7 2 12 2" xfId="19851" xr:uid="{66E43558-9B8D-4365-8C0E-E423D63CE3A6}"/>
    <cellStyle name="Comma 7 2 13" xfId="23809" xr:uid="{38008B6B-AC42-4A63-81DE-9B53E575A996}"/>
    <cellStyle name="Comma 7 2 14" xfId="12418" xr:uid="{CC01182E-400A-44C2-81A4-4E2E219A9FD7}"/>
    <cellStyle name="Comma 7 2 2" xfId="504" xr:uid="{00000000-0005-0000-0000-000094020000}"/>
    <cellStyle name="Comma 7 2 2 10" xfId="6639" xr:uid="{2A77DC5C-2D89-42BF-9ACB-3BB32B12513E}"/>
    <cellStyle name="Comma 7 2 2 10 2" xfId="17019" xr:uid="{91EBB2F5-6581-4B2B-B22B-F4DC8ADF4246}"/>
    <cellStyle name="Comma 7 2 2 11" xfId="9472" xr:uid="{3A622BD8-3179-4D35-A2DC-30C705EFC2CB}"/>
    <cellStyle name="Comma 7 2 2 11 2" xfId="19852" xr:uid="{3C30E10B-6DA1-44E3-8E40-56AB8B6A1943}"/>
    <cellStyle name="Comma 7 2 2 12" xfId="23490" xr:uid="{61AF4FDA-D584-44F6-A33F-07705F937BE3}"/>
    <cellStyle name="Comma 7 2 2 13" xfId="12478" xr:uid="{FC9AB89B-5377-4D05-A78A-79E0897D41EF}"/>
    <cellStyle name="Comma 7 2 2 2" xfId="505" xr:uid="{00000000-0005-0000-0000-000095020000}"/>
    <cellStyle name="Comma 7 2 2 2 10" xfId="9473" xr:uid="{90A31626-BEEC-4D9D-BACA-09E34F3203D6}"/>
    <cellStyle name="Comma 7 2 2 2 10 2" xfId="19853" xr:uid="{C324D3E7-87ED-4BD8-B25C-51EA7A3EFE49}"/>
    <cellStyle name="Comma 7 2 2 2 11" xfId="25416" xr:uid="{A0D02D5D-CF22-4DA0-A1B5-160BE6719CAA}"/>
    <cellStyle name="Comma 7 2 2 2 12" xfId="12514" xr:uid="{389983B5-FD9F-4D30-94EC-2254AA61C755}"/>
    <cellStyle name="Comma 7 2 2 2 2" xfId="1719" xr:uid="{00000000-0005-0000-0000-000096020000}"/>
    <cellStyle name="Comma 7 2 2 2 2 2" xfId="3053" xr:uid="{00000000-0005-0000-0000-000006020000}"/>
    <cellStyle name="Comma 7 2 2 2 2 2 2" xfId="6165" xr:uid="{5810BDEF-6759-4914-8816-FDE91F216B89}"/>
    <cellStyle name="Comma 7 2 2 2 2 2 2 2" xfId="28051" xr:uid="{59D2CCE3-8805-483D-8C2E-5911314942B8}"/>
    <cellStyle name="Comma 7 2 2 2 2 2 2 3" xfId="26416" xr:uid="{17455D0D-93DE-4551-A26B-E455D776DC14}"/>
    <cellStyle name="Comma 7 2 2 2 2 2 2 4" xfId="15680" xr:uid="{9EC0D679-EE73-41E6-A0DB-AD4F7D2B8B1B}"/>
    <cellStyle name="Comma 7 2 2 2 2 2 3" xfId="8133" xr:uid="{20880874-07A4-4036-8343-A5B5A6A3C386}"/>
    <cellStyle name="Comma 7 2 2 2 2 2 3 2" xfId="18513" xr:uid="{568E1962-4282-482D-A641-68D61AEF1954}"/>
    <cellStyle name="Comma 7 2 2 2 2 2 4" xfId="10966" xr:uid="{CBCB3D05-4A2B-42AE-8FF9-1022B8F2B4A4}"/>
    <cellStyle name="Comma 7 2 2 2 2 2 4 2" xfId="21346" xr:uid="{F14E3258-264E-47CF-86BB-EBC33C286A10}"/>
    <cellStyle name="Comma 7 2 2 2 2 2 5" xfId="24852" xr:uid="{36461687-085D-4430-AF28-E721DB9D5341}"/>
    <cellStyle name="Comma 7 2 2 2 2 2 6" xfId="27225" xr:uid="{EA29673A-7055-4AC8-855D-CE4FE2CFE294}"/>
    <cellStyle name="Comma 7 2 2 2 2 2 7" xfId="13560" xr:uid="{D8C6F9D7-CFEC-4834-A277-BC3AC52698C8}"/>
    <cellStyle name="Comma 7 2 2 2 2 3" xfId="2678" xr:uid="{00000000-0005-0000-0000-000005020000}"/>
    <cellStyle name="Comma 7 2 2 2 2 3 2" xfId="7802" xr:uid="{AA4E22A2-6F99-48ED-B552-791446EFB463}"/>
    <cellStyle name="Comma 7 2 2 2 2 3 2 2" xfId="28179" xr:uid="{DDA30167-9ABF-4ED0-BD58-69BF5BC2F8D0}"/>
    <cellStyle name="Comma 7 2 2 2 2 3 2 3" xfId="28056" xr:uid="{99CC565F-F977-4551-A138-A5DFAB2A4BEF}"/>
    <cellStyle name="Comma 7 2 2 2 2 3 2 4" xfId="18182" xr:uid="{0DCB8C91-AD8E-4B0F-92F7-F20B3686550D}"/>
    <cellStyle name="Comma 7 2 2 2 2 3 3" xfId="10635" xr:uid="{59E45658-6A65-4DC0-AFDF-EE8EDE339DBC}"/>
    <cellStyle name="Comma 7 2 2 2 2 3 3 2" xfId="21015" xr:uid="{50CC77C9-2C97-4BA4-BA56-D291510D5A4C}"/>
    <cellStyle name="Comma 7 2 2 2 2 3 4" xfId="24653" xr:uid="{43ADA87A-DE25-47E5-AF8E-7A546C7D213A}"/>
    <cellStyle name="Comma 7 2 2 2 2 3 5" xfId="15349" xr:uid="{E02DAF09-C053-4B2A-9C91-91990EE68988}"/>
    <cellStyle name="Comma 7 2 2 2 2 4" xfId="3673" xr:uid="{00000000-0005-0000-0000-000096020000}"/>
    <cellStyle name="Comma 7 2 2 2 2 4 2" xfId="26164" xr:uid="{EE1A87B6-5E5A-437E-A7D8-9561D25E3C72}"/>
    <cellStyle name="Comma 7 2 2 2 2 4 3" xfId="26558" xr:uid="{28E46E9E-8B0C-4098-BBDF-63BBC3B42520}"/>
    <cellStyle name="Comma 7 2 2 2 2 5" xfId="4262" xr:uid="{0243E97E-C926-436B-8727-66DF406738AD}"/>
    <cellStyle name="Comma 7 2 2 2 2 5 2" xfId="9034" xr:uid="{A8E45C93-4B20-4E43-87B3-8C7477A17BD3}"/>
    <cellStyle name="Comma 7 2 2 2 2 5 2 2" xfId="19414" xr:uid="{271900A1-0EFA-4C61-A8F0-FE6B09544BFB}"/>
    <cellStyle name="Comma 7 2 2 2 2 5 2 3" xfId="31038" xr:uid="{AA539B6E-4723-4789-AC85-1CFE67B89BFD}"/>
    <cellStyle name="Comma 7 2 2 2 2 5 2 4" xfId="30740" xr:uid="{9E89B3B5-DBDF-44A9-AA99-6000B493F40F}"/>
    <cellStyle name="Comma 7 2 2 2 2 5 3" xfId="11867" xr:uid="{F5D81B69-13BA-471C-9C12-C510DCAC0DF7}"/>
    <cellStyle name="Comma 7 2 2 2 2 5 3 2" xfId="22247" xr:uid="{CB0AF474-8390-4209-9104-6A8E86D8E350}"/>
    <cellStyle name="Comma 7 2 2 2 2 5 4" xfId="28741" xr:uid="{EA19C7E8-652F-47FF-AC00-1FC49789F6DE}"/>
    <cellStyle name="Comma 7 2 2 2 2 5 5" xfId="27320" xr:uid="{E70C4BDB-2623-4DBB-A3EF-76F0950EDEFF}"/>
    <cellStyle name="Comma 7 2 2 2 2 5 6" xfId="16581" xr:uid="{FA33C490-55B2-411E-9C14-F9FED3675DA5}"/>
    <cellStyle name="Comma 7 2 2 2 2 6" xfId="5604" xr:uid="{B95C3FE5-AEED-4C7E-98FF-7D7759036B02}"/>
    <cellStyle name="Comma 7 2 2 2 2 6 2" xfId="29721" xr:uid="{A9AFC85D-8C0D-4130-B886-7E8359B0A603}"/>
    <cellStyle name="Comma 7 2 2 2 2 6 2 2" xfId="30969" xr:uid="{8CEB5E9E-E0FF-4F20-96AA-69D70D0E860D}"/>
    <cellStyle name="Comma 7 2 2 2 2 7" xfId="23400" xr:uid="{5085FF0F-A10D-47CF-A823-16227AEA7CDF}"/>
    <cellStyle name="Comma 7 2 2 2 2 8" xfId="13086" xr:uid="{9F2FE8E8-CDEC-41BA-AA88-B7120368463F}"/>
    <cellStyle name="Comma 7 2 2 2 3" xfId="1720" xr:uid="{00000000-0005-0000-0000-000097020000}"/>
    <cellStyle name="Comma 7 2 2 2 3 2" xfId="3054" xr:uid="{00000000-0005-0000-0000-000007020000}"/>
    <cellStyle name="Comma 7 2 2 2 3 2 2" xfId="8134" xr:uid="{9DD8EB86-AB9D-4563-98E5-8E6000631C18}"/>
    <cellStyle name="Comma 7 2 2 2 3 2 2 2" xfId="28810" xr:uid="{B385DFB9-B51E-4EB7-B120-DA7AE5FC2B15}"/>
    <cellStyle name="Comma 7 2 2 2 3 2 2 2 2" xfId="31222" xr:uid="{64669DDE-E9DA-4EAC-840F-300D8458696F}"/>
    <cellStyle name="Comma 7 2 2 2 3 2 2 2 3" xfId="30742" xr:uid="{9BE22F56-5609-4E7F-8914-A50524A8AE51}"/>
    <cellStyle name="Comma 7 2 2 2 3 2 2 3" xfId="26428" xr:uid="{0C944FA2-06FD-488E-AACC-A9FABAD68813}"/>
    <cellStyle name="Comma 7 2 2 2 3 2 2 4" xfId="18514" xr:uid="{CD806919-8E08-4504-A736-0D4A4A2901C4}"/>
    <cellStyle name="Comma 7 2 2 2 3 2 3" xfId="10967" xr:uid="{BB3C8586-BB0C-4196-8BB3-1848EEAC36ED}"/>
    <cellStyle name="Comma 7 2 2 2 3 2 3 2" xfId="21347" xr:uid="{E18B5B2D-F19B-44C0-8D63-ACE6C90EA1DB}"/>
    <cellStyle name="Comma 7 2 2 2 3 2 4" xfId="25727" xr:uid="{B5ACEDD6-C652-4A8C-BF3A-4FA86FBB5315}"/>
    <cellStyle name="Comma 7 2 2 2 3 2 5" xfId="15681" xr:uid="{871FA3D3-09D6-4A00-AADD-E64EB377789A}"/>
    <cellStyle name="Comma 7 2 2 2 3 3" xfId="3647" xr:uid="{00000000-0005-0000-0000-000097020000}"/>
    <cellStyle name="Comma 7 2 2 2 3 4" xfId="4407" xr:uid="{2E431FD9-BDF8-4500-8041-84C831D3FB1C}"/>
    <cellStyle name="Comma 7 2 2 2 3 4 2" xfId="9179" xr:uid="{F943D953-EB9B-4C27-86D3-A0F6B8DC61E1}"/>
    <cellStyle name="Comma 7 2 2 2 3 4 2 2" xfId="19559" xr:uid="{B9C0123D-1762-4075-A637-E47C3ABE72BD}"/>
    <cellStyle name="Comma 7 2 2 2 3 4 2 3" xfId="31073" xr:uid="{D38E3B53-D156-4B44-AB59-891FBD40DA19}"/>
    <cellStyle name="Comma 7 2 2 2 3 4 2 4" xfId="30741" xr:uid="{5EC7C62E-B9BD-4D62-B823-6C633004A8F9}"/>
    <cellStyle name="Comma 7 2 2 2 3 4 3" xfId="12012" xr:uid="{09519B91-43A5-4736-9A80-12426DFEF32E}"/>
    <cellStyle name="Comma 7 2 2 2 3 4 3 2" xfId="22392" xr:uid="{C5EADA94-1AF1-4C0D-A8DE-9A0B643DA124}"/>
    <cellStyle name="Comma 7 2 2 2 3 4 4" xfId="16726" xr:uid="{C0CDE725-0551-42E7-9E11-26E086BBA0C0}"/>
    <cellStyle name="Comma 7 2 2 2 3 5" xfId="5605" xr:uid="{EB5E47A5-1D56-4711-A77C-730EE2D92D9D}"/>
    <cellStyle name="Comma 7 2 2 2 3 5 2" xfId="29712" xr:uid="{727D4473-6337-4C2B-993C-B70A69606063}"/>
    <cellStyle name="Comma 7 2 2 2 3 5 2 2" xfId="30970" xr:uid="{0009754D-8DF5-4501-AFC6-1CE7BF8EF82E}"/>
    <cellStyle name="Comma 7 2 2 2 3 6" xfId="23409" xr:uid="{47952A56-731E-4568-8AC9-70821F472697}"/>
    <cellStyle name="Comma 7 2 2 2 3 7" xfId="13561" xr:uid="{A2940E49-EF08-48B9-9AB5-FB9094CB5DF9}"/>
    <cellStyle name="Comma 7 2 2 2 4" xfId="1718" xr:uid="{00000000-0005-0000-0000-000098020000}"/>
    <cellStyle name="Comma 7 2 2 2 4 2" xfId="3052" xr:uid="{00000000-0005-0000-0000-000008020000}"/>
    <cellStyle name="Comma 7 2 2 2 4 2 2" xfId="8132" xr:uid="{AB1CD1AD-1E91-44E1-B630-75F307F482D7}"/>
    <cellStyle name="Comma 7 2 2 2 4 2 2 2" xfId="28809" xr:uid="{3D7BA444-D91E-48BE-ACD3-8C3C6475D6F6}"/>
    <cellStyle name="Comma 7 2 2 2 4 2 2 3" xfId="26042" xr:uid="{2D6EC994-F9D1-4D88-85E3-400361CD3E71}"/>
    <cellStyle name="Comma 7 2 2 2 4 2 2 4" xfId="18512" xr:uid="{5E2290D4-61F6-49AA-959E-BF3F80A80385}"/>
    <cellStyle name="Comma 7 2 2 2 4 2 3" xfId="10965" xr:uid="{E95DFD0E-0FDC-41FB-9F9E-3AA9CC5983E8}"/>
    <cellStyle name="Comma 7 2 2 2 4 2 3 2" xfId="21345" xr:uid="{41DF47FF-D47A-4176-8050-1F40AF0DFBCB}"/>
    <cellStyle name="Comma 7 2 2 2 4 2 4" xfId="27608" xr:uid="{75B40BA1-7099-4CA1-BC3F-36DC47B08B52}"/>
    <cellStyle name="Comma 7 2 2 2 4 2 5" xfId="15679" xr:uid="{C4C561E7-493C-4F4B-95F5-94C5F431824E}"/>
    <cellStyle name="Comma 7 2 2 2 4 3" xfId="3706" xr:uid="{00000000-0005-0000-0000-000098020000}"/>
    <cellStyle name="Comma 7 2 2 2 4 4" xfId="5603" xr:uid="{77DE114E-6658-4730-9B87-A9E53C509435}"/>
    <cellStyle name="Comma 7 2 2 2 4 4 2" xfId="29951" xr:uid="{896A5489-FC9F-470C-A32A-715D7DC9DC2F}"/>
    <cellStyle name="Comma 7 2 2 2 4 5" xfId="25221" xr:uid="{58391C3F-A9C4-4E5F-A8EB-EA62F091FF79}"/>
    <cellStyle name="Comma 7 2 2 2 4 6" xfId="13559" xr:uid="{08E8E22D-05EC-45F3-BFE8-16F150F1890A}"/>
    <cellStyle name="Comma 7 2 2 2 5" xfId="2647" xr:uid="{00000000-0005-0000-0000-000009020000}"/>
    <cellStyle name="Comma 7 2 2 2 5 2" xfId="5909" xr:uid="{3C3E7EC7-2184-4691-9AC4-BDB33C4ED1A8}"/>
    <cellStyle name="Comma 7 2 2 2 5 2 2" xfId="28585" xr:uid="{58418669-99BA-4CC0-89B2-EE7B777B1FC5}"/>
    <cellStyle name="Comma 7 2 2 2 5 2 2 2" xfId="31209" xr:uid="{41DF6F33-8D60-4576-8FB0-D042E3C8EBFB}"/>
    <cellStyle name="Comma 7 2 2 2 5 2 2 3" xfId="30743" xr:uid="{9A76BCD1-2FA8-476D-82A1-5C281FED076E}"/>
    <cellStyle name="Comma 7 2 2 2 5 2 3" xfId="26962" xr:uid="{2E4783B7-30FA-4DF3-A8A8-7F2E7330E9AB}"/>
    <cellStyle name="Comma 7 2 2 2 5 2 4" xfId="15319" xr:uid="{CC3BBC91-880B-4E9A-9856-C6A55F06FCDC}"/>
    <cellStyle name="Comma 7 2 2 2 5 3" xfId="7772" xr:uid="{594F0663-D5C0-4184-AA77-23A98EB4909A}"/>
    <cellStyle name="Comma 7 2 2 2 5 3 2" xfId="18152" xr:uid="{F98244C6-A9C1-4AA5-A5BC-4BB73E16B1FA}"/>
    <cellStyle name="Comma 7 2 2 2 5 4" xfId="10605" xr:uid="{E82D3956-4897-4A18-B09C-1BFA6B770C54}"/>
    <cellStyle name="Comma 7 2 2 2 5 4 2" xfId="20985" xr:uid="{E91407A8-0454-4D32-A5DD-9768137D237E}"/>
    <cellStyle name="Comma 7 2 2 2 5 5" xfId="23602" xr:uid="{FABF15D8-569C-4CFC-8451-848202E878C5}"/>
    <cellStyle name="Comma 7 2 2 2 5 6" xfId="13043" xr:uid="{374EFE4A-1C81-4856-B341-0B602A76181A}"/>
    <cellStyle name="Comma 7 2 2 2 6" xfId="2282" xr:uid="{00000000-0005-0000-0000-000004020000}"/>
    <cellStyle name="Comma 7 2 2 2 6 2" xfId="7409" xr:uid="{168806BB-5577-467B-9EFD-BDB65CE01807}"/>
    <cellStyle name="Comma 7 2 2 2 6 2 2" xfId="17789" xr:uid="{AC04DF24-D782-4A35-B236-16DBE715C972}"/>
    <cellStyle name="Comma 7 2 2 2 6 3" xfId="10242" xr:uid="{60D0F18A-088C-4CCE-A311-90E2133F75F2}"/>
    <cellStyle name="Comma 7 2 2 2 6 3 2" xfId="20622" xr:uid="{7E6022F5-D3A5-49DB-B8BB-23E514AF7075}"/>
    <cellStyle name="Comma 7 2 2 2 6 4" xfId="24264" xr:uid="{1EDF11DD-A7B8-4F1F-96B9-8BF7D019E926}"/>
    <cellStyle name="Comma 7 2 2 2 6 5" xfId="27303" xr:uid="{26D9E928-3AF4-42C9-918B-AE407327BB9B}"/>
    <cellStyle name="Comma 7 2 2 2 6 6" xfId="14956" xr:uid="{973B851B-8A9D-43D2-B41E-1265712A64F2}"/>
    <cellStyle name="Comma 7 2 2 2 7" xfId="3821" xr:uid="{B8F574E2-AA25-4E75-8215-ABE80016DC4D}"/>
    <cellStyle name="Comma 7 2 2 2 7 2" xfId="8654" xr:uid="{4FA3556E-1B0E-4D67-9E2F-008758AE01B9}"/>
    <cellStyle name="Comma 7 2 2 2 7 2 2" xfId="19034" xr:uid="{1DECBD5F-327B-41D5-9E46-9B338D812278}"/>
    <cellStyle name="Comma 7 2 2 2 7 3" xfId="11487" xr:uid="{344B12EC-92A0-40BE-9459-BDC2347AA1F3}"/>
    <cellStyle name="Comma 7 2 2 2 7 3 2" xfId="21867" xr:uid="{595064FF-5F6C-4022-91BC-54F4D3075E0A}"/>
    <cellStyle name="Comma 7 2 2 2 7 4" xfId="26878" xr:uid="{F3A1A5D8-CA04-472B-AD7D-DFF1D62D4585}"/>
    <cellStyle name="Comma 7 2 2 2 7 5" xfId="27212" xr:uid="{B048532B-A1AA-4267-9760-4ACB46AEED3E}"/>
    <cellStyle name="Comma 7 2 2 2 7 6" xfId="16201" xr:uid="{D7811C68-5C55-46D5-8647-4EBADA1BB060}"/>
    <cellStyle name="Comma 7 2 2 2 8" xfId="4895" xr:uid="{A421A44B-2F81-4574-89CF-D30CACCE2996}"/>
    <cellStyle name="Comma 7 2 2 2 8 2" xfId="14187" xr:uid="{11F13325-9DFF-4406-82C5-8E23844CC804}"/>
    <cellStyle name="Comma 7 2 2 2 9" xfId="6640" xr:uid="{C1FD302E-3F56-4D26-903D-69765C369B3D}"/>
    <cellStyle name="Comma 7 2 2 2 9 2" xfId="17020" xr:uid="{4A3111C2-4426-4DC4-9FFA-F6EEDB9D3103}"/>
    <cellStyle name="Comma 7 2 2 3" xfId="506" xr:uid="{00000000-0005-0000-0000-000099020000}"/>
    <cellStyle name="Comma 7 2 2 3 10" xfId="12672" xr:uid="{AD8FCEDE-D8F7-4B20-BDF8-83F9CA2032CA}"/>
    <cellStyle name="Comma 7 2 2 3 2" xfId="1722" xr:uid="{00000000-0005-0000-0000-00009A020000}"/>
    <cellStyle name="Comma 7 2 2 3 2 2" xfId="3055" xr:uid="{00000000-0005-0000-0000-00000B020000}"/>
    <cellStyle name="Comma 7 2 2 3 2 2 2" xfId="8135" xr:uid="{FDC43637-5505-4108-A063-F76F7F5EE2B1}"/>
    <cellStyle name="Comma 7 2 2 3 2 2 2 2" xfId="28811" xr:uid="{49294946-5434-40E0-B5D3-3686A8C5E893}"/>
    <cellStyle name="Comma 7 2 2 3 2 2 2 3" xfId="26250" xr:uid="{21E4736D-B08C-4A8A-B8A0-D12488E99211}"/>
    <cellStyle name="Comma 7 2 2 3 2 2 2 4" xfId="18515" xr:uid="{6459E389-DC17-4864-B565-2999C057BAC4}"/>
    <cellStyle name="Comma 7 2 2 3 2 2 3" xfId="10968" xr:uid="{68428AFE-C195-434D-89F7-C72834FEFBF3}"/>
    <cellStyle name="Comma 7 2 2 3 2 2 3 2" xfId="21348" xr:uid="{48A368FF-CF4B-4883-B34E-5D734DD48F83}"/>
    <cellStyle name="Comma 7 2 2 3 2 2 4" xfId="25757" xr:uid="{4715D39D-6099-4650-A8C8-B4F509D215AD}"/>
    <cellStyle name="Comma 7 2 2 3 2 2 5" xfId="15682" xr:uid="{D877CD2A-4C7F-4C87-9AE9-5ECD43C5D9BF}"/>
    <cellStyle name="Comma 7 2 2 3 2 3" xfId="3660" xr:uid="{00000000-0005-0000-0000-00009A020000}"/>
    <cellStyle name="Comma 7 2 2 3 2 4" xfId="5606" xr:uid="{F2C21B10-845E-4AC6-B077-E2669363A096}"/>
    <cellStyle name="Comma 7 2 2 3 2 4 2" xfId="29952" xr:uid="{D1E25D06-EBB3-4F98-B33B-12157C3439B0}"/>
    <cellStyle name="Comma 7 2 2 3 2 5" xfId="25148" xr:uid="{7D6ACC14-6C55-49B6-8559-C16E994917CA}"/>
    <cellStyle name="Comma 7 2 2 3 2 6" xfId="13562" xr:uid="{16BCFE47-E61A-41F6-8483-69C4078089DB}"/>
    <cellStyle name="Comma 7 2 2 3 3" xfId="1723" xr:uid="{00000000-0005-0000-0000-00009B020000}"/>
    <cellStyle name="Comma 7 2 2 3 3 2" xfId="2677" xr:uid="{00000000-0005-0000-0000-00000C020000}"/>
    <cellStyle name="Comma 7 2 2 3 3 2 2" xfId="7801" xr:uid="{DF6CA789-4DE1-45D0-BDAF-3D8F804FE9FA}"/>
    <cellStyle name="Comma 7 2 2 3 3 2 2 2" xfId="18181" xr:uid="{0AC53ECD-88D9-43D1-B57F-0DA34582FB5C}"/>
    <cellStyle name="Comma 7 2 2 3 3 2 3" xfId="10634" xr:uid="{CA9C5A46-7930-428C-8A09-2292D1634FA8}"/>
    <cellStyle name="Comma 7 2 2 3 3 2 3 2" xfId="21014" xr:uid="{43B5C597-4556-420A-8485-9148A41BC6BF}"/>
    <cellStyle name="Comma 7 2 2 3 3 2 4" xfId="15348" xr:uid="{FF6B8561-0DBC-45D9-8E58-3EF3059F7A44}"/>
    <cellStyle name="Comma 7 2 2 3 3 2 5" xfId="30435" xr:uid="{05238282-1775-49FC-85C1-8ED1502C2358}"/>
    <cellStyle name="Comma 7 2 2 3 3 3" xfId="3608" xr:uid="{00000000-0005-0000-0000-00009B020000}"/>
    <cellStyle name="Comma 7 2 2 3 3 4" xfId="5607" xr:uid="{BC4ED24D-C538-4B6F-951C-1BD6831C47CE}"/>
    <cellStyle name="Comma 7 2 2 3 3 4 2" xfId="29903" xr:uid="{8D00CB34-EEFC-4608-9CEE-C41B70B1020A}"/>
    <cellStyle name="Comma 7 2 2 3 3 5" xfId="23730" xr:uid="{5BC7F251-15BA-4BEA-B372-4A43F049C81F}"/>
    <cellStyle name="Comma 7 2 2 3 3 6" xfId="13085" xr:uid="{65046EA5-B577-4019-B32B-66A9B5D671AC}"/>
    <cellStyle name="Comma 7 2 2 3 4" xfId="1721" xr:uid="{00000000-0005-0000-0000-00009C020000}"/>
    <cellStyle name="Comma 7 2 2 3 4 2" xfId="4653" xr:uid="{5356B861-7AE1-4E33-8A08-0DE134BEFE34}"/>
    <cellStyle name="Comma 7 2 2 3 4 2 2" xfId="9405" xr:uid="{C61F9AEB-2CF2-45AB-8439-B80D44269620}"/>
    <cellStyle name="Comma 7 2 2 3 4 2 2 2" xfId="19785" xr:uid="{3B27F928-8CE1-4D67-AD96-FCB9AC8D097C}"/>
    <cellStyle name="Comma 7 2 2 3 4 2 3" xfId="12238" xr:uid="{B4521F81-AD1D-4AFF-80B3-261CD4D0205C}"/>
    <cellStyle name="Comma 7 2 2 3 4 2 3 2" xfId="22618" xr:uid="{5677930C-C401-4645-830D-A0B77C4C5D24}"/>
    <cellStyle name="Comma 7 2 2 3 4 2 4" xfId="27839" xr:uid="{7241895C-BB31-41E7-8E3B-F88BE0AC858A}"/>
    <cellStyle name="Comma 7 2 2 3 4 2 5" xfId="27521" xr:uid="{B67D4C20-6BD0-4B33-8818-C8EF6F28CD13}"/>
    <cellStyle name="Comma 7 2 2 3 4 2 6" xfId="16952" xr:uid="{B8D7D11B-AD17-4B7D-9F45-79219B68447A}"/>
    <cellStyle name="Comma 7 2 2 3 4 3" xfId="23414" xr:uid="{B3D99E58-3E40-48D6-AE5D-5AA65E3459AF}"/>
    <cellStyle name="Comma 7 2 2 3 5" xfId="4128" xr:uid="{877DD0B7-91C8-4047-8AB6-6A0439980FEB}"/>
    <cellStyle name="Comma 7 2 2 3 5 2" xfId="8900" xr:uid="{508AE782-02EB-43C0-B39B-7479CE7035C5}"/>
    <cellStyle name="Comma 7 2 2 3 5 2 2" xfId="29008" xr:uid="{56E699DF-9D15-4187-925C-C45DA86ACF35}"/>
    <cellStyle name="Comma 7 2 2 3 5 2 3" xfId="27386" xr:uid="{39450833-A300-4B1D-A9D8-61A6D6F6F351}"/>
    <cellStyle name="Comma 7 2 2 3 5 2 4" xfId="19280" xr:uid="{08EEC60C-0099-4E6B-80B6-8C5B3885AA62}"/>
    <cellStyle name="Comma 7 2 2 3 5 2 5" xfId="31012" xr:uid="{E512D330-B569-42B6-B9FD-CEFB02E870B3}"/>
    <cellStyle name="Comma 7 2 2 3 5 3" xfId="11733" xr:uid="{C64CFF5A-B182-4A4F-BA3A-F22E702A79C9}"/>
    <cellStyle name="Comma 7 2 2 3 5 3 2" xfId="22113" xr:uid="{14E9F653-AE5C-4638-A4B3-0B269A475DAB}"/>
    <cellStyle name="Comma 7 2 2 3 5 4" xfId="26889" xr:uid="{B69E732D-8DB3-42AC-96F1-7CDB6781D1AE}"/>
    <cellStyle name="Comma 7 2 2 3 5 5" xfId="16447" xr:uid="{4209CE48-A415-4F6C-8913-F6CCC6C937C6}"/>
    <cellStyle name="Comma 7 2 2 3 6" xfId="4896" xr:uid="{D878CDF5-7139-4AE6-BD55-5F63DCE4E7EC}"/>
    <cellStyle name="Comma 7 2 2 3 6 2" xfId="26019" xr:uid="{A8A868A9-3F59-47A1-AD5E-86D633A124B0}"/>
    <cellStyle name="Comma 7 2 2 3 6 3" xfId="28561" xr:uid="{383A136F-0150-476E-BFCB-F08B3B3269E0}"/>
    <cellStyle name="Comma 7 2 2 3 6 4" xfId="14188" xr:uid="{D18CF7B1-2A7B-4E39-BF5C-0BCE434C80AE}"/>
    <cellStyle name="Comma 7 2 2 3 7" xfId="6641" xr:uid="{D8872408-E6CD-4F1C-BAC2-A1BB6E368BAD}"/>
    <cellStyle name="Comma 7 2 2 3 7 2" xfId="26401" xr:uid="{3942AAA6-0FB2-446F-A804-53E939F1C7FD}"/>
    <cellStyle name="Comma 7 2 2 3 7 3" xfId="25993" xr:uid="{EA0CE032-A618-4632-8989-F8BBC25A4014}"/>
    <cellStyle name="Comma 7 2 2 3 7 4" xfId="17021" xr:uid="{A49136E5-4F8C-4C15-BA3B-8BB7F5B11DF4}"/>
    <cellStyle name="Comma 7 2 2 3 8" xfId="9474" xr:uid="{9720792E-05E4-4E0E-AF59-45DF63CACFC8}"/>
    <cellStyle name="Comma 7 2 2 3 8 2" xfId="19854" xr:uid="{6CA6B623-5B51-4DC1-9D5B-071502C6844E}"/>
    <cellStyle name="Comma 7 2 2 3 9" xfId="24195" xr:uid="{1E1A7BCD-344F-44B6-BD92-656BCA728504}"/>
    <cellStyle name="Comma 7 2 2 4" xfId="1724" xr:uid="{00000000-0005-0000-0000-00009D020000}"/>
    <cellStyle name="Comma 7 2 2 4 2" xfId="3056" xr:uid="{00000000-0005-0000-0000-00000D020000}"/>
    <cellStyle name="Comma 7 2 2 4 2 2" xfId="8136" xr:uid="{79932F5E-9580-48F1-8529-90BCD53E877D}"/>
    <cellStyle name="Comma 7 2 2 4 2 2 2" xfId="28812" xr:uid="{8088152D-8BD2-4879-A03F-A4091A89BE31}"/>
    <cellStyle name="Comma 7 2 2 4 2 2 2 2" xfId="31223" xr:uid="{510942B6-0D2C-405B-ABD3-31DD104B2B1D}"/>
    <cellStyle name="Comma 7 2 2 4 2 2 2 3" xfId="30745" xr:uid="{3CE79F9A-1CEF-4341-8F09-994E691C3E10}"/>
    <cellStyle name="Comma 7 2 2 4 2 2 3" xfId="26527" xr:uid="{5B02E49F-8440-4266-9801-4CAA6E4A26A9}"/>
    <cellStyle name="Comma 7 2 2 4 2 2 4" xfId="18516" xr:uid="{D7CBCCF5-8558-455B-A543-8CE073895AFD}"/>
    <cellStyle name="Comma 7 2 2 4 2 3" xfId="10969" xr:uid="{A2A86666-6078-442D-B35E-F7D351511B16}"/>
    <cellStyle name="Comma 7 2 2 4 2 3 2" xfId="21349" xr:uid="{C2A68EA7-6557-4E95-9A49-BED1CFA33D9A}"/>
    <cellStyle name="Comma 7 2 2 4 2 4" xfId="25662" xr:uid="{9629754C-A6E0-498B-8488-5138591471D4}"/>
    <cellStyle name="Comma 7 2 2 4 2 5" xfId="15683" xr:uid="{7DE48EB4-3A3C-4CF8-AD0F-9988B6357B55}"/>
    <cellStyle name="Comma 7 2 2 4 3" xfId="3679" xr:uid="{00000000-0005-0000-0000-00009D020000}"/>
    <cellStyle name="Comma 7 2 2 4 4" xfId="4408" xr:uid="{2884BD95-8C96-4C48-BFE0-B4B8C01AC220}"/>
    <cellStyle name="Comma 7 2 2 4 4 2" xfId="9180" xr:uid="{51D2ED3C-38AC-433A-8617-49E6706C9BEB}"/>
    <cellStyle name="Comma 7 2 2 4 4 2 2" xfId="19560" xr:uid="{EB9E0A14-A346-4595-B7BB-C9951BF96F16}"/>
    <cellStyle name="Comma 7 2 2 4 4 2 3" xfId="31074" xr:uid="{786407AF-304B-44BB-91C9-41B73DBEF52E}"/>
    <cellStyle name="Comma 7 2 2 4 4 2 4" xfId="30744" xr:uid="{5E54725C-897D-40F1-8695-19F030094CFB}"/>
    <cellStyle name="Comma 7 2 2 4 4 3" xfId="12013" xr:uid="{074143B9-EF08-49BE-8B75-306F0534EF6B}"/>
    <cellStyle name="Comma 7 2 2 4 4 3 2" xfId="22393" xr:uid="{3FECC5C3-10F9-4369-9243-B299ED0F971F}"/>
    <cellStyle name="Comma 7 2 2 4 4 4" xfId="27637" xr:uid="{56D38DD3-ADC5-4B8B-88E4-C6F4CB1740A2}"/>
    <cellStyle name="Comma 7 2 2 4 4 5" xfId="26101" xr:uid="{00EEF17C-FBC2-431A-A330-61A8937C351F}"/>
    <cellStyle name="Comma 7 2 2 4 4 6" xfId="16727" xr:uid="{1EECA979-426B-44BC-8F1B-4D50B564DF24}"/>
    <cellStyle name="Comma 7 2 2 4 5" xfId="5608" xr:uid="{AA8E1380-6EDE-4CFE-9E40-364B1E2958CC}"/>
    <cellStyle name="Comma 7 2 2 4 5 2" xfId="29694" xr:uid="{C51DD962-D486-41B6-AEF9-F352089D8979}"/>
    <cellStyle name="Comma 7 2 2 4 5 2 2" xfId="30971" xr:uid="{B554B0FB-577C-43D4-A599-63A4BA115F07}"/>
    <cellStyle name="Comma 7 2 2 4 6" xfId="23540" xr:uid="{6D5C53B2-FBEB-459F-9948-CB95D208CCAF}"/>
    <cellStyle name="Comma 7 2 2 4 7" xfId="13563" xr:uid="{C2F9C43F-40DF-4C76-97DD-2A17504A1907}"/>
    <cellStyle name="Comma 7 2 2 5" xfId="1725" xr:uid="{00000000-0005-0000-0000-00009E020000}"/>
    <cellStyle name="Comma 7 2 2 5 2" xfId="2874" xr:uid="{00000000-0005-0000-0000-00000E020000}"/>
    <cellStyle name="Comma 7 2 2 5 2 2" xfId="7991" xr:uid="{4F6B9913-684D-4727-8F75-69891E0FA4B4}"/>
    <cellStyle name="Comma 7 2 2 5 2 2 2" xfId="26733" xr:uid="{4DBFEF5A-2872-4625-9421-D24713D43C63}"/>
    <cellStyle name="Comma 7 2 2 5 2 2 2 2" xfId="31183" xr:uid="{FC14198E-000A-4F8E-9452-58AE2CA30190}"/>
    <cellStyle name="Comma 7 2 2 5 2 2 2 3" xfId="30746" xr:uid="{A5AC0F89-1883-4D8B-B375-FC2E34278669}"/>
    <cellStyle name="Comma 7 2 2 5 2 2 3" xfId="26063" xr:uid="{C7FAD55E-F70A-48BB-B368-DD9D077C9848}"/>
    <cellStyle name="Comma 7 2 2 5 2 2 4" xfId="18371" xr:uid="{52C4C18F-CE18-4336-BC90-203CB3284521}"/>
    <cellStyle name="Comma 7 2 2 5 2 3" xfId="10824" xr:uid="{86A97B90-213B-4491-B6A5-A7829C1DC02F}"/>
    <cellStyle name="Comma 7 2 2 5 2 3 2" xfId="21204" xr:uid="{3E5B3E22-8411-48E5-B009-F61566C96075}"/>
    <cellStyle name="Comma 7 2 2 5 2 4" xfId="27968" xr:uid="{D934AE7B-A4F7-45D2-9452-321EA8E1AD95}"/>
    <cellStyle name="Comma 7 2 2 5 2 5" xfId="15538" xr:uid="{99BA62F0-498E-4818-AE98-9AC3BADEA644}"/>
    <cellStyle name="Comma 7 2 2 5 3" xfId="3663" xr:uid="{00000000-0005-0000-0000-00009E020000}"/>
    <cellStyle name="Comma 7 2 2 5 4" xfId="5609" xr:uid="{55EE2DA4-A930-4586-860A-CC8C50FBE5EB}"/>
    <cellStyle name="Comma 7 2 2 5 4 2" xfId="29923" xr:uid="{A6817449-271B-4CF5-A4A3-F87834A3357F}"/>
    <cellStyle name="Comma 7 2 2 5 5" xfId="23493" xr:uid="{344966AD-C75E-4565-9D8C-65B71C58D1D3}"/>
    <cellStyle name="Comma 7 2 2 5 6" xfId="13370" xr:uid="{1239FB64-A269-4C61-9329-8F3A998CEBC3}"/>
    <cellStyle name="Comma 7 2 2 6" xfId="1717" xr:uid="{00000000-0005-0000-0000-00009F020000}"/>
    <cellStyle name="Comma 7 2 2 6 2" xfId="2552" xr:uid="{00000000-0005-0000-0000-00000F020000}"/>
    <cellStyle name="Comma 7 2 2 6 2 2" xfId="7677" xr:uid="{511DF218-10D3-41A3-89B2-F695E6F25ACC}"/>
    <cellStyle name="Comma 7 2 2 6 2 2 2" xfId="18057" xr:uid="{6004069A-33AE-4B86-B581-51C0F7D88F9C}"/>
    <cellStyle name="Comma 7 2 2 6 2 3" xfId="10510" xr:uid="{497BC43F-ABFB-46A9-A07C-8046F2D5D812}"/>
    <cellStyle name="Comma 7 2 2 6 2 3 2" xfId="20890" xr:uid="{5C3335A4-C0FD-452D-B831-470A2861F276}"/>
    <cellStyle name="Comma 7 2 2 6 2 4" xfId="27237" xr:uid="{1F324C63-9201-42AE-903D-289CC68FFA31}"/>
    <cellStyle name="Comma 7 2 2 6 2 5" xfId="26044" xr:uid="{86A3CDEC-0D3A-4062-A12C-B4566F55EDD6}"/>
    <cellStyle name="Comma 7 2 2 6 2 6" xfId="15224" xr:uid="{7DA14D5E-5C09-4907-AA5D-C6ADA3499B16}"/>
    <cellStyle name="Comma 7 2 2 6 3" xfId="2053" xr:uid="{00000000-0005-0000-0000-00009F020000}"/>
    <cellStyle name="Comma 7 2 2 6 4" xfId="5602" xr:uid="{60038AD0-6BE8-4865-B9B6-AD32EB2302CD}"/>
    <cellStyle name="Comma 7 2 2 6 4 2" xfId="29879" xr:uid="{E8ADF7C4-F8D2-4A89-906B-03E3C1A7B97B}"/>
    <cellStyle name="Comma 7 2 2 6 5" xfId="24800" xr:uid="{A5EB4658-B44E-47BD-80EB-AA6F6EDDBABE}"/>
    <cellStyle name="Comma 7 2 2 6 6" xfId="12940" xr:uid="{BE4D7BAC-6445-4734-AC38-348FDA98C210}"/>
    <cellStyle name="Comma 7 2 2 7" xfId="2246" xr:uid="{00000000-0005-0000-0000-000003020000}"/>
    <cellStyle name="Comma 7 2 2 7 2" xfId="7373" xr:uid="{0A111B7A-E81D-424D-93F3-A1B916F6B206}"/>
    <cellStyle name="Comma 7 2 2 7 2 2" xfId="25892" xr:uid="{3D667DB0-D6E6-4A70-BF42-4FBB51E74154}"/>
    <cellStyle name="Comma 7 2 2 7 2 2 2" xfId="31167" xr:uid="{868935A9-795E-4969-B715-257C032BF947}"/>
    <cellStyle name="Comma 7 2 2 7 2 2 3" xfId="30747" xr:uid="{C0A2DEC5-358A-4E0F-873B-906DEBD77BD4}"/>
    <cellStyle name="Comma 7 2 2 7 2 3" xfId="28630" xr:uid="{33470BA6-13F0-4CAA-8D70-DA911E3060B6}"/>
    <cellStyle name="Comma 7 2 2 7 2 4" xfId="17753" xr:uid="{044D9C97-1D62-4CAB-9159-3ACBE2736603}"/>
    <cellStyle name="Comma 7 2 2 7 3" xfId="10206" xr:uid="{1BC0BCFE-BB52-4B67-AA21-6840686D4F59}"/>
    <cellStyle name="Comma 7 2 2 7 3 2" xfId="20586" xr:uid="{8F17904A-0E3E-47D7-A407-A0DF32549C9E}"/>
    <cellStyle name="Comma 7 2 2 7 4" xfId="25079" xr:uid="{7D39C3BA-B1B2-41F6-BD33-4BBF2AF309A4}"/>
    <cellStyle name="Comma 7 2 2 7 5" xfId="14920" xr:uid="{F2893B11-4C57-4B13-910A-C78E21261ED0}"/>
    <cellStyle name="Comma 7 2 2 8" xfId="3869" xr:uid="{3E5C70AC-0E52-4D30-97B8-177BC30558FD}"/>
    <cellStyle name="Comma 7 2 2 8 2" xfId="8701" xr:uid="{1DF26086-E6D6-46BB-B3D5-9CA7B3E1C7BB}"/>
    <cellStyle name="Comma 7 2 2 8 2 2" xfId="19081" xr:uid="{822059CC-170D-49E2-A8CE-24D298477B31}"/>
    <cellStyle name="Comma 7 2 2 8 3" xfId="11534" xr:uid="{F6DFD62A-5711-43E9-8060-0F22CCA3C240}"/>
    <cellStyle name="Comma 7 2 2 8 3 2" xfId="21914" xr:uid="{58C42CCD-D5F7-42B2-9D23-79A52F8A1A51}"/>
    <cellStyle name="Comma 7 2 2 8 4" xfId="28302" xr:uid="{F97E2B0D-F2EA-4A21-8D3C-320537C9CB57}"/>
    <cellStyle name="Comma 7 2 2 8 5" xfId="28030" xr:uid="{9085F826-80DB-438C-B89D-6546D59AF92F}"/>
    <cellStyle name="Comma 7 2 2 8 6" xfId="16248" xr:uid="{D3E7F2A1-878F-4CC9-8BAC-43A374FE8C04}"/>
    <cellStyle name="Comma 7 2 2 9" xfId="4894" xr:uid="{4DFEC7DB-B081-428A-8B77-89C1B1AA1200}"/>
    <cellStyle name="Comma 7 2 2 9 2" xfId="26376" xr:uid="{9BB1FB6C-B00A-4ACE-BB8F-92CA74CD27D6}"/>
    <cellStyle name="Comma 7 2 2 9 3" xfId="28245" xr:uid="{FAF7AA94-202C-4370-BBA3-E9C59EA1FA8A}"/>
    <cellStyle name="Comma 7 2 2 9 4" xfId="14186" xr:uid="{5A687EC5-4251-4604-8602-52EBD6AE30D7}"/>
    <cellStyle name="Comma 7 2 3" xfId="507" xr:uid="{00000000-0005-0000-0000-0000A0020000}"/>
    <cellStyle name="Comma 7 2 3 10" xfId="9475" xr:uid="{9A1EE7D6-C029-4AB9-A969-2BA6818C8415}"/>
    <cellStyle name="Comma 7 2 3 10 2" xfId="19855" xr:uid="{51A573A9-F72F-4EF7-8550-32B5AF735BD6}"/>
    <cellStyle name="Comma 7 2 3 11" xfId="23200" xr:uid="{A3085440-9DAC-41F5-B662-E357843B7000}"/>
    <cellStyle name="Comma 7 2 3 12" xfId="12513" xr:uid="{28831415-CA58-4F90-B505-6EF8E940A66B}"/>
    <cellStyle name="Comma 7 2 3 2" xfId="1727" xr:uid="{00000000-0005-0000-0000-0000A1020000}"/>
    <cellStyle name="Comma 7 2 3 2 2" xfId="3058" xr:uid="{00000000-0005-0000-0000-000012020000}"/>
    <cellStyle name="Comma 7 2 3 2 2 2" xfId="6166" xr:uid="{3D1BB39A-3BE3-4005-9137-0D2C1CF87CF9}"/>
    <cellStyle name="Comma 7 2 3 2 2 2 2" xfId="25761" xr:uid="{316FF5C7-2B37-4870-B6B2-DFE4297A211E}"/>
    <cellStyle name="Comma 7 2 3 2 2 2 2 2" xfId="26439" xr:uid="{0BA1EC53-1CE3-4703-B000-7F9D92004D12}"/>
    <cellStyle name="Comma 7 2 3 2 2 2 2 3" xfId="31163" xr:uid="{C56FF428-67DB-4E35-8FFF-769DCB0D3C42}"/>
    <cellStyle name="Comma 7 2 3 2 2 2 3" xfId="28540" xr:uid="{E85FCAA5-7D0F-4031-91D6-C7896D217910}"/>
    <cellStyle name="Comma 7 2 3 2 2 2 4" xfId="15685" xr:uid="{C1FBB8FC-223C-45A8-99CA-92BA6AF463C5}"/>
    <cellStyle name="Comma 7 2 3 2 2 3" xfId="8138" xr:uid="{2973F88F-A6E1-45E5-B16C-3F4539239A22}"/>
    <cellStyle name="Comma 7 2 3 2 2 3 2" xfId="18518" xr:uid="{D967F906-A1D0-4172-B366-44AF5DDC14C4}"/>
    <cellStyle name="Comma 7 2 3 2 2 4" xfId="10971" xr:uid="{8B31D45B-778C-4090-8F6C-83F37C85A7D2}"/>
    <cellStyle name="Comma 7 2 3 2 2 4 2" xfId="21351" xr:uid="{C7ADC56C-2AE9-4D69-B395-4FDC3C4D1559}"/>
    <cellStyle name="Comma 7 2 3 2 2 5" xfId="23425" xr:uid="{A678EA77-348C-42CF-BBAD-179C4B03D329}"/>
    <cellStyle name="Comma 7 2 3 2 2 5 2" xfId="30071" xr:uid="{CA91868D-1CB6-464E-8CBF-4DCD3DCE018A}"/>
    <cellStyle name="Comma 7 2 3 2 2 6" xfId="28624" xr:uid="{3E47D2C0-5F25-4679-93BB-CCDF18DDD730}"/>
    <cellStyle name="Comma 7 2 3 2 2 7" xfId="13565" xr:uid="{E4A03419-9976-4CDD-BE52-9C868E540586}"/>
    <cellStyle name="Comma 7 2 3 2 3" xfId="2679" xr:uid="{00000000-0005-0000-0000-000011020000}"/>
    <cellStyle name="Comma 7 2 3 2 3 2" xfId="7803" xr:uid="{B0EBD1CB-FB67-4C13-8BE8-49AF77AFAE80}"/>
    <cellStyle name="Comma 7 2 3 2 3 2 2" xfId="26444" xr:uid="{84B21BBA-EEFF-4F82-B9D0-0102C2AA2028}"/>
    <cellStyle name="Comma 7 2 3 2 3 2 3" xfId="28099" xr:uid="{E2998CDD-8A94-4A0D-A7EC-C6F4E022FA6E}"/>
    <cellStyle name="Comma 7 2 3 2 3 2 4" xfId="18183" xr:uid="{5C0C3576-2C95-4198-A4E7-84111A4C940E}"/>
    <cellStyle name="Comma 7 2 3 2 3 3" xfId="10636" xr:uid="{CA16C7B1-DF6A-4EBB-B787-C0D297536080}"/>
    <cellStyle name="Comma 7 2 3 2 3 3 2" xfId="21016" xr:uid="{DE856001-DDF3-41DB-8B31-FF6E1CF1FF49}"/>
    <cellStyle name="Comma 7 2 3 2 3 4" xfId="24725" xr:uid="{3D1B4EA1-45C2-437A-B500-A52569CE8785}"/>
    <cellStyle name="Comma 7 2 3 2 3 5" xfId="15350" xr:uid="{C3C939CB-FB45-4728-982A-733B2CDD9502}"/>
    <cellStyle name="Comma 7 2 3 2 4" xfId="3571" xr:uid="{00000000-0005-0000-0000-0000A1020000}"/>
    <cellStyle name="Comma 7 2 3 2 4 2" xfId="27493" xr:uid="{E74C66D3-BDDD-4527-9E91-499D01B416C2}"/>
    <cellStyle name="Comma 7 2 3 2 4 3" xfId="26595" xr:uid="{6A9E456A-B61A-489A-9460-E446CE99DB04}"/>
    <cellStyle name="Comma 7 2 3 2 5" xfId="4263" xr:uid="{2A99CC70-A246-4DA0-9BEB-785BD96D665B}"/>
    <cellStyle name="Comma 7 2 3 2 5 2" xfId="9035" xr:uid="{A74E6E0D-F160-4EDC-A927-A8D788DDB4A0}"/>
    <cellStyle name="Comma 7 2 3 2 5 2 2" xfId="19415" xr:uid="{BD96A8F4-C2A0-41F4-9E4C-83662DAB7A81}"/>
    <cellStyle name="Comma 7 2 3 2 5 2 3" xfId="31039" xr:uid="{75B026AB-7DD8-43E2-9850-05B56B1C9A25}"/>
    <cellStyle name="Comma 7 2 3 2 5 2 4" xfId="30748" xr:uid="{3152E72E-1085-4AC3-8737-1EDAD6857F17}"/>
    <cellStyle name="Comma 7 2 3 2 5 3" xfId="11868" xr:uid="{176C1908-BD14-480D-8D63-CA0ED9B0AD99}"/>
    <cellStyle name="Comma 7 2 3 2 5 3 2" xfId="22248" xr:uid="{7922417B-368A-4540-B1BF-26A882939E9B}"/>
    <cellStyle name="Comma 7 2 3 2 5 4" xfId="27861" xr:uid="{FC47FD16-5367-4145-BA0C-07B44C4F0EBA}"/>
    <cellStyle name="Comma 7 2 3 2 5 5" xfId="27582" xr:uid="{CCAA9180-D060-4ED8-AF68-4C119E44468E}"/>
    <cellStyle name="Comma 7 2 3 2 5 6" xfId="16582" xr:uid="{D62F26F6-0D44-420C-91AE-75F6FFD9E244}"/>
    <cellStyle name="Comma 7 2 3 2 6" xfId="5611" xr:uid="{86CDC6DC-A307-48F6-9100-257FBDE1EE07}"/>
    <cellStyle name="Comma 7 2 3 2 6 2" xfId="29722" xr:uid="{3978CA91-463F-4FB3-83B5-1A479610C314}"/>
    <cellStyle name="Comma 7 2 3 2 6 2 2" xfId="30972" xr:uid="{FBC6C47D-C56E-4878-A380-938D7859EBA3}"/>
    <cellStyle name="Comma 7 2 3 2 7" xfId="24739" xr:uid="{113CF7D5-3CC3-4C78-AA45-6BB36B301A7F}"/>
    <cellStyle name="Comma 7 2 3 2 8" xfId="13087" xr:uid="{84212721-431A-4A5B-A3B6-C12D2C24C27E}"/>
    <cellStyle name="Comma 7 2 3 2 9" xfId="29989" xr:uid="{E6F54CCC-E5B6-4A92-8CFB-C7AA169FBB12}"/>
    <cellStyle name="Comma 7 2 3 3" xfId="1728" xr:uid="{00000000-0005-0000-0000-0000A2020000}"/>
    <cellStyle name="Comma 7 2 3 3 2" xfId="3059" xr:uid="{00000000-0005-0000-0000-000013020000}"/>
    <cellStyle name="Comma 7 2 3 3 2 2" xfId="8139" xr:uid="{6DAF77EB-FB96-4AC8-BEE8-6FEAC97173DB}"/>
    <cellStyle name="Comma 7 2 3 3 2 2 2" xfId="28814" xr:uid="{72C055C4-39FE-4BAF-9ABB-F310BE8341FA}"/>
    <cellStyle name="Comma 7 2 3 3 2 2 2 2" xfId="31224" xr:uid="{C8EBC6BE-55BB-4085-B6E1-FC370F250ABF}"/>
    <cellStyle name="Comma 7 2 3 3 2 2 2 3" xfId="30750" xr:uid="{D91F4771-FE89-42CC-ACEC-7AC06163A138}"/>
    <cellStyle name="Comma 7 2 3 3 2 2 3" xfId="28220" xr:uid="{708B1898-A359-47D4-B173-0705408D1A01}"/>
    <cellStyle name="Comma 7 2 3 3 2 2 4" xfId="18519" xr:uid="{177D7A2C-5452-4A0F-B0A5-9148CA5FD390}"/>
    <cellStyle name="Comma 7 2 3 3 2 3" xfId="10972" xr:uid="{CF23F9BB-E2C2-467A-AF01-34347383401B}"/>
    <cellStyle name="Comma 7 2 3 3 2 3 2" xfId="21352" xr:uid="{0A5A92A7-0214-4E75-AF35-1495ECB17C0F}"/>
    <cellStyle name="Comma 7 2 3 3 2 4" xfId="23390" xr:uid="{298BF98D-F159-49C5-B22D-BE5AD390A8AC}"/>
    <cellStyle name="Comma 7 2 3 3 2 5" xfId="15686" xr:uid="{9E81E762-4D76-4ADD-BF8D-521D2D21A73D}"/>
    <cellStyle name="Comma 7 2 3 3 3" xfId="3564" xr:uid="{00000000-0005-0000-0000-0000A2020000}"/>
    <cellStyle name="Comma 7 2 3 3 4" xfId="4409" xr:uid="{B4AA6C36-AE1E-44DC-994E-4825DBBD8F35}"/>
    <cellStyle name="Comma 7 2 3 3 4 2" xfId="9181" xr:uid="{85587B4D-CAD4-4032-8AD5-A59B4106C247}"/>
    <cellStyle name="Comma 7 2 3 3 4 2 2" xfId="19561" xr:uid="{7534E3E2-ADF5-4EAE-B6DD-2F9EF213E93F}"/>
    <cellStyle name="Comma 7 2 3 3 4 2 3" xfId="31075" xr:uid="{135B9B38-57A7-4FCB-B543-F2903615F848}"/>
    <cellStyle name="Comma 7 2 3 3 4 2 4" xfId="30749" xr:uid="{C0FDE45D-0A74-4B48-B868-CC3A381D3938}"/>
    <cellStyle name="Comma 7 2 3 3 4 3" xfId="12014" xr:uid="{06A06909-35C8-4873-987F-AACAE88E6A0D}"/>
    <cellStyle name="Comma 7 2 3 3 4 3 2" xfId="22394" xr:uid="{C8309B11-D9E9-4E6B-BE78-44B8F03D00F4}"/>
    <cellStyle name="Comma 7 2 3 3 4 4" xfId="16728" xr:uid="{3FE30A88-23F4-429B-971D-5405FB557D2F}"/>
    <cellStyle name="Comma 7 2 3 3 5" xfId="5612" xr:uid="{0B567FCE-3EAD-430A-ADFC-79476E3F8D8B}"/>
    <cellStyle name="Comma 7 2 3 3 5 2" xfId="29699" xr:uid="{8F0345B5-C42A-4F97-AC9E-5A49983112D6}"/>
    <cellStyle name="Comma 7 2 3 3 5 2 2" xfId="30973" xr:uid="{49AB00ED-D3D7-42C2-B932-B7FA414535C5}"/>
    <cellStyle name="Comma 7 2 3 3 6" xfId="22734" xr:uid="{7F3E24BF-5A0E-4D79-A227-E0F794633307}"/>
    <cellStyle name="Comma 7 2 3 3 7" xfId="13566" xr:uid="{87DECCAD-5422-434D-BCDF-8063B4A346C0}"/>
    <cellStyle name="Comma 7 2 3 4" xfId="1726" xr:uid="{00000000-0005-0000-0000-0000A3020000}"/>
    <cellStyle name="Comma 7 2 3 4 2" xfId="3057" xr:uid="{00000000-0005-0000-0000-000014020000}"/>
    <cellStyle name="Comma 7 2 3 4 2 2" xfId="8137" xr:uid="{A8203D9E-E043-4B8A-BF67-57D3E61E6E7D}"/>
    <cellStyle name="Comma 7 2 3 4 2 2 2" xfId="28813" xr:uid="{F0E91839-7605-4CCB-A5B1-E1A2CC00B1DC}"/>
    <cellStyle name="Comma 7 2 3 4 2 2 3" xfId="26226" xr:uid="{D198E1A3-1E03-417A-9006-F3344715DFEA}"/>
    <cellStyle name="Comma 7 2 3 4 2 2 4" xfId="18517" xr:uid="{57346C15-DEEB-4790-B4C1-7FAB484851C6}"/>
    <cellStyle name="Comma 7 2 3 4 2 3" xfId="10970" xr:uid="{CEFFE88F-6E64-4128-9614-3DE420D09D09}"/>
    <cellStyle name="Comma 7 2 3 4 2 3 2" xfId="21350" xr:uid="{756BA5ED-BEDD-4A1C-ADDC-B0A7EB7277EF}"/>
    <cellStyle name="Comma 7 2 3 4 2 4" xfId="25702" xr:uid="{1F9F094F-723B-46B5-9CA0-C2DD8CF7C7C3}"/>
    <cellStyle name="Comma 7 2 3 4 2 5" xfId="15684" xr:uid="{2A2B50CF-0E31-4926-9228-892F3D69281D}"/>
    <cellStyle name="Comma 7 2 3 4 3" xfId="3600" xr:uid="{00000000-0005-0000-0000-0000A3020000}"/>
    <cellStyle name="Comma 7 2 3 4 4" xfId="5610" xr:uid="{B015D05F-1EF5-4A33-9017-141199658DDE}"/>
    <cellStyle name="Comma 7 2 3 4 4 2" xfId="29953" xr:uid="{6F5E6FF8-BD18-41B0-9298-1562BF4F1B7A}"/>
    <cellStyle name="Comma 7 2 3 4 5" xfId="23294" xr:uid="{A2C967C4-EA4B-4F18-A429-9C1E97BD0EC3}"/>
    <cellStyle name="Comma 7 2 3 4 6" xfId="13564" xr:uid="{260DE583-A7E0-4BE6-BE16-F57B406F1EBB}"/>
    <cellStyle name="Comma 7 2 3 5" xfId="2595" xr:uid="{00000000-0005-0000-0000-000015020000}"/>
    <cellStyle name="Comma 7 2 3 5 2" xfId="5860" xr:uid="{DCA6FFBF-13D6-4EB6-9BC2-24CAD4DEF891}"/>
    <cellStyle name="Comma 7 2 3 5 2 2" xfId="26662" xr:uid="{747733F0-5315-4476-965E-D92D7DE4A8B1}"/>
    <cellStyle name="Comma 7 2 3 5 2 2 2" xfId="31181" xr:uid="{20ACC1DA-DDA0-4DFF-BBE4-E7B9006F30B2}"/>
    <cellStyle name="Comma 7 2 3 5 2 2 3" xfId="30751" xr:uid="{D28CA131-6C32-427C-80B1-1949D54DB141}"/>
    <cellStyle name="Comma 7 2 3 5 2 3" xfId="25961" xr:uid="{D17284AE-DAD2-4375-966B-799D91095B07}"/>
    <cellStyle name="Comma 7 2 3 5 2 4" xfId="15267" xr:uid="{D91D6154-E1B9-4EC6-BBBD-F60F6FD5A178}"/>
    <cellStyle name="Comma 7 2 3 5 3" xfId="7720" xr:uid="{CA472964-12B8-44F9-9DB3-E23253F45684}"/>
    <cellStyle name="Comma 7 2 3 5 3 2" xfId="18100" xr:uid="{F2F47DE1-F74C-4E0E-BE63-BE508F071316}"/>
    <cellStyle name="Comma 7 2 3 5 4" xfId="10553" xr:uid="{F69A24F4-5378-4805-AA93-7CBAAD0869DA}"/>
    <cellStyle name="Comma 7 2 3 5 4 2" xfId="20933" xr:uid="{DF1FA347-EFD0-4A21-99B8-3744DD0E6CBA}"/>
    <cellStyle name="Comma 7 2 3 5 5" xfId="24913" xr:uid="{83E8E163-ACD3-4505-A590-F3D0B6F827E6}"/>
    <cellStyle name="Comma 7 2 3 5 6" xfId="12983" xr:uid="{3A212F0B-0751-4EF9-BCD0-D99948C74859}"/>
    <cellStyle name="Comma 7 2 3 6" xfId="2281" xr:uid="{00000000-0005-0000-0000-000010020000}"/>
    <cellStyle name="Comma 7 2 3 6 2" xfId="7408" xr:uid="{B4A9D789-B2EE-4B47-B9A1-7E513E25A26A}"/>
    <cellStyle name="Comma 7 2 3 6 2 2" xfId="17788" xr:uid="{AC686961-C587-431C-BF82-8F93915F1A31}"/>
    <cellStyle name="Comma 7 2 3 6 3" xfId="10241" xr:uid="{0338E169-2F5F-4093-A5DC-CE942BEFF0F1}"/>
    <cellStyle name="Comma 7 2 3 6 3 2" xfId="20621" xr:uid="{F2E16EE8-6B9C-4324-B188-957791626B0F}"/>
    <cellStyle name="Comma 7 2 3 6 4" xfId="22779" xr:uid="{38695AE0-4EA9-4DC8-957A-0D8720EF8BD4}"/>
    <cellStyle name="Comma 7 2 3 6 5" xfId="25939" xr:uid="{55CE7175-F668-4D91-BF21-F392D9022484}"/>
    <cellStyle name="Comma 7 2 3 6 6" xfId="14955" xr:uid="{532DAA4E-429B-4A50-BD7B-BDEBDF65A81B}"/>
    <cellStyle name="Comma 7 2 3 7" xfId="3820" xr:uid="{7C51F2B8-CC43-45CA-B458-319A66C14278}"/>
    <cellStyle name="Comma 7 2 3 7 2" xfId="8653" xr:uid="{4A191CAA-6F56-4637-B13D-626DFABA59C3}"/>
    <cellStyle name="Comma 7 2 3 7 2 2" xfId="19033" xr:uid="{16DF19C1-C7F4-4AC9-9576-AA1D869283EE}"/>
    <cellStyle name="Comma 7 2 3 7 3" xfId="11486" xr:uid="{CBE1CE50-7D32-47DF-B101-472B84563998}"/>
    <cellStyle name="Comma 7 2 3 7 3 2" xfId="21866" xr:uid="{2A9D3C64-261B-4E3A-8DA7-B7F1014FB2C1}"/>
    <cellStyle name="Comma 7 2 3 7 4" xfId="28411" xr:uid="{DB70D8DA-2F1B-4D63-BF9A-D4AE8CD4D414}"/>
    <cellStyle name="Comma 7 2 3 7 5" xfId="27096" xr:uid="{C9998E32-78FF-4413-85A6-CA6AFF7772DE}"/>
    <cellStyle name="Comma 7 2 3 7 6" xfId="16200" xr:uid="{E4D98F7D-753A-43F1-8912-5551AE6EA406}"/>
    <cellStyle name="Comma 7 2 3 8" xfId="4897" xr:uid="{9A91274E-C3CE-47C3-B40C-A471000DA48E}"/>
    <cellStyle name="Comma 7 2 3 8 2" xfId="14189" xr:uid="{795A9D83-4AB8-4BED-AFF9-FF66176815DE}"/>
    <cellStyle name="Comma 7 2 3 9" xfId="6642" xr:uid="{3813FBD2-3F6E-409D-A87D-F462F655882B}"/>
    <cellStyle name="Comma 7 2 3 9 2" xfId="17022" xr:uid="{C5FDEBD5-83DC-4CFA-A902-FB84FCAA94D2}"/>
    <cellStyle name="Comma 7 2 4" xfId="508" xr:uid="{00000000-0005-0000-0000-0000A4020000}"/>
    <cellStyle name="Comma 7 2 4 10" xfId="12671" xr:uid="{0F75D37F-2AB0-46C8-BB5F-86CCD232BDC9}"/>
    <cellStyle name="Comma 7 2 4 2" xfId="1730" xr:uid="{00000000-0005-0000-0000-0000A5020000}"/>
    <cellStyle name="Comma 7 2 4 2 2" xfId="3060" xr:uid="{00000000-0005-0000-0000-000017020000}"/>
    <cellStyle name="Comma 7 2 4 2 2 2" xfId="8140" xr:uid="{A728D78D-D3BA-44A1-8EAC-AC5DE74B610A}"/>
    <cellStyle name="Comma 7 2 4 2 2 2 2" xfId="28815" xr:uid="{89AF36A5-0852-41A9-BB9C-4EA8DA930051}"/>
    <cellStyle name="Comma 7 2 4 2 2 2 3" xfId="28610" xr:uid="{DA8B76BE-83BD-4F2B-B209-FB3509ED7A52}"/>
    <cellStyle name="Comma 7 2 4 2 2 2 4" xfId="18520" xr:uid="{CE2BBE12-C50C-43BE-B73C-FBF019286217}"/>
    <cellStyle name="Comma 7 2 4 2 2 3" xfId="10973" xr:uid="{AEF5F852-AEC6-488B-BB8B-CB5A68A69607}"/>
    <cellStyle name="Comma 7 2 4 2 2 3 2" xfId="21353" xr:uid="{18923E47-6CA9-486E-9FC3-D0EF8E1044B0}"/>
    <cellStyle name="Comma 7 2 4 2 2 4" xfId="24491" xr:uid="{49EF89CE-2EBF-493D-B300-519FCF13E3FF}"/>
    <cellStyle name="Comma 7 2 4 2 2 5" xfId="15687" xr:uid="{07D45072-101C-4827-B8D1-A00007F60C66}"/>
    <cellStyle name="Comma 7 2 4 2 3" xfId="3577" xr:uid="{00000000-0005-0000-0000-0000A5020000}"/>
    <cellStyle name="Comma 7 2 4 2 4" xfId="5613" xr:uid="{B5F8E063-CC13-48F7-B354-52022C29F059}"/>
    <cellStyle name="Comma 7 2 4 2 4 2" xfId="29777" xr:uid="{717A8B57-F613-4934-A2BA-B4DA41722BE9}"/>
    <cellStyle name="Comma 7 2 4 2 5" xfId="24117" xr:uid="{23CFE5B5-814A-40B4-9D61-E5FD329C9B00}"/>
    <cellStyle name="Comma 7 2 4 2 6" xfId="13567" xr:uid="{A0F3A37A-EBFE-48B6-B3C3-4DFB0EB26A7A}"/>
    <cellStyle name="Comma 7 2 4 3" xfId="1731" xr:uid="{00000000-0005-0000-0000-0000A6020000}"/>
    <cellStyle name="Comma 7 2 4 3 2" xfId="2676" xr:uid="{00000000-0005-0000-0000-000018020000}"/>
    <cellStyle name="Comma 7 2 4 3 2 2" xfId="7800" xr:uid="{C348185F-03C6-41CC-B8E9-D9C1761E344B}"/>
    <cellStyle name="Comma 7 2 4 3 2 2 2" xfId="18180" xr:uid="{DFAC234B-F94F-4626-A62F-A1BB81C64ADB}"/>
    <cellStyle name="Comma 7 2 4 3 2 3" xfId="10633" xr:uid="{828F7050-5423-43A9-94F4-6C4CDEA9DDE5}"/>
    <cellStyle name="Comma 7 2 4 3 2 3 2" xfId="21013" xr:uid="{36910243-03A5-4384-AA37-543A06460B11}"/>
    <cellStyle name="Comma 7 2 4 3 2 4" xfId="15347" xr:uid="{9253CB1D-A89C-49CE-9543-5EEAEF68F735}"/>
    <cellStyle name="Comma 7 2 4 3 2 5" xfId="30436" xr:uid="{DF58A38D-B193-4A6E-8EE2-33862B27ADE5}"/>
    <cellStyle name="Comma 7 2 4 3 3" xfId="3689" xr:uid="{00000000-0005-0000-0000-0000A6020000}"/>
    <cellStyle name="Comma 7 2 4 3 4" xfId="5614" xr:uid="{9A822023-40EF-4024-BA32-71C8DA489B1B}"/>
    <cellStyle name="Comma 7 2 4 3 4 2" xfId="29753" xr:uid="{74AF2044-288C-4259-962B-6890C3AD7521}"/>
    <cellStyle name="Comma 7 2 4 3 5" xfId="25150" xr:uid="{8BA78B38-A904-4BC8-A518-F8221BA04843}"/>
    <cellStyle name="Comma 7 2 4 3 6" xfId="13084" xr:uid="{D69D46B7-6D00-4963-9FAC-B7590A5733C5}"/>
    <cellStyle name="Comma 7 2 4 4" xfId="1729" xr:uid="{00000000-0005-0000-0000-0000A7020000}"/>
    <cellStyle name="Comma 7 2 4 4 2" xfId="4676" xr:uid="{7FF1F726-48C0-4E3C-8436-57B334712BE9}"/>
    <cellStyle name="Comma 7 2 4 4 2 2" xfId="9414" xr:uid="{468889FF-DCE8-4C28-9427-D11CA555BBF5}"/>
    <cellStyle name="Comma 7 2 4 4 2 2 2" xfId="19794" xr:uid="{4B9EAE61-5D7A-433F-9001-56AD026AB1A4}"/>
    <cellStyle name="Comma 7 2 4 4 2 3" xfId="12247" xr:uid="{914BC7BF-38FC-4241-90D1-5043D7C1FF68}"/>
    <cellStyle name="Comma 7 2 4 4 2 3 2" xfId="22627" xr:uid="{E28FA847-DDCB-4995-8906-BCE8094CB064}"/>
    <cellStyle name="Comma 7 2 4 4 2 4" xfId="26497" xr:uid="{94586D6B-A30A-4D76-B5BD-173D1CE0B96C}"/>
    <cellStyle name="Comma 7 2 4 4 2 5" xfId="27247" xr:uid="{E82C3440-ECE4-49EB-9077-40D8BBDA0902}"/>
    <cellStyle name="Comma 7 2 4 4 2 6" xfId="16961" xr:uid="{2B0C225D-4B8D-4735-81B0-BE64B512E9FE}"/>
    <cellStyle name="Comma 7 2 4 4 3" xfId="23753" xr:uid="{7F869A60-CCC8-4E3A-927A-1271C14749AF}"/>
    <cellStyle name="Comma 7 2 4 5" xfId="4127" xr:uid="{BFC5390C-2A59-45AD-B9E0-6FFEDD33AB4A}"/>
    <cellStyle name="Comma 7 2 4 5 2" xfId="8899" xr:uid="{6EBE8FDF-A200-45D7-9A14-36305788F322}"/>
    <cellStyle name="Comma 7 2 4 5 2 2" xfId="29007" xr:uid="{F76C256F-2A0C-43FA-83BA-AC50FA9B536B}"/>
    <cellStyle name="Comma 7 2 4 5 2 3" xfId="28273" xr:uid="{99C088C2-E00F-4872-9DA8-21F1F3CC2BB8}"/>
    <cellStyle name="Comma 7 2 4 5 2 4" xfId="19279" xr:uid="{C81C9A0B-602C-40C2-837B-F986A081BC61}"/>
    <cellStyle name="Comma 7 2 4 5 2 5" xfId="31011" xr:uid="{4DF67780-7E6B-44B0-A3FE-2A2D9262F36F}"/>
    <cellStyle name="Comma 7 2 4 5 3" xfId="11732" xr:uid="{C7BFC475-CBC2-4F71-9CE0-B99840601691}"/>
    <cellStyle name="Comma 7 2 4 5 3 2" xfId="22112" xr:uid="{E2EF3D74-CD16-4679-AA48-2C05745F7341}"/>
    <cellStyle name="Comma 7 2 4 5 4" xfId="24823" xr:uid="{6D9BBF71-CD7F-445E-A2D8-2804763286F0}"/>
    <cellStyle name="Comma 7 2 4 5 5" xfId="16446" xr:uid="{51474418-17BA-4F2F-B2BB-9B832888E53D}"/>
    <cellStyle name="Comma 7 2 4 6" xfId="4898" xr:uid="{162CEDC1-43B7-474C-95C3-A9B92E1CEDD6}"/>
    <cellStyle name="Comma 7 2 4 6 2" xfId="26335" xr:uid="{E3826C55-B617-4C79-9E8E-6D8184763DB6}"/>
    <cellStyle name="Comma 7 2 4 6 3" xfId="27378" xr:uid="{CC5EA816-BCAB-4DD0-9F6F-EA1794A502AC}"/>
    <cellStyle name="Comma 7 2 4 6 4" xfId="14190" xr:uid="{780B2F84-923D-46AF-8682-AD3692052103}"/>
    <cellStyle name="Comma 7 2 4 7" xfId="6643" xr:uid="{5D8DACF2-E277-40ED-A57A-E778E0DD682F}"/>
    <cellStyle name="Comma 7 2 4 7 2" xfId="27843" xr:uid="{7526C40F-C96C-4739-A2A7-4651BE80C5D5}"/>
    <cellStyle name="Comma 7 2 4 7 3" xfId="28599" xr:uid="{9FF9AF63-491D-40E3-AE82-EAAEB0E7E63D}"/>
    <cellStyle name="Comma 7 2 4 7 4" xfId="17023" xr:uid="{531D5670-B963-4C71-9CD4-4A5F6FD23B89}"/>
    <cellStyle name="Comma 7 2 4 8" xfId="9476" xr:uid="{987F5DE1-40AF-4B68-878D-FBEB5AE91EB9}"/>
    <cellStyle name="Comma 7 2 4 8 2" xfId="19856" xr:uid="{CE8EC75E-57B7-41B6-B4F8-8E109E7DF603}"/>
    <cellStyle name="Comma 7 2 4 9" xfId="24523" xr:uid="{3065228A-29D9-417F-9B00-790F2E229799}"/>
    <cellStyle name="Comma 7 2 5" xfId="509" xr:uid="{00000000-0005-0000-0000-0000A8020000}"/>
    <cellStyle name="Comma 7 2 5 10" xfId="13568" xr:uid="{337843CD-D89E-4EB7-B629-1C4D0EFED20D}"/>
    <cellStyle name="Comma 7 2 5 2" xfId="1733" xr:uid="{00000000-0005-0000-0000-0000A9020000}"/>
    <cellStyle name="Comma 7 2 5 2 2" xfId="23806" xr:uid="{0011FB13-E713-469D-B8B6-F6B81812F5A4}"/>
    <cellStyle name="Comma 7 2 5 2 2 2" xfId="29808" xr:uid="{204B9508-2436-4FC6-8C97-CBC6E74FC93F}"/>
    <cellStyle name="Comma 7 2 5 2 2 2 2" xfId="30753" xr:uid="{B5D93598-8236-4471-B3EC-1978D2E1072A}"/>
    <cellStyle name="Comma 7 2 5 2 3" xfId="25637" xr:uid="{B96FBEC1-5BE6-4663-9CFF-AEA34151F77D}"/>
    <cellStyle name="Comma 7 2 5 2 4" xfId="30055"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2" xr:uid="{D603904B-2825-4865-9103-051FAFA6C453}"/>
    <cellStyle name="Comma 7 2 5 5 2 2" xfId="19562" xr:uid="{D3296877-B1A8-47A5-9690-A769837DC84B}"/>
    <cellStyle name="Comma 7 2 5 5 2 3" xfId="31076" xr:uid="{17B13F84-67BE-4A07-A34F-F4CE611049F3}"/>
    <cellStyle name="Comma 7 2 5 5 2 4" xfId="30752" xr:uid="{E58FD6DF-6DEC-499C-BEC4-86D88EF5CE76}"/>
    <cellStyle name="Comma 7 2 5 5 3" xfId="12015" xr:uid="{AAD37AC4-C259-43CE-8B27-A03F077D66B1}"/>
    <cellStyle name="Comma 7 2 5 5 3 2" xfId="22395" xr:uid="{66AF6FBF-C03C-478F-9ACD-2071155647CC}"/>
    <cellStyle name="Comma 7 2 5 5 4" xfId="16729" xr:uid="{9F2A43D9-3926-454F-8C5B-6E95C650CAF5}"/>
    <cellStyle name="Comma 7 2 5 6" xfId="4899" xr:uid="{2086C670-384E-4A92-8725-F94ECBC97A60}"/>
    <cellStyle name="Comma 7 2 5 6 2" xfId="14191" xr:uid="{BD2F386F-A2BE-48DA-BE1D-C9B81EECDDBF}"/>
    <cellStyle name="Comma 7 2 5 7" xfId="6644" xr:uid="{939BC2C9-8E29-4531-988D-B89560FB1285}"/>
    <cellStyle name="Comma 7 2 5 7 2" xfId="17024" xr:uid="{37FDFB7B-23F4-4F65-BC5E-3A5B70ED6D7D}"/>
    <cellStyle name="Comma 7 2 5 8" xfId="9477" xr:uid="{8A76806C-F58E-40D3-A851-C7AC4990F8DE}"/>
    <cellStyle name="Comma 7 2 5 8 2" xfId="19857" xr:uid="{3E1C9DFF-3370-41FA-8C6F-801B1F54A661}"/>
    <cellStyle name="Comma 7 2 5 9" xfId="23573" xr:uid="{D92270B7-5FE3-43A2-A456-D436178FBE90}"/>
    <cellStyle name="Comma 7 2 6" xfId="1735" xr:uid="{00000000-0005-0000-0000-0000AC020000}"/>
    <cellStyle name="Comma 7 2 6 2" xfId="2873" xr:uid="{00000000-0005-0000-0000-00001A020000}"/>
    <cellStyle name="Comma 7 2 6 2 2" xfId="7990" xr:uid="{CAF66553-0572-4E90-BD60-957055CB2902}"/>
    <cellStyle name="Comma 7 2 6 2 2 2" xfId="26894" xr:uid="{2E105864-F10C-4F08-8B2C-38FC21AD458C}"/>
    <cellStyle name="Comma 7 2 6 2 2 2 2" xfId="31185" xr:uid="{7F1F2059-99DE-446F-8BD0-EAEBA6DBAE22}"/>
    <cellStyle name="Comma 7 2 6 2 2 2 3" xfId="30754" xr:uid="{9590EA42-5241-4666-9BE3-D0CB28A14838}"/>
    <cellStyle name="Comma 7 2 6 2 2 3" xfId="26700" xr:uid="{62984D6B-AFFA-4E38-8D0C-F77826CA4377}"/>
    <cellStyle name="Comma 7 2 6 2 2 4" xfId="18370" xr:uid="{D9AD4E22-EFA7-41FF-AB95-8B9317FB82FA}"/>
    <cellStyle name="Comma 7 2 6 2 3" xfId="10823" xr:uid="{687D5264-DBB5-401E-8719-049F6D660D79}"/>
    <cellStyle name="Comma 7 2 6 2 3 2" xfId="21203" xr:uid="{C30B3E9E-8769-4163-A620-9FB58DC411B4}"/>
    <cellStyle name="Comma 7 2 6 2 4" xfId="23810" xr:uid="{6A46C7BE-7A40-462D-B3C8-8FA28C9418B2}"/>
    <cellStyle name="Comma 7 2 6 2 5" xfId="15537" xr:uid="{C0C0198F-60BD-4BE4-88FF-6EE07FBE8575}"/>
    <cellStyle name="Comma 7 2 6 3" xfId="3683" xr:uid="{00000000-0005-0000-0000-0000AC020000}"/>
    <cellStyle name="Comma 7 2 6 4" xfId="5615" xr:uid="{3CA19EC9-B78E-44DD-B810-207F7AFDAB36}"/>
    <cellStyle name="Comma 7 2 6 4 2" xfId="29764" xr:uid="{F47EEEA3-4F8B-40CC-BF5B-CF0F5EF74B6F}"/>
    <cellStyle name="Comma 7 2 6 5" xfId="23336" xr:uid="{7672C8F0-0900-49FD-9BDB-C9CA4655328B}"/>
    <cellStyle name="Comma 7 2 6 6" xfId="13369" xr:uid="{1DA6054B-09D6-406A-8D73-D01D6062D58D}"/>
    <cellStyle name="Comma 7 2 7" xfId="1736" xr:uid="{00000000-0005-0000-0000-0000AD020000}"/>
    <cellStyle name="Comma 7 2 7 2" xfId="2492" xr:uid="{00000000-0005-0000-0000-00001B020000}"/>
    <cellStyle name="Comma 7 2 7 2 2" xfId="7617" xr:uid="{501F984C-7707-4FD2-9717-F6C36BB50D40}"/>
    <cellStyle name="Comma 7 2 7 2 2 2" xfId="17997" xr:uid="{17693E62-144F-418C-8EA3-1BAD9BD2EFDA}"/>
    <cellStyle name="Comma 7 2 7 2 3" xfId="10450" xr:uid="{BBC2B1C2-49A1-4F8D-AB2B-BED5EB09FE78}"/>
    <cellStyle name="Comma 7 2 7 2 3 2" xfId="20830" xr:uid="{73E5473D-B384-4AEB-A3EB-52E5E907B559}"/>
    <cellStyle name="Comma 7 2 7 2 4" xfId="26072" xr:uid="{FA54937D-2523-4660-83C0-2C2756BFC805}"/>
    <cellStyle name="Comma 7 2 7 2 5" xfId="27412" xr:uid="{0DEBC0B3-7280-4F3A-ACE2-031BBAF90176}"/>
    <cellStyle name="Comma 7 2 7 2 6" xfId="15164" xr:uid="{26738D38-C3C1-4DE0-8B38-D33218B9E0E5}"/>
    <cellStyle name="Comma 7 2 7 3" xfId="3619" xr:uid="{00000000-0005-0000-0000-0000AD020000}"/>
    <cellStyle name="Comma 7 2 7 4" xfId="5616" xr:uid="{76F957A8-F298-4B70-A8C8-199C7FA4444C}"/>
    <cellStyle name="Comma 7 2 7 4 2" xfId="29868" xr:uid="{5E7A83DB-A0C5-4ED1-A233-B36A18D163CB}"/>
    <cellStyle name="Comma 7 2 7 5" xfId="25578" xr:uid="{2DE83F3B-06CE-47B6-BEAB-EDDD427E267E}"/>
    <cellStyle name="Comma 7 2 7 6" xfId="12880" xr:uid="{2B039CD4-3A65-4408-9B2E-D8B7C174E99B}"/>
    <cellStyle name="Comma 7 2 8" xfId="1716" xr:uid="{00000000-0005-0000-0000-0000AE020000}"/>
    <cellStyle name="Comma 7 2 8 2" xfId="2186" xr:uid="{00000000-0005-0000-0000-000002020000}"/>
    <cellStyle name="Comma 7 2 8 2 2" xfId="7313" xr:uid="{305357E2-C639-4C7E-A108-4A34749F8A32}"/>
    <cellStyle name="Comma 7 2 8 2 2 2" xfId="17693" xr:uid="{E7BEED04-BEA2-4880-9ADA-C4114D9E482E}"/>
    <cellStyle name="Comma 7 2 8 2 3" xfId="10146" xr:uid="{75E81427-5C88-4DB7-A436-60DAF55A3CA0}"/>
    <cellStyle name="Comma 7 2 8 2 3 2" xfId="20526" xr:uid="{2FEF4EA1-9E93-42E0-9E2E-911188E08615}"/>
    <cellStyle name="Comma 7 2 8 2 4" xfId="27344" xr:uid="{30D2CEE5-E778-4B6D-91DB-8A903F49B9EB}"/>
    <cellStyle name="Comma 7 2 8 2 5" xfId="28264" xr:uid="{A62F63CD-4029-4B39-95B0-C9C2A94DCB23}"/>
    <cellStyle name="Comma 7 2 8 2 6" xfId="14860" xr:uid="{28C46102-C1E2-4C03-B363-6EB1171E51BE}"/>
    <cellStyle name="Comma 7 2 8 3" xfId="3649" xr:uid="{00000000-0005-0000-0000-0000AE020000}"/>
    <cellStyle name="Comma 7 2 8 4" xfId="24348" xr:uid="{D37F70DB-05AA-47E1-B5F7-2728E2C870A0}"/>
    <cellStyle name="Comma 7 2 9" xfId="3868" xr:uid="{F4D1E9BD-A0FA-4A8D-8E31-D876682FFE4B}"/>
    <cellStyle name="Comma 7 2 9 2" xfId="8700" xr:uid="{8CB8DB38-03CC-41A3-8E7D-CCE0456C8EA4}"/>
    <cellStyle name="Comma 7 2 9 2 2" xfId="19080" xr:uid="{FB4C8D6A-90A4-4CDA-9E2E-5225EC1652DC}"/>
    <cellStyle name="Comma 7 2 9 3" xfId="11533" xr:uid="{5044B8B8-A0B2-45A4-B01F-C0BE711A2698}"/>
    <cellStyle name="Comma 7 2 9 3 2" xfId="21913" xr:uid="{A3D1C56E-4C27-41D2-AF9C-55BCAE5D18B8}"/>
    <cellStyle name="Comma 7 2 9 4" xfId="26499" xr:uid="{125441C2-60E3-40EA-8E2F-2B84B5DE5AE1}"/>
    <cellStyle name="Comma 7 2 9 5" xfId="26349" xr:uid="{43B9A38B-55E7-49F9-9E04-609D5FEEA2C4}"/>
    <cellStyle name="Comma 7 2 9 6" xfId="16247" xr:uid="{78D6CC94-8015-4D6D-89B1-14E112E5F17E}"/>
    <cellStyle name="Comma 7 20" xfId="12395" xr:uid="{F42B3602-9F46-4675-A2BF-201227D87022}"/>
    <cellStyle name="Comma 7 21" xfId="29551" xr:uid="{C7B24164-FE9F-45D3-895E-E967A00C97CC}"/>
    <cellStyle name="Comma 7 3" xfId="510" xr:uid="{00000000-0005-0000-0000-0000AF020000}"/>
    <cellStyle name="Comma 7 3 10" xfId="4900" xr:uid="{0D468BB1-AC9C-4BC3-B782-3D09EF0EB048}"/>
    <cellStyle name="Comma 7 3 10 2" xfId="14192" xr:uid="{478144D2-BDB4-4090-A37E-BAD7E56FE1E8}"/>
    <cellStyle name="Comma 7 3 11" xfId="6645" xr:uid="{43C231E0-DCE5-4583-9F88-DF4521BC36BB}"/>
    <cellStyle name="Comma 7 3 11 2" xfId="17025" xr:uid="{2518C636-5EE9-4BE0-9285-3CEE1C1CA479}"/>
    <cellStyle name="Comma 7 3 12" xfId="9478" xr:uid="{FA7DC2DD-A897-49DF-A04C-CAD2F2B58630}"/>
    <cellStyle name="Comma 7 3 12 2" xfId="19858" xr:uid="{E126D103-F72D-47AB-AD63-1F0C7E11B780}"/>
    <cellStyle name="Comma 7 3 13" xfId="22876" xr:uid="{08A534C2-2A78-4498-B607-6899705451BB}"/>
    <cellStyle name="Comma 7 3 14" xfId="12455" xr:uid="{802E7B73-02F1-4FAD-ADF7-E6FFE78FD74F}"/>
    <cellStyle name="Comma 7 3 2" xfId="511" xr:uid="{00000000-0005-0000-0000-0000B0020000}"/>
    <cellStyle name="Comma 7 3 2 10" xfId="9479" xr:uid="{44C6ED94-6E55-45BC-B8E8-97402F41FA9C}"/>
    <cellStyle name="Comma 7 3 2 10 2" xfId="19859" xr:uid="{C5E5778E-6C31-4DCE-AE34-B55A58F289C1}"/>
    <cellStyle name="Comma 7 3 2 11" xfId="23477" xr:uid="{7D5FB373-D6D4-41C9-BBDF-44A3BCCD4E56}"/>
    <cellStyle name="Comma 7 3 2 12" xfId="12515" xr:uid="{98B905C0-9544-413A-9A3C-B251CFE6B004}"/>
    <cellStyle name="Comma 7 3 2 2" xfId="512" xr:uid="{00000000-0005-0000-0000-0000B1020000}"/>
    <cellStyle name="Comma 7 3 2 2 10" xfId="13089" xr:uid="{314E022B-3F24-45B1-A7D0-81E977900103}"/>
    <cellStyle name="Comma 7 3 2 2 2" xfId="1740" xr:uid="{00000000-0005-0000-0000-0000B2020000}"/>
    <cellStyle name="Comma 7 3 2 2 2 2" xfId="3062" xr:uid="{00000000-0005-0000-0000-00001F020000}"/>
    <cellStyle name="Comma 7 3 2 2 2 2 2" xfId="8142" xr:uid="{9EB58E2A-9628-4E62-B7DB-F1ED9CA45B36}"/>
    <cellStyle name="Comma 7 3 2 2 2 2 2 2" xfId="28817" xr:uid="{F091C59C-15B3-4385-8CD6-D034264F1A15}"/>
    <cellStyle name="Comma 7 3 2 2 2 2 2 3" xfId="27992" xr:uid="{9418F35A-8A7C-40F4-A110-770179FB46B6}"/>
    <cellStyle name="Comma 7 3 2 2 2 2 2 4" xfId="18522" xr:uid="{34EA4903-7091-4F73-860B-EBEBC02E7BEC}"/>
    <cellStyle name="Comma 7 3 2 2 2 2 3" xfId="10975" xr:uid="{5B47F23C-D88F-4522-AF27-CA74BC1778F2}"/>
    <cellStyle name="Comma 7 3 2 2 2 2 3 2" xfId="21355" xr:uid="{F5C5CD3D-8059-479B-87A5-8D444040ECA5}"/>
    <cellStyle name="Comma 7 3 2 2 2 2 4" xfId="25736" xr:uid="{0BD68913-1C0D-4A18-9932-CBE888208981}"/>
    <cellStyle name="Comma 7 3 2 2 2 2 5" xfId="15689" xr:uid="{AB7D13A1-97DD-4AAE-B47E-73DAD8FE81CB}"/>
    <cellStyle name="Comma 7 3 2 2 2 3" xfId="3676" xr:uid="{00000000-0005-0000-0000-0000B2020000}"/>
    <cellStyle name="Comma 7 3 2 2 2 4" xfId="5619" xr:uid="{F8F8D46F-8C1B-40ED-AC69-279F85441D7E}"/>
    <cellStyle name="Comma 7 3 2 2 2 4 2" xfId="29955" xr:uid="{8B3FC41C-7281-4CF2-A98D-63A3095363A9}"/>
    <cellStyle name="Comma 7 3 2 2 2 5" xfId="24594" xr:uid="{E922A290-B943-457D-9DAA-AA591270817C}"/>
    <cellStyle name="Comma 7 3 2 2 2 6" xfId="13570" xr:uid="{C7370AE9-BEDA-4936-9B13-B69FB3350FF3}"/>
    <cellStyle name="Comma 7 3 2 2 3" xfId="1741" xr:uid="{00000000-0005-0000-0000-0000B3020000}"/>
    <cellStyle name="Comma 7 3 2 2 3 2" xfId="4630" xr:uid="{576F16F8-EFE4-4B0A-A5A4-7EEE626B3BDC}"/>
    <cellStyle name="Comma 7 3 2 2 3 2 2" xfId="9397" xr:uid="{99CA9C69-5AD9-4A41-8B72-A5EDCD19BDD1}"/>
    <cellStyle name="Comma 7 3 2 2 3 2 2 2" xfId="19777" xr:uid="{6B755713-890C-4A5E-A9CC-A107DDCC0838}"/>
    <cellStyle name="Comma 7 3 2 2 3 2 3" xfId="12230" xr:uid="{ABFBFCF8-D2A1-43C2-8025-B08A3E571072}"/>
    <cellStyle name="Comma 7 3 2 2 3 2 3 2" xfId="22610" xr:uid="{04BC963B-3C8F-440B-ABC3-86D29417EF50}"/>
    <cellStyle name="Comma 7 3 2 2 3 2 4" xfId="26782" xr:uid="{6BA0A017-502F-40BC-BBAF-E94534540C20}"/>
    <cellStyle name="Comma 7 3 2 2 3 2 5" xfId="28095" xr:uid="{F3B064B6-F93E-42A7-A726-D82A391C3FF3}"/>
    <cellStyle name="Comma 7 3 2 2 3 2 6" xfId="16944" xr:uid="{4846A55E-0158-4755-A3BF-E08F053AA403}"/>
    <cellStyle name="Comma 7 3 2 2 3 3" xfId="25546" xr:uid="{EFC59D73-E1DB-4083-AC6B-5511F1AE4772}"/>
    <cellStyle name="Comma 7 3 2 2 3 3 2" xfId="29905" xr:uid="{93403E33-B739-48C8-B3FF-C5FA96787F9D}"/>
    <cellStyle name="Comma 7 3 2 2 3 4" xfId="30018" xr:uid="{83A93D49-37FF-4080-A033-54F7CB7FA7AE}"/>
    <cellStyle name="Comma 7 3 2 2 4" xfId="1739" xr:uid="{00000000-0005-0000-0000-0000B4020000}"/>
    <cellStyle name="Comma 7 3 2 2 4 2" xfId="26933" xr:uid="{BB2C93DE-0EA2-4180-8F0A-5D7729C94327}"/>
    <cellStyle name="Comma 7 3 2 2 4 3" xfId="26330" xr:uid="{4B7EA0F0-A874-4A7A-AA17-A511659378B1}"/>
    <cellStyle name="Comma 7 3 2 2 5" xfId="4265" xr:uid="{BE4A8A92-9203-46B3-B75D-3A4CB87D4F4D}"/>
    <cellStyle name="Comma 7 3 2 2 5 2" xfId="9037" xr:uid="{C08D1657-5658-4B6B-8203-E95C87A7EE0F}"/>
    <cellStyle name="Comma 7 3 2 2 5 2 2" xfId="19417" xr:uid="{193556DE-658A-4F7A-A754-49E699E99DD2}"/>
    <cellStyle name="Comma 7 3 2 2 5 2 3" xfId="31041" xr:uid="{A4B4FE6B-5C09-45A8-B162-ECE9F59A9D18}"/>
    <cellStyle name="Comma 7 3 2 2 5 2 4" xfId="30755" xr:uid="{F2ABCE9C-BFA0-49C6-A07A-003C2976380F}"/>
    <cellStyle name="Comma 7 3 2 2 5 3" xfId="11870" xr:uid="{65A826F5-8FEE-4850-B3C9-DA934B07DBE8}"/>
    <cellStyle name="Comma 7 3 2 2 5 3 2" xfId="22250" xr:uid="{E2266970-DA3E-4959-8D54-961246D0F065}"/>
    <cellStyle name="Comma 7 3 2 2 5 4" xfId="26678" xr:uid="{472FD8A8-2C5E-4413-8C69-428CD7929C68}"/>
    <cellStyle name="Comma 7 3 2 2 5 5" xfId="26535" xr:uid="{351CB8E7-5286-4BB0-8673-78588533E161}"/>
    <cellStyle name="Comma 7 3 2 2 5 6" xfId="16584" xr:uid="{81230DBA-C8ED-4D42-A9E2-A4D137B251E9}"/>
    <cellStyle name="Comma 7 3 2 2 6" xfId="4902" xr:uid="{7B56B96F-699C-47E9-94EB-3A4B767766E9}"/>
    <cellStyle name="Comma 7 3 2 2 6 2" xfId="26150" xr:uid="{DDD6984B-7B18-4C4B-AB55-6355383E7D09}"/>
    <cellStyle name="Comma 7 3 2 2 6 3" xfId="26128" xr:uid="{5B4B9ED0-FD2E-46B2-8091-38B732BF4709}"/>
    <cellStyle name="Comma 7 3 2 2 6 4" xfId="14194" xr:uid="{BCD3727D-14D3-40FC-A791-A68EA4028E6F}"/>
    <cellStyle name="Comma 7 3 2 2 7" xfId="6647" xr:uid="{29FE4C2C-EEC4-467A-BF12-CE2217AF91BE}"/>
    <cellStyle name="Comma 7 3 2 2 7 2" xfId="17027" xr:uid="{BEF2A5CC-C727-49F5-B650-1B971840249F}"/>
    <cellStyle name="Comma 7 3 2 2 8" xfId="9480" xr:uid="{5D6F5411-B2B2-4E75-87E2-ADCDB1886AD9}"/>
    <cellStyle name="Comma 7 3 2 2 8 2" xfId="19860" xr:uid="{6B762266-62EC-4F54-BA17-62DC45832362}"/>
    <cellStyle name="Comma 7 3 2 2 9" xfId="24999" xr:uid="{CD0FD5A6-656A-4CF3-A237-BEBAC252C9C9}"/>
    <cellStyle name="Comma 7 3 2 3" xfId="1742" xr:uid="{00000000-0005-0000-0000-0000B5020000}"/>
    <cellStyle name="Comma 7 3 2 3 2" xfId="3063" xr:uid="{00000000-0005-0000-0000-000020020000}"/>
    <cellStyle name="Comma 7 3 2 3 2 2" xfId="8143" xr:uid="{ACBA072B-CD7A-46B4-ACF4-B6F5FE59E664}"/>
    <cellStyle name="Comma 7 3 2 3 2 2 2" xfId="28818" xr:uid="{FEB05874-AA96-4C3A-A40E-2F3718A94053}"/>
    <cellStyle name="Comma 7 3 2 3 2 2 2 2" xfId="31225" xr:uid="{A413791A-F936-450E-8898-B28874C3FB8E}"/>
    <cellStyle name="Comma 7 3 2 3 2 2 2 3" xfId="30757" xr:uid="{F6141DB5-1C57-421B-B213-CF6C071CD993}"/>
    <cellStyle name="Comma 7 3 2 3 2 2 3" xfId="26423" xr:uid="{321BC57C-4929-4F2A-AB8B-8BF5596252F8}"/>
    <cellStyle name="Comma 7 3 2 3 2 2 4" xfId="18523" xr:uid="{D3EEF176-327A-408E-9BBB-8C3BDE6169C5}"/>
    <cellStyle name="Comma 7 3 2 3 2 3" xfId="10976" xr:uid="{68A0D4CE-7B5F-4751-AD30-677DD43AEC23}"/>
    <cellStyle name="Comma 7 3 2 3 2 3 2" xfId="21356" xr:uid="{DEE53771-88FE-4FB5-A0AF-18B4F08C6191}"/>
    <cellStyle name="Comma 7 3 2 3 2 4" xfId="24201" xr:uid="{5ACDC300-80F5-4574-AE4B-BA33D74AD79A}"/>
    <cellStyle name="Comma 7 3 2 3 2 5" xfId="15690" xr:uid="{27EAE8BC-0A57-4EFA-AD9A-F5DE29E0748A}"/>
    <cellStyle name="Comma 7 3 2 3 3" xfId="3652" xr:uid="{00000000-0005-0000-0000-0000B5020000}"/>
    <cellStyle name="Comma 7 3 2 3 4" xfId="4411" xr:uid="{5056B530-ACD4-453B-8107-ABB5E9A56790}"/>
    <cellStyle name="Comma 7 3 2 3 4 2" xfId="9183" xr:uid="{C3146450-A1D4-429D-8CC8-A6F95F5248A2}"/>
    <cellStyle name="Comma 7 3 2 3 4 2 2" xfId="19563" xr:uid="{1D5F4487-1D7E-4A76-87B7-7F52D3672BAB}"/>
    <cellStyle name="Comma 7 3 2 3 4 2 3" xfId="31077" xr:uid="{4789A897-290F-4E25-A48E-8AA52182CD7F}"/>
    <cellStyle name="Comma 7 3 2 3 4 2 4" xfId="30756" xr:uid="{117CC0FA-7F90-489F-8F9C-66A69315D0FF}"/>
    <cellStyle name="Comma 7 3 2 3 4 3" xfId="12016" xr:uid="{4B9D60CC-1558-4CF5-85C0-E6BAED389BB9}"/>
    <cellStyle name="Comma 7 3 2 3 4 3 2" xfId="22396" xr:uid="{BC6F709E-E6B6-4751-BD45-053EF2E4C980}"/>
    <cellStyle name="Comma 7 3 2 3 4 4" xfId="16730" xr:uid="{986E52A3-796D-4892-814E-09F7E748C9CE}"/>
    <cellStyle name="Comma 7 3 2 3 5" xfId="5620" xr:uid="{B1F56D63-FE69-44E6-98FB-5F3EF823EE62}"/>
    <cellStyle name="Comma 7 3 2 3 5 2" xfId="29690" xr:uid="{249FB12A-7A27-4B61-879F-A256C0817664}"/>
    <cellStyle name="Comma 7 3 2 3 5 2 2" xfId="30974" xr:uid="{2A7E378A-0FD3-4967-96A4-3E638EC84947}"/>
    <cellStyle name="Comma 7 3 2 3 6" xfId="25215" xr:uid="{154D43D2-A138-420D-A033-02AEFF17C681}"/>
    <cellStyle name="Comma 7 3 2 3 7" xfId="13571" xr:uid="{ED17B5BE-5DC5-41C0-B8EA-E786ED290D87}"/>
    <cellStyle name="Comma 7 3 2 4" xfId="1743" xr:uid="{00000000-0005-0000-0000-0000B6020000}"/>
    <cellStyle name="Comma 7 3 2 4 2" xfId="3061" xr:uid="{00000000-0005-0000-0000-000021020000}"/>
    <cellStyle name="Comma 7 3 2 4 2 2" xfId="8141" xr:uid="{F13E98B3-100B-4B0D-95AB-C4F15D236966}"/>
    <cellStyle name="Comma 7 3 2 4 2 2 2" xfId="28816" xr:uid="{36EB78DD-72C5-4617-8665-328D7D513FE6}"/>
    <cellStyle name="Comma 7 3 2 4 2 2 3" xfId="28598" xr:uid="{A6A52FA0-55DD-4771-97D5-B1F70AAD1644}"/>
    <cellStyle name="Comma 7 3 2 4 2 2 4" xfId="18521" xr:uid="{B93A7AAA-832D-4AB4-8EFB-597F00FF11D4}"/>
    <cellStyle name="Comma 7 3 2 4 2 3" xfId="10974" xr:uid="{17D2B5AD-77A7-4E67-A256-1029155F93D9}"/>
    <cellStyle name="Comma 7 3 2 4 2 3 2" xfId="21354" xr:uid="{7041785A-7A25-413F-A5DB-0CE2C42167D9}"/>
    <cellStyle name="Comma 7 3 2 4 2 4" xfId="25466" xr:uid="{597C771E-BB4A-4233-82D8-4728BD2A2410}"/>
    <cellStyle name="Comma 7 3 2 4 2 5" xfId="15688" xr:uid="{DF33B1DB-3AC8-4F7D-80FA-CD346F7437F2}"/>
    <cellStyle name="Comma 7 3 2 4 3" xfId="3645" xr:uid="{00000000-0005-0000-0000-0000B6020000}"/>
    <cellStyle name="Comma 7 3 2 4 4" xfId="5621" xr:uid="{4CBC5550-7EB1-496E-BF60-43A6D36D04BB}"/>
    <cellStyle name="Comma 7 3 2 4 4 2" xfId="29954" xr:uid="{55B8B43E-4A73-4E99-BCC6-D74B637F3A5B}"/>
    <cellStyle name="Comma 7 3 2 4 5" xfId="23476" xr:uid="{AB89610E-F3F8-48F9-972C-144B7BDA3CA3}"/>
    <cellStyle name="Comma 7 3 2 4 6" xfId="13569" xr:uid="{29B1F7CA-6AF3-4C00-B1CA-F2A4C220A07E}"/>
    <cellStyle name="Comma 7 3 2 5" xfId="1738" xr:uid="{00000000-0005-0000-0000-0000B7020000}"/>
    <cellStyle name="Comma 7 3 2 5 2" xfId="2529" xr:uid="{00000000-0005-0000-0000-000022020000}"/>
    <cellStyle name="Comma 7 3 2 5 2 2" xfId="7654" xr:uid="{A0E9BFAD-9D8A-4AEE-91DE-9322FF827AA5}"/>
    <cellStyle name="Comma 7 3 2 5 2 2 2" xfId="18034" xr:uid="{E5039BBF-2D65-4D40-9E6C-7C636B16957D}"/>
    <cellStyle name="Comma 7 3 2 5 2 3" xfId="10487" xr:uid="{35B5DE7E-91A0-47CA-8BA5-FB1F6C6FF05D}"/>
    <cellStyle name="Comma 7 3 2 5 2 3 2" xfId="20867" xr:uid="{96864E27-D39C-4DBD-8DFF-A6044A4EF7A4}"/>
    <cellStyle name="Comma 7 3 2 5 2 4" xfId="27809" xr:uid="{761487A3-48A8-4ADB-AC6D-7E1BE69C1CC4}"/>
    <cellStyle name="Comma 7 3 2 5 2 5" xfId="26157" xr:uid="{B4B66CE1-B6F2-4F67-8423-F1AADE9D1483}"/>
    <cellStyle name="Comma 7 3 2 5 2 6" xfId="15201" xr:uid="{A8870507-7518-4BCB-9454-327410C422C3}"/>
    <cellStyle name="Comma 7 3 2 5 3" xfId="3604" xr:uid="{00000000-0005-0000-0000-0000B7020000}"/>
    <cellStyle name="Comma 7 3 2 5 4" xfId="5618" xr:uid="{CB2AB5E2-79BE-4286-B19B-C00594332EC1}"/>
    <cellStyle name="Comma 7 3 2 5 4 2" xfId="29875" xr:uid="{4FC4C9B9-B5E7-45D0-B8BB-332448A3B3EC}"/>
    <cellStyle name="Comma 7 3 2 5 5" xfId="24097" xr:uid="{3BFF258C-BC50-4BCC-9B63-6245FE626A5E}"/>
    <cellStyle name="Comma 7 3 2 5 6" xfId="12917" xr:uid="{E6139DF9-D78A-4089-AB4B-9DCD81B11CFB}"/>
    <cellStyle name="Comma 7 3 2 6" xfId="2283" xr:uid="{00000000-0005-0000-0000-00001D020000}"/>
    <cellStyle name="Comma 7 3 2 6 2" xfId="7410" xr:uid="{A7E362AD-5D73-4E3D-B12B-A277A2FDD2F7}"/>
    <cellStyle name="Comma 7 3 2 6 2 2" xfId="17790" xr:uid="{C5AD4C1E-DDD6-4310-B015-606B4FC97896}"/>
    <cellStyle name="Comma 7 3 2 6 3" xfId="10243" xr:uid="{25D427EB-0150-4447-B639-81B1ACDD4E31}"/>
    <cellStyle name="Comma 7 3 2 6 3 2" xfId="20623" xr:uid="{5A66325E-2258-4062-A820-01F53545E615}"/>
    <cellStyle name="Comma 7 3 2 6 4" xfId="24167" xr:uid="{DDFA4CD8-FD8A-4866-B882-62E98133B4D3}"/>
    <cellStyle name="Comma 7 3 2 6 5" xfId="27867" xr:uid="{74DA4B86-DD9C-4196-8B94-6AB9B111BD0A}"/>
    <cellStyle name="Comma 7 3 2 6 6" xfId="14957" xr:uid="{76F9AC0A-5FF2-4D61-A9F9-D36AB4988D8F}"/>
    <cellStyle name="Comma 7 3 2 7" xfId="3822" xr:uid="{03ECEEC2-4353-437D-B316-8B68B00D3AF0}"/>
    <cellStyle name="Comma 7 3 2 7 2" xfId="8655" xr:uid="{FC321E94-E0DF-422E-9D21-379A6AB43E52}"/>
    <cellStyle name="Comma 7 3 2 7 2 2" xfId="19035" xr:uid="{C9377AC6-D02C-42F7-934A-E35C081CB37A}"/>
    <cellStyle name="Comma 7 3 2 7 3" xfId="11488" xr:uid="{7226042D-36BD-4626-9A09-7C3B0CAC6E9D}"/>
    <cellStyle name="Comma 7 3 2 7 3 2" xfId="21868" xr:uid="{56C6763E-4B23-45A2-8980-96AF0AA2DB66}"/>
    <cellStyle name="Comma 7 3 2 7 4" xfId="26013" xr:uid="{95B82187-8DAE-4F1F-9CCC-8243F0699F75}"/>
    <cellStyle name="Comma 7 3 2 7 5" xfId="28238" xr:uid="{D3D7B5F8-DBFA-4AE4-9090-2AF00756E508}"/>
    <cellStyle name="Comma 7 3 2 7 6" xfId="16202" xr:uid="{7340033E-29D4-4F59-9CD9-CD63A94CB483}"/>
    <cellStyle name="Comma 7 3 2 8" xfId="4901" xr:uid="{D494B231-3065-46A7-991F-77B5E1F38C95}"/>
    <cellStyle name="Comma 7 3 2 8 2" xfId="14193" xr:uid="{5D90722A-B20C-4A66-8ED3-5FC56E73A155}"/>
    <cellStyle name="Comma 7 3 2 9" xfId="6646" xr:uid="{53D4C5DF-D7F4-457D-B25E-535083C5157C}"/>
    <cellStyle name="Comma 7 3 2 9 2" xfId="17026" xr:uid="{35C18319-1AA8-4812-83DF-51B3D28E8D33}"/>
    <cellStyle name="Comma 7 3 3" xfId="513" xr:uid="{00000000-0005-0000-0000-0000B8020000}"/>
    <cellStyle name="Comma 7 3 3 10" xfId="24379" xr:uid="{B095ED9A-E6A6-4358-8D41-6CAC37D9ACA2}"/>
    <cellStyle name="Comma 7 3 3 11" xfId="12673" xr:uid="{276D5E48-B257-4623-AE96-58A3FF637E22}"/>
    <cellStyle name="Comma 7 3 3 2" xfId="1745" xr:uid="{00000000-0005-0000-0000-0000B9020000}"/>
    <cellStyle name="Comma 7 3 3 2 2" xfId="3065" xr:uid="{00000000-0005-0000-0000-000025020000}"/>
    <cellStyle name="Comma 7 3 3 2 2 2" xfId="6167" xr:uid="{6D673163-7F25-45B7-9AA1-F6BAB70BA1AD}"/>
    <cellStyle name="Comma 7 3 3 2 2 2 2" xfId="23051" xr:uid="{3960C535-C0D5-4AAD-ACC0-5FE123D84B57}"/>
    <cellStyle name="Comma 7 3 3 2 2 2 2 2" xfId="26321" xr:uid="{4870EA76-F278-4954-BBA8-4B0853FD14F6}"/>
    <cellStyle name="Comma 7 3 3 2 2 2 2 3" xfId="31146" xr:uid="{0F0E9F80-7732-414C-B0DB-5DCE9C6228C8}"/>
    <cellStyle name="Comma 7 3 3 2 2 2 3" xfId="26302" xr:uid="{6B2C95C1-CA89-4886-9BAE-53679966970B}"/>
    <cellStyle name="Comma 7 3 3 2 2 2 4" xfId="15692" xr:uid="{C39F6264-43EB-45C0-998C-85F1B14F8777}"/>
    <cellStyle name="Comma 7 3 3 2 2 3" xfId="8145" xr:uid="{60F0084C-47A1-450C-B35D-E978A9728065}"/>
    <cellStyle name="Comma 7 3 3 2 2 3 2" xfId="28820" xr:uid="{60E0681C-3332-429E-98C5-E11F9FC3CE26}"/>
    <cellStyle name="Comma 7 3 3 2 2 3 3" xfId="27423" xr:uid="{14737B44-BF9A-4743-B7D7-A60C8B86DAF2}"/>
    <cellStyle name="Comma 7 3 3 2 2 3 4" xfId="18525" xr:uid="{7CF3DAF5-3F6F-4D6E-B0B5-15E00C091941}"/>
    <cellStyle name="Comma 7 3 3 2 2 4" xfId="10978" xr:uid="{3FB21C9B-FA96-4101-920C-B027AB8E0F7B}"/>
    <cellStyle name="Comma 7 3 3 2 2 4 2" xfId="21358" xr:uid="{88877E39-FB71-4E1D-891D-DD615B3A7B4E}"/>
    <cellStyle name="Comma 7 3 3 2 2 5" xfId="25258" xr:uid="{583F0785-B153-484B-9205-7C521E7A9F90}"/>
    <cellStyle name="Comma 7 3 3 2 2 6" xfId="13573" xr:uid="{71064039-8554-45CF-B9BA-3AF98EDAA231}"/>
    <cellStyle name="Comma 7 3 3 2 3" xfId="2680" xr:uid="{00000000-0005-0000-0000-000024020000}"/>
    <cellStyle name="Comma 7 3 3 2 3 2" xfId="7804" xr:uid="{8025719D-927B-4FD9-B8D0-B054039F4F04}"/>
    <cellStyle name="Comma 7 3 3 2 3 2 2" xfId="28548" xr:uid="{B29A9760-6D5F-4B66-8E5E-0E6086D21D40}"/>
    <cellStyle name="Comma 7 3 3 2 3 2 3" xfId="27649" xr:uid="{452DB3A7-01EF-48C3-AD82-EBD49103C8CF}"/>
    <cellStyle name="Comma 7 3 3 2 3 2 4" xfId="18184" xr:uid="{ED409F29-2503-4DF3-9088-B6B4336573B3}"/>
    <cellStyle name="Comma 7 3 3 2 3 3" xfId="10637" xr:uid="{334BFA20-B957-4785-8CFD-5C5BF7E0DD1C}"/>
    <cellStyle name="Comma 7 3 3 2 3 3 2" xfId="21017" xr:uid="{6155405E-6973-4929-BC09-07F196DABC0A}"/>
    <cellStyle name="Comma 7 3 3 2 3 4" xfId="24718" xr:uid="{9D9FA5ED-78ED-4CB5-B534-5C3F9B30C509}"/>
    <cellStyle name="Comma 7 3 3 2 3 5" xfId="15351" xr:uid="{A94BBE13-A7CE-4EA9-B51D-41D660B6391A}"/>
    <cellStyle name="Comma 7 3 3 2 4" xfId="2063" xr:uid="{00000000-0005-0000-0000-0000B9020000}"/>
    <cellStyle name="Comma 7 3 3 2 5" xfId="4266" xr:uid="{2D091ED4-EBAB-425A-9D32-765D1829A55C}"/>
    <cellStyle name="Comma 7 3 3 2 5 2" xfId="9038" xr:uid="{60436DBA-7D9B-4783-8D98-40974DC07353}"/>
    <cellStyle name="Comma 7 3 3 2 5 2 2" xfId="19418" xr:uid="{5818C368-9E63-4A42-8663-D5347873C583}"/>
    <cellStyle name="Comma 7 3 3 2 5 2 3" xfId="31042" xr:uid="{63AC0313-CC44-4BAB-B99B-3AFFB46C8671}"/>
    <cellStyle name="Comma 7 3 3 2 5 2 4" xfId="30759" xr:uid="{8E4BCF6B-DBB4-4075-978A-BD1BDD7DB325}"/>
    <cellStyle name="Comma 7 3 3 2 5 3" xfId="11871" xr:uid="{2D763480-9900-4BAF-89BD-548D43463C10}"/>
    <cellStyle name="Comma 7 3 3 2 5 3 2" xfId="22251" xr:uid="{A0785BF4-0595-412C-AC40-3B49CB0B9445}"/>
    <cellStyle name="Comma 7 3 3 2 5 4" xfId="26972" xr:uid="{155FA4AD-2CAE-499D-AD34-4A92FCFAB834}"/>
    <cellStyle name="Comma 7 3 3 2 5 5" xfId="27008" xr:uid="{42CCFA58-44B3-4334-BC5C-52448E92816B}"/>
    <cellStyle name="Comma 7 3 3 2 5 6" xfId="16585" xr:uid="{6EFF85A7-D7C1-484B-B8FA-83F6F12B824F}"/>
    <cellStyle name="Comma 7 3 3 2 6" xfId="5623" xr:uid="{A2D3013C-BE82-4915-92F9-26D6E8EE4189}"/>
    <cellStyle name="Comma 7 3 3 2 6 2" xfId="29723" xr:uid="{3D06F1E3-79B4-4811-B657-F16B4EEA06E8}"/>
    <cellStyle name="Comma 7 3 3 2 6 2 2" xfId="30975" xr:uid="{112E69B3-69F1-44A5-8738-0AA881F3DFDC}"/>
    <cellStyle name="Comma 7 3 3 2 7" xfId="23605" xr:uid="{B41E808F-419D-4112-B57C-FE262ACDB723}"/>
    <cellStyle name="Comma 7 3 3 2 8" xfId="13090" xr:uid="{69C5B4E4-141E-4936-8947-D86E9DB215A7}"/>
    <cellStyle name="Comma 7 3 3 3" xfId="1746" xr:uid="{00000000-0005-0000-0000-0000BA020000}"/>
    <cellStyle name="Comma 7 3 3 3 2" xfId="3066" xr:uid="{00000000-0005-0000-0000-000026020000}"/>
    <cellStyle name="Comma 7 3 3 3 2 2" xfId="8146" xr:uid="{4CEC2DAE-59CC-41E6-9646-DCE43190F6F2}"/>
    <cellStyle name="Comma 7 3 3 3 2 2 2" xfId="28821" xr:uid="{E6AEBC26-2139-41EF-BF0E-6B894FFE6D4B}"/>
    <cellStyle name="Comma 7 3 3 3 2 2 3" xfId="27126" xr:uid="{97775F3B-4113-4C11-BAE6-4697DEEDE1B0}"/>
    <cellStyle name="Comma 7 3 3 3 2 2 4" xfId="18526" xr:uid="{FE9E3587-2DFB-4794-AF77-F275E407F326}"/>
    <cellStyle name="Comma 7 3 3 3 2 3" xfId="10979" xr:uid="{8076B583-2B96-4440-8848-174D54D15947}"/>
    <cellStyle name="Comma 7 3 3 3 2 3 2" xfId="21359" xr:uid="{67EF6649-A77E-4EA8-82A8-3E1ECA01B454}"/>
    <cellStyle name="Comma 7 3 3 3 2 4" xfId="25805" xr:uid="{4C1BCBBD-3DB1-4BFC-8D07-489BC0A36833}"/>
    <cellStyle name="Comma 7 3 3 3 2 5" xfId="15693" xr:uid="{1C54CB16-3831-4652-8659-275E82814D49}"/>
    <cellStyle name="Comma 7 3 3 3 3" xfId="3659" xr:uid="{00000000-0005-0000-0000-0000BA020000}"/>
    <cellStyle name="Comma 7 3 3 3 4" xfId="4412" xr:uid="{C4ADDF44-032A-408C-84C3-86FFFE4E4013}"/>
    <cellStyle name="Comma 7 3 3 3 4 2" xfId="9184" xr:uid="{42AC00F0-9492-4676-BDB2-357D3B18E427}"/>
    <cellStyle name="Comma 7 3 3 3 4 2 2" xfId="19564" xr:uid="{BC7263AB-8221-4FB6-AD8D-910D472E8471}"/>
    <cellStyle name="Comma 7 3 3 3 4 2 3" xfId="31078" xr:uid="{7AD836FD-8CD5-4690-A33A-8DF428ABF448}"/>
    <cellStyle name="Comma 7 3 3 3 4 2 4" xfId="30760" xr:uid="{95AEBBD9-A3AC-4749-8833-DDB070EBC3BF}"/>
    <cellStyle name="Comma 7 3 3 3 4 3" xfId="12017" xr:uid="{8793FEAC-978C-441F-969E-0319CEF0B5C5}"/>
    <cellStyle name="Comma 7 3 3 3 4 3 2" xfId="22397" xr:uid="{6DE8221E-12FE-4309-B6B4-8BE2DE924522}"/>
    <cellStyle name="Comma 7 3 3 3 4 4" xfId="16731" xr:uid="{7FBD3671-E1EF-41B2-87B9-392F9A153064}"/>
    <cellStyle name="Comma 7 3 3 3 5" xfId="5624" xr:uid="{4B07D9D7-1EC9-4371-972C-5A57C883344A}"/>
    <cellStyle name="Comma 7 3 3 3 5 2" xfId="29706" xr:uid="{629F5DA6-01D3-4F91-A6F3-08DAFF81178A}"/>
    <cellStyle name="Comma 7 3 3 3 6" xfId="25366" xr:uid="{85FC2800-D224-481E-B797-ADD3E02151AE}"/>
    <cellStyle name="Comma 7 3 3 3 7" xfId="13574" xr:uid="{7F1783B6-DD95-4E74-AD72-A664F26C4E68}"/>
    <cellStyle name="Comma 7 3 3 4" xfId="1744" xr:uid="{00000000-0005-0000-0000-0000BB020000}"/>
    <cellStyle name="Comma 7 3 3 4 2" xfId="3064" xr:uid="{00000000-0005-0000-0000-000027020000}"/>
    <cellStyle name="Comma 7 3 3 4 2 2" xfId="8144" xr:uid="{4D74363D-0D00-4E7B-897E-59E3B5B44DBC}"/>
    <cellStyle name="Comma 7 3 3 4 2 2 2" xfId="28819" xr:uid="{9F37E984-F48E-4584-AD19-87C55845FBD4}"/>
    <cellStyle name="Comma 7 3 3 4 2 2 3" xfId="26377" xr:uid="{61BE0BF0-831D-405E-B879-9B9756EAFA22}"/>
    <cellStyle name="Comma 7 3 3 4 2 2 4" xfId="18524" xr:uid="{126C449A-9FBD-47E7-AF9C-2B8653641DD4}"/>
    <cellStyle name="Comma 7 3 3 4 2 3" xfId="10977" xr:uid="{BE834253-CA93-4A8C-B698-F251AD5E218A}"/>
    <cellStyle name="Comma 7 3 3 4 2 3 2" xfId="21357" xr:uid="{079D4537-C508-4A8A-916D-10673C4F3264}"/>
    <cellStyle name="Comma 7 3 3 4 2 4" xfId="25822" xr:uid="{1AC7B645-3C68-475E-B23A-FFD3F1E4DC13}"/>
    <cellStyle name="Comma 7 3 3 4 2 5" xfId="15691" xr:uid="{45B48ACC-05C7-4A8D-9343-9C4B23292EA2}"/>
    <cellStyle name="Comma 7 3 3 4 3" xfId="3572" xr:uid="{00000000-0005-0000-0000-0000BB020000}"/>
    <cellStyle name="Comma 7 3 3 4 4" xfId="5622" xr:uid="{2F7F323B-1E99-4199-9FD5-7182F60C697E}"/>
    <cellStyle name="Comma 7 3 3 4 4 2" xfId="29956" xr:uid="{DF3BC11F-BB56-413E-BA58-E5E717506BBC}"/>
    <cellStyle name="Comma 7 3 3 4 5" xfId="23252" xr:uid="{D1618A0B-CB18-46B0-B923-3602E8C2202D}"/>
    <cellStyle name="Comma 7 3 3 4 6" xfId="13572" xr:uid="{2CB183F8-626F-484D-9139-18CA7C95B02A}"/>
    <cellStyle name="Comma 7 3 3 5" xfId="2632" xr:uid="{00000000-0005-0000-0000-000028020000}"/>
    <cellStyle name="Comma 7 3 3 5 2" xfId="5894" xr:uid="{36676AAB-8552-4649-A040-455FB81B4509}"/>
    <cellStyle name="Comma 7 3 3 5 2 2" xfId="28725" xr:uid="{61EA2F39-58EF-4AA1-8414-4464AAC1F37B}"/>
    <cellStyle name="Comma 7 3 3 5 2 3" xfId="27165" xr:uid="{4199FBA4-6D09-484B-8FA6-B61397EA8990}"/>
    <cellStyle name="Comma 7 3 3 5 2 4" xfId="15304" xr:uid="{4EE41382-F934-470E-9BCF-026038F49CA2}"/>
    <cellStyle name="Comma 7 3 3 5 3" xfId="7757" xr:uid="{F84413E1-A4AA-46F3-AA5C-C96CE57F48D3}"/>
    <cellStyle name="Comma 7 3 3 5 3 2" xfId="18137" xr:uid="{D90FC7A3-6858-4F70-8F1E-560A2F4D637F}"/>
    <cellStyle name="Comma 7 3 3 5 4" xfId="10590" xr:uid="{98B11636-9509-4EB7-AE8E-0F7E429A0886}"/>
    <cellStyle name="Comma 7 3 3 5 4 2" xfId="20970" xr:uid="{5F169CDB-BD8C-42AB-A687-B6B96BB97414}"/>
    <cellStyle name="Comma 7 3 3 5 5" xfId="23482" xr:uid="{673B89A2-D9A0-4FB6-829E-981024FA279C}"/>
    <cellStyle name="Comma 7 3 3 5 6" xfId="13020" xr:uid="{98B80837-74CF-4003-800B-FE911047C733}"/>
    <cellStyle name="Comma 7 3 3 6" xfId="4129" xr:uid="{757E601D-C209-4CC5-B656-FFAD7B959A42}"/>
    <cellStyle name="Comma 7 3 3 6 2" xfId="8901" xr:uid="{5B3322E2-9EA7-488B-A54E-4F4A79181686}"/>
    <cellStyle name="Comma 7 3 3 6 2 2" xfId="19281" xr:uid="{EEFD30C4-AED4-4D30-8063-D9B6773E4020}"/>
    <cellStyle name="Comma 7 3 3 6 2 3" xfId="31013" xr:uid="{19B449DC-F951-4406-BBDC-1E361946CBF1}"/>
    <cellStyle name="Comma 7 3 3 6 2 4" xfId="30758" xr:uid="{09060111-3662-4062-98E2-27280CA31DEF}"/>
    <cellStyle name="Comma 7 3 3 6 3" xfId="11734" xr:uid="{E396CB88-FFB8-4CFA-8A42-4E5A7370436D}"/>
    <cellStyle name="Comma 7 3 3 6 3 2" xfId="22114" xr:uid="{304CCAD5-770C-41DC-AAC1-56089804D1CD}"/>
    <cellStyle name="Comma 7 3 3 6 4" xfId="25373" xr:uid="{409B246B-C7BF-4347-9604-D47376DB26DA}"/>
    <cellStyle name="Comma 7 3 3 6 5" xfId="26398" xr:uid="{89FE9C46-DA7B-41BF-BD96-9AE917FBE012}"/>
    <cellStyle name="Comma 7 3 3 6 6" xfId="16448" xr:uid="{EDA4B454-3F8F-45CD-A3A4-D8172BE7DA33}"/>
    <cellStyle name="Comma 7 3 3 7" xfId="4903" xr:uid="{7D2A297D-B50D-4072-9432-83DFC3A3C81C}"/>
    <cellStyle name="Comma 7 3 3 7 2" xfId="28269" xr:uid="{B23DF960-54C1-4930-943A-4B16F930C9D5}"/>
    <cellStyle name="Comma 7 3 3 7 3" xfId="26998" xr:uid="{35F7C694-B2D9-4D6C-92D2-583AC0731BB4}"/>
    <cellStyle name="Comma 7 3 3 7 4" xfId="14195" xr:uid="{43D57C78-9D72-49EA-83EC-86203BB79967}"/>
    <cellStyle name="Comma 7 3 3 8" xfId="6648" xr:uid="{801A5F16-1083-4E87-8B88-1308B3B0DFAB}"/>
    <cellStyle name="Comma 7 3 3 8 2" xfId="17028" xr:uid="{1C7780A4-224B-4B89-BC7E-F3F188E97C49}"/>
    <cellStyle name="Comma 7 3 3 9" xfId="9481" xr:uid="{762E7001-323D-4976-9567-7268E23A04AB}"/>
    <cellStyle name="Comma 7 3 3 9 2" xfId="19861" xr:uid="{F6EACF00-00AA-498A-A183-4F83194EC5F5}"/>
    <cellStyle name="Comma 7 3 4" xfId="514" xr:uid="{00000000-0005-0000-0000-0000BC020000}"/>
    <cellStyle name="Comma 7 3 4 10" xfId="13088" xr:uid="{5D18A68E-661D-476A-94EC-6B141504A13B}"/>
    <cellStyle name="Comma 7 3 4 2" xfId="1748" xr:uid="{00000000-0005-0000-0000-0000BD020000}"/>
    <cellStyle name="Comma 7 3 4 2 2" xfId="3067" xr:uid="{00000000-0005-0000-0000-00002A020000}"/>
    <cellStyle name="Comma 7 3 4 2 2 2" xfId="8147" xr:uid="{F1931F2F-FA1E-4610-B819-B83AC5BC1B32}"/>
    <cellStyle name="Comma 7 3 4 2 2 2 2" xfId="28822" xr:uid="{2B34A51E-562E-47FB-AC6C-A9F13E5A62D8}"/>
    <cellStyle name="Comma 7 3 4 2 2 2 3" xfId="28049" xr:uid="{0AA50304-3480-4DF2-BC26-56196F86B5A1}"/>
    <cellStyle name="Comma 7 3 4 2 2 2 4" xfId="18527" xr:uid="{CFD02403-A5B3-4B34-9D98-25744920ABB0}"/>
    <cellStyle name="Comma 7 3 4 2 2 3" xfId="10980" xr:uid="{E51FA6A8-FAC5-4ECF-97FD-3899F69BAA92}"/>
    <cellStyle name="Comma 7 3 4 2 2 3 2" xfId="21360" xr:uid="{1DB3555B-03E2-42F0-8F73-B9E9BC7E756D}"/>
    <cellStyle name="Comma 7 3 4 2 2 4" xfId="25704" xr:uid="{1B9CE304-0B1C-421A-B852-66ECE11A42FD}"/>
    <cellStyle name="Comma 7 3 4 2 2 5" xfId="15694" xr:uid="{0059FB86-B8E1-47DF-B797-187EC693D0B9}"/>
    <cellStyle name="Comma 7 3 4 2 3" xfId="3566" xr:uid="{00000000-0005-0000-0000-0000BD020000}"/>
    <cellStyle name="Comma 7 3 4 2 4" xfId="5625" xr:uid="{827FF525-FDEF-478D-B14C-FAE5C7BAAA47}"/>
    <cellStyle name="Comma 7 3 4 2 4 2" xfId="29957" xr:uid="{20F9AA12-6498-407B-9E82-41086B0B3BDD}"/>
    <cellStyle name="Comma 7 3 4 2 5" xfId="23640" xr:uid="{26E0B30D-3726-4688-865B-D1F3204AE96E}"/>
    <cellStyle name="Comma 7 3 4 2 6" xfId="13575" xr:uid="{F4BA8690-D0E4-4844-9953-93C10169E306}"/>
    <cellStyle name="Comma 7 3 4 3" xfId="1749" xr:uid="{00000000-0005-0000-0000-0000BE020000}"/>
    <cellStyle name="Comma 7 3 4 3 2" xfId="3814" xr:uid="{ED0A20C0-851C-43CE-A244-08046447CC9F}"/>
    <cellStyle name="Comma 7 3 4 3 2 2" xfId="8648" xr:uid="{5743A404-81A7-4FC8-9A73-2CF43BBDF2C9}"/>
    <cellStyle name="Comma 7 3 4 3 2 2 2" xfId="19028" xr:uid="{F761ADC4-7297-49D4-9817-D82A827C461C}"/>
    <cellStyle name="Comma 7 3 4 3 2 3" xfId="11481" xr:uid="{6934031F-9FD8-49C2-B8A8-B2C64565D36A}"/>
    <cellStyle name="Comma 7 3 4 3 2 3 2" xfId="21861" xr:uid="{76527055-D680-47A1-9723-5EAC8171A51D}"/>
    <cellStyle name="Comma 7 3 4 3 2 4" xfId="28362" xr:uid="{69F5C42D-3BBD-48AB-8E63-2E21149E3188}"/>
    <cellStyle name="Comma 7 3 4 3 2 5" xfId="27959" xr:uid="{92A982AB-DFE7-450D-92F7-1A82914FB061}"/>
    <cellStyle name="Comma 7 3 4 3 2 6" xfId="16195" xr:uid="{D910A9D7-AD9D-4B05-B81B-13E8634ECBD0}"/>
    <cellStyle name="Comma 7 3 4 3 3" xfId="24321" xr:uid="{9A324CB1-B7DA-4131-BD6A-B17EB30DB498}"/>
    <cellStyle name="Comma 7 3 4 3 3 2" xfId="29904" xr:uid="{01103EB1-3290-4D07-BEF6-3D3C9114883A}"/>
    <cellStyle name="Comma 7 3 4 3 4" xfId="30017" xr:uid="{00434217-AB1C-4C6B-A83C-62A5AC08F336}"/>
    <cellStyle name="Comma 7 3 4 4" xfId="1747" xr:uid="{00000000-0005-0000-0000-0000BF020000}"/>
    <cellStyle name="Comma 7 3 4 5" xfId="4264" xr:uid="{6AC4C019-2C26-44B9-9EC3-E3E2D424E32A}"/>
    <cellStyle name="Comma 7 3 4 5 2" xfId="9036" xr:uid="{BA81BD57-2BE5-4DE4-A24B-9A95219BDEBB}"/>
    <cellStyle name="Comma 7 3 4 5 2 2" xfId="19416" xr:uid="{65304B97-A8D6-4B6E-87B2-4B6DC7C72B44}"/>
    <cellStyle name="Comma 7 3 4 5 2 3" xfId="31040" xr:uid="{29E5A903-E367-4DFA-8B14-41FC53E28582}"/>
    <cellStyle name="Comma 7 3 4 5 2 4" xfId="30761" xr:uid="{5C39344B-BBCA-404A-B8F8-90DD4B557283}"/>
    <cellStyle name="Comma 7 3 4 5 3" xfId="11869" xr:uid="{A013C49C-ECA8-41BF-96B3-21AC6B269F3A}"/>
    <cellStyle name="Comma 7 3 4 5 3 2" xfId="22249" xr:uid="{38C1A6FF-C5F3-4E12-BE7A-E04070788C11}"/>
    <cellStyle name="Comma 7 3 4 5 4" xfId="27170" xr:uid="{521A88FC-A998-4017-B759-BC483B8ACAD1}"/>
    <cellStyle name="Comma 7 3 4 5 5" xfId="27644" xr:uid="{9E9C4CCF-96E0-4DBC-B421-7EC98AEB14A6}"/>
    <cellStyle name="Comma 7 3 4 5 6" xfId="16583" xr:uid="{FDCE4580-85C0-4BB6-BD76-D4661603676D}"/>
    <cellStyle name="Comma 7 3 4 6" xfId="4904" xr:uid="{114D2B95-BFD8-40C9-A1CB-957B05832063}"/>
    <cellStyle name="Comma 7 3 4 6 2" xfId="14196" xr:uid="{5BA9B63E-C96B-45DE-8274-2E83DCD2C710}"/>
    <cellStyle name="Comma 7 3 4 7" xfId="6649" xr:uid="{506C9779-95AC-4388-83FE-672925C1B02A}"/>
    <cellStyle name="Comma 7 3 4 7 2" xfId="17029" xr:uid="{EF752B79-A60E-4278-8C80-47B41BB97CC3}"/>
    <cellStyle name="Comma 7 3 4 8" xfId="9482" xr:uid="{6CF38CF9-56BB-4978-954E-7E8E65084293}"/>
    <cellStyle name="Comma 7 3 4 8 2" xfId="19862" xr:uid="{592F35B8-062A-4B9B-B09A-3D462665963C}"/>
    <cellStyle name="Comma 7 3 4 9" xfId="23022" xr:uid="{36677A31-1104-4492-9FE6-428E8689CAF8}"/>
    <cellStyle name="Comma 7 3 5" xfId="1750" xr:uid="{00000000-0005-0000-0000-0000C0020000}"/>
    <cellStyle name="Comma 7 3 5 2" xfId="3068" xr:uid="{00000000-0005-0000-0000-00002B020000}"/>
    <cellStyle name="Comma 7 3 5 2 2" xfId="8148" xr:uid="{2C8E21C5-1468-4AAC-9E90-7A13D1302FAA}"/>
    <cellStyle name="Comma 7 3 5 2 2 2" xfId="28823" xr:uid="{0BD52AC1-38D0-4C37-B305-D192EA862043}"/>
    <cellStyle name="Comma 7 3 5 2 2 2 2" xfId="31226" xr:uid="{B1824CD6-0A45-4DFE-A5DA-1765F10D715A}"/>
    <cellStyle name="Comma 7 3 5 2 2 2 3" xfId="30763" xr:uid="{7B31E587-79F0-4CA4-A017-3FC64EB68955}"/>
    <cellStyle name="Comma 7 3 5 2 2 3" xfId="26546" xr:uid="{8A656009-1284-4B9B-ADF3-ED1BC0BCC3F2}"/>
    <cellStyle name="Comma 7 3 5 2 2 4" xfId="18528" xr:uid="{128F5D68-5A9F-4E36-98C7-8BB7C0E561AD}"/>
    <cellStyle name="Comma 7 3 5 2 3" xfId="10981" xr:uid="{4DD23474-870F-4639-9FE4-AA6A0949A199}"/>
    <cellStyle name="Comma 7 3 5 2 3 2" xfId="21361" xr:uid="{A0882080-46B6-4B65-A5DA-7FD4934AA4B4}"/>
    <cellStyle name="Comma 7 3 5 2 4" xfId="24166" xr:uid="{A8908E9D-CF07-4CC3-93FE-F91D3CCF9DEE}"/>
    <cellStyle name="Comma 7 3 5 2 5" xfId="15695" xr:uid="{148F4EE9-281E-4E13-BB9F-538AA70BEA61}"/>
    <cellStyle name="Comma 7 3 5 3" xfId="3677" xr:uid="{00000000-0005-0000-0000-0000C0020000}"/>
    <cellStyle name="Comma 7 3 5 4" xfId="4413" xr:uid="{39A94735-439D-4714-8C97-340E07D9B1C2}"/>
    <cellStyle name="Comma 7 3 5 4 2" xfId="9185" xr:uid="{F1BC04F7-E54B-48FE-A1A1-A0DB777BD46E}"/>
    <cellStyle name="Comma 7 3 5 4 2 2" xfId="19565" xr:uid="{1394F04B-CC2D-457C-A8E1-742A6790E496}"/>
    <cellStyle name="Comma 7 3 5 4 2 3" xfId="31079" xr:uid="{7E1DD9F1-4C18-4368-A763-2CFDB57D9BB0}"/>
    <cellStyle name="Comma 7 3 5 4 2 4" xfId="30762" xr:uid="{CEB76293-5225-4DF8-B182-6C8C0AFD630E}"/>
    <cellStyle name="Comma 7 3 5 4 3" xfId="12018" xr:uid="{706B6DB9-CD9A-4ED7-B159-DF49DA196DEE}"/>
    <cellStyle name="Comma 7 3 5 4 3 2" xfId="22398" xr:uid="{01A9F026-682A-4472-8503-0CDD994EBD1A}"/>
    <cellStyle name="Comma 7 3 5 4 4" xfId="16732" xr:uid="{C73CAD6C-19D9-4C6A-AF12-4F6E33F0C6C6}"/>
    <cellStyle name="Comma 7 3 5 5" xfId="5626" xr:uid="{2FADE1A1-156D-4770-A59C-1D5D492CFF56}"/>
    <cellStyle name="Comma 7 3 5 5 2" xfId="29685" xr:uid="{DD02D9DC-2EC2-4EBC-A2AB-DA7D0EF6B5A6}"/>
    <cellStyle name="Comma 7 3 5 5 2 2" xfId="30976" xr:uid="{235E9461-30B4-44D8-929B-6F79698976C3}"/>
    <cellStyle name="Comma 7 3 5 6" xfId="24706" xr:uid="{CD0367C6-2874-4187-83D9-9B0301BDED90}"/>
    <cellStyle name="Comma 7 3 5 7" xfId="13576" xr:uid="{31C08D88-46F6-44FC-9FAF-C7DFE5A5340F}"/>
    <cellStyle name="Comma 7 3 6" xfId="1751" xr:uid="{00000000-0005-0000-0000-0000C1020000}"/>
    <cellStyle name="Comma 7 3 6 2" xfId="2875" xr:uid="{00000000-0005-0000-0000-00002C020000}"/>
    <cellStyle name="Comma 7 3 6 2 2" xfId="7992" xr:uid="{18FB670C-B086-4649-A49B-AA84A527E1C5}"/>
    <cellStyle name="Comma 7 3 6 2 2 2" xfId="25913" xr:uid="{247261F7-32DF-4C9F-AFC6-1B08B1D6E65D}"/>
    <cellStyle name="Comma 7 3 6 2 2 2 2" xfId="31168" xr:uid="{00E20836-A709-4D76-A735-95493E287AD1}"/>
    <cellStyle name="Comma 7 3 6 2 2 2 3" xfId="30764" xr:uid="{80F05594-7611-41F2-83FC-870D7DE32EE2}"/>
    <cellStyle name="Comma 7 3 6 2 2 3" xfId="27827" xr:uid="{DAA8CBF8-1F10-450B-9DE8-9200C3163FD1}"/>
    <cellStyle name="Comma 7 3 6 2 2 4" xfId="18372" xr:uid="{DEA785FC-D636-456D-AF50-1B6058F3F876}"/>
    <cellStyle name="Comma 7 3 6 2 3" xfId="10825" xr:uid="{B9BB6D5B-71C6-485F-AB66-710966D0D397}"/>
    <cellStyle name="Comma 7 3 6 2 3 2" xfId="21205" xr:uid="{3CA70379-CF4C-42E4-B4BE-D9DEA86B0B46}"/>
    <cellStyle name="Comma 7 3 6 2 4" xfId="25751" xr:uid="{F1D9F1EE-C37D-4DBC-9EBE-C21ECE231D19}"/>
    <cellStyle name="Comma 7 3 6 2 5" xfId="15539" xr:uid="{08D89368-48C2-4B55-BAE4-2E63BB5C19EB}"/>
    <cellStyle name="Comma 7 3 6 3" xfId="3583" xr:uid="{00000000-0005-0000-0000-0000C1020000}"/>
    <cellStyle name="Comma 7 3 6 4" xfId="5627" xr:uid="{5B76C98F-C0BF-4CF0-91A7-53BE3B77CE07}"/>
    <cellStyle name="Comma 7 3 6 4 2" xfId="29924" xr:uid="{741779F3-8687-413A-BABB-6A7AC4C6DE25}"/>
    <cellStyle name="Comma 7 3 6 5" xfId="25565" xr:uid="{337F0B91-D4CC-4CAA-B6E2-253217A3E564}"/>
    <cellStyle name="Comma 7 3 6 6" xfId="13371" xr:uid="{E5E7021E-60E4-49D3-852D-8B9CBD1B477D}"/>
    <cellStyle name="Comma 7 3 7" xfId="1737" xr:uid="{00000000-0005-0000-0000-0000C2020000}"/>
    <cellStyle name="Comma 7 3 7 2" xfId="2469" xr:uid="{00000000-0005-0000-0000-00002D020000}"/>
    <cellStyle name="Comma 7 3 7 2 2" xfId="7594" xr:uid="{7D845A15-6584-4DF0-BD6D-A91976089349}"/>
    <cellStyle name="Comma 7 3 7 2 2 2" xfId="17974" xr:uid="{3AB9C43A-0755-4D8E-9050-2315D93038AC}"/>
    <cellStyle name="Comma 7 3 7 2 3" xfId="10427" xr:uid="{DD76E025-B3B3-4322-8BD0-B8844AAC6C67}"/>
    <cellStyle name="Comma 7 3 7 2 3 2" xfId="20807" xr:uid="{D23E06C4-78BF-428D-8406-91208AE2099D}"/>
    <cellStyle name="Comma 7 3 7 2 4" xfId="28402" xr:uid="{DC6320A0-6526-4250-87A3-7B1F7EEDCB45}"/>
    <cellStyle name="Comma 7 3 7 2 5" xfId="26970" xr:uid="{A42A7536-2CC4-4B9F-AC77-C927C7495088}"/>
    <cellStyle name="Comma 7 3 7 2 6" xfId="15141" xr:uid="{A8223C2E-A5D3-46BC-8E03-DE32AA84F113}"/>
    <cellStyle name="Comma 7 3 7 3" xfId="3668" xr:uid="{00000000-0005-0000-0000-0000C2020000}"/>
    <cellStyle name="Comma 7 3 7 4" xfId="5617" xr:uid="{354E9452-958D-4758-AD14-FEC309CF6342}"/>
    <cellStyle name="Comma 7 3 7 4 2" xfId="29863" xr:uid="{AF8F967D-6CD8-4490-B648-1B12B79D6ED9}"/>
    <cellStyle name="Comma 7 3 7 5" xfId="22981" xr:uid="{EAAC60EF-B43A-4315-839E-C8B32C50A659}"/>
    <cellStyle name="Comma 7 3 7 6" xfId="12857" xr:uid="{682832E8-95F6-45C8-B43E-58421DD09B80}"/>
    <cellStyle name="Comma 7 3 8" xfId="2223" xr:uid="{00000000-0005-0000-0000-00001C020000}"/>
    <cellStyle name="Comma 7 3 8 2" xfId="7350" xr:uid="{5BC9C21F-183C-4FCE-B8EC-B1B634F9922A}"/>
    <cellStyle name="Comma 7 3 8 2 2" xfId="17730" xr:uid="{1DA734C9-A914-4B89-AFB7-487EBECE364A}"/>
    <cellStyle name="Comma 7 3 8 2 2 2" xfId="31123" xr:uid="{25B90749-E1DC-406F-B88F-4BB77DEB39C9}"/>
    <cellStyle name="Comma 7 3 8 2 2 3" xfId="30765" xr:uid="{2521966B-AD35-4B5A-923F-A6EECC98E499}"/>
    <cellStyle name="Comma 7 3 8 3" xfId="10183" xr:uid="{2FE99FB6-ECE3-41F4-A934-2F4B90A9C4AB}"/>
    <cellStyle name="Comma 7 3 8 3 2" xfId="20563" xr:uid="{92D13FE9-41BC-4343-9B57-06EAC4534CC4}"/>
    <cellStyle name="Comma 7 3 8 4" xfId="24238" xr:uid="{50855620-BD9B-4122-94BD-2F28CAC11815}"/>
    <cellStyle name="Comma 7 3 8 5" xfId="28642" xr:uid="{ED54405B-B91D-40A4-B0B2-45B0F7BED97A}"/>
    <cellStyle name="Comma 7 3 8 6" xfId="14897" xr:uid="{C5B9B326-55FB-47B5-A3D1-FA1DBA274FDB}"/>
    <cellStyle name="Comma 7 3 9" xfId="3870" xr:uid="{C8A0FAA5-9B7E-4CC6-B126-396DBCBEC0DE}"/>
    <cellStyle name="Comma 7 3 9 2" xfId="8702" xr:uid="{B46FEDDD-A828-4163-B92F-2055CBDEAEB4}"/>
    <cellStyle name="Comma 7 3 9 2 2" xfId="19082" xr:uid="{2034E241-4243-4FAB-90CD-B6EA1F0064C3}"/>
    <cellStyle name="Comma 7 3 9 3" xfId="11535" xr:uid="{F2068EFC-51AD-4FB6-BB65-47749DB0186B}"/>
    <cellStyle name="Comma 7 3 9 3 2" xfId="21915" xr:uid="{2E3C1A11-E99F-4D94-AC42-0F11BDE77AC8}"/>
    <cellStyle name="Comma 7 3 9 4" xfId="25929" xr:uid="{209424B9-46B1-4177-B516-31E1C7847AA8}"/>
    <cellStyle name="Comma 7 3 9 5" xfId="27894" xr:uid="{A8450D4A-2A82-46E6-87BC-80C5ECBA7966}"/>
    <cellStyle name="Comma 7 3 9 6" xfId="16249" xr:uid="{B822606C-21C2-4CB7-955C-9119D754E584}"/>
    <cellStyle name="Comma 7 4" xfId="515" xr:uid="{00000000-0005-0000-0000-0000C3020000}"/>
    <cellStyle name="Comma 7 4 10" xfId="6650" xr:uid="{6CCB234B-3732-4180-9295-30246168D0DE}"/>
    <cellStyle name="Comma 7 4 10 2" xfId="17030" xr:uid="{FE944D4D-C8A5-46A0-B01B-C80842D62473}"/>
    <cellStyle name="Comma 7 4 11" xfId="9483" xr:uid="{50ABA6FC-08DB-406C-BB4A-54F32A4226BD}"/>
    <cellStyle name="Comma 7 4 11 2" xfId="19863" xr:uid="{C827654D-43F0-42CF-BC91-375B9C9A2DA5}"/>
    <cellStyle name="Comma 7 4 12" xfId="24801" xr:uid="{00BF0204-9762-4716-A551-48483A31603F}"/>
    <cellStyle name="Comma 7 4 13" xfId="12435" xr:uid="{13856006-9B60-4428-8901-F69F79C25512}"/>
    <cellStyle name="Comma 7 4 2" xfId="516" xr:uid="{00000000-0005-0000-0000-0000C4020000}"/>
    <cellStyle name="Comma 7 4 2 10" xfId="9484" xr:uid="{C45BCE2B-22E5-4A0D-98DA-7CD2B25CFB72}"/>
    <cellStyle name="Comma 7 4 2 10 2" xfId="19864" xr:uid="{6AE756E6-4060-4F0B-9E6A-DA736F705B0C}"/>
    <cellStyle name="Comma 7 4 2 11" xfId="25397" xr:uid="{E25AB078-2481-493F-BF72-67BB374FB035}"/>
    <cellStyle name="Comma 7 4 2 12" xfId="12516" xr:uid="{0BCCFE48-A043-48E7-AAE1-9BD13473BBED}"/>
    <cellStyle name="Comma 7 4 2 2" xfId="517" xr:uid="{00000000-0005-0000-0000-0000C5020000}"/>
    <cellStyle name="Comma 7 4 2 2 10" xfId="13092" xr:uid="{474830D7-07D3-431C-9957-D008D6DEC804}"/>
    <cellStyle name="Comma 7 4 2 2 2" xfId="1755" xr:uid="{00000000-0005-0000-0000-0000C6020000}"/>
    <cellStyle name="Comma 7 4 2 2 2 2" xfId="3070" xr:uid="{00000000-0005-0000-0000-000031020000}"/>
    <cellStyle name="Comma 7 4 2 2 2 2 2" xfId="8150" xr:uid="{EDFBFDE6-C2AC-4A1B-A48A-ECBE9A76C80F}"/>
    <cellStyle name="Comma 7 4 2 2 2 2 2 2" xfId="28825" xr:uid="{FF22AA6C-8848-44FE-817B-E390CFD62415}"/>
    <cellStyle name="Comma 7 4 2 2 2 2 2 3" xfId="27041" xr:uid="{E7DA5C12-4FDD-472B-AC99-F287BADDBA34}"/>
    <cellStyle name="Comma 7 4 2 2 2 2 2 4" xfId="18530" xr:uid="{EF18A9A0-FF4C-496E-B374-2D3F98E342F5}"/>
    <cellStyle name="Comma 7 4 2 2 2 2 3" xfId="10983" xr:uid="{D374B389-DFB7-4077-AD3D-D1414956DDBF}"/>
    <cellStyle name="Comma 7 4 2 2 2 2 3 2" xfId="21363" xr:uid="{921AD211-D54D-4B02-99A0-38D8C20E35FD}"/>
    <cellStyle name="Comma 7 4 2 2 2 2 4" xfId="25725" xr:uid="{A1B5A541-62DD-4F3C-A2B9-76C97AB30F96}"/>
    <cellStyle name="Comma 7 4 2 2 2 2 5" xfId="15697" xr:uid="{A876339B-699C-4347-AB50-4795736B3C8C}"/>
    <cellStyle name="Comma 7 4 2 2 2 3" xfId="2073" xr:uid="{00000000-0005-0000-0000-0000C6020000}"/>
    <cellStyle name="Comma 7 4 2 2 2 4" xfId="5629" xr:uid="{0F96B69B-244A-4F6D-84EA-8F9BE20B728E}"/>
    <cellStyle name="Comma 7 4 2 2 2 4 2" xfId="29959" xr:uid="{C6BDF0EC-6B58-4DBD-A047-E46FD0F0B294}"/>
    <cellStyle name="Comma 7 4 2 2 2 5" xfId="25273" xr:uid="{6F6DFA54-4A86-4350-BCF4-C833337EB687}"/>
    <cellStyle name="Comma 7 4 2 2 2 6" xfId="13578" xr:uid="{BB1AD97E-9E89-47BC-B3DF-F183196AF99C}"/>
    <cellStyle name="Comma 7 4 2 2 3" xfId="1756" xr:uid="{00000000-0005-0000-0000-0000C7020000}"/>
    <cellStyle name="Comma 7 4 2 2 3 2" xfId="4652" xr:uid="{A56AE9E9-514F-441A-BEA0-FFD7772ABB59}"/>
    <cellStyle name="Comma 7 4 2 2 3 2 2" xfId="9404" xr:uid="{55022EEA-4842-4678-B4EA-ED753185182C}"/>
    <cellStyle name="Comma 7 4 2 2 3 2 2 2" xfId="19784" xr:uid="{590F2FAA-4B8B-4C56-8E81-CD92CEC869BF}"/>
    <cellStyle name="Comma 7 4 2 2 3 2 3" xfId="12237" xr:uid="{432E2E00-1A98-484E-A074-FBC06ECE9C3D}"/>
    <cellStyle name="Comma 7 4 2 2 3 2 3 2" xfId="22617" xr:uid="{2A646215-255F-4235-A75F-A8C071AB7686}"/>
    <cellStyle name="Comma 7 4 2 2 3 2 4" xfId="28073" xr:uid="{388ED87A-BF05-48C1-AAA9-C428EEC71682}"/>
    <cellStyle name="Comma 7 4 2 2 3 2 5" xfId="27265" xr:uid="{7058C08C-414A-4B93-8499-40C15D815A26}"/>
    <cellStyle name="Comma 7 4 2 2 3 2 6" xfId="16951" xr:uid="{C310694A-51E1-48CD-82B7-9455B44364C9}"/>
    <cellStyle name="Comma 7 4 2 2 3 3" xfId="23802" xr:uid="{C3AD8123-48D2-4D44-978E-10B47EC021EC}"/>
    <cellStyle name="Comma 7 4 2 2 3 3 2" xfId="29907" xr:uid="{017EC55E-1B0E-4659-9FEC-BE3BA3E8B5C9}"/>
    <cellStyle name="Comma 7 4 2 2 3 4" xfId="30019" xr:uid="{76B366F6-D4B3-4EDF-A05B-E111BAF2E291}"/>
    <cellStyle name="Comma 7 4 2 2 4" xfId="1754" xr:uid="{00000000-0005-0000-0000-0000C8020000}"/>
    <cellStyle name="Comma 7 4 2 2 4 2" xfId="26940" xr:uid="{EACAFCDE-67F4-4E83-A579-0DC3A6628F60}"/>
    <cellStyle name="Comma 7 4 2 2 4 3" xfId="26331" xr:uid="{C333864C-4DD8-4C48-8E8A-BF6D74E07578}"/>
    <cellStyle name="Comma 7 4 2 2 5" xfId="4267" xr:uid="{4C51E4D8-F743-4DB6-846D-6A99EF1E28C9}"/>
    <cellStyle name="Comma 7 4 2 2 5 2" xfId="9039" xr:uid="{FD66BA8B-39FA-421D-ACF0-304D4B252B32}"/>
    <cellStyle name="Comma 7 4 2 2 5 2 2" xfId="19419" xr:uid="{1ADDD720-C7FC-4201-B8B3-B2F16A556C5B}"/>
    <cellStyle name="Comma 7 4 2 2 5 2 3" xfId="31043" xr:uid="{0466D549-57DE-48E9-B876-F7DA4CBAA235}"/>
    <cellStyle name="Comma 7 4 2 2 5 2 4" xfId="30766" xr:uid="{B6266582-5973-4625-BC73-800F26BE8E45}"/>
    <cellStyle name="Comma 7 4 2 2 5 3" xfId="11872" xr:uid="{91611199-EB54-4305-A93B-757A8CCCB962}"/>
    <cellStyle name="Comma 7 4 2 2 5 3 2" xfId="22252" xr:uid="{DC59DBFB-DA34-4F7B-8E76-CC383E74A36A}"/>
    <cellStyle name="Comma 7 4 2 2 5 4" xfId="26659" xr:uid="{7AA1B6D3-94B8-4725-838A-27A287B5A0D0}"/>
    <cellStyle name="Comma 7 4 2 2 5 5" xfId="28412" xr:uid="{781FC03D-2709-4EA3-888D-B585F477CC13}"/>
    <cellStyle name="Comma 7 4 2 2 5 6" xfId="16586" xr:uid="{95E22C73-DEF3-4CF3-8C0C-96AB51B1D510}"/>
    <cellStyle name="Comma 7 4 2 2 6" xfId="4907" xr:uid="{4F05658C-4F8B-4450-8CF2-3C0F842DE943}"/>
    <cellStyle name="Comma 7 4 2 2 6 2" xfId="27808" xr:uid="{3BB74277-8229-4B12-867A-5DDCE5B1C601}"/>
    <cellStyle name="Comma 7 4 2 2 6 3" xfId="26958" xr:uid="{BA5B4B88-4C7E-4D8B-BB9A-4CF57B0987D9}"/>
    <cellStyle name="Comma 7 4 2 2 6 4" xfId="14199" xr:uid="{641BD702-6463-4981-A0CF-AAA51C20EC9B}"/>
    <cellStyle name="Comma 7 4 2 2 7" xfId="6652" xr:uid="{29CFA51F-B91D-472A-A88F-AAFA5013ABB0}"/>
    <cellStyle name="Comma 7 4 2 2 7 2" xfId="17032" xr:uid="{FBA6E820-D212-498D-80FB-8B4FB80C0634}"/>
    <cellStyle name="Comma 7 4 2 2 8" xfId="9485" xr:uid="{8CB5331E-1AEC-455D-AAE1-F89A718D0D5C}"/>
    <cellStyle name="Comma 7 4 2 2 8 2" xfId="19865" xr:uid="{CE9FDB0D-8594-4AE0-B6A4-125E9AFF47E1}"/>
    <cellStyle name="Comma 7 4 2 2 9" xfId="24932" xr:uid="{CCF4802F-B647-45E8-8C90-CC8D4F3B2C96}"/>
    <cellStyle name="Comma 7 4 2 3" xfId="1757" xr:uid="{00000000-0005-0000-0000-0000C9020000}"/>
    <cellStyle name="Comma 7 4 2 3 2" xfId="3071" xr:uid="{00000000-0005-0000-0000-000032020000}"/>
    <cellStyle name="Comma 7 4 2 3 2 2" xfId="8151" xr:uid="{401BA277-190E-4F58-9CDB-792EA14258C3}"/>
    <cellStyle name="Comma 7 4 2 3 2 2 2" xfId="28826" xr:uid="{1BA52ECE-26C0-489B-9DA8-F90D8E7B5CE2}"/>
    <cellStyle name="Comma 7 4 2 3 2 2 2 2" xfId="31227" xr:uid="{5DCE9DDA-5CBE-40F0-BC23-B3C9BE848D80}"/>
    <cellStyle name="Comma 7 4 2 3 2 2 2 3" xfId="30768" xr:uid="{C45D28CF-F3F7-4E67-9E26-B73EEE81ED73}"/>
    <cellStyle name="Comma 7 4 2 3 2 2 3" xfId="26588" xr:uid="{A9A6FA3A-10A1-4B81-9A71-7CB43FE46461}"/>
    <cellStyle name="Comma 7 4 2 3 2 2 4" xfId="18531" xr:uid="{C910133E-F186-4795-B306-35F8DAE47591}"/>
    <cellStyle name="Comma 7 4 2 3 2 3" xfId="10984" xr:uid="{823B96D9-B777-4448-AD31-D8BC2D6D8A43}"/>
    <cellStyle name="Comma 7 4 2 3 2 3 2" xfId="21364" xr:uid="{BEC454D6-21FA-4E5F-8080-F82A664B1815}"/>
    <cellStyle name="Comma 7 4 2 3 2 4" xfId="25568" xr:uid="{CF81D0C3-3EE6-4696-89C5-3B1856A97FDC}"/>
    <cellStyle name="Comma 7 4 2 3 2 5" xfId="15698" xr:uid="{332EB8CD-9113-4FBC-B464-DD354E16ECF1}"/>
    <cellStyle name="Comma 7 4 2 3 3" xfId="3614" xr:uid="{00000000-0005-0000-0000-0000C9020000}"/>
    <cellStyle name="Comma 7 4 2 3 4" xfId="4414" xr:uid="{4B720B26-C75C-4226-9681-0209047D1A81}"/>
    <cellStyle name="Comma 7 4 2 3 4 2" xfId="9186" xr:uid="{E632F89A-5B90-4DF6-B4A8-87869941BBE6}"/>
    <cellStyle name="Comma 7 4 2 3 4 2 2" xfId="19566" xr:uid="{3E0F7026-1F8B-4015-9B9C-9294211715B4}"/>
    <cellStyle name="Comma 7 4 2 3 4 2 3" xfId="31080" xr:uid="{F6B95315-CE84-493B-AAC8-03822C5B8988}"/>
    <cellStyle name="Comma 7 4 2 3 4 2 4" xfId="30767" xr:uid="{622C6861-D115-499C-A407-9F5AA1C65C51}"/>
    <cellStyle name="Comma 7 4 2 3 4 3" xfId="12019" xr:uid="{FA9899FA-E822-41AD-AD85-287577806EBE}"/>
    <cellStyle name="Comma 7 4 2 3 4 3 2" xfId="22399" xr:uid="{8A752706-E6EF-403A-ADAD-CC524FFEA0AD}"/>
    <cellStyle name="Comma 7 4 2 3 4 4" xfId="16733" xr:uid="{05687D9F-3A7B-4E08-8C61-4B266BFF80D4}"/>
    <cellStyle name="Comma 7 4 2 3 5" xfId="5630" xr:uid="{8655C0D7-5098-492F-88C6-7F9808A18537}"/>
    <cellStyle name="Comma 7 4 2 3 5 2" xfId="29702" xr:uid="{2CD370FC-BE89-44C6-B960-89019767396E}"/>
    <cellStyle name="Comma 7 4 2 3 5 2 2" xfId="30977" xr:uid="{AB2A1405-E9B2-4D65-9C63-84C25CAAF278}"/>
    <cellStyle name="Comma 7 4 2 3 6" xfId="24441" xr:uid="{E4AF0C8B-5284-4EFA-BE03-D51C5912C1E1}"/>
    <cellStyle name="Comma 7 4 2 3 7" xfId="13579" xr:uid="{2063385F-3AA0-4A2A-AB6F-AE53FCB5E919}"/>
    <cellStyle name="Comma 7 4 2 4" xfId="1758" xr:uid="{00000000-0005-0000-0000-0000CA020000}"/>
    <cellStyle name="Comma 7 4 2 4 2" xfId="3069" xr:uid="{00000000-0005-0000-0000-000033020000}"/>
    <cellStyle name="Comma 7 4 2 4 2 2" xfId="8149" xr:uid="{67EA87D6-BAC2-4F4C-9F76-DC111D6527C8}"/>
    <cellStyle name="Comma 7 4 2 4 2 2 2" xfId="28824" xr:uid="{81AC2B9C-6945-49EA-9AA8-627AEC46B77A}"/>
    <cellStyle name="Comma 7 4 2 4 2 2 3" xfId="27375" xr:uid="{F9B9B077-BD22-4EA8-822A-C1201A44B9CF}"/>
    <cellStyle name="Comma 7 4 2 4 2 2 4" xfId="18529" xr:uid="{2F5165DE-0F18-4DFA-9E76-C6E360EFF2DE}"/>
    <cellStyle name="Comma 7 4 2 4 2 3" xfId="10982" xr:uid="{4286A93B-BC7B-4C0B-8BA9-376812C755B5}"/>
    <cellStyle name="Comma 7 4 2 4 2 3 2" xfId="21362" xr:uid="{E620A8C8-844D-4CA0-B3E5-A5FB7B8181FD}"/>
    <cellStyle name="Comma 7 4 2 4 2 4" xfId="23863" xr:uid="{7A0B68CE-861E-4016-95DE-F4E04C840222}"/>
    <cellStyle name="Comma 7 4 2 4 2 5" xfId="15696" xr:uid="{F666E2A7-9066-44F5-BC43-15818D545E87}"/>
    <cellStyle name="Comma 7 4 2 4 3" xfId="3637" xr:uid="{00000000-0005-0000-0000-0000CA020000}"/>
    <cellStyle name="Comma 7 4 2 4 4" xfId="5631" xr:uid="{FFE912BB-055C-46DF-8818-DF8382E88359}"/>
    <cellStyle name="Comma 7 4 2 4 4 2" xfId="29958" xr:uid="{89796A6F-5040-434A-BAAD-19672D0CD23D}"/>
    <cellStyle name="Comma 7 4 2 4 5" xfId="23066" xr:uid="{769159F0-5C0D-45AD-A13C-86CDBB62F980}"/>
    <cellStyle name="Comma 7 4 2 4 6" xfId="13577" xr:uid="{9800965C-BD53-4754-868D-E5123D35909F}"/>
    <cellStyle name="Comma 7 4 2 5" xfId="1753" xr:uid="{00000000-0005-0000-0000-0000CB020000}"/>
    <cellStyle name="Comma 7 4 2 5 2" xfId="2612" xr:uid="{00000000-0005-0000-0000-000034020000}"/>
    <cellStyle name="Comma 7 4 2 5 2 2" xfId="7737" xr:uid="{264B3417-CBC5-4D83-B7A8-2F55D07895CD}"/>
    <cellStyle name="Comma 7 4 2 5 2 2 2" xfId="18117" xr:uid="{D7BC6FBF-51A4-4330-B851-3EE9DFCAB1C5}"/>
    <cellStyle name="Comma 7 4 2 5 2 3" xfId="10570" xr:uid="{4D31655A-AF45-4744-B266-007F93F7754D}"/>
    <cellStyle name="Comma 7 4 2 5 2 3 2" xfId="20950" xr:uid="{1049E83E-33B6-444A-A210-330810576F5E}"/>
    <cellStyle name="Comma 7 4 2 5 2 4" xfId="27065" xr:uid="{F1FB34C1-7873-4C6B-8ADA-ADE9CE3881D3}"/>
    <cellStyle name="Comma 7 4 2 5 2 5" xfId="26466" xr:uid="{9481BDCD-342A-4F51-B132-7DAB60CB44A7}"/>
    <cellStyle name="Comma 7 4 2 5 2 6" xfId="15284" xr:uid="{D0D03222-D2B4-4757-AF32-F9756CC6E30E}"/>
    <cellStyle name="Comma 7 4 2 5 3" xfId="3672" xr:uid="{00000000-0005-0000-0000-0000CB020000}"/>
    <cellStyle name="Comma 7 4 2 5 4" xfId="5628" xr:uid="{1C4CAF15-8B85-423C-8049-2DF4B15A9E04}"/>
    <cellStyle name="Comma 7 4 2 5 4 2" xfId="29885" xr:uid="{E23FAD94-262E-486E-AC68-65CF7F67F6ED}"/>
    <cellStyle name="Comma 7 4 2 5 5" xfId="22759" xr:uid="{63A9C5F6-EF77-4C6B-870B-B8420B9A6D50}"/>
    <cellStyle name="Comma 7 4 2 5 6" xfId="13000" xr:uid="{CC3099B8-C7CE-44FA-B70E-D2EAEDDB43B9}"/>
    <cellStyle name="Comma 7 4 2 6" xfId="2284" xr:uid="{00000000-0005-0000-0000-00002F020000}"/>
    <cellStyle name="Comma 7 4 2 6 2" xfId="7411" xr:uid="{E4C36005-5EDC-4729-A3E0-E43290015D95}"/>
    <cellStyle name="Comma 7 4 2 6 2 2" xfId="17791" xr:uid="{178E532A-F0CB-4EAF-AFBB-942C78F28E6D}"/>
    <cellStyle name="Comma 7 4 2 6 3" xfId="10244" xr:uid="{C75A9190-3FC3-47E9-9995-2DF8C9F66013}"/>
    <cellStyle name="Comma 7 4 2 6 3 2" xfId="20624" xr:uid="{54290424-A44E-4F48-B2D1-3C3BA61DA7AA}"/>
    <cellStyle name="Comma 7 4 2 6 4" xfId="22816" xr:uid="{A3D6ACC0-116F-4946-83C3-631641F8A836}"/>
    <cellStyle name="Comma 7 4 2 6 5" xfId="26015" xr:uid="{FE68FD12-9154-4AA7-A0C3-CD68D3A9D720}"/>
    <cellStyle name="Comma 7 4 2 6 6" xfId="14958" xr:uid="{6FA8B3BC-ADED-4CC2-8CC3-FFE0A1B68FE5}"/>
    <cellStyle name="Comma 7 4 2 7" xfId="3823" xr:uid="{B14658B2-FCC4-43CD-A4BC-C6FD30075BC7}"/>
    <cellStyle name="Comma 7 4 2 7 2" xfId="8656" xr:uid="{2C356EDD-54BF-4E47-B774-D6E55FADE4F0}"/>
    <cellStyle name="Comma 7 4 2 7 2 2" xfId="19036" xr:uid="{7811949C-31E2-421D-ADBF-A2352D2AA19E}"/>
    <cellStyle name="Comma 7 4 2 7 3" xfId="11489" xr:uid="{6F3A02B3-9DAA-486E-A01B-91AC2E380B47}"/>
    <cellStyle name="Comma 7 4 2 7 3 2" xfId="21869" xr:uid="{56A9FE8D-D055-4A14-AC81-A7470A84DE3E}"/>
    <cellStyle name="Comma 7 4 2 7 4" xfId="26519" xr:uid="{5FBD1249-0C3E-4921-BE51-79EA2CAC9B29}"/>
    <cellStyle name="Comma 7 4 2 7 5" xfId="27750" xr:uid="{91768008-3678-4E3B-BDC5-DF49DC87299E}"/>
    <cellStyle name="Comma 7 4 2 7 6" xfId="16203" xr:uid="{883239F2-5ACA-48AC-92E0-E80092C3F15F}"/>
    <cellStyle name="Comma 7 4 2 8" xfId="4906" xr:uid="{505D3395-F608-44BD-AEA0-71EDAA867C28}"/>
    <cellStyle name="Comma 7 4 2 8 2" xfId="14198" xr:uid="{3D6D5CD5-AE94-4527-93FF-700D5C6AF69C}"/>
    <cellStyle name="Comma 7 4 2 9" xfId="6651" xr:uid="{0A8693F1-C2C0-478E-B194-10661804C34F}"/>
    <cellStyle name="Comma 7 4 2 9 2" xfId="17031" xr:uid="{38F0DE82-D13B-40DA-9557-A7EDD7239E97}"/>
    <cellStyle name="Comma 7 4 3" xfId="518" xr:uid="{00000000-0005-0000-0000-0000CC020000}"/>
    <cellStyle name="Comma 7 4 3 10" xfId="12674" xr:uid="{E6520FE3-3C5C-4157-946D-CBA5C7996F81}"/>
    <cellStyle name="Comma 7 4 3 2" xfId="1760" xr:uid="{00000000-0005-0000-0000-0000CD020000}"/>
    <cellStyle name="Comma 7 4 3 2 2" xfId="3072" xr:uid="{00000000-0005-0000-0000-000036020000}"/>
    <cellStyle name="Comma 7 4 3 2 2 2" xfId="8152" xr:uid="{BF50235C-D9F5-4BE6-8E57-DA842ACA190A}"/>
    <cellStyle name="Comma 7 4 3 2 2 2 2" xfId="28827" xr:uid="{6BC52DD1-A91F-43FE-B3D1-B5A4132182CA}"/>
    <cellStyle name="Comma 7 4 3 2 2 2 3" xfId="26071" xr:uid="{344878CB-20EA-42C7-8ABE-B293196D2670}"/>
    <cellStyle name="Comma 7 4 3 2 2 2 4" xfId="18532" xr:uid="{D22F1899-2944-4CCB-B36A-5E8A124EFFE5}"/>
    <cellStyle name="Comma 7 4 3 2 2 3" xfId="10985" xr:uid="{9DA86617-6C52-4D0B-BB50-D655114B14BB}"/>
    <cellStyle name="Comma 7 4 3 2 2 3 2" xfId="21365" xr:uid="{0D55057B-18DB-43C2-9C52-2A25422470D3}"/>
    <cellStyle name="Comma 7 4 3 2 2 4" xfId="22742" xr:uid="{F680CB1D-9166-446B-BFD5-A9FF7876BB0F}"/>
    <cellStyle name="Comma 7 4 3 2 2 5" xfId="15699" xr:uid="{03C28C1E-303A-4C32-AADB-57485055AA2F}"/>
    <cellStyle name="Comma 7 4 3 2 3" xfId="3665" xr:uid="{00000000-0005-0000-0000-0000CD020000}"/>
    <cellStyle name="Comma 7 4 3 2 4" xfId="5632" xr:uid="{F42C1CC9-4C1E-4C09-96AA-B1331C9CE94A}"/>
    <cellStyle name="Comma 7 4 3 2 4 2" xfId="29960" xr:uid="{CBFC30DF-918A-4635-9F73-C3728EBCA183}"/>
    <cellStyle name="Comma 7 4 3 2 5" xfId="23227" xr:uid="{3B4E2DE3-9C5B-4543-9F55-002A6D0DBA63}"/>
    <cellStyle name="Comma 7 4 3 2 6" xfId="13580" xr:uid="{16383BDD-3E14-46A2-97B6-8F35987451FD}"/>
    <cellStyle name="Comma 7 4 3 3" xfId="1761" xr:uid="{00000000-0005-0000-0000-0000CE020000}"/>
    <cellStyle name="Comma 7 4 3 3 2" xfId="2681" xr:uid="{00000000-0005-0000-0000-000037020000}"/>
    <cellStyle name="Comma 7 4 3 3 2 2" xfId="7805" xr:uid="{9C8CB75C-6DD5-4A6E-8B48-84A31B9706F3}"/>
    <cellStyle name="Comma 7 4 3 3 2 2 2" xfId="18185" xr:uid="{7FFE0B91-DF7A-4B57-B83F-494585391AC3}"/>
    <cellStyle name="Comma 7 4 3 3 2 3" xfId="10638" xr:uid="{61B0738B-6FC2-483F-8B6D-B8217C9393CF}"/>
    <cellStyle name="Comma 7 4 3 3 2 3 2" xfId="21018" xr:uid="{E9091CA8-E1E0-439B-B93F-92F6CEC7289E}"/>
    <cellStyle name="Comma 7 4 3 3 2 4" xfId="15352" xr:uid="{E470E6FC-CA99-4ED1-8669-6D41E198481E}"/>
    <cellStyle name="Comma 7 4 3 3 2 5" xfId="30437" xr:uid="{B1C8CA97-8768-4B9B-AA25-B2978BD9674C}"/>
    <cellStyle name="Comma 7 4 3 3 3" xfId="3616" xr:uid="{00000000-0005-0000-0000-0000CE020000}"/>
    <cellStyle name="Comma 7 4 3 3 4" xfId="5633" xr:uid="{C0C64253-4544-4979-A07F-7EEC2FA73C74}"/>
    <cellStyle name="Comma 7 4 3 3 4 2" xfId="29906" xr:uid="{7158D19A-9FDF-4D3B-84E8-BAA5FCE634A9}"/>
    <cellStyle name="Comma 7 4 3 3 5" xfId="25521" xr:uid="{6F3732D1-E16A-4301-8E3F-B27761CF0255}"/>
    <cellStyle name="Comma 7 4 3 3 6" xfId="13091" xr:uid="{74843E64-0A04-40DD-9985-1B3D8C252F4E}"/>
    <cellStyle name="Comma 7 4 3 4" xfId="1759" xr:uid="{00000000-0005-0000-0000-0000CF020000}"/>
    <cellStyle name="Comma 7 4 3 4 2" xfId="3815" xr:uid="{D8562F3A-33C0-47DC-9768-B5E4819A23FF}"/>
    <cellStyle name="Comma 7 4 3 4 2 2" xfId="8649" xr:uid="{0C5A08FC-7258-4858-96EB-178F2F1D7D2A}"/>
    <cellStyle name="Comma 7 4 3 4 2 2 2" xfId="19029" xr:uid="{61DE5C44-A3CE-4400-870E-4156CE6AF8D3}"/>
    <cellStyle name="Comma 7 4 3 4 2 3" xfId="11482" xr:uid="{640F1C62-E8E9-475D-A089-FC636808A532}"/>
    <cellStyle name="Comma 7 4 3 4 2 3 2" xfId="21862" xr:uid="{12B6440F-867B-4044-B185-A1865D631395}"/>
    <cellStyle name="Comma 7 4 3 4 2 4" xfId="26144" xr:uid="{552BB63E-C010-4D93-B642-D969AD86307D}"/>
    <cellStyle name="Comma 7 4 3 4 2 5" xfId="28035" xr:uid="{EBF27C3A-2657-4D29-AF37-80CC896DFA93}"/>
    <cellStyle name="Comma 7 4 3 4 2 6" xfId="16196" xr:uid="{2B3F23E8-0972-4367-BA90-49DE4C62D40D}"/>
    <cellStyle name="Comma 7 4 3 4 3" xfId="24368" xr:uid="{6022CDEA-3303-4688-AF3E-2A06F16DFF68}"/>
    <cellStyle name="Comma 7 4 3 5" xfId="4130" xr:uid="{0C3AEDB6-47D3-4532-AD9F-B747C0D3D348}"/>
    <cellStyle name="Comma 7 4 3 5 2" xfId="8902" xr:uid="{A9D57613-0647-4252-A7DE-F96ACE4D2F25}"/>
    <cellStyle name="Comma 7 4 3 5 2 2" xfId="29009" xr:uid="{3223FC18-17D2-4449-8BCE-D3331DED2D0C}"/>
    <cellStyle name="Comma 7 4 3 5 2 3" xfId="28251" xr:uid="{6C9C8208-8D55-4D64-89B3-93B3A9FA53DD}"/>
    <cellStyle name="Comma 7 4 3 5 2 4" xfId="19282" xr:uid="{6A93D2D0-E2DE-4958-873C-7C9307DAE259}"/>
    <cellStyle name="Comma 7 4 3 5 2 5" xfId="31014" xr:uid="{AE91DB1F-9BFA-4E40-ABB4-055D676741C7}"/>
    <cellStyle name="Comma 7 4 3 5 3" xfId="11735" xr:uid="{5DBDEE2F-CB0E-48E9-B894-F3528BA102EF}"/>
    <cellStyle name="Comma 7 4 3 5 3 2" xfId="22115" xr:uid="{E35B95DF-9B87-4BFF-AE1A-40656154C09C}"/>
    <cellStyle name="Comma 7 4 3 5 4" xfId="24380" xr:uid="{64CB99C8-9B2C-4180-A06C-88ADD89B3129}"/>
    <cellStyle name="Comma 7 4 3 5 5" xfId="16449" xr:uid="{6D5896D9-6706-4E56-88C1-BCFB3F2F4844}"/>
    <cellStyle name="Comma 7 4 3 6" xfId="4908" xr:uid="{DA85075F-94FB-48B1-8890-E36FF3FD70B4}"/>
    <cellStyle name="Comma 7 4 3 6 2" xfId="28140" xr:uid="{4CFE3330-324B-4455-BD55-4159D7D6A5AB}"/>
    <cellStyle name="Comma 7 4 3 6 3" xfId="26162" xr:uid="{BF794F05-5DEE-469D-99FD-CB721AD9A86F}"/>
    <cellStyle name="Comma 7 4 3 6 4" xfId="14200" xr:uid="{253B09F4-F27C-4B2A-ABB8-76CC41B86518}"/>
    <cellStyle name="Comma 7 4 3 7" xfId="6653" xr:uid="{EFDA9DAE-3A68-43F3-A939-F094E59796C1}"/>
    <cellStyle name="Comma 7 4 3 7 2" xfId="27056" xr:uid="{FC4F1DFA-571F-4A4A-A501-8420725FAAB2}"/>
    <cellStyle name="Comma 7 4 3 7 3" xfId="26151" xr:uid="{E58BB649-B87C-4009-B139-0A916F21407C}"/>
    <cellStyle name="Comma 7 4 3 7 4" xfId="17033" xr:uid="{128962EE-7DCA-4045-9132-C4B3DF290F4F}"/>
    <cellStyle name="Comma 7 4 3 8" xfId="9486" xr:uid="{51EE6ED6-E2E0-4CED-910B-E529C0164812}"/>
    <cellStyle name="Comma 7 4 3 8 2" xfId="19866" xr:uid="{30253037-7FE3-4B81-8FD0-86D6676B1E60}"/>
    <cellStyle name="Comma 7 4 3 9" xfId="24010" xr:uid="{518B04B8-B99A-4BF2-90A8-E4814A881679}"/>
    <cellStyle name="Comma 7 4 4" xfId="519" xr:uid="{00000000-0005-0000-0000-0000D0020000}"/>
    <cellStyle name="Comma 7 4 4 10" xfId="13581" xr:uid="{8F87A287-EAB1-4464-80D3-D813300FA58E}"/>
    <cellStyle name="Comma 7 4 4 2" xfId="1763" xr:uid="{00000000-0005-0000-0000-0000D1020000}"/>
    <cellStyle name="Comma 7 4 4 2 2" xfId="25672" xr:uid="{87CCBCDE-2E7E-4962-9235-BD2EE4E989AF}"/>
    <cellStyle name="Comma 7 4 4 2 2 2" xfId="29794" xr:uid="{FD56B18F-F2A1-4404-84AA-2710BD5F70E9}"/>
    <cellStyle name="Comma 7 4 4 2 2 2 2" xfId="30770" xr:uid="{319C5315-1AFF-4ADF-8B9D-E9FDD8A5291F}"/>
    <cellStyle name="Comma 7 4 4 2 3" xfId="24976" xr:uid="{BAF6A2DD-6226-43D4-A684-8150AEF97C75}"/>
    <cellStyle name="Comma 7 4 4 2 4" xfId="30056"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7" xr:uid="{5CEDBA4A-068F-49F2-8742-EED7FB556728}"/>
    <cellStyle name="Comma 7 4 4 5 2 2" xfId="19567" xr:uid="{C1D73A54-DF06-43E1-B02D-70138DAC0F65}"/>
    <cellStyle name="Comma 7 4 4 5 2 3" xfId="31081" xr:uid="{54FF0A26-6FC3-46E7-B541-2D3D4C7445BB}"/>
    <cellStyle name="Comma 7 4 4 5 2 4" xfId="30769" xr:uid="{9E45CC61-8D14-4306-AE88-07132C06F482}"/>
    <cellStyle name="Comma 7 4 4 5 3" xfId="12020" xr:uid="{F1F12C03-26D3-472A-A199-CA3BBADF4FF8}"/>
    <cellStyle name="Comma 7 4 4 5 3 2" xfId="22400" xr:uid="{D0600EDC-19A8-4DBE-B021-6AD9B46BC449}"/>
    <cellStyle name="Comma 7 4 4 5 4" xfId="16734" xr:uid="{E03EF074-59AE-4958-9A55-F8150CEC62AC}"/>
    <cellStyle name="Comma 7 4 4 6" xfId="4909" xr:uid="{B5894034-0CBE-4849-944D-A2145E2BA423}"/>
    <cellStyle name="Comma 7 4 4 6 2" xfId="14201" xr:uid="{E0144BC8-5106-4878-99BF-3ABA15849A30}"/>
    <cellStyle name="Comma 7 4 4 7" xfId="6654" xr:uid="{1CE7CD24-6A9B-47E4-A2C8-994D2158C902}"/>
    <cellStyle name="Comma 7 4 4 7 2" xfId="17034" xr:uid="{9A7E1A0B-0986-4842-8671-42445014E238}"/>
    <cellStyle name="Comma 7 4 4 8" xfId="9487" xr:uid="{0AFF9412-21A3-490D-997B-AFB0902370A2}"/>
    <cellStyle name="Comma 7 4 4 8 2" xfId="19867" xr:uid="{2A59CC9B-4745-4CEF-9C04-AE114DA413E5}"/>
    <cellStyle name="Comma 7 4 4 9" xfId="25012" xr:uid="{DA3D3D37-93EA-45C0-8D23-6DE1759E4E8B}"/>
    <cellStyle name="Comma 7 4 5" xfId="1765" xr:uid="{00000000-0005-0000-0000-0000D4020000}"/>
    <cellStyle name="Comma 7 4 5 2" xfId="2876" xr:uid="{00000000-0005-0000-0000-000039020000}"/>
    <cellStyle name="Comma 7 4 5 2 2" xfId="7993" xr:uid="{3436F44C-B494-4C12-B062-B05AE390F7DB}"/>
    <cellStyle name="Comma 7 4 5 2 2 2" xfId="28136" xr:uid="{C4C8EBBF-1363-4EDA-8249-8E2FAC6E891D}"/>
    <cellStyle name="Comma 7 4 5 2 2 2 2" xfId="31201" xr:uid="{C4434D6B-27E6-4DB2-B5C6-11D236A9EB9B}"/>
    <cellStyle name="Comma 7 4 5 2 2 2 3" xfId="30771" xr:uid="{5B586058-E49A-4F5A-A031-B1916C57A197}"/>
    <cellStyle name="Comma 7 4 5 2 2 3" xfId="28407" xr:uid="{A8388C42-FB4F-4E71-9665-28D8309C8F99}"/>
    <cellStyle name="Comma 7 4 5 2 2 4" xfId="18373" xr:uid="{010E3599-4041-494C-9E8B-47211047F9C8}"/>
    <cellStyle name="Comma 7 4 5 2 3" xfId="10826" xr:uid="{E234D908-EA01-4B18-A72C-F9A351E71EA5}"/>
    <cellStyle name="Comma 7 4 5 2 3 2" xfId="21206" xr:uid="{92EF256B-DCA1-4DAD-A75D-2632903337D1}"/>
    <cellStyle name="Comma 7 4 5 2 4" xfId="23630" xr:uid="{3DF51C16-BD7D-45E9-821B-7CB0DAC33938}"/>
    <cellStyle name="Comma 7 4 5 2 5" xfId="15540" xr:uid="{39C585DA-A2B8-4368-A749-A353297DF4B4}"/>
    <cellStyle name="Comma 7 4 5 3" xfId="3556" xr:uid="{00000000-0005-0000-0000-0000D4020000}"/>
    <cellStyle name="Comma 7 4 5 4" xfId="5634" xr:uid="{F25F8ABD-E47B-4ED6-8D3F-4A5C88232BBD}"/>
    <cellStyle name="Comma 7 4 5 4 2" xfId="29844" xr:uid="{4B10996F-A14C-46DD-8C2F-249591EC5D98}"/>
    <cellStyle name="Comma 7 4 5 5" xfId="24302" xr:uid="{34F8396F-3D25-4222-B311-5C22B2557EDE}"/>
    <cellStyle name="Comma 7 4 5 6" xfId="13372" xr:uid="{BD057F28-3B5C-4119-8DED-40BF81C07833}"/>
    <cellStyle name="Comma 7 4 6" xfId="1766" xr:uid="{00000000-0005-0000-0000-0000D5020000}"/>
    <cellStyle name="Comma 7 4 6 2" xfId="2449" xr:uid="{00000000-0005-0000-0000-00003A020000}"/>
    <cellStyle name="Comma 7 4 6 2 2" xfId="7574" xr:uid="{0EC8745B-CADC-4E90-A2A4-B929D2A07332}"/>
    <cellStyle name="Comma 7 4 6 2 2 2" xfId="17954" xr:uid="{8DAB496C-B792-4CAD-B564-5C584D52771C}"/>
    <cellStyle name="Comma 7 4 6 2 3" xfId="10407" xr:uid="{E940CE41-6AA0-4542-ADA4-02A6AA67B06A}"/>
    <cellStyle name="Comma 7 4 6 2 3 2" xfId="20787" xr:uid="{FD7A1908-EC3C-4637-BA0B-59DE488C5758}"/>
    <cellStyle name="Comma 7 4 6 2 4" xfId="28249" xr:uid="{97D421FA-B512-4A65-9020-4AD1C995F528}"/>
    <cellStyle name="Comma 7 4 6 2 5" xfId="27194" xr:uid="{0F71882D-9EE9-4AF9-BB8E-5D4AE3A4E7BE}"/>
    <cellStyle name="Comma 7 4 6 2 6" xfId="15121" xr:uid="{284E2CD2-1AE5-4730-B259-FED1EA434687}"/>
    <cellStyle name="Comma 7 4 6 3" xfId="3597" xr:uid="{00000000-0005-0000-0000-0000D5020000}"/>
    <cellStyle name="Comma 7 4 6 4" xfId="5635" xr:uid="{21A9B409-13AB-40F1-85E0-8DA63EC6AEB6}"/>
    <cellStyle name="Comma 7 4 6 4 2" xfId="29859" xr:uid="{805902E2-1874-4F43-B319-8A070BE8AB08}"/>
    <cellStyle name="Comma 7 4 6 5" xfId="25567" xr:uid="{10683595-BF23-4CD4-A616-26D637111E13}"/>
    <cellStyle name="Comma 7 4 6 6" xfId="12837" xr:uid="{0809ABC4-139C-4EA3-B4E0-B861784C5782}"/>
    <cellStyle name="Comma 7 4 7" xfId="1752" xr:uid="{00000000-0005-0000-0000-0000D6020000}"/>
    <cellStyle name="Comma 7 4 7 2" xfId="2203" xr:uid="{00000000-0005-0000-0000-00002E020000}"/>
    <cellStyle name="Comma 7 4 7 2 2" xfId="7330" xr:uid="{31F03D0B-5349-4749-B7D7-0B78895A88A5}"/>
    <cellStyle name="Comma 7 4 7 2 2 2" xfId="17710" xr:uid="{F4B4C7F2-E13A-4989-B108-93D02447DCAB}"/>
    <cellStyle name="Comma 7 4 7 2 3" xfId="10163" xr:uid="{BB85DFE3-E287-438D-B6A4-802C96684C4D}"/>
    <cellStyle name="Comma 7 4 7 2 3 2" xfId="20543" xr:uid="{906FE7D4-FA9C-4C0E-83E2-8D42A9C15F0F}"/>
    <cellStyle name="Comma 7 4 7 2 4" xfId="26242" xr:uid="{339CF1EF-81BC-4493-A9F7-6146948D3329}"/>
    <cellStyle name="Comma 7 4 7 2 5" xfId="27630" xr:uid="{E101F0AA-CAB3-44BF-99B8-EFD37EC09B6D}"/>
    <cellStyle name="Comma 7 4 7 2 6" xfId="14877" xr:uid="{160A4B17-A6AC-42DF-8C9C-AE7E27C74696}"/>
    <cellStyle name="Comma 7 4 7 3" xfId="3585" xr:uid="{00000000-0005-0000-0000-0000D6020000}"/>
    <cellStyle name="Comma 7 4 7 4" xfId="23782" xr:uid="{809982DD-55F7-4340-A2D8-962BFBBD17E2}"/>
    <cellStyle name="Comma 7 4 8" xfId="3871" xr:uid="{6D2C64E3-2EB5-4B5F-AB7C-2CFD353A925B}"/>
    <cellStyle name="Comma 7 4 8 2" xfId="8703" xr:uid="{418BB3BF-3B1D-4B63-9BA4-95B5E7B8F262}"/>
    <cellStyle name="Comma 7 4 8 2 2" xfId="19083" xr:uid="{6EB814DC-1EEE-4F0F-9A34-5AF4EF51B40F}"/>
    <cellStyle name="Comma 7 4 8 3" xfId="11536" xr:uid="{D5273CD8-F233-422C-8111-01D3A8CC2859}"/>
    <cellStyle name="Comma 7 4 8 3 2" xfId="21916" xr:uid="{C4937901-0BE3-44C0-B3B0-3522436B49CC}"/>
    <cellStyle name="Comma 7 4 8 4" xfId="26605" xr:uid="{208E59B3-CE85-479B-9D7C-C1E8DADA5EC0}"/>
    <cellStyle name="Comma 7 4 8 5" xfId="26556" xr:uid="{69AD928B-C453-4838-ACD3-276462F0F02B}"/>
    <cellStyle name="Comma 7 4 8 6" xfId="16250" xr:uid="{02070642-8455-4E33-9387-9A0B89000FF9}"/>
    <cellStyle name="Comma 7 4 9" xfId="4905" xr:uid="{AB73B4F1-1147-49B8-BA9C-978935F8249C}"/>
    <cellStyle name="Comma 7 4 9 2" xfId="26523" xr:uid="{A999B94A-0626-4C4E-9E27-FDD4334FC110}"/>
    <cellStyle name="Comma 7 4 9 3" xfId="26849" xr:uid="{95DD793D-BD7E-4FCF-A213-6E764638978F}"/>
    <cellStyle name="Comma 7 4 9 4" xfId="14197" xr:uid="{5569E507-C9A7-4281-98A1-8AC6F1D59175}"/>
    <cellStyle name="Comma 7 5" xfId="520" xr:uid="{00000000-0005-0000-0000-0000D7020000}"/>
    <cellStyle name="Comma 7 5 10" xfId="6655" xr:uid="{5646055F-E7BE-4976-8537-AD1E59322F6A}"/>
    <cellStyle name="Comma 7 5 10 2" xfId="17035" xr:uid="{CE0E45D4-7EE2-4722-BC34-D70527B4C2C8}"/>
    <cellStyle name="Comma 7 5 11" xfId="9488" xr:uid="{7717B620-F26A-4871-B6F1-33D9316F7E93}"/>
    <cellStyle name="Comma 7 5 11 2" xfId="19868" xr:uid="{D05A5041-035E-485E-94FC-5DD078A197C5}"/>
    <cellStyle name="Comma 7 5 12" xfId="22918" xr:uid="{69324D7E-F973-4021-B3C7-B6AD117E2B83}"/>
    <cellStyle name="Comma 7 5 13" xfId="12517" xr:uid="{37A7B014-FB51-47D1-AB9F-B6D1A1CCDEAE}"/>
    <cellStyle name="Comma 7 5 2" xfId="521" xr:uid="{00000000-0005-0000-0000-0000D8020000}"/>
    <cellStyle name="Comma 7 5 2 10" xfId="23731" xr:uid="{7271B6E7-9EC8-45ED-A39F-6A2EE9205006}"/>
    <cellStyle name="Comma 7 5 2 11" xfId="12675" xr:uid="{E3C414B1-985B-448E-A888-8F93AF525D4B}"/>
    <cellStyle name="Comma 7 5 2 2" xfId="522" xr:uid="{00000000-0005-0000-0000-0000D9020000}"/>
    <cellStyle name="Comma 7 5 2 2 2" xfId="1770" xr:uid="{00000000-0005-0000-0000-0000DA020000}"/>
    <cellStyle name="Comma 7 5 2 2 2 2" xfId="24738" xr:uid="{CE9739E2-0E6C-4012-8352-FEFC55D4E5E8}"/>
    <cellStyle name="Comma 7 5 2 2 2 2 2" xfId="29819" xr:uid="{5C6E918E-4939-45E8-B81B-2BB9443B9369}"/>
    <cellStyle name="Comma 7 5 2 2 2 2 2 2" xfId="30773" xr:uid="{8331577E-3BE0-4863-9249-C2E29EC91883}"/>
    <cellStyle name="Comma 7 5 2 2 2 3" xfId="25614" xr:uid="{E11AB7C8-071A-4B09-83C8-46783A515B04}"/>
    <cellStyle name="Comma 7 5 2 2 2 4" xfId="30057" xr:uid="{EDBA2B5F-6CEF-4901-AC0B-962DF8EC9CB1}"/>
    <cellStyle name="Comma 7 5 2 2 3" xfId="1771" xr:uid="{00000000-0005-0000-0000-0000DB020000}"/>
    <cellStyle name="Comma 7 5 2 2 3 2" xfId="27029" xr:uid="{4FA6F6FF-3998-4705-9D32-C8FCE46C3B75}"/>
    <cellStyle name="Comma 7 5 2 2 3 3" xfId="27385" xr:uid="{6C331F4C-E5CD-4B44-968E-0F45ABC4B5DD}"/>
    <cellStyle name="Comma 7 5 2 2 4" xfId="1769" xr:uid="{00000000-0005-0000-0000-0000DC020000}"/>
    <cellStyle name="Comma 7 5 2 2 5" xfId="4912" xr:uid="{292E7043-3ECC-4B86-8A68-9553D6F91E71}"/>
    <cellStyle name="Comma 7 5 2 2 5 2" xfId="26638" xr:uid="{499C625A-4CCE-4EF2-A8EA-D9B86F988028}"/>
    <cellStyle name="Comma 7 5 2 2 5 2 2" xfId="31179" xr:uid="{87B6A0FC-0A0D-4749-B9C8-431AB1B2B79E}"/>
    <cellStyle name="Comma 7 5 2 2 5 2 3" xfId="30772" xr:uid="{6B021D7B-467E-41E0-86AE-C149D8B144C3}"/>
    <cellStyle name="Comma 7 5 2 2 5 3" xfId="28694" xr:uid="{9658C0DE-99BE-4E79-987E-4296B294C41E}"/>
    <cellStyle name="Comma 7 5 2 2 5 4" xfId="14204" xr:uid="{5B1BE0DE-DB06-4CD0-9D5C-33FEDCF65142}"/>
    <cellStyle name="Comma 7 5 2 2 6" xfId="6657" xr:uid="{D1C9BAC6-1A7E-4DF8-AC19-F1503F2DB7E5}"/>
    <cellStyle name="Comma 7 5 2 2 6 2" xfId="17037" xr:uid="{F5D565DB-66DB-4426-83FE-CA2C1B834E84}"/>
    <cellStyle name="Comma 7 5 2 2 7" xfId="9490" xr:uid="{6A31CE58-6B40-4C65-BC91-7AFB0091B658}"/>
    <cellStyle name="Comma 7 5 2 2 7 2" xfId="19870" xr:uid="{0210F76D-6388-4692-9950-53EF0FA1D003}"/>
    <cellStyle name="Comma 7 5 2 2 8" xfId="23885" xr:uid="{5D62CAE4-9906-433E-88E3-AABC571647DB}"/>
    <cellStyle name="Comma 7 5 2 2 9" xfId="13582" xr:uid="{83868C91-B072-4CE9-B1C4-182C922D8C7E}"/>
    <cellStyle name="Comma 7 5 2 3" xfId="1772" xr:uid="{00000000-0005-0000-0000-0000DD020000}"/>
    <cellStyle name="Comma 7 5 2 3 2" xfId="2682" xr:uid="{00000000-0005-0000-0000-00003E020000}"/>
    <cellStyle name="Comma 7 5 2 3 2 2" xfId="7806" xr:uid="{D680A6ED-2E5B-494C-B20D-A469A372655C}"/>
    <cellStyle name="Comma 7 5 2 3 2 2 2" xfId="18186" xr:uid="{C2A50A2D-2117-475D-8CF9-BB8184BA4D36}"/>
    <cellStyle name="Comma 7 5 2 3 2 3" xfId="10639" xr:uid="{8F13F77B-5886-4B31-9A6B-6F7BBF4680C1}"/>
    <cellStyle name="Comma 7 5 2 3 2 3 2" xfId="21019" xr:uid="{806E31E5-44E7-4543-8EE7-D88714002892}"/>
    <cellStyle name="Comma 7 5 2 3 2 4" xfId="15353" xr:uid="{2B1DDC52-F985-4BDE-9709-0D693B7B1532}"/>
    <cellStyle name="Comma 7 5 2 3 2 5" xfId="30438" xr:uid="{4C69A4F6-066B-4602-A2FB-2507B99DA2D3}"/>
    <cellStyle name="Comma 7 5 2 3 3" xfId="3603" xr:uid="{00000000-0005-0000-0000-0000DD020000}"/>
    <cellStyle name="Comma 7 5 2 3 4" xfId="5636" xr:uid="{22F7C8BC-3E9A-4B2A-806B-9A80343B7F05}"/>
    <cellStyle name="Comma 7 5 2 3 4 2" xfId="29754" xr:uid="{CB335343-DFF7-47C9-BAD2-5555E0887C81}"/>
    <cellStyle name="Comma 7 5 2 3 5" xfId="24909" xr:uid="{F8A8837A-C407-4E3F-923E-3AFB3C58AF5E}"/>
    <cellStyle name="Comma 7 5 2 3 6" xfId="13093" xr:uid="{D1E8E6CF-0015-404D-A40C-C30BA51A8475}"/>
    <cellStyle name="Comma 7 5 2 4" xfId="1773" xr:uid="{00000000-0005-0000-0000-0000DE020000}"/>
    <cellStyle name="Comma 7 5 2 4 2" xfId="4660" xr:uid="{2293452D-99F2-4CAD-A165-3292E92C43D0}"/>
    <cellStyle name="Comma 7 5 2 4 2 2" xfId="9409" xr:uid="{8490B5E4-6184-4B5A-B643-0B3560AA6B22}"/>
    <cellStyle name="Comma 7 5 2 4 2 2 2" xfId="19789" xr:uid="{FCFB48EE-F3DA-40D4-827B-447D467F4461}"/>
    <cellStyle name="Comma 7 5 2 4 2 2 3" xfId="31108" xr:uid="{F6B2EA94-75BA-4FE9-BA97-825E66BAC5CD}"/>
    <cellStyle name="Comma 7 5 2 4 2 2 4" xfId="30774" xr:uid="{9413EA06-846F-4538-A8B6-AC9D9CB1956E}"/>
    <cellStyle name="Comma 7 5 2 4 2 3" xfId="12242" xr:uid="{6AD03675-E70A-43EC-8DE8-396BC8465545}"/>
    <cellStyle name="Comma 7 5 2 4 2 3 2" xfId="22622" xr:uid="{389CCCCB-5BE5-4301-9249-F53BBA9D0DA1}"/>
    <cellStyle name="Comma 7 5 2 4 2 4" xfId="26517" xr:uid="{70ABF6DC-7723-4A8F-99BB-4DB503F16498}"/>
    <cellStyle name="Comma 7 5 2 4 2 5" xfId="28687" xr:uid="{797ADB1F-1EB8-4FFC-B4C7-4F772DF04221}"/>
    <cellStyle name="Comma 7 5 2 4 2 6" xfId="16956" xr:uid="{54EA9394-C352-4F3E-8333-563BD2D23845}"/>
    <cellStyle name="Comma 7 5 2 4 3" xfId="23107" xr:uid="{4651104D-9B11-4DF9-AF50-B53CB8D8197E}"/>
    <cellStyle name="Comma 7 5 2 4 3 2" xfId="29908" xr:uid="{FC352166-CC94-4832-943B-05E380014AC4}"/>
    <cellStyle name="Comma 7 5 2 4 4" xfId="30020" xr:uid="{F9CFF630-ED37-41F2-88D7-D77DA160E269}"/>
    <cellStyle name="Comma 7 5 2 5" xfId="1768" xr:uid="{00000000-0005-0000-0000-0000DF020000}"/>
    <cellStyle name="Comma 7 5 2 5 2" xfId="22840" xr:uid="{D1DB451F-6159-4A74-9B86-700896744C6A}"/>
    <cellStyle name="Comma 7 5 2 5 3" xfId="23333" xr:uid="{93AFDCE7-C4AA-4008-818F-D54818BF790E}"/>
    <cellStyle name="Comma 7 5 2 6" xfId="4131" xr:uid="{6C3FB44E-C3DD-459C-9389-910BF7DB3F9C}"/>
    <cellStyle name="Comma 7 5 2 6 2" xfId="8903" xr:uid="{A90DD8B8-339C-4DFD-9955-5E5A304CC0C4}"/>
    <cellStyle name="Comma 7 5 2 6 2 2" xfId="19283" xr:uid="{B57EC07F-43BA-45E8-95C3-065ABF189734}"/>
    <cellStyle name="Comma 7 5 2 6 3" xfId="11736" xr:uid="{BB3C0E05-D031-4229-ABCD-7D9AF0680012}"/>
    <cellStyle name="Comma 7 5 2 6 3 2" xfId="22116" xr:uid="{EA49C380-52C9-4106-9534-2C5AB97684E3}"/>
    <cellStyle name="Comma 7 5 2 6 4" xfId="26568" xr:uid="{13B4D00C-BF5B-4937-9643-02477EBF71E3}"/>
    <cellStyle name="Comma 7 5 2 6 5" xfId="26505" xr:uid="{AFC1D15D-FE69-4DC5-A4C1-3A148A010EFD}"/>
    <cellStyle name="Comma 7 5 2 6 6" xfId="16450" xr:uid="{1ECDBD2A-CFE2-498B-8B43-F4E11D0599D1}"/>
    <cellStyle name="Comma 7 5 2 7" xfId="4911" xr:uid="{2FF2228D-1314-47F7-A649-B753533FBC8D}"/>
    <cellStyle name="Comma 7 5 2 7 2" xfId="27242" xr:uid="{C4EC5E6E-8F0B-49C6-9EB5-C71C495229DB}"/>
    <cellStyle name="Comma 7 5 2 7 3" xfId="27797" xr:uid="{6DAD2BEF-7EBF-4C6E-A116-18EA70E465FB}"/>
    <cellStyle name="Comma 7 5 2 7 4" xfId="14203" xr:uid="{4BE345BD-8721-4E6B-966D-99DA1638117A}"/>
    <cellStyle name="Comma 7 5 2 8" xfId="6656" xr:uid="{1C3ECEF6-26DB-46B5-BD5A-292C97DA5F61}"/>
    <cellStyle name="Comma 7 5 2 8 2" xfId="17036" xr:uid="{9B548DB4-02BF-4262-AC9A-890BCBFFCE8F}"/>
    <cellStyle name="Comma 7 5 2 9" xfId="9489" xr:uid="{7A9069B7-FCFB-48A7-B514-C0CD8B93DE19}"/>
    <cellStyle name="Comma 7 5 2 9 2" xfId="19869" xr:uid="{C0F14D28-BF11-45A9-8B65-1362B87914A1}"/>
    <cellStyle name="Comma 7 5 3" xfId="523" xr:uid="{00000000-0005-0000-0000-0000E0020000}"/>
    <cellStyle name="Comma 7 5 3 10" xfId="13583" xr:uid="{B1FF3BE9-35A9-4F2E-AB1A-162D9D826A92}"/>
    <cellStyle name="Comma 7 5 3 2" xfId="1775" xr:uid="{00000000-0005-0000-0000-0000E1020000}"/>
    <cellStyle name="Comma 7 5 3 2 2" xfId="22791" xr:uid="{0F83F840-92B1-4135-BB5C-61014B1EB3FA}"/>
    <cellStyle name="Comma 7 5 3 2 2 2" xfId="29798" xr:uid="{E1BC0F88-3013-4A17-86BC-D393EC6A12C2}"/>
    <cellStyle name="Comma 7 5 3 2 2 2 2" xfId="30776" xr:uid="{0405C4BC-9FA5-4E1C-AE2C-0E8E035E6E55}"/>
    <cellStyle name="Comma 7 5 3 2 3" xfId="24070" xr:uid="{8A811A5F-863A-432D-8845-82D7A335A18F}"/>
    <cellStyle name="Comma 7 5 3 2 3 2" xfId="26963" xr:uid="{ACD1A0F0-669A-46F3-822C-B3E39EEFFB34}"/>
    <cellStyle name="Comma 7 5 3 2 4" xfId="30058" xr:uid="{4003CD9E-9CDC-471A-80E3-40C67E7AE6F3}"/>
    <cellStyle name="Comma 7 5 3 3" xfId="1776" xr:uid="{00000000-0005-0000-0000-0000E2020000}"/>
    <cellStyle name="Comma 7 5 3 4" xfId="1774" xr:uid="{00000000-0005-0000-0000-0000E3020000}"/>
    <cellStyle name="Comma 7 5 3 4 2" xfId="25793" xr:uid="{C46FFFC4-5367-43D9-A0F2-883957F7948E}"/>
    <cellStyle name="Comma 7 5 3 4 3" xfId="25049" xr:uid="{B860A217-F0E0-4C8F-8370-1FADC8BB8F47}"/>
    <cellStyle name="Comma 7 5 3 5" xfId="4416" xr:uid="{C9503F72-C980-4EA6-9C7B-463E12EBFCF4}"/>
    <cellStyle name="Comma 7 5 3 5 2" xfId="9188" xr:uid="{5A1C26EA-F208-48EE-86DD-9FFC88BAFD19}"/>
    <cellStyle name="Comma 7 5 3 5 2 2" xfId="19568" xr:uid="{FCD690AC-5AC5-4154-904A-D83197D1328E}"/>
    <cellStyle name="Comma 7 5 3 5 2 3" xfId="31082" xr:uid="{D2DA8AD8-9203-46A4-840D-08F9276927A9}"/>
    <cellStyle name="Comma 7 5 3 5 2 4" xfId="30775" xr:uid="{ADEA8ABE-EF1C-4EE3-B196-098AA0C6560D}"/>
    <cellStyle name="Comma 7 5 3 5 3" xfId="12021" xr:uid="{FE1AF542-490F-455D-B3A3-CBC2CF555370}"/>
    <cellStyle name="Comma 7 5 3 5 3 2" xfId="22401" xr:uid="{00BE9369-0DF0-4924-8996-08D0CF6B80B1}"/>
    <cellStyle name="Comma 7 5 3 5 4" xfId="26389" xr:uid="{6B4CBF57-0C58-4E6E-8425-E119C9F18CE3}"/>
    <cellStyle name="Comma 7 5 3 5 5" xfId="26811" xr:uid="{2D16A3FA-6801-4321-9577-5BCA3F3D3CF6}"/>
    <cellStyle name="Comma 7 5 3 5 6" xfId="16735" xr:uid="{16B91357-5D72-4047-8D44-EA5C0437341A}"/>
    <cellStyle name="Comma 7 5 3 6" xfId="4913" xr:uid="{52DF5D1D-58FF-4F8F-A9B2-66477038F575}"/>
    <cellStyle name="Comma 7 5 3 6 2" xfId="27200" xr:uid="{6326BB40-03C3-4902-9C37-66E177A6EE9F}"/>
    <cellStyle name="Comma 7 5 3 6 3" xfId="26125" xr:uid="{8D6A2465-16E8-4E6F-A741-2AF012D9129F}"/>
    <cellStyle name="Comma 7 5 3 6 4" xfId="14205" xr:uid="{B4665CA3-479F-4BA8-B01A-97C19FE4190B}"/>
    <cellStyle name="Comma 7 5 3 7" xfId="6658" xr:uid="{1AFEB5F0-FB19-4185-86EE-541F27F587A7}"/>
    <cellStyle name="Comma 7 5 3 7 2" xfId="17038" xr:uid="{958F4867-4E4C-4A39-88B9-A6A66A6A68B3}"/>
    <cellStyle name="Comma 7 5 3 8" xfId="9491" xr:uid="{4B8908AE-1128-4C15-8990-7885F7F4F125}"/>
    <cellStyle name="Comma 7 5 3 8 2" xfId="19871" xr:uid="{57CCC8A8-3DAE-4B38-9E91-BA0D903C5B64}"/>
    <cellStyle name="Comma 7 5 3 9" xfId="25475" xr:uid="{07803372-5954-4D9E-9D44-7FB4212F89A6}"/>
    <cellStyle name="Comma 7 5 4" xfId="524" xr:uid="{00000000-0005-0000-0000-0000E4020000}"/>
    <cellStyle name="Comma 7 5 4 2" xfId="1778" xr:uid="{00000000-0005-0000-0000-0000E5020000}"/>
    <cellStyle name="Comma 7 5 4 2 2" xfId="24446" xr:uid="{BF2EC34A-698B-443F-AAE6-00CE8E0BD838}"/>
    <cellStyle name="Comma 7 5 4 2 2 2" xfId="29812" xr:uid="{ACABB38E-F2C3-4AC1-BAE5-A0B7DA0C7293}"/>
    <cellStyle name="Comma 7 5 4 2 2 2 2" xfId="30778" xr:uid="{AF40BC1E-0D28-4ADA-909F-280C9863C3CF}"/>
    <cellStyle name="Comma 7 5 4 2 3" xfId="25558" xr:uid="{57C8C355-B884-4ABB-8802-01C4ABA7B528}"/>
    <cellStyle name="Comma 7 5 4 2 4" xfId="30038" xr:uid="{2590A26D-2BC3-46D2-9CBC-376320D777B3}"/>
    <cellStyle name="Comma 7 5 4 3" xfId="1779" xr:uid="{00000000-0005-0000-0000-0000E6020000}"/>
    <cellStyle name="Comma 7 5 4 4" xfId="1777" xr:uid="{00000000-0005-0000-0000-0000E7020000}"/>
    <cellStyle name="Comma 7 5 4 5" xfId="4914" xr:uid="{DB919833-4F3D-4DD0-92E0-182B07EEBA4A}"/>
    <cellStyle name="Comma 7 5 4 5 2" xfId="14206" xr:uid="{40ACD453-DF55-4FFD-A391-5CE1BDDCA524}"/>
    <cellStyle name="Comma 7 5 4 5 2 2" xfId="31115" xr:uid="{AFD7E339-6562-4166-B7E4-17A96787670E}"/>
    <cellStyle name="Comma 7 5 4 5 2 3" xfId="30777" xr:uid="{171CD150-B758-49E1-ADA7-FED0D3CB3AFB}"/>
    <cellStyle name="Comma 7 5 4 6" xfId="6659" xr:uid="{3A3D3219-E4C3-4D65-9D99-82110F79AA60}"/>
    <cellStyle name="Comma 7 5 4 6 2" xfId="17039" xr:uid="{279B2CF0-A082-4FCF-9AAF-773691DA413F}"/>
    <cellStyle name="Comma 7 5 4 7" xfId="9492" xr:uid="{FCA469A8-8931-48F6-926A-41861DF39F45}"/>
    <cellStyle name="Comma 7 5 4 7 2" xfId="19872" xr:uid="{55A2D2CF-771F-45C4-8325-93696FF6CA25}"/>
    <cellStyle name="Comma 7 5 4 8" xfId="22754" xr:uid="{A900A73F-8391-41AF-A37D-A96D0AAB769A}"/>
    <cellStyle name="Comma 7 5 4 9" xfId="13373" xr:uid="{5991FD6E-E04B-4B1E-8779-90B5E1B3389E}"/>
    <cellStyle name="Comma 7 5 5" xfId="1780" xr:uid="{00000000-0005-0000-0000-0000E8020000}"/>
    <cellStyle name="Comma 7 5 5 2" xfId="2509" xr:uid="{00000000-0005-0000-0000-000041020000}"/>
    <cellStyle name="Comma 7 5 5 2 2" xfId="7634" xr:uid="{8BD04E5F-2AF6-4CAB-B0E4-9422C199D6EF}"/>
    <cellStyle name="Comma 7 5 5 2 2 2" xfId="18014" xr:uid="{1522A619-7A17-43D7-9F68-0A37B7D1ACB6}"/>
    <cellStyle name="Comma 7 5 5 2 3" xfId="10467" xr:uid="{F92458F7-2A4F-44FD-AEF2-734C921800EA}"/>
    <cellStyle name="Comma 7 5 5 2 3 2" xfId="20847" xr:uid="{AC8B4F3C-0517-4D8B-A400-6A262C563C4C}"/>
    <cellStyle name="Comma 7 5 5 2 4" xfId="15181" xr:uid="{C2388372-8FDB-4F2C-93F5-96DE42466C4F}"/>
    <cellStyle name="Comma 7 5 5 2 5" xfId="30439" xr:uid="{03E98A0F-5295-4006-9775-DC44882EA57A}"/>
    <cellStyle name="Comma 7 5 5 3" xfId="3667" xr:uid="{00000000-0005-0000-0000-0000E8020000}"/>
    <cellStyle name="Comma 7 5 5 4" xfId="5637" xr:uid="{549DF708-A440-479B-B2F3-1DB44B4EF640}"/>
    <cellStyle name="Comma 7 5 5 4 2" xfId="29845" xr:uid="{0CCCBC86-3CE8-47B5-9F99-C8ED5F9D97B3}"/>
    <cellStyle name="Comma 7 5 5 5" xfId="23829" xr:uid="{7ABF10FD-54AF-4FCB-A30B-74C19BFAC23C}"/>
    <cellStyle name="Comma 7 5 5 6" xfId="12897" xr:uid="{2299A01D-B91F-4761-845C-904B07E66C70}"/>
    <cellStyle name="Comma 7 5 6" xfId="1781" xr:uid="{00000000-0005-0000-0000-0000E9020000}"/>
    <cellStyle name="Comma 7 5 6 2" xfId="2285" xr:uid="{00000000-0005-0000-0000-00003B020000}"/>
    <cellStyle name="Comma 7 5 6 2 2" xfId="7412" xr:uid="{96301E53-3181-48FB-8AC6-3E2E435B2651}"/>
    <cellStyle name="Comma 7 5 6 2 2 2" xfId="17792" xr:uid="{E5BBB9F5-82C1-44B3-AB90-B6D07CA561EC}"/>
    <cellStyle name="Comma 7 5 6 2 3" xfId="10245" xr:uid="{1C344A61-EF6C-4749-8CC5-F367E86BAEC6}"/>
    <cellStyle name="Comma 7 5 6 2 3 2" xfId="20625" xr:uid="{6F00D7DF-26C0-4026-B970-FCDB35570BB5}"/>
    <cellStyle name="Comma 7 5 6 2 4" xfId="26703" xr:uid="{25367A79-03FE-4E99-A6D9-B39A4C021B71}"/>
    <cellStyle name="Comma 7 5 6 2 5" xfId="28077" xr:uid="{81956DED-55C2-46FF-BA51-2B1FE576EDA6}"/>
    <cellStyle name="Comma 7 5 6 2 6" xfId="14959" xr:uid="{1FC506FA-B02F-4406-BE5D-1A0AB0002CD6}"/>
    <cellStyle name="Comma 7 5 6 3" xfId="3708" xr:uid="{00000000-0005-0000-0000-0000E9020000}"/>
    <cellStyle name="Comma 7 5 6 4" xfId="23748" xr:uid="{28F6DA41-D61A-4D0F-9CA7-CAF5D179111F}"/>
    <cellStyle name="Comma 7 5 6 4 2" xfId="29871" xr:uid="{1E50365E-F381-4A78-9DEE-85DE002A0ED4}"/>
    <cellStyle name="Comma 7 5 6 5" xfId="30001" xr:uid="{2C6228CA-1ACB-48D5-AC98-48ED27FB57CC}"/>
    <cellStyle name="Comma 7 5 7" xfId="1767" xr:uid="{00000000-0005-0000-0000-0000EA020000}"/>
    <cellStyle name="Comma 7 5 7 2" xfId="25767" xr:uid="{F584A0C8-D732-472C-8BC3-DCA82A4452C1}"/>
    <cellStyle name="Comma 7 5 7 3" xfId="24311" xr:uid="{DE1C596D-9290-445D-A960-F019D4EBE472}"/>
    <cellStyle name="Comma 7 5 8" xfId="3872" xr:uid="{48CD740C-5852-4F71-8415-A59533214287}"/>
    <cellStyle name="Comma 7 5 8 2" xfId="8704" xr:uid="{2092291F-6D19-473F-B830-5642A321C9E0}"/>
    <cellStyle name="Comma 7 5 8 2 2" xfId="19084" xr:uid="{3C3C96BC-C15B-42E8-A25D-DFE52D72489C}"/>
    <cellStyle name="Comma 7 5 8 3" xfId="11537" xr:uid="{45226AFF-2E75-4335-B2ED-828ECCDB1B2E}"/>
    <cellStyle name="Comma 7 5 8 3 2" xfId="21917" xr:uid="{3BD3D099-5148-4FEB-9872-FEC1BB64264A}"/>
    <cellStyle name="Comma 7 5 8 4" xfId="27226" xr:uid="{9D9EC285-B6D7-4808-A5A5-F2B84F97DB89}"/>
    <cellStyle name="Comma 7 5 8 5" xfId="26602" xr:uid="{EA04B149-B8A8-46AB-8B5F-D3490B78CF45}"/>
    <cellStyle name="Comma 7 5 8 6" xfId="16251" xr:uid="{0F497EE2-3708-464E-B533-49B9C695DDE7}"/>
    <cellStyle name="Comma 7 5 9" xfId="4910" xr:uid="{EFAE726E-D909-4F3A-A93D-88D212696C5B}"/>
    <cellStyle name="Comma 7 5 9 2" xfId="27479" xr:uid="{5BA3817F-2561-481C-A447-26DAD1F5D2D1}"/>
    <cellStyle name="Comma 7 5 9 3" xfId="28117" xr:uid="{F59C1B3D-7808-45AB-A87E-F0FFD805067B}"/>
    <cellStyle name="Comma 7 5 9 4" xfId="14202" xr:uid="{F41FDCFE-A946-4145-AE37-811A2338AAC6}"/>
    <cellStyle name="Comma 7 6" xfId="525" xr:uid="{00000000-0005-0000-0000-0000EB020000}"/>
    <cellStyle name="Comma 7 6 10" xfId="6660" xr:uid="{3C922A1C-3EDF-4ADB-BCF9-4AAAD0AD9E0B}"/>
    <cellStyle name="Comma 7 6 10 2" xfId="17040" xr:uid="{7F79C41C-4C72-473D-8C7E-2F2111D1976D}"/>
    <cellStyle name="Comma 7 6 11" xfId="9493" xr:uid="{64755B39-2642-4500-B52C-9B7320D95F8E}"/>
    <cellStyle name="Comma 7 6 11 2" xfId="19873" xr:uid="{DFB4B661-D0C2-4C9C-98F4-4E5EC8E5A97B}"/>
    <cellStyle name="Comma 7 6 12" xfId="23726" xr:uid="{5BEAD8CD-3BBE-4F24-849F-DEB87F170612}"/>
    <cellStyle name="Comma 7 6 13" xfId="12518" xr:uid="{30036AA6-4C98-40E0-9CD5-00847A39A7FB}"/>
    <cellStyle name="Comma 7 6 2" xfId="526" xr:uid="{00000000-0005-0000-0000-0000EC020000}"/>
    <cellStyle name="Comma 7 6 2 10" xfId="25114" xr:uid="{814FE15A-4D33-47EF-8D30-EACB30C37661}"/>
    <cellStyle name="Comma 7 6 2 11" xfId="12676" xr:uid="{6724AC7A-9AE5-497A-A10F-2236E9674140}"/>
    <cellStyle name="Comma 7 6 2 2" xfId="527" xr:uid="{00000000-0005-0000-0000-0000ED020000}"/>
    <cellStyle name="Comma 7 6 2 2 2" xfId="1785" xr:uid="{00000000-0005-0000-0000-0000EE020000}"/>
    <cellStyle name="Comma 7 6 2 2 2 2" xfId="24579" xr:uid="{5DC6A7E0-F1A5-4CA2-B4F1-40AE2DEBE743}"/>
    <cellStyle name="Comma 7 6 2 2 2 2 2" xfId="29799" xr:uid="{6530A366-0929-4E11-BB5C-1247AF3904CA}"/>
    <cellStyle name="Comma 7 6 2 2 2 2 2 2" xfId="30780" xr:uid="{CD5614D8-BFEE-49F5-8B7B-9193CFB74C10}"/>
    <cellStyle name="Comma 7 6 2 2 2 3" xfId="23933" xr:uid="{E36F713B-902C-474C-93D2-2A68907E4954}"/>
    <cellStyle name="Comma 7 6 2 2 2 4" xfId="30059" xr:uid="{01672D53-D010-430C-A056-32DE89E2A64E}"/>
    <cellStyle name="Comma 7 6 2 2 3" xfId="1786" xr:uid="{00000000-0005-0000-0000-0000EF020000}"/>
    <cellStyle name="Comma 7 6 2 2 3 2" xfId="28555" xr:uid="{5E0339E1-F027-4441-B67C-359CFFC3FA81}"/>
    <cellStyle name="Comma 7 6 2 2 3 3" xfId="26687" xr:uid="{49DBD4AD-E167-4C32-A3F1-77C9BEF24AA4}"/>
    <cellStyle name="Comma 7 6 2 2 4" xfId="1784" xr:uid="{00000000-0005-0000-0000-0000F0020000}"/>
    <cellStyle name="Comma 7 6 2 2 5" xfId="4917" xr:uid="{568104A5-BF9E-4CAB-8466-A723EBB6FFCC}"/>
    <cellStyle name="Comma 7 6 2 2 5 2" xfId="27422" xr:uid="{6D27C4D8-3DCA-45E9-B4AB-2A98FB1E5EE5}"/>
    <cellStyle name="Comma 7 6 2 2 5 2 2" xfId="31190" xr:uid="{5D3FFA2F-4D53-434E-94A8-7F717C58A0F3}"/>
    <cellStyle name="Comma 7 6 2 2 5 2 3" xfId="30779" xr:uid="{1CC38D04-CD23-46B7-BB5E-CB53C7761DA1}"/>
    <cellStyle name="Comma 7 6 2 2 5 3" xfId="27496" xr:uid="{C946227B-FD3C-4022-B083-3E43AC2359BB}"/>
    <cellStyle name="Comma 7 6 2 2 5 4" xfId="14209" xr:uid="{E793957B-5283-40B1-A140-FAE3C320445E}"/>
    <cellStyle name="Comma 7 6 2 2 6" xfId="6662" xr:uid="{08D01A92-D402-4010-8F82-1B92687A9318}"/>
    <cellStyle name="Comma 7 6 2 2 6 2" xfId="17042" xr:uid="{2B0FA746-237E-4BCF-9749-FA783E15E6B1}"/>
    <cellStyle name="Comma 7 6 2 2 7" xfId="9495" xr:uid="{CB4BEAF8-8EA1-4E64-B2B4-DB3E3BE6CFC4}"/>
    <cellStyle name="Comma 7 6 2 2 7 2" xfId="19875" xr:uid="{D7BF4F8A-54A9-412F-8ACF-CC7A9377CEF4}"/>
    <cellStyle name="Comma 7 6 2 2 8" xfId="23650" xr:uid="{46A5AAB7-7F4C-49F6-98ED-6349F507F456}"/>
    <cellStyle name="Comma 7 6 2 2 9" xfId="13584" xr:uid="{BF096EB4-D816-419A-A0CF-AECE1917DBF7}"/>
    <cellStyle name="Comma 7 6 2 3" xfId="1787" xr:uid="{00000000-0005-0000-0000-0000F1020000}"/>
    <cellStyle name="Comma 7 6 2 3 2" xfId="2683" xr:uid="{00000000-0005-0000-0000-000045020000}"/>
    <cellStyle name="Comma 7 6 2 3 2 2" xfId="7807" xr:uid="{BF3D237B-7A5C-4AAA-888F-27E9372A55C6}"/>
    <cellStyle name="Comma 7 6 2 3 2 2 2" xfId="18187" xr:uid="{C7FBD44B-FA60-4D74-A7B2-1672FA506946}"/>
    <cellStyle name="Comma 7 6 2 3 2 3" xfId="10640" xr:uid="{6E4FC81E-5D87-4568-B43B-22C6D3B722B4}"/>
    <cellStyle name="Comma 7 6 2 3 2 3 2" xfId="21020" xr:uid="{4C3A11D8-3CA8-4B93-8360-3532C16154E6}"/>
    <cellStyle name="Comma 7 6 2 3 2 4" xfId="15354" xr:uid="{F5ABC2AE-96BF-4503-97DF-050751112AFA}"/>
    <cellStyle name="Comma 7 6 2 3 2 5" xfId="30440" xr:uid="{D87D8F3D-F43C-41C0-8037-C1D88E2C0419}"/>
    <cellStyle name="Comma 7 6 2 3 3" xfId="3617" xr:uid="{00000000-0005-0000-0000-0000F1020000}"/>
    <cellStyle name="Comma 7 6 2 3 4" xfId="5638" xr:uid="{A859882B-B923-4E27-B0EB-8C0E2A828252}"/>
    <cellStyle name="Comma 7 6 2 3 4 2" xfId="29755" xr:uid="{2383F154-FBC3-4396-AA20-4E3ACC12478B}"/>
    <cellStyle name="Comma 7 6 2 3 5" xfId="24407" xr:uid="{EC228E64-B2C8-4AC7-BE4E-D17338AB1515}"/>
    <cellStyle name="Comma 7 6 2 3 6" xfId="13094" xr:uid="{C208DBAA-B733-4EC3-AE62-2CF8D1447AE0}"/>
    <cellStyle name="Comma 7 6 2 4" xfId="1788" xr:uid="{00000000-0005-0000-0000-0000F2020000}"/>
    <cellStyle name="Comma 7 6 2 4 2" xfId="4663" xr:uid="{50E6BFA1-74EF-4B19-9EE4-646816D6291E}"/>
    <cellStyle name="Comma 7 6 2 4 2 2" xfId="9411" xr:uid="{6712593D-4D90-4972-B5EA-F02A2074CDB3}"/>
    <cellStyle name="Comma 7 6 2 4 2 2 2" xfId="19791" xr:uid="{8E197436-3704-4568-9E55-6040B877C7C6}"/>
    <cellStyle name="Comma 7 6 2 4 2 2 3" xfId="31109" xr:uid="{53BB95EB-C7DA-4A8C-A4C2-E7F1D2015036}"/>
    <cellStyle name="Comma 7 6 2 4 2 2 4" xfId="30781" xr:uid="{BFE3B2AC-07A6-4004-A56B-5447B1DA410D}"/>
    <cellStyle name="Comma 7 6 2 4 2 3" xfId="12244" xr:uid="{3CB18AEA-CAC2-4D64-9896-F6D9491787E4}"/>
    <cellStyle name="Comma 7 6 2 4 2 3 2" xfId="22624" xr:uid="{0DAC3779-A367-4685-9318-BD1DC710C257}"/>
    <cellStyle name="Comma 7 6 2 4 2 4" xfId="25843" xr:uid="{90FCDCF5-0E73-428A-AD01-8BD32EE7A20A}"/>
    <cellStyle name="Comma 7 6 2 4 2 5" xfId="26943" xr:uid="{FDEAC753-4E39-4E73-BA38-3471ED455783}"/>
    <cellStyle name="Comma 7 6 2 4 2 6" xfId="16958" xr:uid="{FB80DAFC-A2F7-40F0-AB68-3C4DEBDA971E}"/>
    <cellStyle name="Comma 7 6 2 4 3" xfId="23502" xr:uid="{04889AB2-5596-4889-95C2-683574FB893B}"/>
    <cellStyle name="Comma 7 6 2 4 3 2" xfId="29909" xr:uid="{A56ADC01-A341-4692-A5BD-408AA86B465C}"/>
    <cellStyle name="Comma 7 6 2 4 4" xfId="30021" xr:uid="{038B0F77-68FE-441B-A2D7-3E607D8FBD3E}"/>
    <cellStyle name="Comma 7 6 2 5" xfId="1783" xr:uid="{00000000-0005-0000-0000-0000F3020000}"/>
    <cellStyle name="Comma 7 6 2 5 2" xfId="25693" xr:uid="{43A0D14E-D700-4A27-B4AB-31B149617AFF}"/>
    <cellStyle name="Comma 7 6 2 5 3" xfId="24098" xr:uid="{54D0671A-307C-4728-BC97-C34C5ECF5973}"/>
    <cellStyle name="Comma 7 6 2 6" xfId="4132" xr:uid="{F945E186-3247-4F6C-B426-F7EFD44BCD80}"/>
    <cellStyle name="Comma 7 6 2 6 2" xfId="8904" xr:uid="{DE90C64F-E618-43DD-89D7-72CB5AD9AA83}"/>
    <cellStyle name="Comma 7 6 2 6 2 2" xfId="19284" xr:uid="{10632414-1D65-4747-948E-6E1245FE22D9}"/>
    <cellStyle name="Comma 7 6 2 6 3" xfId="11737" xr:uid="{5AB719FF-2D36-40CA-B87B-E0EEB0F6B2A4}"/>
    <cellStyle name="Comma 7 6 2 6 3 2" xfId="22117" xr:uid="{EF699C44-1A09-41A7-875A-469875BB7530}"/>
    <cellStyle name="Comma 7 6 2 6 4" xfId="27115" xr:uid="{E4AFD861-E5CC-47DE-95E7-34710AD78800}"/>
    <cellStyle name="Comma 7 6 2 6 5" xfId="26443" xr:uid="{5506A1C8-F541-44DE-857E-8369B4475383}"/>
    <cellStyle name="Comma 7 6 2 6 6" xfId="16451" xr:uid="{6857E195-9D92-4D19-A4E3-236B3934BF3B}"/>
    <cellStyle name="Comma 7 6 2 7" xfId="4916" xr:uid="{FE403337-2F0D-4875-BE3F-AE4E3512D1C4}"/>
    <cellStyle name="Comma 7 6 2 7 2" xfId="27184" xr:uid="{223CDA76-39A1-462B-B62D-67B01570377D}"/>
    <cellStyle name="Comma 7 6 2 7 3" xfId="25875" xr:uid="{2EA461FC-8742-4111-9649-6F3E9C6FB2B2}"/>
    <cellStyle name="Comma 7 6 2 7 4" xfId="14208" xr:uid="{3D7978FF-A8A6-4159-87A7-1406E29B3FFC}"/>
    <cellStyle name="Comma 7 6 2 8" xfId="6661" xr:uid="{6BFB99A7-C150-4A32-91F9-F00DD3F6570A}"/>
    <cellStyle name="Comma 7 6 2 8 2" xfId="17041" xr:uid="{E695DF8E-2F2C-42CB-86B7-745C00487F72}"/>
    <cellStyle name="Comma 7 6 2 9" xfId="9494" xr:uid="{9FEF4260-B3EB-478D-9250-28C108D44304}"/>
    <cellStyle name="Comma 7 6 2 9 2" xfId="19874" xr:uid="{994A1F05-8638-445F-81D5-DDF77F57B939}"/>
    <cellStyle name="Comma 7 6 3" xfId="528" xr:uid="{00000000-0005-0000-0000-0000F4020000}"/>
    <cellStyle name="Comma 7 6 3 10" xfId="13585" xr:uid="{56574CA9-3593-4025-BED2-E7C628883E83}"/>
    <cellStyle name="Comma 7 6 3 2" xfId="1790" xr:uid="{00000000-0005-0000-0000-0000F5020000}"/>
    <cellStyle name="Comma 7 6 3 2 2" xfId="22750" xr:uid="{593812E3-2DDF-4E3E-AF86-94AFED44583B}"/>
    <cellStyle name="Comma 7 6 3 2 2 2" xfId="29806" xr:uid="{C1CE4960-82BB-4DAF-BD8F-C3EF7E964D61}"/>
    <cellStyle name="Comma 7 6 3 2 2 2 2" xfId="30783" xr:uid="{05E51192-649A-411F-9AB3-46D1F40C9C68}"/>
    <cellStyle name="Comma 7 6 3 2 3" xfId="25624" xr:uid="{EF760203-0895-4660-ABBE-998EE7974075}"/>
    <cellStyle name="Comma 7 6 3 2 3 2" xfId="26188" xr:uid="{817FEF4E-F9EF-4ACF-AE83-5398CABA09AF}"/>
    <cellStyle name="Comma 7 6 3 2 4" xfId="30060" xr:uid="{A2F331B9-7AA9-4AC8-AD6F-60544D09BFCC}"/>
    <cellStyle name="Comma 7 6 3 3" xfId="1791" xr:uid="{00000000-0005-0000-0000-0000F6020000}"/>
    <cellStyle name="Comma 7 6 3 4" xfId="1789" xr:uid="{00000000-0005-0000-0000-0000F7020000}"/>
    <cellStyle name="Comma 7 6 3 4 2" xfId="26137" xr:uid="{E6EA9670-01AD-4097-8942-F95C02BBB311}"/>
    <cellStyle name="Comma 7 6 3 4 3" xfId="27842" xr:uid="{2083A926-FFA6-4312-9EFE-62A3FA2AB227}"/>
    <cellStyle name="Comma 7 6 3 5" xfId="4417" xr:uid="{17EE87F9-E15C-49D6-B698-675BFE4FD544}"/>
    <cellStyle name="Comma 7 6 3 5 2" xfId="9189" xr:uid="{B9F2C594-CA1B-4D92-82B7-FE9881B6570F}"/>
    <cellStyle name="Comma 7 6 3 5 2 2" xfId="19569" xr:uid="{8CB3C512-BA74-4514-9D59-133ED75F9BC5}"/>
    <cellStyle name="Comma 7 6 3 5 2 3" xfId="31083" xr:uid="{5B1F8756-6123-46BD-9F5C-3032651408D7}"/>
    <cellStyle name="Comma 7 6 3 5 2 4" xfId="30782" xr:uid="{75EF5744-0076-4620-A6E4-89D8800440B2}"/>
    <cellStyle name="Comma 7 6 3 5 3" xfId="12022" xr:uid="{6457D9C0-646F-48BD-A790-54F396FCF5C2}"/>
    <cellStyle name="Comma 7 6 3 5 3 2" xfId="22402" xr:uid="{2AE34014-F6E9-43B0-A9B5-3B3CA21E8788}"/>
    <cellStyle name="Comma 7 6 3 5 4" xfId="28329" xr:uid="{182E924A-FF7E-42F9-9D6F-3A88F64A8DB2}"/>
    <cellStyle name="Comma 7 6 3 5 5" xfId="26326" xr:uid="{F635D046-8281-43E0-AD08-5830F511022A}"/>
    <cellStyle name="Comma 7 6 3 5 6" xfId="16736" xr:uid="{F9D2678E-A41C-40F6-972B-1B0C4D2A6423}"/>
    <cellStyle name="Comma 7 6 3 6" xfId="4918" xr:uid="{33EFC1D5-54EB-4630-90A0-666D9DDD8F4A}"/>
    <cellStyle name="Comma 7 6 3 6 2" xfId="27262" xr:uid="{3DBEA452-D5B7-4573-9611-B22636B32724}"/>
    <cellStyle name="Comma 7 6 3 6 3" xfId="27856" xr:uid="{18868A69-83E5-43C1-B06F-3600A8F65256}"/>
    <cellStyle name="Comma 7 6 3 6 4" xfId="14210" xr:uid="{9E573F68-FCB4-4BA3-B42E-E92861EC75F0}"/>
    <cellStyle name="Comma 7 6 3 7" xfId="6663" xr:uid="{7052F44D-9F59-41BC-8F0E-03F9C92B062F}"/>
    <cellStyle name="Comma 7 6 3 7 2" xfId="17043" xr:uid="{C390A5C7-FDCB-42E1-917F-5CF360D52B23}"/>
    <cellStyle name="Comma 7 6 3 8" xfId="9496" xr:uid="{EA7EDDA5-DEB2-4B2A-B71E-B6740F9D6D4A}"/>
    <cellStyle name="Comma 7 6 3 8 2" xfId="19876" xr:uid="{B355EA29-EC2F-469C-A830-D4B3E64D5A5E}"/>
    <cellStyle name="Comma 7 6 3 9" xfId="23263" xr:uid="{C9357FCF-C68B-423E-8713-5590C530334C}"/>
    <cellStyle name="Comma 7 6 4" xfId="529" xr:uid="{00000000-0005-0000-0000-0000F8020000}"/>
    <cellStyle name="Comma 7 6 4 2" xfId="1793" xr:uid="{00000000-0005-0000-0000-0000F9020000}"/>
    <cellStyle name="Comma 7 6 4 2 2" xfId="23916" xr:uid="{461306F4-CC51-41EF-898A-E9488C332240}"/>
    <cellStyle name="Comma 7 6 4 2 2 2" xfId="29810" xr:uid="{57D54F67-70B5-4496-B67A-CCD271CE0A1A}"/>
    <cellStyle name="Comma 7 6 4 2 2 2 2" xfId="30785" xr:uid="{275B49E3-BA19-4808-AF0E-992BAD75E9CA}"/>
    <cellStyle name="Comma 7 6 4 2 3" xfId="24293" xr:uid="{089D13FD-4729-4D15-80E1-E28074858099}"/>
    <cellStyle name="Comma 7 6 4 2 4" xfId="30039" xr:uid="{3CAEEE8B-0AAD-4E47-8D9D-7B15CA8A6CF5}"/>
    <cellStyle name="Comma 7 6 4 3" xfId="1794" xr:uid="{00000000-0005-0000-0000-0000FA020000}"/>
    <cellStyle name="Comma 7 6 4 4" xfId="1792" xr:uid="{00000000-0005-0000-0000-0000FB020000}"/>
    <cellStyle name="Comma 7 6 4 5" xfId="4919" xr:uid="{2C77362A-6873-444E-B14C-FAA30BCA57CB}"/>
    <cellStyle name="Comma 7 6 4 5 2" xfId="14211" xr:uid="{C6C22BA0-4EEC-40BF-9A2B-ECD4F30E0328}"/>
    <cellStyle name="Comma 7 6 4 5 2 2" xfId="31116" xr:uid="{108BB9CF-32ED-4F0D-84FA-ED3968C16286}"/>
    <cellStyle name="Comma 7 6 4 5 2 3" xfId="30784" xr:uid="{0C9D9E98-C376-4509-99C7-461FA0F154D1}"/>
    <cellStyle name="Comma 7 6 4 6" xfId="6664" xr:uid="{B5D98CB2-C2F7-4A23-B0A0-CAFC738FBDA2}"/>
    <cellStyle name="Comma 7 6 4 6 2" xfId="17044" xr:uid="{CB0A4849-9D34-4D9C-828B-FA1FD7A9C39E}"/>
    <cellStyle name="Comma 7 6 4 7" xfId="9497" xr:uid="{A7F82291-B191-4B31-9A00-3C33733B7CDB}"/>
    <cellStyle name="Comma 7 6 4 7 2" xfId="19877" xr:uid="{895531C1-A89E-4C95-A546-1604F409EE1B}"/>
    <cellStyle name="Comma 7 6 4 8" xfId="23398" xr:uid="{1B88D223-F22D-4CD0-9B37-64E4FFB2E99C}"/>
    <cellStyle name="Comma 7 6 4 9" xfId="13374" xr:uid="{D6DEE421-8356-4C29-8B02-F990C6140E48}"/>
    <cellStyle name="Comma 7 6 5" xfId="1795" xr:uid="{00000000-0005-0000-0000-0000FC020000}"/>
    <cellStyle name="Comma 7 6 5 2" xfId="2572" xr:uid="{00000000-0005-0000-0000-000048020000}"/>
    <cellStyle name="Comma 7 6 5 2 2" xfId="7697" xr:uid="{214766C4-5442-4056-BBCF-25EFC9D14903}"/>
    <cellStyle name="Comma 7 6 5 2 2 2" xfId="18077" xr:uid="{7ABFEC52-D2E5-4E24-985B-B77C47CD40DF}"/>
    <cellStyle name="Comma 7 6 5 2 3" xfId="10530" xr:uid="{E4338EB2-8C0F-49BC-AB64-1C26551D1A54}"/>
    <cellStyle name="Comma 7 6 5 2 3 2" xfId="20910" xr:uid="{EE5AFDC6-F44C-47C9-AC73-44AAC855D5F6}"/>
    <cellStyle name="Comma 7 6 5 2 4" xfId="15244" xr:uid="{091C491E-3118-48B7-8179-E6285792460D}"/>
    <cellStyle name="Comma 7 6 5 2 5" xfId="30441" xr:uid="{F7FA1887-1CFD-4A77-A944-6246311872AB}"/>
    <cellStyle name="Comma 7 6 5 3" xfId="2062" xr:uid="{00000000-0005-0000-0000-0000FC020000}"/>
    <cellStyle name="Comma 7 6 5 4" xfId="5639" xr:uid="{E6B8AE12-F1B5-499A-8F3E-004979DA9C30}"/>
    <cellStyle name="Comma 7 6 5 4 2" xfId="29846" xr:uid="{7BBD256C-B730-43AF-815C-82C21BC38304}"/>
    <cellStyle name="Comma 7 6 5 5" xfId="23315" xr:uid="{186F7AEF-2327-4ED2-96ED-D56E6A0454EA}"/>
    <cellStyle name="Comma 7 6 5 6" xfId="12960" xr:uid="{E7DC528C-F130-4FF3-A64C-873FB2F5F56E}"/>
    <cellStyle name="Comma 7 6 6" xfId="1796" xr:uid="{00000000-0005-0000-0000-0000FD020000}"/>
    <cellStyle name="Comma 7 6 6 2" xfId="2286" xr:uid="{00000000-0005-0000-0000-000042020000}"/>
    <cellStyle name="Comma 7 6 6 2 2" xfId="7413" xr:uid="{DC0BA885-AAD0-406B-8C49-1F80B01D3139}"/>
    <cellStyle name="Comma 7 6 6 2 2 2" xfId="17793" xr:uid="{097FC72B-A4B1-41F1-89FA-E497A9C55EB6}"/>
    <cellStyle name="Comma 7 6 6 2 3" xfId="10246" xr:uid="{519F6ED0-7B20-436A-85EB-0745016D725D}"/>
    <cellStyle name="Comma 7 6 6 2 3 2" xfId="20626" xr:uid="{DF8105FF-DC48-4A5A-A798-92E7F20D62BA}"/>
    <cellStyle name="Comma 7 6 6 2 4" xfId="28719" xr:uid="{E1AB2579-9A5D-455E-A557-06AF11B88023}"/>
    <cellStyle name="Comma 7 6 6 2 5" xfId="27129" xr:uid="{9AA29743-1BB0-42A7-8142-D25BC83613CB}"/>
    <cellStyle name="Comma 7 6 6 2 6" xfId="14960" xr:uid="{D4CDCE7D-8BC5-43F6-B455-A2D94633B00D}"/>
    <cellStyle name="Comma 7 6 6 3" xfId="3565" xr:uid="{00000000-0005-0000-0000-0000FD020000}"/>
    <cellStyle name="Comma 7 6 6 4" xfId="25442" xr:uid="{42872B52-D575-49A2-AA17-DDB0CA2A7F99}"/>
    <cellStyle name="Comma 7 6 6 4 2" xfId="29882" xr:uid="{BA8926F2-5495-4B23-B877-3C97DC6CD642}"/>
    <cellStyle name="Comma 7 6 6 5" xfId="30005" xr:uid="{FA1DB840-8290-41D1-B01F-2F13D74261E2}"/>
    <cellStyle name="Comma 7 6 7" xfId="1782" xr:uid="{00000000-0005-0000-0000-0000FE020000}"/>
    <cellStyle name="Comma 7 6 7 2" xfId="27962" xr:uid="{1D32C5D1-031B-4E2E-A3F9-D5DB05CFD04C}"/>
    <cellStyle name="Comma 7 6 7 3" xfId="26877" xr:uid="{B323087D-4CC4-4BF7-B52C-5DE2B8509722}"/>
    <cellStyle name="Comma 7 6 8" xfId="3873" xr:uid="{A243BA53-A050-43A4-8A3D-C78E4411F594}"/>
    <cellStyle name="Comma 7 6 8 2" xfId="8705" xr:uid="{733A62D6-3F62-4B36-8242-2EBEEB5A247A}"/>
    <cellStyle name="Comma 7 6 8 2 2" xfId="19085" xr:uid="{81A8AB01-5EDE-492D-B7C3-58BE425DAAA2}"/>
    <cellStyle name="Comma 7 6 8 3" xfId="11538" xr:uid="{B218D86A-0B04-4ADA-B846-E6BC15240D73}"/>
    <cellStyle name="Comma 7 6 8 3 2" xfId="21918" xr:uid="{F31D6500-97F9-4A0D-A795-B6A0706BA972}"/>
    <cellStyle name="Comma 7 6 8 4" xfId="26594" xr:uid="{CAC20320-2EAC-4B05-8692-6D3045E06A47}"/>
    <cellStyle name="Comma 7 6 8 5" xfId="27355" xr:uid="{DEE963F9-8BF7-4796-ACC9-4FE8D34367F4}"/>
    <cellStyle name="Comma 7 6 8 6" xfId="16252" xr:uid="{2D16975B-8A13-4782-9163-3507B8A142AF}"/>
    <cellStyle name="Comma 7 6 9" xfId="4915" xr:uid="{E140A11C-3D15-4805-ADFA-F3493BC37417}"/>
    <cellStyle name="Comma 7 6 9 2" xfId="27837" xr:uid="{DBD250EF-0CB8-46C9-8225-D7982C860CC2}"/>
    <cellStyle name="Comma 7 6 9 3" xfId="26538" xr:uid="{E121BB5B-DD5E-428B-81BD-221BD63329A9}"/>
    <cellStyle name="Comma 7 6 9 4" xfId="14207" xr:uid="{4BEFEFAE-F8A4-43F4-B877-5A604371F221}"/>
    <cellStyle name="Comma 7 7" xfId="530" xr:uid="{00000000-0005-0000-0000-0000FF020000}"/>
    <cellStyle name="Comma 7 7 10" xfId="9498" xr:uid="{50FDD31A-098F-48AB-B132-9EE274435206}"/>
    <cellStyle name="Comma 7 7 10 2" xfId="19878" xr:uid="{A8FC17F2-4D77-4ADA-AD8A-911C3D7D6DEA}"/>
    <cellStyle name="Comma 7 7 11" xfId="25360" xr:uid="{118FA5C7-65DC-45FE-B93C-6554CEF9BCA8}"/>
    <cellStyle name="Comma 7 7 12" xfId="12519"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4" xr:uid="{D28A7FE0-815E-40F6-B577-8EE44F14115F}"/>
    <cellStyle name="Comma 7 7 2 2 2 2 2" xfId="18374" xr:uid="{7E714202-2115-41B1-BE5B-C9B27748611D}"/>
    <cellStyle name="Comma 7 7 2 2 2 2 2 2" xfId="31136" xr:uid="{7B4E6E3D-5D0B-40D6-84BD-43D775109142}"/>
    <cellStyle name="Comma 7 7 2 2 2 2 2 3" xfId="30786" xr:uid="{B018A964-2BCE-44BC-8397-0B29A05DF726}"/>
    <cellStyle name="Comma 7 7 2 2 2 3" xfId="10827" xr:uid="{F74D12D5-5D88-48FF-9BD2-A7E636270A5A}"/>
    <cellStyle name="Comma 7 7 2 2 2 3 2" xfId="21207" xr:uid="{95D531FD-307A-4FF7-8544-4302C89D47C7}"/>
    <cellStyle name="Comma 7 7 2 2 2 4" xfId="27271" xr:uid="{2D36A089-837D-4523-ABDD-F77154AE563C}"/>
    <cellStyle name="Comma 7 7 2 2 2 5" xfId="27934" xr:uid="{DCC99E43-CDA7-4EDE-81A0-F6B7B059AB6F}"/>
    <cellStyle name="Comma 7 7 2 2 2 6" xfId="15541" xr:uid="{04D0BAE1-45A9-4878-AF22-2CF922039EBE}"/>
    <cellStyle name="Comma 7 7 2 2 3" xfId="3579" xr:uid="{00000000-0005-0000-0000-000001030000}"/>
    <cellStyle name="Comma 7 7 2 2 4" xfId="5640" xr:uid="{E60974FD-09CC-420F-88A2-C27C1F08E48E}"/>
    <cellStyle name="Comma 7 7 2 2 4 2" xfId="29765" xr:uid="{FA4FB0BF-A96C-40AA-BA96-8F4951D06A90}"/>
    <cellStyle name="Comma 7 7 2 2 5" xfId="23737" xr:uid="{DDB5FC3F-E011-4CC3-8D63-61A5361B71E1}"/>
    <cellStyle name="Comma 7 7 2 2 6" xfId="13375" xr:uid="{A6B18B30-EDDD-470D-BDBF-EDBB2C02A202}"/>
    <cellStyle name="Comma 7 7 2 3" xfId="1800" xr:uid="{00000000-0005-0000-0000-000002030000}"/>
    <cellStyle name="Comma 7 7 2 3 2" xfId="25032" xr:uid="{6BDD10C8-D5D2-4B16-8186-157162E3C65A}"/>
    <cellStyle name="Comma 7 7 2 3 2 2" xfId="30787" xr:uid="{1E3CD265-152F-4835-8EE5-09A9941F2276}"/>
    <cellStyle name="Comma 7 7 2 3 2 3" xfId="30553" xr:uid="{02D9238D-CBBE-43CD-9C24-03C90F95B3B3}"/>
    <cellStyle name="Comma 7 7 2 3 3" xfId="23909" xr:uid="{53A23F6E-80A4-406E-B3C9-3A9ED17968CC}"/>
    <cellStyle name="Comma 7 7 2 3 4" xfId="30040" xr:uid="{B10D0033-ABBF-4989-8018-A0B99E559E65}"/>
    <cellStyle name="Comma 7 7 2 3 5" xfId="29662" xr:uid="{F6B21234-EF52-417D-A18F-B6EF8AD1E09D}"/>
    <cellStyle name="Comma 7 7 2 4" xfId="1798" xr:uid="{00000000-0005-0000-0000-000003030000}"/>
    <cellStyle name="Comma 7 7 2 4 2" xfId="25968" xr:uid="{928C0968-72D2-40CF-B38F-C587FD022FFD}"/>
    <cellStyle name="Comma 7 7 2 4 2 2" xfId="30788" xr:uid="{7E046A25-CAE9-4CDB-BD51-E8747CBC0EBF}"/>
    <cellStyle name="Comma 7 7 2 4 2 3" xfId="30587" xr:uid="{B9BA8C80-016D-4DAF-B5A7-EEAE08BA1850}"/>
    <cellStyle name="Comma 7 7 2 4 3" xfId="26522" xr:uid="{CAC2A65E-3A8D-42D8-84C7-B38C0C2F5982}"/>
    <cellStyle name="Comma 7 7 2 5" xfId="4921" xr:uid="{239690F2-C5AE-4138-BA4B-E931B00A0C76}"/>
    <cellStyle name="Comma 7 7 2 5 2" xfId="27396" xr:uid="{6C46E5A6-E068-48A6-84C8-923B14C8C664}"/>
    <cellStyle name="Comma 7 7 2 5 3" xfId="26344" xr:uid="{1121C310-24E6-43B1-AD4B-C5140617375D}"/>
    <cellStyle name="Comma 7 7 2 5 4" xfId="14213" xr:uid="{E085C55D-9818-4A07-9CBC-6D2769FAA9C6}"/>
    <cellStyle name="Comma 7 7 2 5 5" xfId="30618" xr:uid="{E846814E-5B6C-4A6E-9E58-68D4CC744C88}"/>
    <cellStyle name="Comma 7 7 2 6" xfId="6666" xr:uid="{DD6743ED-F36E-42EF-BCC8-D247E79BEAB5}"/>
    <cellStyle name="Comma 7 7 2 6 2" xfId="28190" xr:uid="{09C40607-E8D7-4EDF-8CAD-2BBBB59E95FE}"/>
    <cellStyle name="Comma 7 7 2 6 3" xfId="25850" xr:uid="{DF3D8436-B356-46BD-B73F-05EBED1C5A82}"/>
    <cellStyle name="Comma 7 7 2 6 4" xfId="17046" xr:uid="{6560A0A3-9F8F-4350-B9D6-8C08EAF729FA}"/>
    <cellStyle name="Comma 7 7 2 7" xfId="9499" xr:uid="{142BE0BF-F0C7-4044-B001-825484052DB6}"/>
    <cellStyle name="Comma 7 7 2 7 2" xfId="19879" xr:uid="{84AFA158-7969-4E74-A9C1-00288C7EAD7F}"/>
    <cellStyle name="Comma 7 7 2 8" xfId="23569" xr:uid="{B2713F2F-A70B-459F-89CB-BF8108D1CB18}"/>
    <cellStyle name="Comma 7 7 2 9" xfId="12677" xr:uid="{90971410-4F47-4005-9D38-04964861F1BA}"/>
    <cellStyle name="Comma 7 7 3" xfId="532" xr:uid="{00000000-0005-0000-0000-000004030000}"/>
    <cellStyle name="Comma 7 7 3 2" xfId="1802" xr:uid="{00000000-0005-0000-0000-000005030000}"/>
    <cellStyle name="Comma 7 7 3 2 2" xfId="28252" xr:uid="{48865CA2-C9C0-4384-9537-03BE2E1C1AEF}"/>
    <cellStyle name="Comma 7 7 3 2 2 2" xfId="30790" xr:uid="{54EA8795-81FA-4C62-9DDB-F155986CC086}"/>
    <cellStyle name="Comma 7 7 3 2 2 3" xfId="30601" xr:uid="{AC10B343-A6F7-4CEA-BFEF-D4DBB8A29826}"/>
    <cellStyle name="Comma 7 7 3 2 3" xfId="26166" xr:uid="{9DA42141-736D-4760-973F-3846DDC86D5D}"/>
    <cellStyle name="Comma 7 7 3 3" xfId="1803" xr:uid="{00000000-0005-0000-0000-000006030000}"/>
    <cellStyle name="Comma 7 7 3 4" xfId="1801" xr:uid="{00000000-0005-0000-0000-000007030000}"/>
    <cellStyle name="Comma 7 7 3 5" xfId="4922" xr:uid="{8A800B21-38D2-4169-9A0A-C7CE2DCA6913}"/>
    <cellStyle name="Comma 7 7 3 5 2" xfId="27774" xr:uid="{CAC9E993-7576-48F2-90FB-B70206948F53}"/>
    <cellStyle name="Comma 7 7 3 5 2 2" xfId="31196" xr:uid="{222CF450-24C8-4421-8103-13361694F782}"/>
    <cellStyle name="Comma 7 7 3 5 2 3" xfId="30789" xr:uid="{7960C803-F401-450C-B756-1ADD0E85CCC6}"/>
    <cellStyle name="Comma 7 7 3 5 3" xfId="28094" xr:uid="{DE909C5A-C2CB-4711-96D7-5834683A1C78}"/>
    <cellStyle name="Comma 7 7 3 5 4" xfId="14214" xr:uid="{2C8A9832-13D5-4034-8A46-573276CE087F}"/>
    <cellStyle name="Comma 7 7 3 6" xfId="6667" xr:uid="{3F43B62D-2338-43C2-89F5-E9BB71FB2183}"/>
    <cellStyle name="Comma 7 7 3 6 2" xfId="17047" xr:uid="{180EEF6C-AB5A-45C3-8317-609457B02BCF}"/>
    <cellStyle name="Comma 7 7 3 7" xfId="9500" xr:uid="{49A3CF87-C7C0-484A-9E72-9F82C0BF2CD2}"/>
    <cellStyle name="Comma 7 7 3 7 2" xfId="19880" xr:uid="{E964E7FB-30E3-4BAB-82A9-8AEB293FFDF0}"/>
    <cellStyle name="Comma 7 7 3 8" xfId="23299" xr:uid="{5096E029-B4D1-48BF-ABDA-3CDC57159BE6}"/>
    <cellStyle name="Comma 7 7 3 9" xfId="13095" xr:uid="{B0F81821-31D7-4208-8FE0-992320CEBD42}"/>
    <cellStyle name="Comma 7 7 4" xfId="1804" xr:uid="{00000000-0005-0000-0000-000008030000}"/>
    <cellStyle name="Comma 7 7 4 2" xfId="2287" xr:uid="{00000000-0005-0000-0000-000049020000}"/>
    <cellStyle name="Comma 7 7 4 2 2" xfId="7414" xr:uid="{F6D21630-6982-45E4-8F24-E3C9FFF045AE}"/>
    <cellStyle name="Comma 7 7 4 2 2 2" xfId="17794" xr:uid="{0EEBBDB9-627A-4B75-83EB-DBD19366E7CC}"/>
    <cellStyle name="Comma 7 7 4 2 2 2 2" xfId="31126" xr:uid="{578F950F-8ECC-4DFC-BB7D-F799DE989C62}"/>
    <cellStyle name="Comma 7 7 4 2 2 2 3" xfId="30791" xr:uid="{F5A2BB4A-33A4-4166-889B-4FB51AB60A5C}"/>
    <cellStyle name="Comma 7 7 4 2 3" xfId="10247" xr:uid="{AEA8E18D-997D-4E37-AD37-EF558E62476D}"/>
    <cellStyle name="Comma 7 7 4 2 3 2" xfId="20627" xr:uid="{60FC6F78-5B6C-463A-A447-570A1A607AF0}"/>
    <cellStyle name="Comma 7 7 4 2 4" xfId="26753" xr:uid="{019723D5-8315-480B-8F55-49C0F9153DF4}"/>
    <cellStyle name="Comma 7 7 4 2 5" xfId="27794" xr:uid="{042291AB-C325-4A62-BC20-890E333216F9}"/>
    <cellStyle name="Comma 7 7 4 2 6" xfId="14961" xr:uid="{FDB895C9-DDCC-4F51-B6E5-EBE8D4F40A4C}"/>
    <cellStyle name="Comma 7 7 4 3" xfId="2058" xr:uid="{00000000-0005-0000-0000-000008030000}"/>
    <cellStyle name="Comma 7 7 4 4" xfId="23743" xr:uid="{619F8327-B3EE-4273-8887-4963F8146300}"/>
    <cellStyle name="Comma 7 7 4 4 2" xfId="29737" xr:uid="{787F23BB-5755-4C4F-9AEF-D15F9D5BAA42}"/>
    <cellStyle name="Comma 7 7 4 5" xfId="29847" xr:uid="{B9DD2DA5-2A68-4CBC-BCA3-1B5F3034B17B}"/>
    <cellStyle name="Comma 7 7 4 6" xfId="29990" xr:uid="{B686D5D9-8B80-451A-AB28-EB3DD1D3523C}"/>
    <cellStyle name="Comma 7 7 5" xfId="1805" xr:uid="{00000000-0005-0000-0000-000009030000}"/>
    <cellStyle name="Comma 7 7 5 2" xfId="25671" xr:uid="{6DCCAF9D-3C6C-4CF6-ADEB-8BDFB46B6777}"/>
    <cellStyle name="Comma 7 7 5 2 2" xfId="29827" xr:uid="{4A7BD1EE-60D6-4780-87E7-19A73C10E6BF}"/>
    <cellStyle name="Comma 7 7 5 2 2 2" xfId="30792" xr:uid="{BA5C71EA-B3F2-4687-A4B5-790C585B6E1A}"/>
    <cellStyle name="Comma 7 7 5 3" xfId="24746" xr:uid="{3D5F4592-4DA7-47D0-9EA5-0B5125233E85}"/>
    <cellStyle name="Comma 7 7 5 4" xfId="30022" xr:uid="{1DEC4015-E095-4F70-8620-A8BE279518E9}"/>
    <cellStyle name="Comma 7 7 6" xfId="1797" xr:uid="{00000000-0005-0000-0000-00000A030000}"/>
    <cellStyle name="Comma 7 7 6 2" xfId="27387" xr:uid="{FD0E0FBD-37AE-490F-91F8-9CCBB4423EF3}"/>
    <cellStyle name="Comma 7 7 6 2 2" xfId="30793" xr:uid="{CAA61A27-B80A-4F0E-809E-70C3BBC4F0DD}"/>
    <cellStyle name="Comma 7 7 6 2 3" xfId="30586" xr:uid="{779BF925-478F-4B92-9D61-F3E81C8C6CCA}"/>
    <cellStyle name="Comma 7 7 6 3" xfId="26160" xr:uid="{9E7C1505-9440-4656-81A5-60B0DA959126}"/>
    <cellStyle name="Comma 7 7 7" xfId="3874" xr:uid="{63484131-385A-48FC-9577-827A00C6C209}"/>
    <cellStyle name="Comma 7 7 7 2" xfId="8706" xr:uid="{6B6E3777-A3F2-4DBF-8000-9E1C7145C7F7}"/>
    <cellStyle name="Comma 7 7 7 2 2" xfId="28965" xr:uid="{93D6C549-71AE-47E8-8365-1C72267D5D1F}"/>
    <cellStyle name="Comma 7 7 7 2 3" xfId="26596" xr:uid="{93FAB1B6-5EB6-47EA-9CAF-F284522760BF}"/>
    <cellStyle name="Comma 7 7 7 2 4" xfId="19086" xr:uid="{475EB69E-4EBA-446C-88F4-239C3C6C2AF1}"/>
    <cellStyle name="Comma 7 7 7 3" xfId="11539" xr:uid="{7DD52BCC-0988-4F95-90B7-2B0A471E3CB8}"/>
    <cellStyle name="Comma 7 7 7 3 2" xfId="21919" xr:uid="{9527B6D8-C9DB-46D7-9789-1171994ADE03}"/>
    <cellStyle name="Comma 7 7 7 4" xfId="28442" xr:uid="{2A04695C-E94E-4851-A7B6-EF551D4FACA7}"/>
    <cellStyle name="Comma 7 7 7 5" xfId="16253" xr:uid="{2AE89966-7AA3-4AD8-AF85-26D5201500BB}"/>
    <cellStyle name="Comma 7 7 8" xfId="4920" xr:uid="{1FF9725F-9C5C-4FEF-A994-E5879C35E46B}"/>
    <cellStyle name="Comma 7 7 8 2" xfId="26559" xr:uid="{F4F273FE-BBED-4FD3-A033-BAEA2F2F1D9B}"/>
    <cellStyle name="Comma 7 7 8 3" xfId="26219" xr:uid="{B5C319B4-74FC-456F-AD1E-DD4723D1A541}"/>
    <cellStyle name="Comma 7 7 8 4" xfId="14212" xr:uid="{9CDD5C5C-5C26-48FC-8E43-907198F456A1}"/>
    <cellStyle name="Comma 7 7 9" xfId="6665" xr:uid="{5D28B574-6165-49B6-9C0A-67D3A5BE9D44}"/>
    <cellStyle name="Comma 7 7 9 2" xfId="28352" xr:uid="{D8B50F86-FF86-4730-90EF-51DF93B57945}"/>
    <cellStyle name="Comma 7 7 9 3" xfId="26616" xr:uid="{5FDBDD01-9F65-4C69-8015-93A6A1BC3AE7}"/>
    <cellStyle name="Comma 7 7 9 4" xfId="17045" xr:uid="{E630287C-B041-4CC3-A8BF-95F48E308AAD}"/>
    <cellStyle name="Comma 7 8" xfId="533" xr:uid="{00000000-0005-0000-0000-00000B030000}"/>
    <cellStyle name="Comma 7 8 10" xfId="9501" xr:uid="{461F5D78-4212-4B9A-BA8E-E1658EDA4F9C}"/>
    <cellStyle name="Comma 7 8 10 2" xfId="19881" xr:uid="{154366DA-16BF-43D6-87AE-1FD7DB703DB4}"/>
    <cellStyle name="Comma 7 8 11" xfId="25559" xr:uid="{7BB37B85-2E11-4E16-93D5-DE9A40AB2DA7}"/>
    <cellStyle name="Comma 7 8 12" xfId="12520"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5" xr:uid="{CD53C1D8-009B-4791-9A8C-45599DAAB69E}"/>
    <cellStyle name="Comma 7 8 2 2 2 2 2" xfId="18375" xr:uid="{6DA734DC-28A7-4035-BE93-E085BC2161E4}"/>
    <cellStyle name="Comma 7 8 2 2 2 2 2 2" xfId="31137" xr:uid="{081405D7-D07D-4A91-BD9B-45D8AD436235}"/>
    <cellStyle name="Comma 7 8 2 2 2 2 2 3" xfId="30794" xr:uid="{ED36736C-00D1-4FB1-B140-7B9566A4683E}"/>
    <cellStyle name="Comma 7 8 2 2 2 3" xfId="10828" xr:uid="{74B8DE86-C376-4E09-838B-42B6BE90821A}"/>
    <cellStyle name="Comma 7 8 2 2 2 3 2" xfId="21208" xr:uid="{B7791B1F-4DA4-4DDB-B1B7-190DD76C2FB9}"/>
    <cellStyle name="Comma 7 8 2 2 2 4" xfId="26068" xr:uid="{F150A47D-E926-48B2-BF75-9DE9AEF8B5B0}"/>
    <cellStyle name="Comma 7 8 2 2 2 5" xfId="27836" xr:uid="{EDF632D7-0D70-4B26-81C2-8C3E2A45B60A}"/>
    <cellStyle name="Comma 7 8 2 2 2 6" xfId="15542" xr:uid="{50E5CF0A-F2B3-4711-B935-FCE736EECF79}"/>
    <cellStyle name="Comma 7 8 2 2 3" xfId="3671" xr:uid="{00000000-0005-0000-0000-00000D030000}"/>
    <cellStyle name="Comma 7 8 2 2 4" xfId="5641" xr:uid="{9E374B7E-CF60-47C4-B1DD-BDBD665548B0}"/>
    <cellStyle name="Comma 7 8 2 2 4 2" xfId="29766" xr:uid="{E9FED823-1012-4BC6-A428-7E2379C3BA30}"/>
    <cellStyle name="Comma 7 8 2 2 5" xfId="24712" xr:uid="{9A5A09C9-3914-4354-B649-7132336C7DB3}"/>
    <cellStyle name="Comma 7 8 2 2 6" xfId="13376" xr:uid="{6C81D992-67E6-4CFD-8DBA-855A2E3A856C}"/>
    <cellStyle name="Comma 7 8 2 3" xfId="1809" xr:uid="{00000000-0005-0000-0000-00000E030000}"/>
    <cellStyle name="Comma 7 8 2 3 2" xfId="23651" xr:uid="{EB25C3F5-EA75-465E-A70E-F7B9887AEA1A}"/>
    <cellStyle name="Comma 7 8 2 3 2 2" xfId="30795" xr:uid="{F6B8A557-F23D-438B-8822-B00D42CBEC46}"/>
    <cellStyle name="Comma 7 8 2 3 2 3" xfId="30554" xr:uid="{D701D235-4E4F-4A67-B996-44B03CEEE62B}"/>
    <cellStyle name="Comma 7 8 2 3 3" xfId="23269" xr:uid="{E168AB56-CAC1-4EAC-9C84-294233F63871}"/>
    <cellStyle name="Comma 7 8 2 3 4" xfId="30041" xr:uid="{5595654F-D3F2-4C58-9711-80F5D4516389}"/>
    <cellStyle name="Comma 7 8 2 3 5" xfId="29663" xr:uid="{F89B622F-2B7F-4DD5-B596-4AE854E840FE}"/>
    <cellStyle name="Comma 7 8 2 4" xfId="1807" xr:uid="{00000000-0005-0000-0000-00000F030000}"/>
    <cellStyle name="Comma 7 8 2 4 2" xfId="27623" xr:uid="{E4811423-FA33-410A-9876-3E8BEC2D3065}"/>
    <cellStyle name="Comma 7 8 2 4 2 2" xfId="30796" xr:uid="{F5E6F138-1B96-4B9C-A041-BA40BEE9149A}"/>
    <cellStyle name="Comma 7 8 2 4 2 3" xfId="30589" xr:uid="{113A6CB1-FA98-4193-9DC6-59E261BEBAD5}"/>
    <cellStyle name="Comma 7 8 2 4 3" xfId="25916" xr:uid="{EABA93C2-25D5-4451-B9DE-9B5893A33E3F}"/>
    <cellStyle name="Comma 7 8 2 5" xfId="4924" xr:uid="{D1A1F25A-7A3B-40B1-BEC3-4D4C61326147}"/>
    <cellStyle name="Comma 7 8 2 5 2" xfId="28322" xr:uid="{F6F8DF29-AD51-47CE-B45E-C2AD691D54BC}"/>
    <cellStyle name="Comma 7 8 2 5 3" xfId="26729" xr:uid="{1E6E70BF-F1F1-448D-BA1B-C77D9E174168}"/>
    <cellStyle name="Comma 7 8 2 5 4" xfId="14216" xr:uid="{75CA7517-6A37-4BB9-AEC6-F672F6B531A4}"/>
    <cellStyle name="Comma 7 8 2 5 5" xfId="30617" xr:uid="{36739910-A0E7-407D-A213-70F47A9FB38C}"/>
    <cellStyle name="Comma 7 8 2 6" xfId="6669" xr:uid="{0981CEDA-989B-4C0C-B248-B66D8E8C1C01}"/>
    <cellStyle name="Comma 7 8 2 6 2" xfId="27154" xr:uid="{136CBA79-2251-444D-AC2F-3F6842052E5E}"/>
    <cellStyle name="Comma 7 8 2 6 3" xfId="27896" xr:uid="{16623E2B-23F0-471E-B292-20EDEFF4FA11}"/>
    <cellStyle name="Comma 7 8 2 6 4" xfId="17049" xr:uid="{AC21FBA9-A74E-4B2A-A66B-7E2177BDFDB9}"/>
    <cellStyle name="Comma 7 8 2 7" xfId="9502" xr:uid="{0C4FF75F-2AC2-4B80-9E5D-01B19B29264B}"/>
    <cellStyle name="Comma 7 8 2 7 2" xfId="19882" xr:uid="{66501C24-DCC0-4357-B57E-5A839A2717AC}"/>
    <cellStyle name="Comma 7 8 2 8" xfId="23028" xr:uid="{AAF3A4F9-B1B1-46C1-9D32-F0C7BCE6CA49}"/>
    <cellStyle name="Comma 7 8 2 9" xfId="12678" xr:uid="{6EF18D4A-69CC-4574-9887-CDB47C37F0AE}"/>
    <cellStyle name="Comma 7 8 3" xfId="535" xr:uid="{00000000-0005-0000-0000-000010030000}"/>
    <cellStyle name="Comma 7 8 3 2" xfId="1811" xr:uid="{00000000-0005-0000-0000-000011030000}"/>
    <cellStyle name="Comma 7 8 3 2 2" xfId="27695" xr:uid="{EE97ABFA-D157-4430-A325-5B0F3B9991C9}"/>
    <cellStyle name="Comma 7 8 3 2 2 2" xfId="30798" xr:uid="{27CF7EC5-7EB8-4BFD-BCE0-B0F02E2406C6}"/>
    <cellStyle name="Comma 7 8 3 2 2 3" xfId="30602" xr:uid="{5081A3B1-9BBF-4264-A72F-EC54681B085A}"/>
    <cellStyle name="Comma 7 8 3 2 3" xfId="26346" xr:uid="{96658A2E-F3EC-4CC7-885E-17AFB1B42EAE}"/>
    <cellStyle name="Comma 7 8 3 3" xfId="1812" xr:uid="{00000000-0005-0000-0000-000012030000}"/>
    <cellStyle name="Comma 7 8 3 4" xfId="1810" xr:uid="{00000000-0005-0000-0000-000013030000}"/>
    <cellStyle name="Comma 7 8 3 5" xfId="4925" xr:uid="{F0790063-54C7-4AD8-9AE8-CBE6BFE99F5F}"/>
    <cellStyle name="Comma 7 8 3 5 2" xfId="26395" xr:uid="{7FBAB89E-9A2E-4B30-8DE2-1B5B9E1B3B7B}"/>
    <cellStyle name="Comma 7 8 3 5 2 2" xfId="31176" xr:uid="{B7C2DA88-707B-4D9B-B86B-2337AB76038C}"/>
    <cellStyle name="Comma 7 8 3 5 2 3" xfId="30797" xr:uid="{C3139D6A-C6C8-4FB4-A5E3-3E0682926834}"/>
    <cellStyle name="Comma 7 8 3 5 3" xfId="26960" xr:uid="{905EB402-36F7-4334-AF2B-CBB7E0930E43}"/>
    <cellStyle name="Comma 7 8 3 5 4" xfId="14217" xr:uid="{CAF63625-BA47-433D-A2E5-6C304B8F5ADB}"/>
    <cellStyle name="Comma 7 8 3 6" xfId="6670" xr:uid="{D64777B9-39B4-4016-BBF2-2AE4971EE1AF}"/>
    <cellStyle name="Comma 7 8 3 6 2" xfId="17050" xr:uid="{8C8B1E7D-DE6D-448A-8E09-94964748D0F6}"/>
    <cellStyle name="Comma 7 8 3 7" xfId="9503" xr:uid="{84A33AD1-D033-409D-82FF-8B36F66D65E4}"/>
    <cellStyle name="Comma 7 8 3 7 2" xfId="19883" xr:uid="{F7BC0EF3-BD9E-4B91-929E-4003ECF93E0D}"/>
    <cellStyle name="Comma 7 8 3 8" xfId="25290" xr:uid="{B1225EDF-EBF5-4B5F-8E6C-B3A8C984E342}"/>
    <cellStyle name="Comma 7 8 3 9" xfId="13096" xr:uid="{526BFBFF-DA58-4A8D-AD4E-0152291E5DBC}"/>
    <cellStyle name="Comma 7 8 4" xfId="1813" xr:uid="{00000000-0005-0000-0000-000014030000}"/>
    <cellStyle name="Comma 7 8 4 2" xfId="2288" xr:uid="{00000000-0005-0000-0000-00004D020000}"/>
    <cellStyle name="Comma 7 8 4 2 2" xfId="7415" xr:uid="{867495F1-1ECD-434E-A732-4E7A6A51DB48}"/>
    <cellStyle name="Comma 7 8 4 2 2 2" xfId="17795" xr:uid="{E78E2C73-FC82-4138-9644-A92D78C309B8}"/>
    <cellStyle name="Comma 7 8 4 2 2 2 2" xfId="31127" xr:uid="{DCA6D1C7-1322-4480-B219-4BF158B0F1E8}"/>
    <cellStyle name="Comma 7 8 4 2 2 2 3" xfId="30799" xr:uid="{DE93F21A-3123-4AC4-B36D-73D11AF2C594}"/>
    <cellStyle name="Comma 7 8 4 2 3" xfId="10248" xr:uid="{BD492B3B-C3AD-4B81-BCB2-620D31CFDE8F}"/>
    <cellStyle name="Comma 7 8 4 2 3 2" xfId="20628" xr:uid="{396078FF-E548-4743-A8C6-FC817F04D910}"/>
    <cellStyle name="Comma 7 8 4 2 4" xfId="28331" xr:uid="{61DC55D1-8713-427D-9465-1702ADABBB63}"/>
    <cellStyle name="Comma 7 8 4 2 5" xfId="27440" xr:uid="{8D7AEC3E-A32C-440C-BB97-EF9226F8256A}"/>
    <cellStyle name="Comma 7 8 4 2 6" xfId="14962" xr:uid="{8B56D362-DC89-4A56-87CD-D5060D7A5E83}"/>
    <cellStyle name="Comma 7 8 4 3" xfId="3598" xr:uid="{00000000-0005-0000-0000-000014030000}"/>
    <cellStyle name="Comma 7 8 4 4" xfId="24317" xr:uid="{26CBA72F-2AA8-4AE1-958A-63A49970CB47}"/>
    <cellStyle name="Comma 7 8 4 4 2" xfId="29738" xr:uid="{24393F3C-DB19-4078-9336-35E1AE2F85F6}"/>
    <cellStyle name="Comma 7 8 4 5" xfId="29848" xr:uid="{4A5ECDAD-660F-4328-BAC4-07C32749A506}"/>
    <cellStyle name="Comma 7 8 4 6" xfId="29991" xr:uid="{587744C6-0414-46C8-8D3F-F58C20B13D75}"/>
    <cellStyle name="Comma 7 8 5" xfId="1814" xr:uid="{00000000-0005-0000-0000-000015030000}"/>
    <cellStyle name="Comma 7 8 5 2" xfId="23785" xr:uid="{79A225CD-EE67-4FD6-AD4B-AA6D75F99659}"/>
    <cellStyle name="Comma 7 8 5 2 2" xfId="29828" xr:uid="{85D21D4E-521C-4890-ABEA-B0F0A9C6E194}"/>
    <cellStyle name="Comma 7 8 5 2 2 2" xfId="30800" xr:uid="{32CF2401-1888-4757-9934-9E94BDDB7892}"/>
    <cellStyle name="Comma 7 8 5 3" xfId="24112" xr:uid="{BE8CBB68-BEC0-4594-95E1-007E844A55A2}"/>
    <cellStyle name="Comma 7 8 5 4" xfId="30023" xr:uid="{43D9B9D1-144B-4A25-937C-F86412C4CA52}"/>
    <cellStyle name="Comma 7 8 6" xfId="1806" xr:uid="{00000000-0005-0000-0000-000016030000}"/>
    <cellStyle name="Comma 7 8 6 2" xfId="28222" xr:uid="{1CA307A6-ECBB-4DCD-88E9-ED86F26BE09F}"/>
    <cellStyle name="Comma 7 8 6 2 2" xfId="30801" xr:uid="{36E76C61-6C08-4EC0-ADAB-97813DC20F84}"/>
    <cellStyle name="Comma 7 8 6 2 3" xfId="30588" xr:uid="{E692720D-A46C-47F1-A85F-B7A7AD465287}"/>
    <cellStyle name="Comma 7 8 6 3" xfId="27678" xr:uid="{47269680-C7F1-443B-94CC-DB37DC94BFF9}"/>
    <cellStyle name="Comma 7 8 7" xfId="3875" xr:uid="{4E1B37EE-892E-4B22-8A57-FAF1D1C6572E}"/>
    <cellStyle name="Comma 7 8 7 2" xfId="8707" xr:uid="{598D5516-2486-45CE-A842-83BBF8BFD9B2}"/>
    <cellStyle name="Comma 7 8 7 2 2" xfId="28966" xr:uid="{38C60BAA-5968-415B-9F0C-9B0A90809A03}"/>
    <cellStyle name="Comma 7 8 7 2 3" xfId="27199" xr:uid="{3212C4AC-5E4E-45E3-864E-6A8AA009C1C6}"/>
    <cellStyle name="Comma 7 8 7 2 4" xfId="19087" xr:uid="{AD156519-36F4-42C5-978F-CDB42CF7CE6E}"/>
    <cellStyle name="Comma 7 8 7 3" xfId="11540" xr:uid="{34AD759C-EECD-4EB7-A985-94EC25B6BD7C}"/>
    <cellStyle name="Comma 7 8 7 3 2" xfId="21920" xr:uid="{30F5E2A8-98E4-412F-98EA-9E6712A6434F}"/>
    <cellStyle name="Comma 7 8 7 4" xfId="28445" xr:uid="{6D0CA708-58AB-4A0A-8CA3-30F241B6BC9D}"/>
    <cellStyle name="Comma 7 8 7 5" xfId="16254" xr:uid="{F58FAA39-5F5F-40F3-8809-91C495ED2C5F}"/>
    <cellStyle name="Comma 7 8 8" xfId="4923" xr:uid="{FC361A54-B3B9-4526-A514-2FFB01AC2745}"/>
    <cellStyle name="Comma 7 8 8 2" xfId="27983" xr:uid="{CF2A26E8-C53A-49CB-ABB2-819806C7B2B5}"/>
    <cellStyle name="Comma 7 8 8 3" xfId="27484" xr:uid="{E208AC5E-DC00-4A5C-A8D5-24888A084401}"/>
    <cellStyle name="Comma 7 8 8 4" xfId="14215" xr:uid="{FF28E469-B7B7-4857-9622-C399099D8EE9}"/>
    <cellStyle name="Comma 7 8 9" xfId="6668" xr:uid="{B324349D-72A9-450E-9A21-C6036A1E6171}"/>
    <cellStyle name="Comma 7 8 9 2" xfId="28313" xr:uid="{D52010AA-3F8B-4FC2-9CB4-D35A2BD78896}"/>
    <cellStyle name="Comma 7 8 9 3" xfId="27605" xr:uid="{9327B767-1AD5-4B81-9BD1-7CF1E8F56090}"/>
    <cellStyle name="Comma 7 8 9 4" xfId="17048" xr:uid="{3B500CB7-EABF-4A64-AA2B-FAB952617488}"/>
    <cellStyle name="Comma 7 9" xfId="536" xr:uid="{00000000-0005-0000-0000-000017030000}"/>
    <cellStyle name="Comma 7 9 10" xfId="12512" xr:uid="{CA8F814C-E18C-478F-8492-0E3678FE41EE}"/>
    <cellStyle name="Comma 7 9 2" xfId="1816" xr:uid="{00000000-0005-0000-0000-000018030000}"/>
    <cellStyle name="Comma 7 9 2 2" xfId="3073" xr:uid="{00000000-0005-0000-0000-000052020000}"/>
    <cellStyle name="Comma 7 9 2 2 2" xfId="8153" xr:uid="{7EB1558F-4BBD-401A-9BB1-02827B491119}"/>
    <cellStyle name="Comma 7 9 2 2 2 2" xfId="18533" xr:uid="{A51FDFC9-0670-48B5-99DC-EA7F265E4998}"/>
    <cellStyle name="Comma 7 9 2 2 2 2 2" xfId="31143" xr:uid="{8996AED9-583D-45D1-90AF-796571A1EF0C}"/>
    <cellStyle name="Comma 7 9 2 2 2 2 3" xfId="30802" xr:uid="{11FE597E-A302-4F05-AB71-E873DAD04A9D}"/>
    <cellStyle name="Comma 7 9 2 2 3" xfId="10986" xr:uid="{5A4792B8-16DA-4A10-B4BA-D0A16135D4E9}"/>
    <cellStyle name="Comma 7 9 2 2 3 2" xfId="21366" xr:uid="{407AA900-0444-45C7-87FB-519CD37F3547}"/>
    <cellStyle name="Comma 7 9 2 2 4" xfId="24621" xr:uid="{263D3238-FB6A-4166-9E0F-9A170E5F5491}"/>
    <cellStyle name="Comma 7 9 2 2 4 2" xfId="30072" xr:uid="{4DA89B82-2FB7-4F27-A5F9-327004076252}"/>
    <cellStyle name="Comma 7 9 2 2 5" xfId="26912" xr:uid="{E0B26200-B909-460C-ADFE-F623EC31F0AD}"/>
    <cellStyle name="Comma 7 9 2 2 6" xfId="15700" xr:uid="{4D0F8B44-F253-416E-9952-95114F5388B3}"/>
    <cellStyle name="Comma 7 9 2 3" xfId="3538" xr:uid="{00000000-0005-0000-0000-000018030000}"/>
    <cellStyle name="Comma 7 9 2 3 2" xfId="26005" xr:uid="{A8C73E7C-8AB8-418B-A3AD-AE2E8770E7B7}"/>
    <cellStyle name="Comma 7 9 2 3 3" xfId="26206" xr:uid="{F5144315-CC66-497E-B687-52E38566539C}"/>
    <cellStyle name="Comma 7 9 2 4" xfId="5642" xr:uid="{26AB8BAA-7C90-4332-A8E8-C3C028A6FB41}"/>
    <cellStyle name="Comma 7 9 2 4 2" xfId="29778" xr:uid="{EBB2BB2F-2710-46EF-886B-754275719B42}"/>
    <cellStyle name="Comma 7 9 2 5" xfId="23295" xr:uid="{862CD927-F753-4FFB-9BA2-947802506C9D}"/>
    <cellStyle name="Comma 7 9 2 5 2" xfId="26383" xr:uid="{1DBF96B7-8112-4682-8CB5-A2B389146D52}"/>
    <cellStyle name="Comma 7 9 2 6" xfId="27144" xr:uid="{0D7A1526-65E0-4B55-9E48-AE83E29A2405}"/>
    <cellStyle name="Comma 7 9 2 7" xfId="13586" xr:uid="{3F6E615D-8E56-45E3-9BAA-34C81C32ED6C}"/>
    <cellStyle name="Comma 7 9 3" xfId="1817" xr:uid="{00000000-0005-0000-0000-000019030000}"/>
    <cellStyle name="Comma 7 9 3 2" xfId="2675" xr:uid="{00000000-0005-0000-0000-000053020000}"/>
    <cellStyle name="Comma 7 9 3 2 2" xfId="7799" xr:uid="{EE094E1D-91DD-4AF9-9924-669D955F4440}"/>
    <cellStyle name="Comma 7 9 3 2 2 2" xfId="18179" xr:uid="{168E5124-944A-4736-8237-BA275D072811}"/>
    <cellStyle name="Comma 7 9 3 2 3" xfId="10632" xr:uid="{8DE6D478-554F-48FC-97D3-FC2A598600F1}"/>
    <cellStyle name="Comma 7 9 3 2 3 2" xfId="21012" xr:uid="{BFCF240F-9FCF-4BBE-8720-4984D125AD11}"/>
    <cellStyle name="Comma 7 9 3 2 4" xfId="15346" xr:uid="{068C15C1-0248-4BB5-91C4-591913BAB33F}"/>
    <cellStyle name="Comma 7 9 3 2 5" xfId="30442" xr:uid="{92D51025-E4C0-4904-9638-6A17E656034E}"/>
    <cellStyle name="Comma 7 9 3 3" xfId="3678" xr:uid="{00000000-0005-0000-0000-000019030000}"/>
    <cellStyle name="Comma 7 9 3 4" xfId="5643" xr:uid="{E6BE7499-77E4-463B-BA19-0EA0E6022915}"/>
    <cellStyle name="Comma 7 9 3 4 2" xfId="29752" xr:uid="{8B795218-E896-406B-B68C-5A7BF886D01A}"/>
    <cellStyle name="Comma 7 9 3 5" xfId="25275" xr:uid="{7D0B094D-0CA5-4323-8D1E-92D1204A0A44}"/>
    <cellStyle name="Comma 7 9 3 6" xfId="13083" xr:uid="{2CB02459-2C4D-42D2-BC60-59F6E613B83F}"/>
    <cellStyle name="Comma 7 9 4" xfId="1815" xr:uid="{00000000-0005-0000-0000-00001A030000}"/>
    <cellStyle name="Comma 7 9 4 2" xfId="2280" xr:uid="{00000000-0005-0000-0000-000051020000}"/>
    <cellStyle name="Comma 7 9 4 2 2" xfId="7407" xr:uid="{ECA70E22-B669-47E5-B237-A70B09FDC2A2}"/>
    <cellStyle name="Comma 7 9 4 2 2 2" xfId="17787" xr:uid="{1D6C3169-C893-45C9-B5B3-340E7E6A62A5}"/>
    <cellStyle name="Comma 7 9 4 2 3" xfId="10240" xr:uid="{11770743-9A61-4906-A0ED-1A5ACCCDCA38}"/>
    <cellStyle name="Comma 7 9 4 2 3 2" xfId="20620" xr:uid="{7675E9C0-FB1D-44AD-B035-05F10DA62EA6}"/>
    <cellStyle name="Comma 7 9 4 2 4" xfId="27525" xr:uid="{95FCDC5A-9251-463A-A380-C6D5AD704ABD}"/>
    <cellStyle name="Comma 7 9 4 2 5" xfId="27304" xr:uid="{324D5791-4AA4-4432-A12B-D8FC4773221C}"/>
    <cellStyle name="Comma 7 9 4 2 6" xfId="14954" xr:uid="{F01CC1D9-EF50-417F-A807-BBAB256F29E1}"/>
    <cellStyle name="Comma 7 9 4 3" xfId="3553" xr:uid="{00000000-0005-0000-0000-00001A030000}"/>
    <cellStyle name="Comma 7 9 4 4" xfId="24761" xr:uid="{B4293C2A-2C20-4FDE-A651-4B5858E9672E}"/>
    <cellStyle name="Comma 7 9 5" xfId="3819" xr:uid="{3D055A9D-8184-4A6C-9135-4B8A07BEEB18}"/>
    <cellStyle name="Comma 7 9 5 2" xfId="8652" xr:uid="{7EB7CAAC-EB41-4A44-8227-8CF10A5544D8}"/>
    <cellStyle name="Comma 7 9 5 2 2" xfId="28959" xr:uid="{5CC8E82A-50BA-42E3-9621-4DBC89A6A158}"/>
    <cellStyle name="Comma 7 9 5 2 3" xfId="27855" xr:uid="{A5444BD1-DD3C-40FE-AECF-8FCD53DAD86E}"/>
    <cellStyle name="Comma 7 9 5 2 4" xfId="19032" xr:uid="{71F6C542-F48E-4D3B-A0C7-337AF60739F8}"/>
    <cellStyle name="Comma 7 9 5 3" xfId="11485" xr:uid="{3BD67E6A-DC58-4E0D-997C-E91619E70115}"/>
    <cellStyle name="Comma 7 9 5 3 2" xfId="21865" xr:uid="{CD9BBADF-ACEF-46B7-BFF9-58818B2D56C8}"/>
    <cellStyle name="Comma 7 9 5 4" xfId="25784" xr:uid="{D48D0E3E-A5CA-4B91-83E5-67DD914A8009}"/>
    <cellStyle name="Comma 7 9 5 5" xfId="16199" xr:uid="{F94D35A4-ECAF-49AC-BD3F-70DB8DD4B1B3}"/>
    <cellStyle name="Comma 7 9 6" xfId="4926" xr:uid="{D22195E0-32A3-453D-9C14-4748AEF3F690}"/>
    <cellStyle name="Comma 7 9 6 2" xfId="26465" xr:uid="{B179DB98-8514-4BDE-8987-D81C391102FC}"/>
    <cellStyle name="Comma 7 9 6 3" xfId="26826" xr:uid="{D9F1185C-06C9-42E9-B7C4-CEDEA200AE0E}"/>
    <cellStyle name="Comma 7 9 6 4" xfId="14218" xr:uid="{1D9C0D45-4A3E-4F7A-9E4C-C409913351A3}"/>
    <cellStyle name="Comma 7 9 7" xfId="6671" xr:uid="{A29537A1-F65B-4843-AF0C-05B168F8C09C}"/>
    <cellStyle name="Comma 7 9 7 2" xfId="27160" xr:uid="{55520C70-263D-4AB1-9319-FCA27D1942CD}"/>
    <cellStyle name="Comma 7 9 7 3" xfId="28104" xr:uid="{3DEC0D27-D036-43CE-80BF-8AA8FB19AFF0}"/>
    <cellStyle name="Comma 7 9 7 4" xfId="17051" xr:uid="{34C2D03F-AC0D-41F1-9799-D9E2EBFC00DD}"/>
    <cellStyle name="Comma 7 9 8" xfId="9504" xr:uid="{8F55B808-19E6-440B-84BB-7FBA72F377C5}"/>
    <cellStyle name="Comma 7 9 8 2" xfId="19884" xr:uid="{1D27389B-E2DF-4746-8101-736D586E99AF}"/>
    <cellStyle name="Comma 7 9 9" xfId="25139" xr:uid="{80C7AA19-964D-41F1-ACB4-443F7B2D85F5}"/>
    <cellStyle name="Comma 8" xfId="537" xr:uid="{00000000-0005-0000-0000-00001B030000}"/>
    <cellStyle name="Comma 9" xfId="538" xr:uid="{00000000-0005-0000-0000-00001C030000}"/>
    <cellStyle name="Comma 9 10" xfId="4927" xr:uid="{D81A1123-0425-468A-A1BB-1DD38680E9D1}"/>
    <cellStyle name="Comma 9 10 2" xfId="26366" xr:uid="{2F7F6436-B119-4AAD-9BB4-535464C9DAF3}"/>
    <cellStyle name="Comma 9 10 3" xfId="26329" xr:uid="{11FB18E3-EF94-4ED6-AAB4-FB17CD4BE561}"/>
    <cellStyle name="Comma 9 10 4" xfId="14219" xr:uid="{C2272325-F265-4852-9258-DAE0CE633BD7}"/>
    <cellStyle name="Comma 9 11" xfId="6672" xr:uid="{95397FF4-3D6A-4510-9989-BDDD317F97F2}"/>
    <cellStyle name="Comma 9 11 2" xfId="17052" xr:uid="{6A8550DD-A343-468B-A01C-05090AE9B719}"/>
    <cellStyle name="Comma 9 12" xfId="9505" xr:uid="{37183DA1-35CA-425D-87D1-F35C8D8A3F5E}"/>
    <cellStyle name="Comma 9 12 2" xfId="19885" xr:uid="{AA8AB3EF-C4D8-40C4-888D-AD22826DDFE1}"/>
    <cellStyle name="Comma 9 13" xfId="24006" xr:uid="{90CABFF4-ACC6-474D-BA61-1A43940CC5A2}"/>
    <cellStyle name="Comma 9 14" xfId="12405" xr:uid="{E2A8DE87-DBCD-4E16-9E4C-5722B7CB5393}"/>
    <cellStyle name="Comma 9 2" xfId="539" xr:uid="{00000000-0005-0000-0000-00001D030000}"/>
    <cellStyle name="Comma 9 2 10" xfId="6673" xr:uid="{800B4AE7-61CF-406F-BD50-717A47770535}"/>
    <cellStyle name="Comma 9 2 10 2" xfId="17053" xr:uid="{EA88CEC4-AC8C-4B27-B2D7-D33FADE80FF7}"/>
    <cellStyle name="Comma 9 2 11" xfId="9506" xr:uid="{F115FB81-E8DA-404A-892D-70F80F1B972C}"/>
    <cellStyle name="Comma 9 2 11 2" xfId="19886" xr:uid="{D7387538-8BF7-4F07-8FF0-AA9EC494776E}"/>
    <cellStyle name="Comma 9 2 12" xfId="24298" xr:uid="{E705879D-9FBA-4AEB-9FC8-2CC39AD5F36B}"/>
    <cellStyle name="Comma 9 2 13" xfId="12465" xr:uid="{8235A749-3C40-4A9B-8E8C-82B30F51A632}"/>
    <cellStyle name="Comma 9 2 2" xfId="540" xr:uid="{00000000-0005-0000-0000-00001E030000}"/>
    <cellStyle name="Comma 9 2 2 10" xfId="9507" xr:uid="{60CE9C71-F376-4025-821D-C30B7ED78186}"/>
    <cellStyle name="Comma 9 2 2 10 2" xfId="19887" xr:uid="{18234C9B-D2F9-4D6B-A13E-6C37086F7DF7}"/>
    <cellStyle name="Comma 9 2 2 11" xfId="25518" xr:uid="{6F546E97-01B6-477F-8094-EFA3F2FE1901}"/>
    <cellStyle name="Comma 9 2 2 12" xfId="12522" xr:uid="{DA9AA6E8-DB69-4F4C-A37A-A4469B73781E}"/>
    <cellStyle name="Comma 9 2 2 2" xfId="1821" xr:uid="{00000000-0005-0000-0000-00001F030000}"/>
    <cellStyle name="Comma 9 2 2 2 2" xfId="3075" xr:uid="{00000000-0005-0000-0000-000059020000}"/>
    <cellStyle name="Comma 9 2 2 2 2 2" xfId="6168" xr:uid="{1695681D-ACBD-434B-92F0-1F63368C6589}"/>
    <cellStyle name="Comma 9 2 2 2 2 2 2" xfId="25922" xr:uid="{1B1CBA3A-40E4-44FA-A7A4-CC0EB921C6F7}"/>
    <cellStyle name="Comma 9 2 2 2 2 2 3" xfId="26612" xr:uid="{DC9B371E-C0E3-4F73-83D3-29213CEBA90B}"/>
    <cellStyle name="Comma 9 2 2 2 2 2 4" xfId="15702" xr:uid="{447748E3-8314-4430-86E0-135F2EC6ED2D}"/>
    <cellStyle name="Comma 9 2 2 2 2 3" xfId="8155" xr:uid="{8046AE2B-9CD5-45A1-9232-B44A496B2A17}"/>
    <cellStyle name="Comma 9 2 2 2 2 3 2" xfId="18535" xr:uid="{F9F494A4-A347-41BB-86CB-E0B86E0FE416}"/>
    <cellStyle name="Comma 9 2 2 2 2 4" xfId="10988" xr:uid="{9B606771-FA20-4716-AFBD-6E37C66FE5D7}"/>
    <cellStyle name="Comma 9 2 2 2 2 4 2" xfId="21368" xr:uid="{90959D85-FFB6-4460-9FE8-52FDA187F7E2}"/>
    <cellStyle name="Comma 9 2 2 2 2 5" xfId="23819" xr:uid="{AD747A12-C7F9-41AF-8F2D-7D7060459104}"/>
    <cellStyle name="Comma 9 2 2 2 2 6" xfId="27341" xr:uid="{1A746590-4CA1-467D-848F-B895E1094CB2}"/>
    <cellStyle name="Comma 9 2 2 2 2 7" xfId="13588" xr:uid="{E7ABC69F-1CB5-411E-9E74-C2F9145DA71A}"/>
    <cellStyle name="Comma 9 2 2 2 3" xfId="2686" xr:uid="{00000000-0005-0000-0000-000058020000}"/>
    <cellStyle name="Comma 9 2 2 2 3 2" xfId="7810" xr:uid="{2128038F-D34A-47F5-90D6-38092A039B87}"/>
    <cellStyle name="Comma 9 2 2 2 3 2 2" xfId="27020" xr:uid="{A3DF1628-9D36-42BB-8086-112FB6BCA36B}"/>
    <cellStyle name="Comma 9 2 2 2 3 2 3" xfId="27859" xr:uid="{A5C60455-71A0-4AFE-8333-7E52BDF26654}"/>
    <cellStyle name="Comma 9 2 2 2 3 2 4" xfId="18190" xr:uid="{D77EA3DE-65CE-420F-B482-3F239AB4629E}"/>
    <cellStyle name="Comma 9 2 2 2 3 3" xfId="10643" xr:uid="{21EEC8A8-4538-49B0-9259-9092C61F7629}"/>
    <cellStyle name="Comma 9 2 2 2 3 3 2" xfId="21023" xr:uid="{6EF02B8B-FD2A-423A-9119-A24F9D043202}"/>
    <cellStyle name="Comma 9 2 2 2 3 4" xfId="25011" xr:uid="{E65E7057-6A9B-4E73-B147-10E224C434CB}"/>
    <cellStyle name="Comma 9 2 2 2 3 5" xfId="15357" xr:uid="{65EDEDBF-9135-4EDF-B076-15DD1724FE14}"/>
    <cellStyle name="Comma 9 2 2 2 4" xfId="2045" xr:uid="{00000000-0005-0000-0000-00001F030000}"/>
    <cellStyle name="Comma 9 2 2 2 4 2" xfId="26108" xr:uid="{122440CA-696A-44E0-9E96-A87373C105F9}"/>
    <cellStyle name="Comma 9 2 2 2 4 3" xfId="27291" xr:uid="{4E4768B2-7AB8-4453-8074-05036922F932}"/>
    <cellStyle name="Comma 9 2 2 2 5" xfId="4268" xr:uid="{15F18BA8-7F97-4777-9066-8253069EFE6E}"/>
    <cellStyle name="Comma 9 2 2 2 5 2" xfId="9040" xr:uid="{9FE3AAF4-1EE5-47ED-B8D4-F93ABC268CE4}"/>
    <cellStyle name="Comma 9 2 2 2 5 2 2" xfId="19420" xr:uid="{6A6573BE-1A19-4442-870C-069C69D8A52C}"/>
    <cellStyle name="Comma 9 2 2 2 5 2 3" xfId="31044" xr:uid="{F0C0A167-9B27-4A98-AB6A-B02856686997}"/>
    <cellStyle name="Comma 9 2 2 2 5 2 4" xfId="30803" xr:uid="{940BAFB2-DDDF-4DFD-AC79-DD26DD309846}"/>
    <cellStyle name="Comma 9 2 2 2 5 3" xfId="11873" xr:uid="{D66D2D42-7EBA-40C4-BE58-4D64A5059408}"/>
    <cellStyle name="Comma 9 2 2 2 5 3 2" xfId="22253" xr:uid="{6B46C0D7-EBC5-4194-90D8-6BCEC8A7CC97}"/>
    <cellStyle name="Comma 9 2 2 2 5 4" xfId="28386" xr:uid="{7BC0D46E-3348-466F-8DFC-3BD610176F0D}"/>
    <cellStyle name="Comma 9 2 2 2 5 5" xfId="27900" xr:uid="{B715E0BE-8612-4D9B-8094-A86B31BEC63D}"/>
    <cellStyle name="Comma 9 2 2 2 5 6" xfId="16587" xr:uid="{16CD614C-D92C-43D8-816F-40DF7AA64539}"/>
    <cellStyle name="Comma 9 2 2 2 6" xfId="5646" xr:uid="{668570A6-D60D-4778-B198-50FD03580688}"/>
    <cellStyle name="Comma 9 2 2 2 6 2" xfId="29724" xr:uid="{5FAFEE43-02EA-4263-B848-C1EA850D9CC6}"/>
    <cellStyle name="Comma 9 2 2 2 6 2 2" xfId="30978" xr:uid="{5D796100-B80F-4D81-937F-89F02B01DAF1}"/>
    <cellStyle name="Comma 9 2 2 2 7" xfId="25137" xr:uid="{C3EE7BD6-8743-4519-9C3D-CB652EFF1857}"/>
    <cellStyle name="Comma 9 2 2 2 8" xfId="13099" xr:uid="{E9F47D49-DC26-47D8-9B66-DEB5C8F17696}"/>
    <cellStyle name="Comma 9 2 2 3" xfId="1822" xr:uid="{00000000-0005-0000-0000-000020030000}"/>
    <cellStyle name="Comma 9 2 2 3 2" xfId="3076" xr:uid="{00000000-0005-0000-0000-00005A020000}"/>
    <cellStyle name="Comma 9 2 2 3 2 2" xfId="8156" xr:uid="{BA1A08A8-8F25-42BA-8FF5-CF4370543494}"/>
    <cellStyle name="Comma 9 2 2 3 2 2 2" xfId="28829" xr:uid="{FEA450FD-A44B-4F78-B887-6FBB04F43C55}"/>
    <cellStyle name="Comma 9 2 2 3 2 2 2 2" xfId="31228" xr:uid="{E0EAEE44-385B-43C4-A241-FDA503A0345E}"/>
    <cellStyle name="Comma 9 2 2 3 2 2 2 3" xfId="30805" xr:uid="{0E41FCD9-0F8F-41FD-9B49-7F0530E67F12}"/>
    <cellStyle name="Comma 9 2 2 3 2 2 3" xfId="26384" xr:uid="{4ABFB2F1-EFEF-44B5-B10D-DE0D3C6BDABA}"/>
    <cellStyle name="Comma 9 2 2 3 2 2 4" xfId="18536" xr:uid="{6D88F806-B1B0-4D9A-BBC6-DBDC26EA2E99}"/>
    <cellStyle name="Comma 9 2 2 3 2 3" xfId="10989" xr:uid="{4C570C57-C828-4E9B-9C5B-D3D470D1304A}"/>
    <cellStyle name="Comma 9 2 2 3 2 3 2" xfId="21369" xr:uid="{85E85D4A-641F-4B1F-B4B2-73E48F5F3F73}"/>
    <cellStyle name="Comma 9 2 2 3 2 4" xfId="24873" xr:uid="{3C1C18F6-326F-4101-B42C-CAFA790586F4}"/>
    <cellStyle name="Comma 9 2 2 3 2 5" xfId="15703" xr:uid="{5E62D3EB-52D8-4B2A-8967-E1EC80A96F32}"/>
    <cellStyle name="Comma 9 2 2 3 3" xfId="2089" xr:uid="{00000000-0005-0000-0000-000020030000}"/>
    <cellStyle name="Comma 9 2 2 3 4" xfId="4418" xr:uid="{51ADD6C0-603D-4098-9009-CBEFA0A69A4B}"/>
    <cellStyle name="Comma 9 2 2 3 4 2" xfId="9190" xr:uid="{F3BDC41A-CFD9-47C5-A0ED-1DF0D97D107C}"/>
    <cellStyle name="Comma 9 2 2 3 4 2 2" xfId="19570" xr:uid="{6A163FFC-6407-458E-95EF-1755EB510D2C}"/>
    <cellStyle name="Comma 9 2 2 3 4 2 3" xfId="31084" xr:uid="{200D0FEF-51EA-4B32-BD4F-ED01F56CF64F}"/>
    <cellStyle name="Comma 9 2 2 3 4 2 4" xfId="30804" xr:uid="{45D769B4-A51B-4357-BF7C-CEA3942690FF}"/>
    <cellStyle name="Comma 9 2 2 3 4 3" xfId="12023" xr:uid="{B8CDA8CB-E142-4092-9D7D-1F70CFFAECDF}"/>
    <cellStyle name="Comma 9 2 2 3 4 3 2" xfId="22403" xr:uid="{A2F09515-9B43-40E8-8E58-EDBDFCCA4661}"/>
    <cellStyle name="Comma 9 2 2 3 4 4" xfId="16737" xr:uid="{EAE4FB54-618E-4BD5-8A10-FD59118FE55B}"/>
    <cellStyle name="Comma 9 2 2 3 5" xfId="5647" xr:uid="{1753FA6C-087A-430B-A68A-C681B0D13A8B}"/>
    <cellStyle name="Comma 9 2 2 3 5 2" xfId="29710" xr:uid="{8E3DEB05-C8FD-4B12-9825-E73EE046D749}"/>
    <cellStyle name="Comma 9 2 2 3 5 2 2" xfId="30979" xr:uid="{AFFAD961-C129-4BDB-B8E1-FC9907D6727B}"/>
    <cellStyle name="Comma 9 2 2 3 6" xfId="24153" xr:uid="{41DAB614-918F-4599-BF83-9AA4B418D79E}"/>
    <cellStyle name="Comma 9 2 2 3 7" xfId="13589" xr:uid="{2E3B28A3-F72F-46DD-9CA8-18228347FB64}"/>
    <cellStyle name="Comma 9 2 2 4" xfId="1820" xr:uid="{00000000-0005-0000-0000-000021030000}"/>
    <cellStyle name="Comma 9 2 2 4 2" xfId="3074" xr:uid="{00000000-0005-0000-0000-00005B020000}"/>
    <cellStyle name="Comma 9 2 2 4 2 2" xfId="8154" xr:uid="{3821D36B-E30A-436A-ADD2-C492AC21B492}"/>
    <cellStyle name="Comma 9 2 2 4 2 2 2" xfId="28828" xr:uid="{75B182AE-DD33-43EB-BD11-5250C85A4E01}"/>
    <cellStyle name="Comma 9 2 2 4 2 2 3" xfId="26309" xr:uid="{BA6A95AF-6109-40B1-B3B9-241F006D302F}"/>
    <cellStyle name="Comma 9 2 2 4 2 2 4" xfId="18534" xr:uid="{6DC6F597-8D99-4D70-85A2-BCF10AE0AD8E}"/>
    <cellStyle name="Comma 9 2 2 4 2 3" xfId="10987" xr:uid="{2A3734C0-6283-4588-9F43-DBEA24F07785}"/>
    <cellStyle name="Comma 9 2 2 4 2 3 2" xfId="21367" xr:uid="{73BB00D0-276E-47F7-A419-031530E0420D}"/>
    <cellStyle name="Comma 9 2 2 4 2 4" xfId="26315" xr:uid="{4114B98C-05CB-4B13-B488-16099DD307AD}"/>
    <cellStyle name="Comma 9 2 2 4 2 5" xfId="15701" xr:uid="{6AE8E6BF-8A14-431C-99B4-E9E63BED19BF}"/>
    <cellStyle name="Comma 9 2 2 4 3" xfId="3606" xr:uid="{00000000-0005-0000-0000-000021030000}"/>
    <cellStyle name="Comma 9 2 2 4 4" xfId="5645" xr:uid="{8B26A1BB-AE5F-48D9-8E42-E69CDD492616}"/>
    <cellStyle name="Comma 9 2 2 4 4 2" xfId="29961" xr:uid="{7C9ED966-91AA-4C46-BB66-8180C9956C71}"/>
    <cellStyle name="Comma 9 2 2 4 5" xfId="24326" xr:uid="{8BA3453A-B276-4F0C-8B80-BF13CA76962C}"/>
    <cellStyle name="Comma 9 2 2 4 6" xfId="13587" xr:uid="{1A9E97E1-72D1-4AFC-BB30-AF8F5B6BAA27}"/>
    <cellStyle name="Comma 9 2 2 5" xfId="2641" xr:uid="{00000000-0005-0000-0000-00005C020000}"/>
    <cellStyle name="Comma 9 2 2 5 2" xfId="5903" xr:uid="{45A164FE-5FE9-43B5-9529-C545256EB1C7}"/>
    <cellStyle name="Comma 9 2 2 5 2 2" xfId="28649" xr:uid="{F52522D7-FE86-4CED-8031-4C36F7BDC289}"/>
    <cellStyle name="Comma 9 2 2 5 2 2 2" xfId="31210" xr:uid="{972E3E93-27A6-4530-8159-6C6AF4E7DBCC}"/>
    <cellStyle name="Comma 9 2 2 5 2 2 3" xfId="30806" xr:uid="{08104823-45CC-4C4D-B84B-B3362DB2DCBC}"/>
    <cellStyle name="Comma 9 2 2 5 2 3" xfId="27234" xr:uid="{C3BE4EB7-43AA-4AC7-BEFF-8B26A3BE7026}"/>
    <cellStyle name="Comma 9 2 2 5 2 4" xfId="15313" xr:uid="{08E79145-1382-4681-9832-B0F6E2DADE39}"/>
    <cellStyle name="Comma 9 2 2 5 3" xfId="7766" xr:uid="{5D0B9A8F-12FE-41D9-A9E6-A0FC75FD3FD8}"/>
    <cellStyle name="Comma 9 2 2 5 3 2" xfId="18146" xr:uid="{0A8DFB72-F3C6-4083-88C0-C732F813D519}"/>
    <cellStyle name="Comma 9 2 2 5 4" xfId="10599" xr:uid="{4B064456-B3B1-4B04-A024-41F9964ADD43}"/>
    <cellStyle name="Comma 9 2 2 5 4 2" xfId="20979" xr:uid="{755E6D50-A281-4A13-84B5-51D522FD572A}"/>
    <cellStyle name="Comma 9 2 2 5 5" xfId="23655" xr:uid="{435834F1-E757-4761-960E-34D3DB17B906}"/>
    <cellStyle name="Comma 9 2 2 5 6" xfId="13030" xr:uid="{5AE173AE-BF38-4842-AA91-78EA7873D122}"/>
    <cellStyle name="Comma 9 2 2 6" xfId="2290" xr:uid="{00000000-0005-0000-0000-000057020000}"/>
    <cellStyle name="Comma 9 2 2 6 2" xfId="7417" xr:uid="{F0EED383-DED6-4BF2-97EE-EDD10841C3A9}"/>
    <cellStyle name="Comma 9 2 2 6 2 2" xfId="17797" xr:uid="{E2E25D04-1C5B-42F3-971A-9693DBE7026D}"/>
    <cellStyle name="Comma 9 2 2 6 3" xfId="10250" xr:uid="{94DC420B-AA21-4FD5-93D5-21B40811B1C2}"/>
    <cellStyle name="Comma 9 2 2 6 3 2" xfId="20630" xr:uid="{E6D15CCE-188C-46C1-8F19-27097D48CB9C}"/>
    <cellStyle name="Comma 9 2 2 6 4" xfId="22651" xr:uid="{D0547388-BB56-43F0-887B-5DC1986503B8}"/>
    <cellStyle name="Comma 9 2 2 6 5" xfId="26804" xr:uid="{140F2489-462A-432C-AAD8-2C4B4DBDF3A3}"/>
    <cellStyle name="Comma 9 2 2 6 6" xfId="14964" xr:uid="{93BB5F1A-804A-42CC-B8EB-C9CEF1F05211}"/>
    <cellStyle name="Comma 9 2 2 7" xfId="3825" xr:uid="{F187D117-A490-47DB-9E10-75EB17734E90}"/>
    <cellStyle name="Comma 9 2 2 7 2" xfId="8658" xr:uid="{644F7400-21EC-44AC-96AB-03542AB9BCFE}"/>
    <cellStyle name="Comma 9 2 2 7 2 2" xfId="19038" xr:uid="{C00F856F-2CD0-4E3B-A3DA-35E428B0F0FE}"/>
    <cellStyle name="Comma 9 2 2 7 3" xfId="11491" xr:uid="{DC85BDFB-B499-4C6E-A0B1-105AFB53FA00}"/>
    <cellStyle name="Comma 9 2 2 7 3 2" xfId="21871" xr:uid="{2AB65E47-B840-4E3A-9190-E4321AA48705}"/>
    <cellStyle name="Comma 9 2 2 7 4" xfId="26442" xr:uid="{0585DF1F-C5C2-4D34-BBE6-8DFF8DBF905E}"/>
    <cellStyle name="Comma 9 2 2 7 5" xfId="28041" xr:uid="{BEC9E2EF-CCA4-4CC5-8AB1-C4763C60ED1D}"/>
    <cellStyle name="Comma 9 2 2 7 6" xfId="16205" xr:uid="{F05C9D44-64C0-4600-BDB2-376264D8F02B}"/>
    <cellStyle name="Comma 9 2 2 8" xfId="4929" xr:uid="{3AD1A3B8-0529-4279-AFBA-6A259E6478D4}"/>
    <cellStyle name="Comma 9 2 2 8 2" xfId="14221" xr:uid="{3A55FC0C-5526-4111-8F2F-A420A93B599F}"/>
    <cellStyle name="Comma 9 2 2 9" xfId="6674" xr:uid="{6EFE6E0B-F24A-4847-A285-0AA765FBEBDF}"/>
    <cellStyle name="Comma 9 2 2 9 2" xfId="17054" xr:uid="{0ECC4CAE-5358-4A94-B368-95E70F3C5906}"/>
    <cellStyle name="Comma 9 2 3" xfId="541" xr:uid="{00000000-0005-0000-0000-000022030000}"/>
    <cellStyle name="Comma 9 2 3 10" xfId="12680" xr:uid="{F4C62D95-DF88-450B-B844-5FCA3C4178EF}"/>
    <cellStyle name="Comma 9 2 3 2" xfId="1824" xr:uid="{00000000-0005-0000-0000-000023030000}"/>
    <cellStyle name="Comma 9 2 3 2 2" xfId="3077" xr:uid="{00000000-0005-0000-0000-00005E020000}"/>
    <cellStyle name="Comma 9 2 3 2 2 2" xfId="8157" xr:uid="{00C34E79-4A12-4FEF-8FD7-A120007AC003}"/>
    <cellStyle name="Comma 9 2 3 2 2 2 2" xfId="28830" xr:uid="{9400F8BF-E03C-47B4-8A73-79D8316A2F57}"/>
    <cellStyle name="Comma 9 2 3 2 2 2 3" xfId="28632" xr:uid="{7A2BE245-EA15-44B8-97A3-BD9684DEFF4F}"/>
    <cellStyle name="Comma 9 2 3 2 2 2 4" xfId="18537" xr:uid="{11C459B9-9635-43E5-A2CE-CA3DDB0927D6}"/>
    <cellStyle name="Comma 9 2 3 2 2 3" xfId="10990" xr:uid="{179EA3D4-61C5-47DF-BA03-BCD2392F900C}"/>
    <cellStyle name="Comma 9 2 3 2 2 3 2" xfId="21370" xr:uid="{2A1FE7AD-F25F-4C3B-8926-616BF3F7D3E5}"/>
    <cellStyle name="Comma 9 2 3 2 2 4" xfId="25747" xr:uid="{942CDB3C-31B9-48FD-A9C8-9181B9986ACB}"/>
    <cellStyle name="Comma 9 2 3 2 2 5" xfId="15704" xr:uid="{A62BBE42-1AD1-4C98-BC5F-080129262303}"/>
    <cellStyle name="Comma 9 2 3 2 3" xfId="3697" xr:uid="{00000000-0005-0000-0000-000023030000}"/>
    <cellStyle name="Comma 9 2 3 2 4" xfId="5648" xr:uid="{E79966CE-366E-44ED-8CF4-EF18FE3B9A08}"/>
    <cellStyle name="Comma 9 2 3 2 4 2" xfId="29962" xr:uid="{C540771B-03DD-4A97-8D6C-125C8B900220}"/>
    <cellStyle name="Comma 9 2 3 2 5" xfId="23090" xr:uid="{7BC34336-6CF0-4232-A50B-C2757E6B9AA2}"/>
    <cellStyle name="Comma 9 2 3 2 6" xfId="13590" xr:uid="{AE8E06AD-96D0-46A8-B033-8D8865597D33}"/>
    <cellStyle name="Comma 9 2 3 3" xfId="1825" xr:uid="{00000000-0005-0000-0000-000024030000}"/>
    <cellStyle name="Comma 9 2 3 3 2" xfId="2685" xr:uid="{00000000-0005-0000-0000-00005F020000}"/>
    <cellStyle name="Comma 9 2 3 3 2 2" xfId="7809" xr:uid="{B9ACF73D-5345-46F9-B10F-7BF577F6FA2C}"/>
    <cellStyle name="Comma 9 2 3 3 2 2 2" xfId="18189" xr:uid="{7BDE12E2-F66C-43CB-A936-014FC451446C}"/>
    <cellStyle name="Comma 9 2 3 3 2 3" xfId="10642" xr:uid="{7B796FA2-53F4-4E07-ACB6-8A1AA81C96CF}"/>
    <cellStyle name="Comma 9 2 3 3 2 3 2" xfId="21022" xr:uid="{865B3BD9-33FF-4391-A8D9-6B5ECEDC6CF6}"/>
    <cellStyle name="Comma 9 2 3 3 2 4" xfId="15356" xr:uid="{372507FF-8B1F-490B-A74C-426CD780667A}"/>
    <cellStyle name="Comma 9 2 3 3 2 5" xfId="30443" xr:uid="{B9D0D307-C678-4D48-9BB3-FA80D0D64076}"/>
    <cellStyle name="Comma 9 2 3 3 3" xfId="2078" xr:uid="{00000000-0005-0000-0000-000024030000}"/>
    <cellStyle name="Comma 9 2 3 3 4" xfId="5649" xr:uid="{CE82BC05-DECC-433A-A1AE-079FA93D71A1}"/>
    <cellStyle name="Comma 9 2 3 3 4 2" xfId="29910" xr:uid="{DEAC15BD-E4D5-4066-9D0F-223E4FCD8552}"/>
    <cellStyle name="Comma 9 2 3 3 5" xfId="25040" xr:uid="{6B690C1C-4E4E-4CEB-9458-3070211420B8}"/>
    <cellStyle name="Comma 9 2 3 3 6" xfId="13098" xr:uid="{9A279FFC-6243-4F00-B96A-9C2520A46EDC}"/>
    <cellStyle name="Comma 9 2 3 4" xfId="1823" xr:uid="{00000000-0005-0000-0000-000025030000}"/>
    <cellStyle name="Comma 9 2 3 4 2" xfId="4654" xr:uid="{2B316BF8-A02B-4FA6-9E0C-A81BF302FB1E}"/>
    <cellStyle name="Comma 9 2 3 4 2 2" xfId="9406" xr:uid="{83C3117E-0556-4527-B429-6733E7FC28FB}"/>
    <cellStyle name="Comma 9 2 3 4 2 2 2" xfId="19786" xr:uid="{75F44DC8-6775-40EE-BB1B-FE5900228869}"/>
    <cellStyle name="Comma 9 2 3 4 2 3" xfId="12239" xr:uid="{02383733-3AC8-4F33-847D-F4EDED4B1500}"/>
    <cellStyle name="Comma 9 2 3 4 2 3 2" xfId="22619" xr:uid="{7E9B7457-55E4-47A6-AEC3-2AB45A85A26B}"/>
    <cellStyle name="Comma 9 2 3 4 2 4" xfId="28308" xr:uid="{517B9FA5-CA7B-4147-8281-57997331AEA6}"/>
    <cellStyle name="Comma 9 2 3 4 2 5" xfId="27039" xr:uid="{67CB897C-285F-4C47-BC05-557ED67C8AB1}"/>
    <cellStyle name="Comma 9 2 3 4 2 6" xfId="16953" xr:uid="{3AB9AAA6-8579-4953-89F0-8E36A6C0DD15}"/>
    <cellStyle name="Comma 9 2 3 4 3" xfId="22757" xr:uid="{53723204-0815-4045-A056-7FCD23F7396E}"/>
    <cellStyle name="Comma 9 2 3 5" xfId="4134" xr:uid="{58960FB7-AA3D-4773-B9E0-BAA94B5F7831}"/>
    <cellStyle name="Comma 9 2 3 5 2" xfId="8906" xr:uid="{45BD0102-A3DB-46F1-B996-4B740B50B967}"/>
    <cellStyle name="Comma 9 2 3 5 2 2" xfId="29011" xr:uid="{FD6FD515-24A7-44F7-9B6A-EE8B41326D0B}"/>
    <cellStyle name="Comma 9 2 3 5 2 3" xfId="27359" xr:uid="{4196D849-59CB-4781-A66E-CA6616B641F1}"/>
    <cellStyle name="Comma 9 2 3 5 2 4" xfId="19286" xr:uid="{1B49DD98-D93E-4499-8109-0BF6F8E1781D}"/>
    <cellStyle name="Comma 9 2 3 5 2 5" xfId="31016" xr:uid="{F7D350F9-DB22-40CD-A277-E89E784C5412}"/>
    <cellStyle name="Comma 9 2 3 5 3" xfId="11739" xr:uid="{FEEBFF0E-3A22-490B-94EE-A20B651F3918}"/>
    <cellStyle name="Comma 9 2 3 5 3 2" xfId="22119" xr:uid="{7BCDA1FB-7008-4553-90F2-782DDE9547DF}"/>
    <cellStyle name="Comma 9 2 3 5 4" xfId="28101" xr:uid="{6B05F112-D1B4-4987-9ED9-AD61916186A5}"/>
    <cellStyle name="Comma 9 2 3 5 5" xfId="16453" xr:uid="{E2103747-DE1C-424E-A121-811632EDB617}"/>
    <cellStyle name="Comma 9 2 3 6" xfId="4930" xr:uid="{B11DD8E7-1558-472B-8FE9-B7DE5AE1C3AA}"/>
    <cellStyle name="Comma 9 2 3 6 2" xfId="28258" xr:uid="{B5064F52-1DEC-48C6-AD6C-94D57ED80CDC}"/>
    <cellStyle name="Comma 9 2 3 6 3" xfId="27716" xr:uid="{90953E80-ECF8-4692-9972-22BB6C8DE61E}"/>
    <cellStyle name="Comma 9 2 3 6 4" xfId="14222" xr:uid="{6FE659B4-9790-4D04-B838-7A04B11F19B9}"/>
    <cellStyle name="Comma 9 2 3 7" xfId="6675" xr:uid="{A3767453-1D26-4077-9762-3232EF5FAEF7}"/>
    <cellStyle name="Comma 9 2 3 7 2" xfId="28415" xr:uid="{C0ECF8F6-3BBF-4631-AE2A-78AAE82D9245}"/>
    <cellStyle name="Comma 9 2 3 7 3" xfId="27283" xr:uid="{A1AC7B48-6458-4882-A59B-BA808F918EEC}"/>
    <cellStyle name="Comma 9 2 3 7 4" xfId="17055" xr:uid="{C6323C8C-63AA-4061-9C69-B64F539EFDEC}"/>
    <cellStyle name="Comma 9 2 3 8" xfId="9508" xr:uid="{19B45FED-76C2-4145-940D-2F2BC325C947}"/>
    <cellStyle name="Comma 9 2 3 8 2" xfId="19888" xr:uid="{A7D0349A-2623-433A-82FA-CC129D323731}"/>
    <cellStyle name="Comma 9 2 3 9" xfId="25165" xr:uid="{491DEFD9-42C7-46F8-B951-F96D761D4FA0}"/>
    <cellStyle name="Comma 9 2 4" xfId="1826" xr:uid="{00000000-0005-0000-0000-000026030000}"/>
    <cellStyle name="Comma 9 2 4 2" xfId="3078" xr:uid="{00000000-0005-0000-0000-000060020000}"/>
    <cellStyle name="Comma 9 2 4 2 2" xfId="8158" xr:uid="{3871DE92-AD0D-4C55-9FDA-EB07377910AF}"/>
    <cellStyle name="Comma 9 2 4 2 2 2" xfId="28831" xr:uid="{35DDB46A-9F32-451D-BE4A-FB8BA2BFC5CB}"/>
    <cellStyle name="Comma 9 2 4 2 2 2 2" xfId="31229" xr:uid="{D86CE846-FB1A-46CF-AAA1-01DB85ECFA69}"/>
    <cellStyle name="Comma 9 2 4 2 2 2 3" xfId="30808" xr:uid="{BE13AE7C-8747-44CE-A1E1-1A36A7111489}"/>
    <cellStyle name="Comma 9 2 4 2 2 3" xfId="27381" xr:uid="{1D429F61-482C-40AA-9F51-7ED2D3E08585}"/>
    <cellStyle name="Comma 9 2 4 2 2 4" xfId="18538" xr:uid="{E513781B-C37F-4A79-B6A8-73A52D5D952C}"/>
    <cellStyle name="Comma 9 2 4 2 3" xfId="10991" xr:uid="{5FAD14CD-9E4E-4A54-B659-08425DC4EB51}"/>
    <cellStyle name="Comma 9 2 4 2 3 2" xfId="21371" xr:uid="{D5BA3C34-8A17-499D-9401-2290B594129A}"/>
    <cellStyle name="Comma 9 2 4 2 4" xfId="25661" xr:uid="{DE4B7DEE-3DFB-4D95-9D94-5B6697CA1424}"/>
    <cellStyle name="Comma 9 2 4 2 5" xfId="15705" xr:uid="{B32A986E-B469-403A-9A26-89063FFD10F3}"/>
    <cellStyle name="Comma 9 2 4 3" xfId="3618" xr:uid="{00000000-0005-0000-0000-000026030000}"/>
    <cellStyle name="Comma 9 2 4 4" xfId="4419" xr:uid="{730607A7-848F-4DD4-AC1A-3254E1DC46BC}"/>
    <cellStyle name="Comma 9 2 4 4 2" xfId="9191" xr:uid="{C7AB3644-B0B6-4154-BE4F-C29BF5ECB030}"/>
    <cellStyle name="Comma 9 2 4 4 2 2" xfId="19571" xr:uid="{7AE53B1F-54DA-4F06-99C4-5B8CE011620E}"/>
    <cellStyle name="Comma 9 2 4 4 2 3" xfId="31085" xr:uid="{BE5A0B73-4A4C-4029-A301-6535C3F13C1D}"/>
    <cellStyle name="Comma 9 2 4 4 2 4" xfId="30807" xr:uid="{C1548C2B-E83F-4CD1-8AE4-504BDC32719D}"/>
    <cellStyle name="Comma 9 2 4 4 3" xfId="12024" xr:uid="{05AB095B-DD55-4F70-B186-D55D3B66DE04}"/>
    <cellStyle name="Comma 9 2 4 4 3 2" xfId="22404" xr:uid="{83C0AEC2-D7F8-4FB1-8063-95763749ADDC}"/>
    <cellStyle name="Comma 9 2 4 4 4" xfId="27980" xr:uid="{48E7C24F-7C7F-4635-9EBC-9D453F175853}"/>
    <cellStyle name="Comma 9 2 4 4 5" xfId="28161" xr:uid="{38EC5DA3-2ECC-43FA-AFF3-4E44C4962149}"/>
    <cellStyle name="Comma 9 2 4 4 6" xfId="16738" xr:uid="{E7145DA8-4655-4CB9-96FD-E1E6B4F01E4F}"/>
    <cellStyle name="Comma 9 2 4 5" xfId="5650" xr:uid="{D9BE428C-8235-4EF9-B20E-E5BB3AFC6747}"/>
    <cellStyle name="Comma 9 2 4 5 2" xfId="29692" xr:uid="{E7A06D38-4B4A-4976-BC01-C3B6B233E532}"/>
    <cellStyle name="Comma 9 2 4 5 2 2" xfId="30980" xr:uid="{FFEA7A56-AD8A-44D9-BC17-C7A9B2757E95}"/>
    <cellStyle name="Comma 9 2 4 6" xfId="24675" xr:uid="{6EEEF6C0-BA3C-4450-82E6-71744843DDBB}"/>
    <cellStyle name="Comma 9 2 4 7" xfId="13591" xr:uid="{81F21B33-152E-41A4-8622-BE740F8B59B3}"/>
    <cellStyle name="Comma 9 2 5" xfId="1827" xr:uid="{00000000-0005-0000-0000-000027030000}"/>
    <cellStyle name="Comma 9 2 5 2" xfId="2880" xr:uid="{00000000-0005-0000-0000-000061020000}"/>
    <cellStyle name="Comma 9 2 5 2 2" xfId="7997" xr:uid="{30435070-21F0-450E-8F48-DD2475E78426}"/>
    <cellStyle name="Comma 9 2 5 2 2 2" xfId="27244" xr:uid="{B2DCA550-CDEE-430E-8093-FA1E260FBBA3}"/>
    <cellStyle name="Comma 9 2 5 2 2 2 2" xfId="31187" xr:uid="{935049C4-8F57-47F7-A020-2141BFAE117B}"/>
    <cellStyle name="Comma 9 2 5 2 2 2 3" xfId="30809" xr:uid="{E09FB7FE-6B02-4145-8F9C-245D63874152}"/>
    <cellStyle name="Comma 9 2 5 2 2 3" xfId="26152" xr:uid="{A90172AA-ECBA-49AF-A27D-7287150C6C55}"/>
    <cellStyle name="Comma 9 2 5 2 2 4" xfId="18377" xr:uid="{BB53FA4A-1DDF-48F5-8459-C96D8C66B94A}"/>
    <cellStyle name="Comma 9 2 5 2 3" xfId="10830" xr:uid="{8DBDF390-F889-45B9-8090-2E42DC2B125A}"/>
    <cellStyle name="Comma 9 2 5 2 3 2" xfId="21210" xr:uid="{3D817999-D32B-42D4-A4EE-FDDC6CAAAB75}"/>
    <cellStyle name="Comma 9 2 5 2 4" xfId="28530" xr:uid="{EFD68B7B-CEB1-42E8-96C8-A4CE64C8ED24}"/>
    <cellStyle name="Comma 9 2 5 2 5" xfId="15544" xr:uid="{178AD210-1937-49B9-920C-01104FD1710F}"/>
    <cellStyle name="Comma 9 2 5 3" xfId="3536" xr:uid="{00000000-0005-0000-0000-000027030000}"/>
    <cellStyle name="Comma 9 2 5 4" xfId="5651" xr:uid="{D7164F72-134C-4D46-901D-95E30936FD2B}"/>
    <cellStyle name="Comma 9 2 5 4 2" xfId="29925" xr:uid="{5C9B02E0-C788-4B1D-BC0E-E607E53C7539}"/>
    <cellStyle name="Comma 9 2 5 5" xfId="25504" xr:uid="{683D3246-020B-45A9-8F05-CD8C07E60BC7}"/>
    <cellStyle name="Comma 9 2 5 6" xfId="13378" xr:uid="{D127C0C3-511A-4158-94C4-3B598D743006}"/>
    <cellStyle name="Comma 9 2 6" xfId="1819" xr:uid="{00000000-0005-0000-0000-000028030000}"/>
    <cellStyle name="Comma 9 2 6 2" xfId="2539" xr:uid="{00000000-0005-0000-0000-000062020000}"/>
    <cellStyle name="Comma 9 2 6 2 2" xfId="7664" xr:uid="{12A85B8F-612E-4B7E-8375-3FD272B72C3E}"/>
    <cellStyle name="Comma 9 2 6 2 2 2" xfId="18044" xr:uid="{63602DFF-BD8A-4BE0-91FF-331DD6264E16}"/>
    <cellStyle name="Comma 9 2 6 2 3" xfId="10497" xr:uid="{61B4E7AC-8DB2-43F1-868D-FAA2881C85E4}"/>
    <cellStyle name="Comma 9 2 6 2 3 2" xfId="20877" xr:uid="{1BB267DC-2623-4AAD-9299-6628C1181669}"/>
    <cellStyle name="Comma 9 2 6 2 4" xfId="28007" xr:uid="{93DFBBE4-AEC2-43A7-B32D-98AE37918C88}"/>
    <cellStyle name="Comma 9 2 6 2 5" xfId="27052" xr:uid="{3C93F917-4687-49AB-A2DE-9CFA582651C6}"/>
    <cellStyle name="Comma 9 2 6 2 6" xfId="15211" xr:uid="{B954EB0A-A415-4D84-A87E-51039639E08C}"/>
    <cellStyle name="Comma 9 2 6 3" xfId="3705" xr:uid="{00000000-0005-0000-0000-000028030000}"/>
    <cellStyle name="Comma 9 2 6 4" xfId="5644" xr:uid="{D898191B-5E99-42ED-AE9E-BA7EEF98ED5F}"/>
    <cellStyle name="Comma 9 2 6 4 2" xfId="29877" xr:uid="{E41C2E13-76EE-4F01-AD17-0737E327D418}"/>
    <cellStyle name="Comma 9 2 6 5" xfId="23854" xr:uid="{D61276F4-B8A3-4202-B41B-BD1945D207E6}"/>
    <cellStyle name="Comma 9 2 6 6" xfId="12927" xr:uid="{0F80994B-85B6-4398-ADA2-8150445C52AA}"/>
    <cellStyle name="Comma 9 2 7" xfId="2233" xr:uid="{00000000-0005-0000-0000-000056020000}"/>
    <cellStyle name="Comma 9 2 7 2" xfId="7360" xr:uid="{C4B32B00-5182-49D8-9EA5-796AE2208F5A}"/>
    <cellStyle name="Comma 9 2 7 2 2" xfId="26719" xr:uid="{E24BCB5C-C6EA-4FDB-9EC3-913147FB8779}"/>
    <cellStyle name="Comma 9 2 7 2 2 2" xfId="31182" xr:uid="{B8E870C8-2DC3-4142-9B70-BD70882B4D51}"/>
    <cellStyle name="Comma 9 2 7 2 2 3" xfId="30810" xr:uid="{BBA9BA85-2DE8-4D34-8E86-BAE1DE19E844}"/>
    <cellStyle name="Comma 9 2 7 2 3" xfId="28267" xr:uid="{90482539-1104-4FEC-A0B4-4BBC91205F8D}"/>
    <cellStyle name="Comma 9 2 7 2 4" xfId="17740" xr:uid="{A997357B-75E5-4FBD-8E85-7D845313D2E4}"/>
    <cellStyle name="Comma 9 2 7 3" xfId="10193" xr:uid="{6CC74026-AB08-411B-B16F-52096AABA2AE}"/>
    <cellStyle name="Comma 9 2 7 3 2" xfId="20573" xr:uid="{D660BE8F-3CEC-43C8-B3F2-515CBFAE10A6}"/>
    <cellStyle name="Comma 9 2 7 4" xfId="25033" xr:uid="{6B933433-0728-4A4C-81A0-760F81048C5E}"/>
    <cellStyle name="Comma 9 2 7 5" xfId="14907" xr:uid="{9E029389-AF9E-4E2C-80CF-C3A6CB490564}"/>
    <cellStyle name="Comma 9 2 8" xfId="3877" xr:uid="{14ABF57D-7E2D-49B0-92F4-00CADDA395CB}"/>
    <cellStyle name="Comma 9 2 8 2" xfId="8709" xr:uid="{A7E88751-1D29-4175-B2B8-DA20A976F5E3}"/>
    <cellStyle name="Comma 9 2 8 2 2" xfId="19089" xr:uid="{E69C0CF9-2C8E-461A-BD73-73D7F51D1663}"/>
    <cellStyle name="Comma 9 2 8 3" xfId="11542" xr:uid="{95E42C6C-C80A-4C6F-AEA5-4FFFB2425A1A}"/>
    <cellStyle name="Comma 9 2 8 3 2" xfId="21922" xr:uid="{7A3F958E-C57F-4788-976D-1AE8E6A57944}"/>
    <cellStyle name="Comma 9 2 8 4" xfId="26412" xr:uid="{FD7B0B76-E8B9-487D-8AAD-C9933C1ACB6C}"/>
    <cellStyle name="Comma 9 2 8 5" xfId="27760" xr:uid="{AC65A6F0-19BB-40A6-9BE0-0678F17B6B3B}"/>
    <cellStyle name="Comma 9 2 8 6" xfId="16256" xr:uid="{6C8D399F-9CD0-4228-9326-262AC491334C}"/>
    <cellStyle name="Comma 9 2 9" xfId="4928" xr:uid="{BD7D2C77-C633-4CFC-AAC8-AEB80D7AE154}"/>
    <cellStyle name="Comma 9 2 9 2" xfId="25983" xr:uid="{FF5AE70A-CB98-46FE-AEBC-034F7A064D0C}"/>
    <cellStyle name="Comma 9 2 9 3" xfId="27779" xr:uid="{9617A20E-B9DC-4147-BB81-6D931C61435A}"/>
    <cellStyle name="Comma 9 2 9 4" xfId="14220" xr:uid="{B60DB025-08CD-4CE5-A225-EF26AA61A2E6}"/>
    <cellStyle name="Comma 9 3" xfId="542" xr:uid="{00000000-0005-0000-0000-000029030000}"/>
    <cellStyle name="Comma 9 3 10" xfId="9509" xr:uid="{E7E81DE3-7484-41E0-8FA9-F356A46CD991}"/>
    <cellStyle name="Comma 9 3 10 2" xfId="19889" xr:uid="{ABE7FEB3-D309-49D2-9D77-CEDDF86F8FC8}"/>
    <cellStyle name="Comma 9 3 11" xfId="24494" xr:uid="{D4380A83-A032-4878-B2BD-F5EDC2355B6A}"/>
    <cellStyle name="Comma 9 3 12" xfId="12521" xr:uid="{1EC29B22-E11A-4F03-9D04-7890D63A35C8}"/>
    <cellStyle name="Comma 9 3 2" xfId="1829" xr:uid="{00000000-0005-0000-0000-00002A030000}"/>
    <cellStyle name="Comma 9 3 2 2" xfId="3080" xr:uid="{00000000-0005-0000-0000-000065020000}"/>
    <cellStyle name="Comma 9 3 2 2 2" xfId="6169" xr:uid="{5D3F1E2F-6C13-4865-A186-7E6BC20EDFBA}"/>
    <cellStyle name="Comma 9 3 2 2 2 2" xfId="24146" xr:uid="{7FAC486F-3150-4423-B79F-82D92D5D4315}"/>
    <cellStyle name="Comma 9 3 2 2 2 2 2" xfId="28012" xr:uid="{6EDB3307-FB2D-428A-B7BB-51FD25238CFA}"/>
    <cellStyle name="Comma 9 3 2 2 2 2 3" xfId="31149" xr:uid="{5B67C8A6-D0F9-4F81-B1C0-F30C304F8C08}"/>
    <cellStyle name="Comma 9 3 2 2 2 3" xfId="26868" xr:uid="{652D5C03-1AD5-43F2-95C2-87421CEC1E98}"/>
    <cellStyle name="Comma 9 3 2 2 2 4" xfId="15707" xr:uid="{4A7AF802-84FA-4651-8493-69DBEFBEF268}"/>
    <cellStyle name="Comma 9 3 2 2 3" xfId="8160" xr:uid="{41C885F3-2F9F-457C-9A41-B93334694117}"/>
    <cellStyle name="Comma 9 3 2 2 3 2" xfId="18540" xr:uid="{52F9EBF8-6C8D-4A10-9E5C-BDDF8CD76353}"/>
    <cellStyle name="Comma 9 3 2 2 4" xfId="10993" xr:uid="{6690BEA3-7986-4505-B2F3-1A50EFC06E03}"/>
    <cellStyle name="Comma 9 3 2 2 4 2" xfId="21373" xr:uid="{16FA8055-7EF8-4083-8B83-CB2D93CE4C92}"/>
    <cellStyle name="Comma 9 3 2 2 5" xfId="24467" xr:uid="{C74E39ED-E802-4F6C-B356-E5113AB4E949}"/>
    <cellStyle name="Comma 9 3 2 2 5 2" xfId="30074" xr:uid="{8548742A-9BBA-4637-B5B9-9DA740E4A09B}"/>
    <cellStyle name="Comma 9 3 2 2 6" xfId="27864" xr:uid="{1092D0DD-8FB3-44DD-86EE-6FC6DA4E3B78}"/>
    <cellStyle name="Comma 9 3 2 2 7" xfId="13593" xr:uid="{20D41558-9592-4905-9B8D-FAFB5DB1DBDE}"/>
    <cellStyle name="Comma 9 3 2 3" xfId="2687" xr:uid="{00000000-0005-0000-0000-000064020000}"/>
    <cellStyle name="Comma 9 3 2 3 2" xfId="7811" xr:uid="{45825168-987C-424D-9B12-52F792D7F9B4}"/>
    <cellStyle name="Comma 9 3 2 3 2 2" xfId="28521" xr:uid="{E0FBFBB5-EC4B-4CDC-A0B7-7F4A0932546C}"/>
    <cellStyle name="Comma 9 3 2 3 2 3" xfId="28377" xr:uid="{B1C725C8-4663-4026-A58A-6EC98692EB7D}"/>
    <cellStyle name="Comma 9 3 2 3 2 4" xfId="18191" xr:uid="{CF70C67C-65D6-4BF2-9FF7-5986B90AEE6F}"/>
    <cellStyle name="Comma 9 3 2 3 3" xfId="10644" xr:uid="{51C13CA6-B671-4F5D-917F-E88F4B3AEAF6}"/>
    <cellStyle name="Comma 9 3 2 3 3 2" xfId="21024" xr:uid="{4A99DD87-1800-46CD-ADE8-C5F3EF349A55}"/>
    <cellStyle name="Comma 9 3 2 3 4" xfId="22680" xr:uid="{3EB0B22D-8F5E-48CF-B5FA-63B60A9EE603}"/>
    <cellStyle name="Comma 9 3 2 3 5" xfId="15358" xr:uid="{F541BCBC-753B-4B7B-AEF7-D891549388FA}"/>
    <cellStyle name="Comma 9 3 2 4" xfId="3694" xr:uid="{00000000-0005-0000-0000-00002A030000}"/>
    <cellStyle name="Comma 9 3 2 4 2" xfId="26649" xr:uid="{5A147B94-5AF9-4CDC-8BC6-C737EBE8A913}"/>
    <cellStyle name="Comma 9 3 2 4 3" xfId="26682" xr:uid="{FB1D1AC5-9D11-429C-BF39-EEAC07E5768E}"/>
    <cellStyle name="Comma 9 3 2 5" xfId="4269" xr:uid="{F1DB953E-CDE1-43E8-9BEA-964C5E5A9856}"/>
    <cellStyle name="Comma 9 3 2 5 2" xfId="9041" xr:uid="{F26FC550-BC30-48DE-A2FC-AF981BC732EC}"/>
    <cellStyle name="Comma 9 3 2 5 2 2" xfId="19421" xr:uid="{6FDAA852-56CA-4BF6-BB17-4AA7D4E56C64}"/>
    <cellStyle name="Comma 9 3 2 5 2 3" xfId="31045" xr:uid="{A3B5197F-9B5D-4143-A697-326D2D0AB011}"/>
    <cellStyle name="Comma 9 3 2 5 2 4" xfId="30811" xr:uid="{C5508924-C6EA-4A67-BDDF-7E50FD3BE005}"/>
    <cellStyle name="Comma 9 3 2 5 3" xfId="11874" xr:uid="{A33959D1-ED4C-4C55-92A7-CC84556D1C9C}"/>
    <cellStyle name="Comma 9 3 2 5 3 2" xfId="22254" xr:uid="{D062A147-5A9C-4F48-A79B-58F7E85DB901}"/>
    <cellStyle name="Comma 9 3 2 5 4" xfId="27366" xr:uid="{FD0C7BF0-A587-4637-98FE-1287570FBD22}"/>
    <cellStyle name="Comma 9 3 2 5 5" xfId="28425" xr:uid="{A03FA1EB-B70A-4B0D-B080-7587374271FE}"/>
    <cellStyle name="Comma 9 3 2 5 6" xfId="16588" xr:uid="{9A425600-8E7C-4649-8D14-D414987A8C3D}"/>
    <cellStyle name="Comma 9 3 2 6" xfId="5653" xr:uid="{77D156F7-476C-46F2-93AE-31A8AC882BEE}"/>
    <cellStyle name="Comma 9 3 2 6 2" xfId="29725" xr:uid="{553F6754-B523-42B0-B4FE-4907B6316108}"/>
    <cellStyle name="Comma 9 3 2 6 2 2" xfId="30981" xr:uid="{699CA55B-0135-496F-BFC8-968E66D2718F}"/>
    <cellStyle name="Comma 9 3 2 7" xfId="25226" xr:uid="{32CD50D2-C9AE-4571-939C-C8C54DC3B34F}"/>
    <cellStyle name="Comma 9 3 2 8" xfId="13100" xr:uid="{B68D3080-BA5F-48EA-9188-311DC047BBAB}"/>
    <cellStyle name="Comma 9 3 2 9" xfId="29992" xr:uid="{9DCA55B1-63A8-4DF5-A458-C59A6106A22A}"/>
    <cellStyle name="Comma 9 3 3" xfId="1830" xr:uid="{00000000-0005-0000-0000-00002B030000}"/>
    <cellStyle name="Comma 9 3 3 2" xfId="3081" xr:uid="{00000000-0005-0000-0000-000066020000}"/>
    <cellStyle name="Comma 9 3 3 2 2" xfId="8161" xr:uid="{30BFB4DD-F5E5-4102-846B-4027E615BCE0}"/>
    <cellStyle name="Comma 9 3 3 2 2 2" xfId="28833" xr:uid="{1D3DCD9E-22E3-4A2B-BFEA-68D716F7632B}"/>
    <cellStyle name="Comma 9 3 3 2 2 2 2" xfId="31230" xr:uid="{122F2141-B372-4667-A3EB-B92731022D63}"/>
    <cellStyle name="Comma 9 3 3 2 2 2 3" xfId="30813" xr:uid="{B37193DA-685B-4302-9C78-E276FA29B8E2}"/>
    <cellStyle name="Comma 9 3 3 2 2 3" xfId="27468" xr:uid="{761CFDA3-BD8E-439D-AE3A-6616D3D38BC8}"/>
    <cellStyle name="Comma 9 3 3 2 2 4" xfId="18541" xr:uid="{6FF6D2FD-49D1-478F-8C56-148E459735BA}"/>
    <cellStyle name="Comma 9 3 3 2 3" xfId="10994" xr:uid="{8A4A876A-3AFA-455C-9C42-6A97F80DED57}"/>
    <cellStyle name="Comma 9 3 3 2 3 2" xfId="21374" xr:uid="{9FE326AD-216F-4337-A89B-6ED14C842C11}"/>
    <cellStyle name="Comma 9 3 3 2 4" xfId="24094" xr:uid="{4A6A6AAB-A78E-43A5-A912-AA5037B542FD}"/>
    <cellStyle name="Comma 9 3 3 2 5" xfId="15708" xr:uid="{4224EED2-F5B5-4C80-A76D-50B890931CA9}"/>
    <cellStyle name="Comma 9 3 3 3" xfId="3704" xr:uid="{00000000-0005-0000-0000-00002B030000}"/>
    <cellStyle name="Comma 9 3 3 4" xfId="4420" xr:uid="{18170F86-C2D3-41E7-9BBC-5C6417543022}"/>
    <cellStyle name="Comma 9 3 3 4 2" xfId="9192" xr:uid="{26B92FD6-E0D8-470C-9556-778A5F8FEAFF}"/>
    <cellStyle name="Comma 9 3 3 4 2 2" xfId="19572" xr:uid="{F377DAD8-5711-4268-8A8B-9A61CD9EDB6C}"/>
    <cellStyle name="Comma 9 3 3 4 2 3" xfId="31086" xr:uid="{057F8738-14E9-452A-B2A1-4B72350EA751}"/>
    <cellStyle name="Comma 9 3 3 4 2 4" xfId="30812" xr:uid="{BE881679-89E9-4CF6-A166-B978E2ED3F85}"/>
    <cellStyle name="Comma 9 3 3 4 3" xfId="12025" xr:uid="{84CDBBE9-88B1-45BB-84B9-365383A18EEB}"/>
    <cellStyle name="Comma 9 3 3 4 3 2" xfId="22405" xr:uid="{11C3063F-87D1-4D1E-B343-A620DEF1A22B}"/>
    <cellStyle name="Comma 9 3 3 4 4" xfId="16739" xr:uid="{A83B7572-DEFE-4674-B9BC-F693F0EB8DA2}"/>
    <cellStyle name="Comma 9 3 3 5" xfId="5654" xr:uid="{B525BE71-296E-4A8D-A239-535718B25E1D}"/>
    <cellStyle name="Comma 9 3 3 5 2" xfId="29696" xr:uid="{25FDA149-4835-475C-A7F8-D677AAAFBB08}"/>
    <cellStyle name="Comma 9 3 3 5 2 2" xfId="30982" xr:uid="{8A31E08D-F38C-4717-AA35-0B286BA438E3}"/>
    <cellStyle name="Comma 9 3 3 6" xfId="24664" xr:uid="{3D67FC07-C30E-4BB2-B210-DB9C3EA33BDF}"/>
    <cellStyle name="Comma 9 3 3 7" xfId="13594" xr:uid="{5FA0F202-D403-4101-916A-106D8E59EF14}"/>
    <cellStyle name="Comma 9 3 4" xfId="1828" xr:uid="{00000000-0005-0000-0000-00002C030000}"/>
    <cellStyle name="Comma 9 3 4 2" xfId="3079" xr:uid="{00000000-0005-0000-0000-000067020000}"/>
    <cellStyle name="Comma 9 3 4 2 2" xfId="8159" xr:uid="{A44917E5-A260-4E57-A00D-74E81142C856}"/>
    <cellStyle name="Comma 9 3 4 2 2 2" xfId="28832" xr:uid="{E1D0D1D7-BCBC-4025-A9A4-65F4CA9D0DA2}"/>
    <cellStyle name="Comma 9 3 4 2 2 3" xfId="26694" xr:uid="{6EFBF9CB-8F8C-49E7-9369-5F3AF238C536}"/>
    <cellStyle name="Comma 9 3 4 2 2 4" xfId="18539" xr:uid="{411A0BFC-0770-4A0F-9BFF-5513F5ADE6E2}"/>
    <cellStyle name="Comma 9 3 4 2 3" xfId="10992" xr:uid="{379F143A-75EE-4D4F-83EE-FE40F42B0461}"/>
    <cellStyle name="Comma 9 3 4 2 3 2" xfId="21372" xr:uid="{0A5CACF6-8CDA-4E18-9620-A72C6691C0CE}"/>
    <cellStyle name="Comma 9 3 4 2 4" xfId="25174" xr:uid="{96CFF20C-9ADF-43F2-ABAD-249183DF8F3F}"/>
    <cellStyle name="Comma 9 3 4 2 5" xfId="15706" xr:uid="{12C4A8BE-B9AB-4776-A2A2-D7A439B32A7B}"/>
    <cellStyle name="Comma 9 3 4 3" xfId="3669" xr:uid="{00000000-0005-0000-0000-00002C030000}"/>
    <cellStyle name="Comma 9 3 4 4" xfId="5652" xr:uid="{2992C92C-8EDE-4819-B747-CFD197F07934}"/>
    <cellStyle name="Comma 9 3 4 4 2" xfId="29963" xr:uid="{BB309544-82A9-4F34-A3A4-5C8ABA70C651}"/>
    <cellStyle name="Comma 9 3 4 5" xfId="22863" xr:uid="{7A0D85F2-7603-4244-8EA4-BCE31E460284}"/>
    <cellStyle name="Comma 9 3 4 6" xfId="13592" xr:uid="{E59C85B5-D30B-41E2-8D24-850FCB8A133A}"/>
    <cellStyle name="Comma 9 3 5" xfId="2582" xr:uid="{00000000-0005-0000-0000-000068020000}"/>
    <cellStyle name="Comma 9 3 5 2" xfId="5847" xr:uid="{9AFCFEEE-2505-4F6D-A481-F03D7C6B099D}"/>
    <cellStyle name="Comma 9 3 5 2 2" xfId="27705" xr:uid="{71638D3E-073B-465B-8079-C421AEEF8FCF}"/>
    <cellStyle name="Comma 9 3 5 2 2 2" xfId="31195" xr:uid="{A200391D-8B39-419F-859D-3D90BFEFCC8C}"/>
    <cellStyle name="Comma 9 3 5 2 2 3" xfId="30814" xr:uid="{66DD9239-68FF-45F3-AF1C-1AA6F4162EB8}"/>
    <cellStyle name="Comma 9 3 5 2 3" xfId="28110" xr:uid="{88E78A97-D798-40B1-B121-601BFA26463A}"/>
    <cellStyle name="Comma 9 3 5 2 4" xfId="15254" xr:uid="{876EBB0C-63E8-4A7B-9EDA-9C1C3871BA2F}"/>
    <cellStyle name="Comma 9 3 5 3" xfId="7707" xr:uid="{BEA5950F-02E1-43FC-B1F1-A36C58FBB631}"/>
    <cellStyle name="Comma 9 3 5 3 2" xfId="18087" xr:uid="{FF85433C-FEC8-47E7-B6A5-8EEC6298B380}"/>
    <cellStyle name="Comma 9 3 5 4" xfId="10540" xr:uid="{65183B43-D80D-49BA-BEF9-F6E503BD1F06}"/>
    <cellStyle name="Comma 9 3 5 4 2" xfId="20920" xr:uid="{21238C72-15FC-4007-A9F9-B93D39F31BED}"/>
    <cellStyle name="Comma 9 3 5 5" xfId="23342" xr:uid="{E1FCD651-C478-44B8-92D8-7921DAE26410}"/>
    <cellStyle name="Comma 9 3 5 6" xfId="12970" xr:uid="{D658D3A0-00E0-4869-960E-19BC6F8649B5}"/>
    <cellStyle name="Comma 9 3 6" xfId="2289" xr:uid="{00000000-0005-0000-0000-000063020000}"/>
    <cellStyle name="Comma 9 3 6 2" xfId="7416" xr:uid="{025F373A-BE43-4E48-85A7-5A7239E2FC8F}"/>
    <cellStyle name="Comma 9 3 6 2 2" xfId="17796" xr:uid="{A00288B0-3EAD-4837-B259-F6C4CCB3457F}"/>
    <cellStyle name="Comma 9 3 6 3" xfId="10249" xr:uid="{CA02812C-EBA4-4234-A901-7D6F1FC3AB91}"/>
    <cellStyle name="Comma 9 3 6 3 2" xfId="20629" xr:uid="{8FCD722B-FB2D-486A-89B1-ACD6791E1381}"/>
    <cellStyle name="Comma 9 3 6 4" xfId="25402" xr:uid="{7C46B817-38A3-42C6-882C-98B3949A937A}"/>
    <cellStyle name="Comma 9 3 6 5" xfId="27259" xr:uid="{93B1D2DF-2A26-4BF0-ACE2-6FB4605820E9}"/>
    <cellStyle name="Comma 9 3 6 6" xfId="14963" xr:uid="{828B998B-8124-4DEA-903D-2B09FAA8B816}"/>
    <cellStyle name="Comma 9 3 7" xfId="3824" xr:uid="{9D146E72-9673-49A7-806E-FB272B5C17CE}"/>
    <cellStyle name="Comma 9 3 7 2" xfId="8657" xr:uid="{BC26A82D-0058-4EFB-8C47-948475657A86}"/>
    <cellStyle name="Comma 9 3 7 2 2" xfId="19037" xr:uid="{55C8ACED-B877-4D7A-A9B1-AC60BCE92CAA}"/>
    <cellStyle name="Comma 9 3 7 3" xfId="11490" xr:uid="{FDD557D6-8B8B-4718-92FD-32760A075EE3}"/>
    <cellStyle name="Comma 9 3 7 3 2" xfId="21870" xr:uid="{0FD211B6-4E5B-487B-87A0-EE2F7A318503}"/>
    <cellStyle name="Comma 9 3 7 4" xfId="26116" xr:uid="{0E9C60C0-50AC-45C5-A9CD-C7BE1E7C0246}"/>
    <cellStyle name="Comma 9 3 7 5" xfId="28093" xr:uid="{1633684F-EEAE-4F4D-8516-7185672DF3DD}"/>
    <cellStyle name="Comma 9 3 7 6" xfId="16204" xr:uid="{301EE679-6692-44AB-93B8-513D570952F7}"/>
    <cellStyle name="Comma 9 3 8" xfId="4931" xr:uid="{77B32B7E-E9F2-43A7-9503-9206BCE0429D}"/>
    <cellStyle name="Comma 9 3 8 2" xfId="14223" xr:uid="{84EDABC1-9EAF-47EA-9F3B-282B5B0532D7}"/>
    <cellStyle name="Comma 9 3 9" xfId="6676" xr:uid="{E1EE7C5D-FE69-4EF7-AC70-A5F4889A2F0D}"/>
    <cellStyle name="Comma 9 3 9 2" xfId="17056" xr:uid="{742713B6-8D96-48AF-8C04-8C2D9EA52616}"/>
    <cellStyle name="Comma 9 4" xfId="543" xr:uid="{00000000-0005-0000-0000-00002D030000}"/>
    <cellStyle name="Comma 9 4 10" xfId="12679" xr:uid="{3C78FD5E-2306-4C10-B6FB-57929E2C1CCB}"/>
    <cellStyle name="Comma 9 4 2" xfId="1832" xr:uid="{00000000-0005-0000-0000-00002E030000}"/>
    <cellStyle name="Comma 9 4 2 2" xfId="3082" xr:uid="{00000000-0005-0000-0000-00006A020000}"/>
    <cellStyle name="Comma 9 4 2 2 2" xfId="8162" xr:uid="{D45C281E-EDA4-4C74-897C-FA30A35FA9EC}"/>
    <cellStyle name="Comma 9 4 2 2 2 2" xfId="28834" xr:uid="{5EAC4C5F-3550-465C-8620-97567FEA2F7B}"/>
    <cellStyle name="Comma 9 4 2 2 2 3" xfId="28399" xr:uid="{D04C0551-F87A-4571-AF8D-4BD6E13F12A9}"/>
    <cellStyle name="Comma 9 4 2 2 2 4" xfId="18542" xr:uid="{0B0475C1-0F95-4754-8A42-092F6CFCE269}"/>
    <cellStyle name="Comma 9 4 2 2 3" xfId="10995" xr:uid="{505883EF-447C-4761-BB1F-648E3A0C6355}"/>
    <cellStyle name="Comma 9 4 2 2 3 2" xfId="21375" xr:uid="{3D737D26-8D47-42D5-BB22-1E4818534386}"/>
    <cellStyle name="Comma 9 4 2 2 4" xfId="24004" xr:uid="{96A29539-771F-4E38-884F-6CC3BCAFD248}"/>
    <cellStyle name="Comma 9 4 2 2 5" xfId="15709" xr:uid="{412DA1D9-9811-42B5-8081-0F6DE9609973}"/>
    <cellStyle name="Comma 9 4 2 3" xfId="2862" xr:uid="{00000000-0005-0000-0000-00002E030000}"/>
    <cellStyle name="Comma 9 4 2 4" xfId="5655" xr:uid="{FACDA99C-DDD8-460F-90C1-E63427823092}"/>
    <cellStyle name="Comma 9 4 2 4 2" xfId="29779" xr:uid="{E30DC661-0A7D-4302-84B9-97F8610FC21A}"/>
    <cellStyle name="Comma 9 4 2 5" xfId="24263" xr:uid="{3265BF72-9522-42AA-B61C-3BDC8B8C2FEA}"/>
    <cellStyle name="Comma 9 4 2 6" xfId="13595" xr:uid="{777200A9-6584-4AD9-8F33-936578F81C45}"/>
    <cellStyle name="Comma 9 4 3" xfId="1833" xr:uid="{00000000-0005-0000-0000-00002F030000}"/>
    <cellStyle name="Comma 9 4 3 2" xfId="2684" xr:uid="{00000000-0005-0000-0000-00006B020000}"/>
    <cellStyle name="Comma 9 4 3 2 2" xfId="7808" xr:uid="{E331375F-8633-44FE-825C-9D28423035A0}"/>
    <cellStyle name="Comma 9 4 3 2 2 2" xfId="18188" xr:uid="{1DAC768A-1B7D-40B1-827C-C4417E242BA6}"/>
    <cellStyle name="Comma 9 4 3 2 3" xfId="10641" xr:uid="{70FCB1B9-77A8-47C2-8CD6-DDBFED7DE979}"/>
    <cellStyle name="Comma 9 4 3 2 3 2" xfId="21021" xr:uid="{F4D14E92-635C-44F3-AF4A-2EE9D0000A5A}"/>
    <cellStyle name="Comma 9 4 3 2 4" xfId="15355" xr:uid="{A80AE682-E449-4C51-8007-0414D76349D1}"/>
    <cellStyle name="Comma 9 4 3 2 5" xfId="30444" xr:uid="{B26AB995-9DA7-45C6-8F4A-F83B12EC79F3}"/>
    <cellStyle name="Comma 9 4 3 3" xfId="2864" xr:uid="{00000000-0005-0000-0000-00002F030000}"/>
    <cellStyle name="Comma 9 4 3 4" xfId="5656" xr:uid="{5A2DC35C-DA84-47EE-9C97-6ECF34E3F1B9}"/>
    <cellStyle name="Comma 9 4 3 4 2" xfId="29756" xr:uid="{3FF33E2E-17F3-4806-92DB-FC2FBAC24A0C}"/>
    <cellStyle name="Comma 9 4 3 5" xfId="23995" xr:uid="{5E6A089C-D917-41FC-BC1A-85B936181ADC}"/>
    <cellStyle name="Comma 9 4 3 6" xfId="13097" xr:uid="{CA7AFE53-3DF3-4060-99A5-F06C7E393E9D}"/>
    <cellStyle name="Comma 9 4 4" xfId="1831" xr:uid="{00000000-0005-0000-0000-000030030000}"/>
    <cellStyle name="Comma 9 4 4 2" xfId="4624" xr:uid="{FE65B954-A8A9-4EAA-8C9D-BB93F9307337}"/>
    <cellStyle name="Comma 9 4 4 2 2" xfId="9396" xr:uid="{CC2D082B-9568-4061-BFBC-7503E89197A5}"/>
    <cellStyle name="Comma 9 4 4 2 2 2" xfId="19776" xr:uid="{1081FF1A-E036-4CD8-8BA8-9FC86411E3A1}"/>
    <cellStyle name="Comma 9 4 4 2 3" xfId="12229" xr:uid="{857A7544-3BCE-4D2B-A6D8-4060EFC69FAD}"/>
    <cellStyle name="Comma 9 4 4 2 3 2" xfId="22609" xr:uid="{3C845386-DD0D-4613-A146-6785A04FC2CA}"/>
    <cellStyle name="Comma 9 4 4 2 4" xfId="28494" xr:uid="{A373CDC8-DBDB-4B19-BFB6-C534F20C37EB}"/>
    <cellStyle name="Comma 9 4 4 2 5" xfId="26180" xr:uid="{54DC8C73-61C9-4057-873E-9401108C2B6F}"/>
    <cellStyle name="Comma 9 4 4 2 6" xfId="16943" xr:uid="{52C391CC-B8A7-420E-80D5-E049C16AC34D}"/>
    <cellStyle name="Comma 9 4 4 3" xfId="25129" xr:uid="{2F96BC45-D1A8-477B-912B-54E4C4A93C35}"/>
    <cellStyle name="Comma 9 4 5" xfId="4133" xr:uid="{3A5B6A9D-E2F9-4176-8736-970E7F931A38}"/>
    <cellStyle name="Comma 9 4 5 2" xfId="8905" xr:uid="{231E58DE-E60E-4884-A444-43E1D087A008}"/>
    <cellStyle name="Comma 9 4 5 2 2" xfId="29010" xr:uid="{50BE6FA5-AEA9-4730-8B03-94597896F2AC}"/>
    <cellStyle name="Comma 9 4 5 2 3" xfId="27945" xr:uid="{FC375E88-CEB9-42BF-B05D-CC17C8C7FACB}"/>
    <cellStyle name="Comma 9 4 5 2 4" xfId="19285" xr:uid="{8C961C43-0FD4-4DE2-AF9A-F682BF2269EA}"/>
    <cellStyle name="Comma 9 4 5 2 5" xfId="31015" xr:uid="{C70E7451-E225-40B7-9553-75756977E965}"/>
    <cellStyle name="Comma 9 4 5 3" xfId="11738" xr:uid="{97DBAD62-6B6E-4B36-BEDA-3E9C71377653}"/>
    <cellStyle name="Comma 9 4 5 3 2" xfId="22118" xr:uid="{5B2E8434-CDB6-4456-9914-5C1A52D21BA2}"/>
    <cellStyle name="Comma 9 4 5 4" xfId="23807" xr:uid="{43B1E241-E8F2-4E70-A670-726EB7856799}"/>
    <cellStyle name="Comma 9 4 5 5" xfId="16452" xr:uid="{1D690D66-5B99-40BC-A859-3606B2565E5A}"/>
    <cellStyle name="Comma 9 4 6" xfId="4932" xr:uid="{0091691E-B76B-4D47-B30A-70E1F774625F}"/>
    <cellStyle name="Comma 9 4 6 2" xfId="27139" xr:uid="{03F91043-8AF1-4A18-845A-F17760B2E279}"/>
    <cellStyle name="Comma 9 4 6 3" xfId="26023" xr:uid="{60957D1F-98E5-47F2-8A98-70467DECF462}"/>
    <cellStyle name="Comma 9 4 6 4" xfId="14224" xr:uid="{5C397A5E-5721-42D2-9020-F116BDBE3D50}"/>
    <cellStyle name="Comma 9 4 7" xfId="6677" xr:uid="{BF37F11C-F416-4874-9EC2-E625A9DD0D55}"/>
    <cellStyle name="Comma 9 4 7 2" xfId="25855" xr:uid="{6DBE41EF-36D8-4C35-8416-709ECA033017}"/>
    <cellStyle name="Comma 9 4 7 3" xfId="27648" xr:uid="{12019546-0995-48DF-B220-09A66AC498C8}"/>
    <cellStyle name="Comma 9 4 7 4" xfId="17057" xr:uid="{32AF84CE-B18D-464C-A70E-6DE5EC154F9A}"/>
    <cellStyle name="Comma 9 4 8" xfId="9510" xr:uid="{9CB2F9B3-66D1-40D1-952E-C5E337CE3155}"/>
    <cellStyle name="Comma 9 4 8 2" xfId="19890" xr:uid="{EACFA2CD-C989-4EFF-B1E9-0B93E72AA165}"/>
    <cellStyle name="Comma 9 4 9" xfId="23379" xr:uid="{DC4BC53C-6F1B-438D-AE51-C463E2080EF4}"/>
    <cellStyle name="Comma 9 5" xfId="544" xr:uid="{00000000-0005-0000-0000-000031030000}"/>
    <cellStyle name="Comma 9 5 10" xfId="13596" xr:uid="{83B15E35-6B93-4D49-AEF8-1630BB09035E}"/>
    <cellStyle name="Comma 9 5 2" xfId="1835" xr:uid="{00000000-0005-0000-0000-000032030000}"/>
    <cellStyle name="Comma 9 5 2 2" xfId="23871" xr:uid="{DCC8170A-53AF-458D-A295-81F5DBDF94FB}"/>
    <cellStyle name="Comma 9 5 2 2 2" xfId="29733" xr:uid="{4EE9F0A9-B64B-4BBC-877F-5C2DC9EA782C}"/>
    <cellStyle name="Comma 9 5 2 2 2 2" xfId="30816" xr:uid="{7DDDB3C0-0AA8-429A-9485-C1BA4A808B64}"/>
    <cellStyle name="Comma 9 5 2 3" xfId="25739" xr:uid="{BD4F76CC-DB4F-408A-9F04-DD94FC6E59F4}"/>
    <cellStyle name="Comma 9 5 2 4" xfId="30061"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3" xr:uid="{8A7F21B0-5A5D-4C74-B81C-486ACD5191D6}"/>
    <cellStyle name="Comma 9 5 5 2 2" xfId="19573" xr:uid="{E6AFE00C-408F-49CE-97BB-B98173877846}"/>
    <cellStyle name="Comma 9 5 5 2 3" xfId="31087" xr:uid="{2CDF2188-A78B-4855-8CE4-F384313AF8EE}"/>
    <cellStyle name="Comma 9 5 5 2 4" xfId="30815" xr:uid="{A68B76D1-A43A-4AAC-9BB7-E9A4D4A197E0}"/>
    <cellStyle name="Comma 9 5 5 3" xfId="12026" xr:uid="{5D6BBF46-0E92-42E9-8FE6-45DB54368DB5}"/>
    <cellStyle name="Comma 9 5 5 3 2" xfId="22406" xr:uid="{BDC8279A-D582-4486-AC4B-D513E2A5B65C}"/>
    <cellStyle name="Comma 9 5 5 4" xfId="16740" xr:uid="{537E17A7-7BE3-4DD4-B5E0-334C97CB41B1}"/>
    <cellStyle name="Comma 9 5 6" xfId="4933" xr:uid="{3BEECAB2-096E-478B-8733-052CC5DA46D1}"/>
    <cellStyle name="Comma 9 5 6 2" xfId="14225" xr:uid="{132FD597-578A-4B73-932F-F8193B464CB5}"/>
    <cellStyle name="Comma 9 5 7" xfId="6678" xr:uid="{C13BDEBE-EC6F-4B5B-B3FF-187FD5333AD1}"/>
    <cellStyle name="Comma 9 5 7 2" xfId="17058" xr:uid="{640FFE14-AE5F-4D33-94EA-47F986E50348}"/>
    <cellStyle name="Comma 9 5 8" xfId="9511" xr:uid="{A92927A1-ABCD-49F8-9AAF-A2700459F7EF}"/>
    <cellStyle name="Comma 9 5 8 2" xfId="19891" xr:uid="{6FC0863A-4F9B-40B6-857E-4D242A7598FA}"/>
    <cellStyle name="Comma 9 5 9" xfId="25536" xr:uid="{D2C37B91-35F4-4516-8914-A4B4F52CA9F9}"/>
    <cellStyle name="Comma 9 6" xfId="1837" xr:uid="{00000000-0005-0000-0000-000035030000}"/>
    <cellStyle name="Comma 9 6 2" xfId="2879" xr:uid="{00000000-0005-0000-0000-00006D020000}"/>
    <cellStyle name="Comma 9 6 2 2" xfId="7996" xr:uid="{F8DF9D05-4BF2-44A5-8B37-515E769FFBD5}"/>
    <cellStyle name="Comma 9 6 2 2 2" xfId="28511" xr:uid="{72FA9D96-51E4-4F4A-978B-4A85F827A191}"/>
    <cellStyle name="Comma 9 6 2 2 2 2" xfId="31206" xr:uid="{AC86CCF5-87B5-486C-A95D-B373481C3E5D}"/>
    <cellStyle name="Comma 9 6 2 2 2 3" xfId="30817" xr:uid="{A3D88B5A-1B43-49B3-A188-71217E96AF43}"/>
    <cellStyle name="Comma 9 6 2 2 3" xfId="28127" xr:uid="{13D8EEBD-E61C-47F1-8E6D-4914C778CF50}"/>
    <cellStyle name="Comma 9 6 2 2 4" xfId="18376" xr:uid="{2FBE579A-0724-40CE-A96C-AE6C5A8A6738}"/>
    <cellStyle name="Comma 9 6 2 3" xfId="10829" xr:uid="{117361D7-DE3B-48DA-A416-490B2DBE8F56}"/>
    <cellStyle name="Comma 9 6 2 3 2" xfId="21209" xr:uid="{4B1EFDCC-AF3A-4AA3-A4B3-4EA13FEE091E}"/>
    <cellStyle name="Comma 9 6 2 4" xfId="23706" xr:uid="{52309564-43A7-44AD-ACC3-88FC48623B4F}"/>
    <cellStyle name="Comma 9 6 2 5" xfId="15543" xr:uid="{A5167BCE-42C2-4F06-B756-5F61D70AB861}"/>
    <cellStyle name="Comma 9 6 3" xfId="3700" xr:uid="{00000000-0005-0000-0000-000035030000}"/>
    <cellStyle name="Comma 9 6 4" xfId="5657" xr:uid="{F0889DBC-5892-417F-8EE7-FA192F9E9925}"/>
    <cellStyle name="Comma 9 6 4 2" xfId="29767" xr:uid="{B3881E7F-EA6D-4505-A0C2-F6197E7FCB7D}"/>
    <cellStyle name="Comma 9 6 5" xfId="24582" xr:uid="{56AB86CB-57DE-41F5-A230-5CEEE65EC711}"/>
    <cellStyle name="Comma 9 6 6" xfId="13377" xr:uid="{9075C2A9-E0C7-42DA-8F05-B5C16EE5D13C}"/>
    <cellStyle name="Comma 9 7" xfId="1838" xr:uid="{00000000-0005-0000-0000-000036030000}"/>
    <cellStyle name="Comma 9 7 2" xfId="2479" xr:uid="{00000000-0005-0000-0000-00006E020000}"/>
    <cellStyle name="Comma 9 7 2 2" xfId="7604" xr:uid="{D5B135C5-3CB5-4DF1-B349-0B52A0BC6519}"/>
    <cellStyle name="Comma 9 7 2 2 2" xfId="17984" xr:uid="{839A207B-8E9A-435A-B9A2-4DB69BB8C548}"/>
    <cellStyle name="Comma 9 7 2 3" xfId="10437" xr:uid="{7A2A9931-09CA-4C00-8628-5260613B428F}"/>
    <cellStyle name="Comma 9 7 2 3 2" xfId="20817" xr:uid="{BB635F78-7B5F-469E-A4E1-A95E414DCC15}"/>
    <cellStyle name="Comma 9 7 2 4" xfId="27707" xr:uid="{E697571F-732E-4AA2-8232-8ADA520FD7E3}"/>
    <cellStyle name="Comma 9 7 2 5" xfId="27042" xr:uid="{2C8384A5-EDEB-4BC1-BCE6-5F8E40BA29C5}"/>
    <cellStyle name="Comma 9 7 2 6" xfId="15151" xr:uid="{5BA22906-1C66-4AAA-9480-D2A998B67ED2}"/>
    <cellStyle name="Comma 9 7 3" xfId="3658" xr:uid="{00000000-0005-0000-0000-000036030000}"/>
    <cellStyle name="Comma 9 7 4" xfId="5658" xr:uid="{30261AFC-BC09-4145-A1C1-20C674F34240}"/>
    <cellStyle name="Comma 9 7 4 2" xfId="29865" xr:uid="{F821CFCD-FFB9-4C80-B833-DA30AE5E5A8C}"/>
    <cellStyle name="Comma 9 7 5" xfId="24923" xr:uid="{29E6EB39-4CF9-46EE-BB9A-ACC34553CA10}"/>
    <cellStyle name="Comma 9 7 6" xfId="12867" xr:uid="{B716D2F0-27D6-45B7-9D21-02D2AFFE409C}"/>
    <cellStyle name="Comma 9 8" xfId="1818" xr:uid="{00000000-0005-0000-0000-000037030000}"/>
    <cellStyle name="Comma 9 8 2" xfId="2173" xr:uid="{00000000-0005-0000-0000-000055020000}"/>
    <cellStyle name="Comma 9 8 2 2" xfId="7300" xr:uid="{0681815D-DA0A-44AC-B63D-096C72FAF05F}"/>
    <cellStyle name="Comma 9 8 2 2 2" xfId="17680" xr:uid="{4E66BBA4-5680-4D52-8C98-7FD554A826E1}"/>
    <cellStyle name="Comma 9 8 2 3" xfId="10133" xr:uid="{8A8E8938-B03B-4A5B-B9C5-378A6A3693A6}"/>
    <cellStyle name="Comma 9 8 2 3 2" xfId="20513" xr:uid="{50971F9A-6718-488A-A0F2-E7DA43E14EA9}"/>
    <cellStyle name="Comma 9 8 2 4" xfId="27924" xr:uid="{0F5FA70B-01F5-4593-A104-BDD6E3273FAB}"/>
    <cellStyle name="Comma 9 8 2 5" xfId="25963" xr:uid="{B66DC2D6-5D54-4F8E-82C0-EC4FEB159109}"/>
    <cellStyle name="Comma 9 8 2 6" xfId="14847" xr:uid="{80F29169-2463-4D00-9FF7-78830790E047}"/>
    <cellStyle name="Comma 9 8 3" xfId="3545" xr:uid="{00000000-0005-0000-0000-000037030000}"/>
    <cellStyle name="Comma 9 8 4" xfId="25253" xr:uid="{002E24B2-B2C8-44B9-8713-3DE11B6D9157}"/>
    <cellStyle name="Comma 9 9" xfId="3876" xr:uid="{843F6AD1-FCB4-445A-AA8D-FE1C9F50769F}"/>
    <cellStyle name="Comma 9 9 2" xfId="8708" xr:uid="{95A34064-24CD-4754-9807-8A57438B2F68}"/>
    <cellStyle name="Comma 9 9 2 2" xfId="19088" xr:uid="{7555BDD1-0452-4A18-A1C8-2D9D28563F51}"/>
    <cellStyle name="Comma 9 9 3" xfId="11541" xr:uid="{6B5AB9F2-6D06-45A2-91F3-BB97F134CEA2}"/>
    <cellStyle name="Comma 9 9 3 2" xfId="21921" xr:uid="{5C5B9B25-98D4-49A4-940B-809F1F4D44DD}"/>
    <cellStyle name="Comma 9 9 4" xfId="28053" xr:uid="{86BCF2E4-A5F7-4B4D-9E16-0B7509DA28D2}"/>
    <cellStyle name="Comma 9 9 5" xfId="28682" xr:uid="{7A68E2DD-3DD2-483A-8D01-3717E66A3056}"/>
    <cellStyle name="Comma 9 9 6" xfId="16255" xr:uid="{C6FC2547-1541-496E-83B5-C02EE9239EC9}"/>
    <cellStyle name="Currency" xfId="545" builtinId="4"/>
    <cellStyle name="Currency 10" xfId="9512" xr:uid="{E689EB5D-FEBE-4207-8328-F59950977F17}"/>
    <cellStyle name="Currency 10 2" xfId="19892" xr:uid="{2B6095D5-BCD8-4CCD-85E7-EE646FEB2A7C}"/>
    <cellStyle name="Currency 11" xfId="31725" xr:uid="{50C09DAD-7BB7-4B5C-917D-B69F3EB82B30}"/>
    <cellStyle name="Currency 12" xfId="31726"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2" xr:uid="{F33B5A7B-A6F4-4F39-9943-AAAD1FE7791C}"/>
    <cellStyle name="Currency 2 2 2 2 2" xfId="29675" xr:uid="{8A10BD16-5AEB-494E-881F-7E0D230EA123}"/>
    <cellStyle name="Currency 2 2 2 3" xfId="25760" xr:uid="{8F717FAC-E6A7-4309-961E-F4148D0E234D}"/>
    <cellStyle name="Currency 2 2 3" xfId="1841" xr:uid="{00000000-0005-0000-0000-00003C030000}"/>
    <cellStyle name="Currency 2 2 3 2" xfId="31310" xr:uid="{7BFE6CF7-9CFB-4E56-9502-51B9DDDA54DC}"/>
    <cellStyle name="Currency 2 2 3 3" xfId="31261" xr:uid="{1228AB1E-3502-40BF-A461-A45B15291AD2}"/>
    <cellStyle name="Currency 2 2 4" xfId="1839" xr:uid="{00000000-0005-0000-0000-00003D030000}"/>
    <cellStyle name="Currency 2 2 5" xfId="30403" xr:uid="{6C56C78C-CF80-400B-8AD4-5EA478965CBC}"/>
    <cellStyle name="Currency 2 2 5 2" xfId="30445" xr:uid="{52EAF437-DE7B-45B5-A79E-F2F09DDEC780}"/>
    <cellStyle name="Currency 2 2 6" xfId="31732" xr:uid="{B1431204-32C2-4525-9311-376EB91B9E68}"/>
    <cellStyle name="Currency 2 3" xfId="548" xr:uid="{00000000-0005-0000-0000-00003E030000}"/>
    <cellStyle name="Currency 2 4" xfId="549" xr:uid="{00000000-0005-0000-0000-00003F030000}"/>
    <cellStyle name="Currency 2 4 10" xfId="27031" xr:uid="{E2BB59DD-EAC6-4905-8F26-36D6C8445F5A}"/>
    <cellStyle name="Currency 2 4 11" xfId="14227"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1" xr:uid="{6B07941A-733F-4265-B589-986D489FB7FB}"/>
    <cellStyle name="Currency 2 4 2 5 2" xfId="17061" xr:uid="{A75C8787-838D-458D-9893-435FAFB16D29}"/>
    <cellStyle name="Currency 2 4 2 6" xfId="9514" xr:uid="{4A2CCE91-071D-4DFC-94AA-3F311A8B76DD}"/>
    <cellStyle name="Currency 2 4 2 6 2" xfId="19894" xr:uid="{F9F12B49-8742-44E9-86C5-23FD4B485300}"/>
    <cellStyle name="Currency 2 4 2 7" xfId="25184" xr:uid="{8C613C50-0C1C-451F-91C4-8486798283CE}"/>
    <cellStyle name="Currency 2 4 2 8" xfId="14228" xr:uid="{F0C44351-F905-47A4-AD58-729DEE0B4430}"/>
    <cellStyle name="Currency 2 4 3" xfId="1846" xr:uid="{00000000-0005-0000-0000-000044030000}"/>
    <cellStyle name="Currency 2 4 3 2" xfId="31311" xr:uid="{63EA3BD5-D743-4D3E-B117-DC4C143B3472}"/>
    <cellStyle name="Currency 2 4 3 3" xfId="31270" xr:uid="{143BD92B-F210-4D52-85D1-C1196C82AA7E}"/>
    <cellStyle name="Currency 2 4 4" xfId="1847" xr:uid="{00000000-0005-0000-0000-000045030000}"/>
    <cellStyle name="Currency 2 4 5" xfId="1842" xr:uid="{00000000-0005-0000-0000-000046030000}"/>
    <cellStyle name="Currency 2 4 6" xfId="6680" xr:uid="{8CFBB05E-FC06-4B48-9CB7-78AB3B06959E}"/>
    <cellStyle name="Currency 2 4 6 2" xfId="17060" xr:uid="{24208534-EA6E-486C-9511-89CD5A46A0BC}"/>
    <cellStyle name="Currency 2 4 6 3" xfId="29820" xr:uid="{7495F884-4559-4BB6-B6DD-02CAC4FD0E91}"/>
    <cellStyle name="Currency 2 4 7" xfId="9513" xr:uid="{E9C1AF90-268C-4F7A-A2C6-48777BDDBCCB}"/>
    <cellStyle name="Currency 2 4 7 2" xfId="19893" xr:uid="{58A25324-231A-479A-B501-749E4161E97F}"/>
    <cellStyle name="Currency 2 4 8" xfId="24632" xr:uid="{27BCA51D-A890-4632-B002-5D71C0530BA5}"/>
    <cellStyle name="Currency 2 4 9" xfId="22900" xr:uid="{F015D0BA-F72C-4632-855D-37F062B28834}"/>
    <cellStyle name="Currency 2 5" xfId="1848" xr:uid="{00000000-0005-0000-0000-000047030000}"/>
    <cellStyle name="Currency 2 5 2" xfId="31272" xr:uid="{C9960BEB-433F-4D8A-AB3D-38B8005C5B97}"/>
    <cellStyle name="Currency 2 5 3" xfId="31312" xr:uid="{17E81078-713B-441E-8C51-6F85DC0B3771}"/>
    <cellStyle name="Currency 2 5 4" xfId="31254" xr:uid="{71529EA7-54A6-4052-B414-B4F635F70A11}"/>
    <cellStyle name="Currency 2 6" xfId="30402" xr:uid="{BCAB48D8-82F5-4F43-A322-3E67DE7472E1}"/>
    <cellStyle name="Currency 2 6 2" xfId="31260" xr:uid="{E8739B1A-634F-45BD-BCE4-041B23EE0F95}"/>
    <cellStyle name="Currency 2 7" xfId="31731" xr:uid="{64F74D17-D806-4C43-B557-ADB798BEED05}"/>
    <cellStyle name="Currency 3" xfId="551" xr:uid="{00000000-0005-0000-0000-000048030000}"/>
    <cellStyle name="Currency 3 10" xfId="30619" xr:uid="{CC98C09A-FB90-4F09-8713-CE67BE1C4FA6}"/>
    <cellStyle name="Currency 3 11" xfId="30917" xr:uid="{AC79C766-96F4-4BB0-9D53-CAD075CD5FB9}"/>
    <cellStyle name="Currency 3 12" xfId="31730" xr:uid="{BBB3409B-21CA-4FEF-99F6-CD30D3F98184}"/>
    <cellStyle name="Currency 3 2" xfId="552" xr:uid="{00000000-0005-0000-0000-000049030000}"/>
    <cellStyle name="Currency 3 2 2" xfId="1850" xr:uid="{00000000-0005-0000-0000-00004A030000}"/>
    <cellStyle name="Currency 3 2 2 2" xfId="30603" xr:uid="{87CC1BB8-D490-4CBA-AE62-52158B1BF23D}"/>
    <cellStyle name="Currency 3 2 2 2 2" xfId="30819" xr:uid="{0C94806D-7676-421F-9E69-D685AFF23599}"/>
    <cellStyle name="Currency 3 2 2 3" xfId="30564" xr:uid="{1EE52B54-EC85-4641-BC5E-D5D513A14121}"/>
    <cellStyle name="Currency 3 2 2 4" xfId="30930" xr:uid="{9104C6C5-305B-4CE0-B9BE-66CC40287E6D}"/>
    <cellStyle name="Currency 3 2 3" xfId="1851" xr:uid="{00000000-0005-0000-0000-00004B030000}"/>
    <cellStyle name="Currency 3 2 3 2" xfId="30614" xr:uid="{2D020D6F-B1E2-42BA-9525-8CD612C11686}"/>
    <cellStyle name="Currency 3 2 3 2 2" xfId="30820" xr:uid="{793F920B-E972-4134-AAFB-C8B0826B0E0C}"/>
    <cellStyle name="Currency 3 2 3 3" xfId="30575" xr:uid="{B4E6E47A-8B2C-4E61-BB8D-30D9C4F7C82A}"/>
    <cellStyle name="Currency 3 2 3 4" xfId="30941" xr:uid="{F852420D-7AB5-4DD1-92DF-D97324C12DE3}"/>
    <cellStyle name="Currency 3 2 4" xfId="1849" xr:uid="{00000000-0005-0000-0000-00004C030000}"/>
    <cellStyle name="Currency 3 2 4 2" xfId="30556" xr:uid="{143D821B-A1E5-45AA-8D28-FA09A9A6E54E}"/>
    <cellStyle name="Currency 3 2 4 2 2" xfId="30821" xr:uid="{5A603EFF-9CB2-4DC6-9418-67911C9EF2AE}"/>
    <cellStyle name="Currency 3 2 5" xfId="6682" xr:uid="{4FCFE811-3755-46F4-8803-2EFC844A90DA}"/>
    <cellStyle name="Currency 3 2 5 2" xfId="17062" xr:uid="{1F927C96-6E01-4C40-9B2D-7222789598FC}"/>
    <cellStyle name="Currency 3 2 5 2 2" xfId="30818" xr:uid="{82416E93-F733-465F-9221-BF5CA319CA6B}"/>
    <cellStyle name="Currency 3 2 5 3" xfId="30446" xr:uid="{CFB4445B-2822-44EE-97D3-586E0F3CB5E1}"/>
    <cellStyle name="Currency 3 2 6" xfId="9515" xr:uid="{A25B73E7-4A18-4EDD-982A-FC35F1B762F1}"/>
    <cellStyle name="Currency 3 2 6 2" xfId="19895" xr:uid="{FCE94371-A497-4F1A-B43C-D5DF03027CDF}"/>
    <cellStyle name="Currency 3 2 7" xfId="25616" xr:uid="{E1682AC9-7E11-46F4-8DF3-337BFBCF6CAC}"/>
    <cellStyle name="Currency 3 2 8" xfId="14229" xr:uid="{ADDB2CFA-D549-4A22-A71D-B2AEB10EA70D}"/>
    <cellStyle name="Currency 3 3" xfId="30412" xr:uid="{D9261D7C-4BB0-4F23-8A7D-89513C8C9F65}"/>
    <cellStyle name="Currency 3 4" xfId="30413" xr:uid="{56B42A0C-41FC-4CE6-B7AD-37115BE76475}"/>
    <cellStyle name="Currency 3 4 2" xfId="30447" xr:uid="{FAFC5492-58AD-4064-AA46-E99FA44DE317}"/>
    <cellStyle name="Currency 3 4 2 2" xfId="30604" xr:uid="{26A558A6-6954-4BC7-9B2E-CB04CA19DF15}"/>
    <cellStyle name="Currency 3 4 2 2 2" xfId="30822" xr:uid="{BAD0F4FB-A620-4584-9052-59B615478FE4}"/>
    <cellStyle name="Currency 3 4 2 3" xfId="30565" xr:uid="{CF89AC64-B129-47C4-9033-859EF82BC59F}"/>
    <cellStyle name="Currency 3 4 2 4" xfId="30931" xr:uid="{BFD1A78F-8924-435D-8C6C-0D4901C78012}"/>
    <cellStyle name="Currency 3 4 3" xfId="30557" xr:uid="{20CD84F8-EDE8-4AF4-B532-A3E1B5109EF4}"/>
    <cellStyle name="Currency 3 4 3 2" xfId="30634" xr:uid="{DF88B98C-68E1-47F3-A338-2C5D7520D934}"/>
    <cellStyle name="Currency 3 4 3 3" xfId="30944" xr:uid="{45BC16B4-B7BF-4099-8716-EADE89E871F5}"/>
    <cellStyle name="Currency 3 4 4" xfId="30590" xr:uid="{68808DD4-EE59-4BA1-BF12-A45A21B1D415}"/>
    <cellStyle name="Currency 3 4 5" xfId="30623" xr:uid="{D16E1CA0-3C3A-427D-9FC3-9BB85E6A1553}"/>
    <cellStyle name="Currency 3 4 6" xfId="30921" xr:uid="{FAD81B93-BBB8-43D5-BD80-94DF096C6A51}"/>
    <cellStyle name="Currency 3 5" xfId="30414" xr:uid="{81863DDD-1FEA-49F1-AEA7-615BE80C86A1}"/>
    <cellStyle name="Currency 3 5 2" xfId="30448" xr:uid="{CE9DCB24-732B-4ADA-857C-6F58DD618B77}"/>
    <cellStyle name="Currency 3 5 2 2" xfId="30605" xr:uid="{34227F4F-8C86-4B60-BC19-C90512E35E07}"/>
    <cellStyle name="Currency 3 5 2 2 2" xfId="30823" xr:uid="{239D24BD-EA61-4223-A6AC-E2D0B4B19C16}"/>
    <cellStyle name="Currency 3 5 2 3" xfId="30566" xr:uid="{DD97E0D8-3A98-41BE-B0BE-039F013CA0A8}"/>
    <cellStyle name="Currency 3 5 2 4" xfId="30932" xr:uid="{7558C0CC-CC3C-48DB-873C-E663906AD405}"/>
    <cellStyle name="Currency 3 5 3" xfId="30591" xr:uid="{06599778-836F-4CFE-92BA-FDF17CE2D98E}"/>
    <cellStyle name="Currency 3 5 3 2" xfId="30635" xr:uid="{2D11F2B4-9C32-4FD4-856C-702A205F961B}"/>
    <cellStyle name="Currency 3 5 3 3" xfId="30945" xr:uid="{DF42840B-E34C-485E-9570-C84EC1F5ECCC}"/>
    <cellStyle name="Currency 3 5 4" xfId="30624" xr:uid="{DFF81114-405C-4BD9-882E-3E6DCC627BBA}"/>
    <cellStyle name="Currency 3 5 5" xfId="30922" xr:uid="{889487E8-CDE1-4124-A152-07293079280A}"/>
    <cellStyle name="Currency 3 6" xfId="30555" xr:uid="{E6F281E3-0276-4ECA-AC9C-37A1F772038D}"/>
    <cellStyle name="Currency 3 7" xfId="30572" xr:uid="{5086352A-41FE-4853-9FBE-0A6014B61D30}"/>
    <cellStyle name="Currency 3 7 2" xfId="30611" xr:uid="{7367140C-062D-4451-8ECD-8EE326D93E2A}"/>
    <cellStyle name="Currency 3 7 3" xfId="30630" xr:uid="{EE3C1B3E-C238-41D4-83A6-0E95DA0C6E18}"/>
    <cellStyle name="Currency 3 7 4" xfId="30937" xr:uid="{95BC5195-8BFF-481F-A698-758C4BBDB773}"/>
    <cellStyle name="Currency 3 8" xfId="30545" xr:uid="{0CD1A085-9703-4560-91E9-56A6256AB4B6}"/>
    <cellStyle name="Currency 3 9" xfId="30576" xr:uid="{DB854ECE-A65B-4464-A0DC-C7561B51E415}"/>
    <cellStyle name="Currency 4" xfId="553" xr:uid="{00000000-0005-0000-0000-00004D030000}"/>
    <cellStyle name="Currency 4 10" xfId="554" xr:uid="{00000000-0005-0000-0000-00004E030000}"/>
    <cellStyle name="Currency 4 10 10" xfId="12681" xr:uid="{C89A52B3-84DE-4D56-AB19-F2222440D6C3}"/>
    <cellStyle name="Currency 4 10 2" xfId="1854" xr:uid="{00000000-0005-0000-0000-00004F030000}"/>
    <cellStyle name="Currency 4 10 2 2" xfId="3083" xr:uid="{00000000-0005-0000-0000-000075020000}"/>
    <cellStyle name="Currency 4 10 2 2 2" xfId="8163" xr:uid="{7A792EC4-ACE5-466A-BF18-DA894CE6B7E6}"/>
    <cellStyle name="Currency 4 10 2 2 2 2" xfId="18543" xr:uid="{82EF5D85-311B-4726-91D4-7AEA7459CB9A}"/>
    <cellStyle name="Currency 4 10 2 2 3" xfId="10996" xr:uid="{18F09CAA-3970-48F4-8028-B9700EEADCCB}"/>
    <cellStyle name="Currency 4 10 2 2 3 2" xfId="21376" xr:uid="{FBE3B2B8-BF65-4F7D-810C-65B197035DF8}"/>
    <cellStyle name="Currency 4 10 2 2 4" xfId="28668" xr:uid="{6B3573D9-B002-4527-BE7A-14C87DB37E3F}"/>
    <cellStyle name="Currency 4 10 2 2 5" xfId="28002" xr:uid="{3458A60A-E96B-4782-9C92-3C1E6BE08ED3}"/>
    <cellStyle name="Currency 4 10 2 2 6" xfId="15710" xr:uid="{EE4DF844-B7A5-4C38-8430-F6129C4964E3}"/>
    <cellStyle name="Currency 4 10 2 3" xfId="2051" xr:uid="{00000000-0005-0000-0000-00004F030000}"/>
    <cellStyle name="Currency 4 10 2 4" xfId="5659" xr:uid="{A2AAE002-0A20-488C-9C52-4228652B0BF6}"/>
    <cellStyle name="Currency 4 10 2 4 2" xfId="29780" xr:uid="{BF8FBF9C-A9AE-4570-B79D-C7C876F315A5}"/>
    <cellStyle name="Currency 4 10 2 5" xfId="25409" xr:uid="{B0582985-45F2-4C4B-80A7-F2EC0648FFB9}"/>
    <cellStyle name="Currency 4 10 2 6" xfId="13597" xr:uid="{22E4A5B0-9FF4-47B3-85B5-231E69F48698}"/>
    <cellStyle name="Currency 4 10 3" xfId="1855" xr:uid="{00000000-0005-0000-0000-000050030000}"/>
    <cellStyle name="Currency 4 10 3 2" xfId="24733" xr:uid="{CA990BB0-C204-4B40-886F-F2954B0D0D94}"/>
    <cellStyle name="Currency 4 10 3 3" xfId="24530" xr:uid="{7D6C6936-280A-4C1C-8BFF-53EA962C5745}"/>
    <cellStyle name="Currency 4 10 3 4" xfId="30062" xr:uid="{40918CAD-B437-47A8-B12D-997B4568D142}"/>
    <cellStyle name="Currency 4 10 3 5" xfId="29664" xr:uid="{67C50BD9-2CAF-4C73-BD9D-C799CBCDBB6B}"/>
    <cellStyle name="Currency 4 10 4" xfId="1853" xr:uid="{00000000-0005-0000-0000-000051030000}"/>
    <cellStyle name="Currency 4 10 4 2" xfId="24283" xr:uid="{ED9A845B-35BA-45AD-AF0D-05D9F0ECF894}"/>
    <cellStyle name="Currency 4 10 4 3" xfId="23778" xr:uid="{D5B3556B-A73E-4DB9-A41F-1F71F0BEC923}"/>
    <cellStyle name="Currency 4 10 5" xfId="4135" xr:uid="{28316C04-2271-4F96-8382-FEA953367420}"/>
    <cellStyle name="Currency 4 10 5 2" xfId="8907" xr:uid="{21AE18FF-01CE-414B-8875-3BAD9B9FCB74}"/>
    <cellStyle name="Currency 4 10 5 2 2" xfId="19287" xr:uid="{9966A440-B95F-4ADC-9324-D570952B48A6}"/>
    <cellStyle name="Currency 4 10 5 2 3" xfId="31017" xr:uid="{0871327B-F0E4-4A2A-83E5-48144795B73F}"/>
    <cellStyle name="Currency 4 10 5 2 4" xfId="30824" xr:uid="{F6878F02-5380-4822-B59B-FA3551951465}"/>
    <cellStyle name="Currency 4 10 5 3" xfId="11740" xr:uid="{8EDF15E3-3BF4-4105-81C3-E58B929AF5B2}"/>
    <cellStyle name="Currency 4 10 5 3 2" xfId="22120" xr:uid="{567DDC84-5198-4391-AC59-3C901AD1288D}"/>
    <cellStyle name="Currency 4 10 5 4" xfId="25950" xr:uid="{60920962-F1EA-43F0-A991-A08232A9634E}"/>
    <cellStyle name="Currency 4 10 5 5" xfId="28206" xr:uid="{D87AB717-F7E9-4807-B0A8-76E8CF9660A8}"/>
    <cellStyle name="Currency 4 10 5 6" xfId="16454" xr:uid="{B11E6810-51CE-4318-A490-C1192DB9235C}"/>
    <cellStyle name="Currency 4 10 6" xfId="4936" xr:uid="{F803A6F7-BC98-40BE-B52A-DDBD368BD4A7}"/>
    <cellStyle name="Currency 4 10 6 2" xfId="28037" xr:uid="{24DF6FA4-CC8D-41D8-A018-9EF7C39184F9}"/>
    <cellStyle name="Currency 4 10 6 3" xfId="28438" xr:uid="{BE24D556-7083-4982-A77C-092D2A3B50D3}"/>
    <cellStyle name="Currency 4 10 6 4" xfId="14231" xr:uid="{77673FEB-C8F7-4DBD-9C8B-128DB655EB07}"/>
    <cellStyle name="Currency 4 10 7" xfId="6684" xr:uid="{E7B1152D-13C8-4C51-99D0-C1CE86CA2672}"/>
    <cellStyle name="Currency 4 10 7 2" xfId="17064" xr:uid="{9F440BE2-68A6-4EF1-861E-6FCD31280449}"/>
    <cellStyle name="Currency 4 10 8" xfId="9517" xr:uid="{69CFF2B3-C837-4AF4-82CA-58394D59C04B}"/>
    <cellStyle name="Currency 4 10 8 2" xfId="19897" xr:uid="{2252050E-2952-4216-9021-BCEE2F54784E}"/>
    <cellStyle name="Currency 4 10 9" xfId="24281" xr:uid="{6C0D5AE9-E8ED-4663-A503-398A88041B84}"/>
    <cellStyle name="Currency 4 11" xfId="555" xr:uid="{00000000-0005-0000-0000-000052030000}"/>
    <cellStyle name="Currency 4 11 2" xfId="1857" xr:uid="{00000000-0005-0000-0000-000053030000}"/>
    <cellStyle name="Currency 4 11 2 2" xfId="25669" xr:uid="{6AE32305-D723-4F2B-9726-69A14A97E3DF}"/>
    <cellStyle name="Currency 4 11 2 2 2" xfId="29796" xr:uid="{E480E336-5C3C-44AC-9220-09707E85CE00}"/>
    <cellStyle name="Currency 4 11 2 2 2 2" xfId="30826" xr:uid="{4D352770-668B-4CB1-9BFD-BFF3A4AC1C1B}"/>
    <cellStyle name="Currency 4 11 2 3" xfId="22790" xr:uid="{5ABBA574-11C1-4A53-8D6F-81175CE6891C}"/>
    <cellStyle name="Currency 4 11 2 4" xfId="30042" xr:uid="{91030C44-997A-4D80-B0EF-B6069FB20D88}"/>
    <cellStyle name="Currency 4 11 3" xfId="1858" xr:uid="{00000000-0005-0000-0000-000054030000}"/>
    <cellStyle name="Currency 4 11 4" xfId="1856" xr:uid="{00000000-0005-0000-0000-000055030000}"/>
    <cellStyle name="Currency 4 11 5" xfId="4937" xr:uid="{BFC9E390-F889-4696-9995-875A71621CBA}"/>
    <cellStyle name="Currency 4 11 5 2" xfId="14232" xr:uid="{8AECC12D-B054-4142-9C5F-758968040410}"/>
    <cellStyle name="Currency 4 11 5 2 2" xfId="31117" xr:uid="{C0B40B35-E5C0-4FB5-9DCF-943164FD01CF}"/>
    <cellStyle name="Currency 4 11 5 2 3" xfId="30825" xr:uid="{E4F6EF9A-2249-4A18-99D1-59B07C1167CD}"/>
    <cellStyle name="Currency 4 11 6" xfId="6685" xr:uid="{0B58B3C8-2CC9-497F-8371-C9F709B7FDE3}"/>
    <cellStyle name="Currency 4 11 6 2" xfId="17065" xr:uid="{3DC1AB66-354C-4573-99AC-B2AFCBB0FB06}"/>
    <cellStyle name="Currency 4 11 7" xfId="9518" xr:uid="{8147509B-15A1-4C96-A0C2-45BD4C595CC9}"/>
    <cellStyle name="Currency 4 11 7 2" xfId="19898" xr:uid="{41CBA3BB-6B53-4097-A6A0-65C21B147329}"/>
    <cellStyle name="Currency 4 11 8" xfId="25119" xr:uid="{04ACA9BD-851F-42B7-91D0-95019CD4E73C}"/>
    <cellStyle name="Currency 4 11 9" xfId="13379" xr:uid="{F2C1A7B9-8D2A-4045-8439-6F7BD31BCAD2}"/>
    <cellStyle name="Currency 4 12" xfId="1859" xr:uid="{00000000-0005-0000-0000-000056030000}"/>
    <cellStyle name="Currency 4 12 2" xfId="2434" xr:uid="{00000000-0005-0000-0000-000077020000}"/>
    <cellStyle name="Currency 4 12 2 2" xfId="7559" xr:uid="{3D331767-DFA7-49F7-B67B-E2844C1A1125}"/>
    <cellStyle name="Currency 4 12 2 2 2" xfId="17939" xr:uid="{47AE85F2-3195-456D-AD1F-5296A0FD07A1}"/>
    <cellStyle name="Currency 4 12 2 2 2 2" xfId="31132" xr:uid="{59565F86-36CB-4BB2-8FFA-3406B5C83954}"/>
    <cellStyle name="Currency 4 12 2 2 2 3" xfId="30827" xr:uid="{CADA9377-013A-437D-AE8B-EEFEA9B1C519}"/>
    <cellStyle name="Currency 4 12 2 3" xfId="10392" xr:uid="{74AA856C-1546-48A1-902B-0B9C48E13197}"/>
    <cellStyle name="Currency 4 12 2 3 2" xfId="20772" xr:uid="{DB56C7FD-1566-4A75-8FCC-9C848565BFF6}"/>
    <cellStyle name="Currency 4 12 2 4" xfId="15106" xr:uid="{29096738-BB6A-486C-9D3B-D9E98C7DF5A2}"/>
    <cellStyle name="Currency 4 12 2 5" xfId="30449" xr:uid="{A1023E56-DF96-4373-8785-3BEA0179AB65}"/>
    <cellStyle name="Currency 4 12 3" xfId="3605" xr:uid="{00000000-0005-0000-0000-000056030000}"/>
    <cellStyle name="Currency 4 12 4" xfId="5660" xr:uid="{442882FD-A814-4225-99B5-C1E0B22554C2}"/>
    <cellStyle name="Currency 4 12 4 2" xfId="29744" xr:uid="{80832A7C-4F8F-4063-9660-3EE52C1F2BAF}"/>
    <cellStyle name="Currency 4 12 5" xfId="22760" xr:uid="{63F35A41-69FD-49A0-A60E-7B3978025D2D}"/>
    <cellStyle name="Currency 4 12 6" xfId="12821" xr:uid="{BE8AD55E-3093-4446-86E2-D073A8C1FFA1}"/>
    <cellStyle name="Currency 4 13" xfId="1860" xr:uid="{00000000-0005-0000-0000-000057030000}"/>
    <cellStyle name="Currency 4 13 2" xfId="2164" xr:uid="{00000000-0005-0000-0000-000073020000}"/>
    <cellStyle name="Currency 4 13 2 2" xfId="7291" xr:uid="{ED095754-1457-4145-9AB5-64B9CBFBC360}"/>
    <cellStyle name="Currency 4 13 2 2 2" xfId="17671" xr:uid="{8091C615-6AC9-417A-9B8D-39A46392F9F0}"/>
    <cellStyle name="Currency 4 13 2 3" xfId="10124" xr:uid="{842A2EB4-2F05-4C39-8A60-C6703A06F64D}"/>
    <cellStyle name="Currency 4 13 2 3 2" xfId="20504" xr:uid="{258F88F9-5150-4BC3-96C5-9ED93391EAFF}"/>
    <cellStyle name="Currency 4 13 2 4" xfId="28296" xr:uid="{53E75C48-0B63-4183-9B7C-D7E63C929532}"/>
    <cellStyle name="Currency 4 13 2 5" xfId="27337" xr:uid="{C17836A6-C549-4DBA-A4BB-6076037FA8EE}"/>
    <cellStyle name="Currency 4 13 2 6" xfId="14838" xr:uid="{14041440-C9DD-441B-854D-DD8735680B6E}"/>
    <cellStyle name="Currency 4 13 3" xfId="2076" xr:uid="{00000000-0005-0000-0000-000057030000}"/>
    <cellStyle name="Currency 4 13 4" xfId="23378" xr:uid="{D88FAFBE-9691-4F2E-80BC-179C5A201D6E}"/>
    <cellStyle name="Currency 4 13 4 2" xfId="29857" xr:uid="{B799D5DA-0548-4483-A7DA-59D6502F3999}"/>
    <cellStyle name="Currency 4 13 5" xfId="30000" xr:uid="{4FCFD07F-7408-4267-B201-B872777B8AC2}"/>
    <cellStyle name="Currency 4 14" xfId="1852" xr:uid="{00000000-0005-0000-0000-000058030000}"/>
    <cellStyle name="Currency 4 14 2" xfId="25802" xr:uid="{FBE6B4CA-BCAB-44EE-A7E9-70F4C6699F61}"/>
    <cellStyle name="Currency 4 14 2 2" xfId="30828" xr:uid="{08C9B446-C64D-40BA-8420-DEAE598B52CC}"/>
    <cellStyle name="Currency 4 14 2 3" xfId="30579" xr:uid="{7D39938B-7E55-4F5A-BF14-F961544A2D2A}"/>
    <cellStyle name="Currency 4 14 3" xfId="25775" xr:uid="{9A16FB8B-ADB5-4AC7-9F1A-D13AAB955871}"/>
    <cellStyle name="Currency 4 15" xfId="3880" xr:uid="{8A16B6F4-4C91-4357-9C17-F36A8BA48B18}"/>
    <cellStyle name="Currency 4 15 2" xfId="8712" xr:uid="{8EB94A9F-EF8B-4EA7-897E-FE94FBF423D5}"/>
    <cellStyle name="Currency 4 15 2 2" xfId="19092" xr:uid="{98BB6A6F-5B49-4748-8DB0-C0E4275141D6}"/>
    <cellStyle name="Currency 4 15 3" xfId="11545" xr:uid="{38A5F320-0DE0-46D5-A927-27C5471EBED7}"/>
    <cellStyle name="Currency 4 15 3 2" xfId="21925" xr:uid="{571A51F8-6074-48F7-BBB4-1AC0F039850E}"/>
    <cellStyle name="Currency 4 15 4" xfId="27294" xr:uid="{B2877688-2F6B-4368-95B5-4718C229756B}"/>
    <cellStyle name="Currency 4 15 5" xfId="26518" xr:uid="{C27C6762-C1D9-464C-B909-10F478B0DAED}"/>
    <cellStyle name="Currency 4 15 6" xfId="16259" xr:uid="{C60FEDF8-8FD8-476E-B86E-1BEECE6D3847}"/>
    <cellStyle name="Currency 4 16" xfId="4935" xr:uid="{2E48FC4A-ACA0-4D64-BB27-D26AB243475C}"/>
    <cellStyle name="Currency 4 16 2" xfId="27590" xr:uid="{7DBE2F17-F500-45BB-8C28-33AA7DF16E87}"/>
    <cellStyle name="Currency 4 16 3" xfId="26840" xr:uid="{5E6EA418-A6FA-41B7-A169-4158FC19B3FD}"/>
    <cellStyle name="Currency 4 16 4" xfId="14230" xr:uid="{E5BB4F4D-65E4-4119-89EF-B26E1F145ED9}"/>
    <cellStyle name="Currency 4 17" xfId="6683" xr:uid="{23119076-1826-438F-A532-AFC5D5908B0C}"/>
    <cellStyle name="Currency 4 17 2" xfId="17063" xr:uid="{84C8C268-56AD-4B42-9168-6A1E80FAA892}"/>
    <cellStyle name="Currency 4 18" xfId="9516" xr:uid="{DEE09A3A-0523-4291-B302-B35F22E14947}"/>
    <cellStyle name="Currency 4 18 2" xfId="19896" xr:uid="{B2E97F39-C4B4-4017-88F1-E8DB22F1FEF5}"/>
    <cellStyle name="Currency 4 19" xfId="22843" xr:uid="{CD82A28B-6BBC-4D24-BA6B-DBE201BB073F}"/>
    <cellStyle name="Currency 4 2" xfId="556" xr:uid="{00000000-0005-0000-0000-000059030000}"/>
    <cellStyle name="Currency 4 2 10" xfId="4938" xr:uid="{7CE55DFC-6AB4-49FF-B062-66C91C3D19B3}"/>
    <cellStyle name="Currency 4 2 10 2" xfId="27653" xr:uid="{B5983676-F40C-431A-A600-57A48763A5C4}"/>
    <cellStyle name="Currency 4 2 10 3" xfId="26910" xr:uid="{2AA3DBB0-A053-4C1D-ACC6-1B9B3D63B6E8}"/>
    <cellStyle name="Currency 4 2 10 4" xfId="14233" xr:uid="{D104C87A-7ABC-4ED6-A828-217CB3DD3CA6}"/>
    <cellStyle name="Currency 4 2 11" xfId="6686" xr:uid="{B5AC1A94-00AB-423D-9ED8-093C7331C0FA}"/>
    <cellStyle name="Currency 4 2 11 2" xfId="17066" xr:uid="{FA29BC29-6948-4046-9E61-620462271D69}"/>
    <cellStyle name="Currency 4 2 12" xfId="9519" xr:uid="{99278EF3-BC64-40D5-A41C-D1BBB7E92051}"/>
    <cellStyle name="Currency 4 2 12 2" xfId="19899" xr:uid="{CF63DCC8-C075-4F0E-9FCB-66AA89898ADA}"/>
    <cellStyle name="Currency 4 2 13" xfId="23305" xr:uid="{C0F291B2-0F24-468C-A470-39546BA1EA8C}"/>
    <cellStyle name="Currency 4 2 14" xfId="12419" xr:uid="{61B0A083-6D10-4333-BA5F-38A9CD77F14B}"/>
    <cellStyle name="Currency 4 2 2" xfId="557" xr:uid="{00000000-0005-0000-0000-00005A030000}"/>
    <cellStyle name="Currency 4 2 2 10" xfId="6687" xr:uid="{E924E7D5-EEB2-48A0-AB3C-FC2465E48362}"/>
    <cellStyle name="Currency 4 2 2 10 2" xfId="17067" xr:uid="{2AC6DD1D-EB61-45BE-863B-CD2611824E85}"/>
    <cellStyle name="Currency 4 2 2 11" xfId="9520" xr:uid="{E04CC9AF-519D-4284-9439-E38B1CBDB025}"/>
    <cellStyle name="Currency 4 2 2 11 2" xfId="19900" xr:uid="{179D9FE8-DC4A-4A66-90F9-01A96618D461}"/>
    <cellStyle name="Currency 4 2 2 12" xfId="24834" xr:uid="{557BFA1C-DCB3-4381-8D1D-328BAAF1BB48}"/>
    <cellStyle name="Currency 4 2 2 13" xfId="12479" xr:uid="{48380BA2-5D42-43E8-9181-C7C6489F582C}"/>
    <cellStyle name="Currency 4 2 2 2" xfId="558" xr:uid="{00000000-0005-0000-0000-00005B030000}"/>
    <cellStyle name="Currency 4 2 2 2 10" xfId="9521" xr:uid="{D7792FC4-660D-4C69-8479-83A98CBA5288}"/>
    <cellStyle name="Currency 4 2 2 2 10 2" xfId="19901" xr:uid="{F61283B0-DDE0-4A4D-8DDA-38AF6E104196}"/>
    <cellStyle name="Currency 4 2 2 2 11" xfId="23795" xr:uid="{6BFC9E81-2557-4A8A-A80C-6DBBCE540376}"/>
    <cellStyle name="Currency 4 2 2 2 12" xfId="12525" xr:uid="{BD0B3595-35FD-4A85-BCA8-12D04857AA2D}"/>
    <cellStyle name="Currency 4 2 2 2 2" xfId="1864" xr:uid="{00000000-0005-0000-0000-00005C030000}"/>
    <cellStyle name="Currency 4 2 2 2 2 2" xfId="3085" xr:uid="{00000000-0005-0000-0000-00007C020000}"/>
    <cellStyle name="Currency 4 2 2 2 2 2 2" xfId="6170" xr:uid="{3688B7CC-920A-49CE-8F5C-A63ADC39A1FD}"/>
    <cellStyle name="Currency 4 2 2 2 2 2 2 2" xfId="28275" xr:uid="{DCF2970D-8D47-4C4A-B66C-0F5DF9A0326F}"/>
    <cellStyle name="Currency 4 2 2 2 2 2 2 3" xfId="28318" xr:uid="{43DE835C-E4BB-4BA9-AE0C-0D6D1B34494B}"/>
    <cellStyle name="Currency 4 2 2 2 2 2 2 4" xfId="15712" xr:uid="{B4E63A51-BF19-41A6-A3F9-C86E5DA7D71B}"/>
    <cellStyle name="Currency 4 2 2 2 2 2 3" xfId="8165" xr:uid="{11B0660F-2B66-45A8-ABB5-D7786E6025C7}"/>
    <cellStyle name="Currency 4 2 2 2 2 2 3 2" xfId="18545" xr:uid="{3677FF65-3179-47D8-BF89-8023B736CC7B}"/>
    <cellStyle name="Currency 4 2 2 2 2 2 4" xfId="10998" xr:uid="{F4B7426D-37A2-4AD3-9108-2BF0B5D8E954}"/>
    <cellStyle name="Currency 4 2 2 2 2 2 4 2" xfId="21378" xr:uid="{E1A63A5C-6CD3-4859-A95B-383D2421C311}"/>
    <cellStyle name="Currency 4 2 2 2 2 2 5" xfId="25287" xr:uid="{3B11134B-3D6C-47C6-9D7D-3220DDA33DE8}"/>
    <cellStyle name="Currency 4 2 2 2 2 2 6" xfId="27209" xr:uid="{8F821E97-BBE8-4B19-903E-01305D917831}"/>
    <cellStyle name="Currency 4 2 2 2 2 2 7" xfId="13599" xr:uid="{2F5E4AA7-08A4-4739-9D5C-0FD9A020F792}"/>
    <cellStyle name="Currency 4 2 2 2 2 3" xfId="2692" xr:uid="{00000000-0005-0000-0000-00007B020000}"/>
    <cellStyle name="Currency 4 2 2 2 2 3 2" xfId="7816" xr:uid="{1FF16178-2B08-4E6A-AB25-0B4BFD600FA2}"/>
    <cellStyle name="Currency 4 2 2 2 2 3 2 2" xfId="28005" xr:uid="{BA6C94ED-13EE-42EF-B9BB-F915C33DECC8}"/>
    <cellStyle name="Currency 4 2 2 2 2 3 2 3" xfId="27467" xr:uid="{8236B4FE-D5FC-4F0B-9702-DB72491E0818}"/>
    <cellStyle name="Currency 4 2 2 2 2 3 2 4" xfId="18196" xr:uid="{CE04EA8D-052C-4BBD-93ED-F0D5F91FA45F}"/>
    <cellStyle name="Currency 4 2 2 2 2 3 3" xfId="10649" xr:uid="{9CFBD146-D83F-4CC8-AF4A-A9B8D5843DF2}"/>
    <cellStyle name="Currency 4 2 2 2 2 3 3 2" xfId="21029" xr:uid="{4AFCC743-FA0D-4F2A-94CB-96E5BC9C847F}"/>
    <cellStyle name="Currency 4 2 2 2 2 3 4" xfId="24058" xr:uid="{C57C7806-3BB8-4151-AFF1-2022B9C2BAA7}"/>
    <cellStyle name="Currency 4 2 2 2 2 3 5" xfId="15363" xr:uid="{C5369981-2202-4D8C-9F0D-B27E3412C25A}"/>
    <cellStyle name="Currency 4 2 2 2 2 4" xfId="3702" xr:uid="{00000000-0005-0000-0000-00005C030000}"/>
    <cellStyle name="Currency 4 2 2 2 2 4 2" xfId="26598" xr:uid="{F886625C-0AFC-492F-A3D1-E841A6F7365F}"/>
    <cellStyle name="Currency 4 2 2 2 2 4 3" xfId="26880" xr:uid="{F81CAD20-DEED-47B7-BD1C-8459B3A8B952}"/>
    <cellStyle name="Currency 4 2 2 2 2 5" xfId="4271" xr:uid="{DB678E1F-F1EB-415D-8189-981646C9AD72}"/>
    <cellStyle name="Currency 4 2 2 2 2 5 2" xfId="9043" xr:uid="{A997A002-51DC-428D-9D9A-8390B6CA7F20}"/>
    <cellStyle name="Currency 4 2 2 2 2 5 2 2" xfId="19423" xr:uid="{5779248A-0167-4B0D-97F6-18172432DF5A}"/>
    <cellStyle name="Currency 4 2 2 2 2 5 2 3" xfId="31047" xr:uid="{3B7AB140-6A10-4BC0-BE67-072D624912D8}"/>
    <cellStyle name="Currency 4 2 2 2 2 5 2 4" xfId="30829" xr:uid="{841903E7-109E-4832-AD2D-F43F3855F60D}"/>
    <cellStyle name="Currency 4 2 2 2 2 5 3" xfId="11876" xr:uid="{B570B061-A6FE-4BE4-8262-8A3A437A7EC0}"/>
    <cellStyle name="Currency 4 2 2 2 2 5 3 2" xfId="22256" xr:uid="{549C98A1-7C4B-4065-9044-14CFB49B77DC}"/>
    <cellStyle name="Currency 4 2 2 2 2 5 4" xfId="27520" xr:uid="{0E0B8DDC-1564-46C0-BC44-A2A8C5F7C96A}"/>
    <cellStyle name="Currency 4 2 2 2 2 5 5" xfId="27602" xr:uid="{69244FEA-B661-4569-8F52-94339BC4842D}"/>
    <cellStyle name="Currency 4 2 2 2 2 5 6" xfId="16590" xr:uid="{A45FA4F4-052B-49EC-A1CC-7DEE362FD4CB}"/>
    <cellStyle name="Currency 4 2 2 2 2 6" xfId="5663" xr:uid="{BF7DF391-C85B-4BD0-A2FA-E856C1E1B837}"/>
    <cellStyle name="Currency 4 2 2 2 2 6 2" xfId="29726" xr:uid="{D4F02699-9D7A-4636-8246-722EE6D50577}"/>
    <cellStyle name="Currency 4 2 2 2 2 6 2 2" xfId="30983" xr:uid="{25D31D1E-9374-4588-8BAD-34D1CFD1B55D}"/>
    <cellStyle name="Currency 4 2 2 2 2 7" xfId="22682" xr:uid="{AB73C219-89C9-4191-8E87-5E4330197BFE}"/>
    <cellStyle name="Currency 4 2 2 2 2 8" xfId="13105" xr:uid="{1655F9DF-4D17-4F9F-9CAE-DC6F8C6EF0E8}"/>
    <cellStyle name="Currency 4 2 2 2 3" xfId="1865" xr:uid="{00000000-0005-0000-0000-00005D030000}"/>
    <cellStyle name="Currency 4 2 2 2 3 2" xfId="3086" xr:uid="{00000000-0005-0000-0000-00007D020000}"/>
    <cellStyle name="Currency 4 2 2 2 3 2 2" xfId="8166" xr:uid="{9D23410F-F07A-447E-A7A6-0CAFF5985449}"/>
    <cellStyle name="Currency 4 2 2 2 3 2 2 2" xfId="28836" xr:uid="{06941125-7C96-42BA-A28D-34E6CCA3D8C6}"/>
    <cellStyle name="Currency 4 2 2 2 3 2 2 2 2" xfId="31231" xr:uid="{3429C379-89FB-4D0B-AA6F-20CAB746CD96}"/>
    <cellStyle name="Currency 4 2 2 2 3 2 2 2 3" xfId="30831" xr:uid="{8634E1EF-FB6D-4204-A640-59C7D326ADDF}"/>
    <cellStyle name="Currency 4 2 2 2 3 2 2 3" xfId="26852" xr:uid="{77F1A8C5-0AA4-4CC9-9F31-861556EFC010}"/>
    <cellStyle name="Currency 4 2 2 2 3 2 2 4" xfId="18546" xr:uid="{E759ECE0-2A5E-40BE-86E4-AE97AA408258}"/>
    <cellStyle name="Currency 4 2 2 2 3 2 3" xfId="10999" xr:uid="{BA158067-73CD-43F9-AEB2-2278BDB95667}"/>
    <cellStyle name="Currency 4 2 2 2 3 2 3 2" xfId="21379" xr:uid="{E1421810-EB1E-48A1-B126-9B300EE9C975}"/>
    <cellStyle name="Currency 4 2 2 2 3 2 4" xfId="25647" xr:uid="{256A75EC-637D-4BE9-AD3C-BB4054B363D8}"/>
    <cellStyle name="Currency 4 2 2 2 3 2 5" xfId="15713" xr:uid="{EBFF9E94-0DD9-4222-A386-91E2CA987D69}"/>
    <cellStyle name="Currency 4 2 2 2 3 3" xfId="2087" xr:uid="{00000000-0005-0000-0000-00005D030000}"/>
    <cellStyle name="Currency 4 2 2 2 3 4" xfId="4422" xr:uid="{3F8880EA-BDCC-4264-BCE8-60BF4BA92E42}"/>
    <cellStyle name="Currency 4 2 2 2 3 4 2" xfId="9194" xr:uid="{FD36FD56-46F6-4D3B-B9F6-689E1F5F0734}"/>
    <cellStyle name="Currency 4 2 2 2 3 4 2 2" xfId="19574" xr:uid="{6F9AA829-FAFE-4260-A170-9D6A9F5DEBC9}"/>
    <cellStyle name="Currency 4 2 2 2 3 4 2 3" xfId="31088" xr:uid="{D1E76A2F-6447-478C-A663-6EA53EC550CC}"/>
    <cellStyle name="Currency 4 2 2 2 3 4 2 4" xfId="30830" xr:uid="{657565F7-E228-4780-9F08-C035C0197582}"/>
    <cellStyle name="Currency 4 2 2 2 3 4 3" xfId="12027" xr:uid="{749C648E-FE14-4E78-88E1-738DB6998D09}"/>
    <cellStyle name="Currency 4 2 2 2 3 4 3 2" xfId="22407" xr:uid="{8C8B550F-F6E7-4047-A75E-4E13D2B95563}"/>
    <cellStyle name="Currency 4 2 2 2 3 4 4" xfId="16741" xr:uid="{0A45D439-F008-4276-BCCC-1A592538F7EB}"/>
    <cellStyle name="Currency 4 2 2 2 3 5" xfId="5664" xr:uid="{2D7828CB-E2C0-4146-9476-187DEA31046E}"/>
    <cellStyle name="Currency 4 2 2 2 3 5 2" xfId="29713" xr:uid="{EC6735F0-7DE9-4568-B77B-F6FDEF7A8DC7}"/>
    <cellStyle name="Currency 4 2 2 2 3 5 2 2" xfId="30984" xr:uid="{CFC58C28-6C1B-47B8-8F44-D625CD50AA8A}"/>
    <cellStyle name="Currency 4 2 2 2 3 6" xfId="22666" xr:uid="{15B918AE-678C-49C0-9E66-682B52E15F1F}"/>
    <cellStyle name="Currency 4 2 2 2 3 7" xfId="13600" xr:uid="{CD1D9F12-7423-4636-BB08-F1DA4C51B085}"/>
    <cellStyle name="Currency 4 2 2 2 4" xfId="1863" xr:uid="{00000000-0005-0000-0000-00005E030000}"/>
    <cellStyle name="Currency 4 2 2 2 4 2" xfId="3084" xr:uid="{00000000-0005-0000-0000-00007E020000}"/>
    <cellStyle name="Currency 4 2 2 2 4 2 2" xfId="8164" xr:uid="{3E0C9CBD-1BDD-4D4D-AC3B-38B36802B03E}"/>
    <cellStyle name="Currency 4 2 2 2 4 2 2 2" xfId="28835" xr:uid="{6D84C83D-A4D2-4098-AD3E-999BE8D72815}"/>
    <cellStyle name="Currency 4 2 2 2 4 2 2 3" xfId="27098" xr:uid="{E06DE2C2-9923-4FB1-B7F5-5027FA1F3B76}"/>
    <cellStyle name="Currency 4 2 2 2 4 2 2 4" xfId="18544" xr:uid="{70AEAA82-E9C7-4677-B3D2-4A044445B867}"/>
    <cellStyle name="Currency 4 2 2 2 4 2 3" xfId="10997" xr:uid="{87D96046-58A7-4656-BC78-7523A2D5308F}"/>
    <cellStyle name="Currency 4 2 2 2 4 2 3 2" xfId="21377" xr:uid="{911DE9A5-E645-4507-9539-A78CE5E85084}"/>
    <cellStyle name="Currency 4 2 2 2 4 2 4" xfId="27549" xr:uid="{9E5508BD-0A72-4689-AF3B-59B978984740}"/>
    <cellStyle name="Currency 4 2 2 2 4 2 5" xfId="15711" xr:uid="{F311196B-7DF4-4496-A2E5-2D96B7A7FEA7}"/>
    <cellStyle name="Currency 4 2 2 2 4 3" xfId="3586" xr:uid="{00000000-0005-0000-0000-00005E030000}"/>
    <cellStyle name="Currency 4 2 2 2 4 4" xfId="5662" xr:uid="{06882770-1EE0-45F0-A226-52CE0F863C5B}"/>
    <cellStyle name="Currency 4 2 2 2 4 4 2" xfId="29964" xr:uid="{FF29FBEB-C139-42CC-898F-F368F7E51091}"/>
    <cellStyle name="Currency 4 2 2 2 4 5" xfId="24697" xr:uid="{68697844-2BE1-45A1-8C80-4FCA89377120}"/>
    <cellStyle name="Currency 4 2 2 2 4 6" xfId="13598" xr:uid="{3B8B31F1-F86F-4BB4-B066-241BD2D4A438}"/>
    <cellStyle name="Currency 4 2 2 2 5" xfId="2648" xr:uid="{00000000-0005-0000-0000-00007F020000}"/>
    <cellStyle name="Currency 4 2 2 2 5 2" xfId="5910" xr:uid="{83E46272-0DC1-48F9-A571-1CF062190DDF}"/>
    <cellStyle name="Currency 4 2 2 2 5 2 2" xfId="26288" xr:uid="{28B265D6-57F6-46F1-B54D-41941B40D1D7}"/>
    <cellStyle name="Currency 4 2 2 2 5 2 2 2" xfId="31173" xr:uid="{599A9C6C-AF98-47C8-9562-6F1C30BA128B}"/>
    <cellStyle name="Currency 4 2 2 2 5 2 2 3" xfId="30832" xr:uid="{92DF8621-EC15-4BA9-BFE4-A154DAF79516}"/>
    <cellStyle name="Currency 4 2 2 2 5 2 3" xfId="28172" xr:uid="{DC7D8C25-8C23-4107-BDC1-B746510148FB}"/>
    <cellStyle name="Currency 4 2 2 2 5 2 4" xfId="15320" xr:uid="{A98FC3E3-572A-40ED-A21E-F5ECEABB3036}"/>
    <cellStyle name="Currency 4 2 2 2 5 3" xfId="7773" xr:uid="{25711A40-4108-4F35-A2B4-70F996F6CED1}"/>
    <cellStyle name="Currency 4 2 2 2 5 3 2" xfId="18153" xr:uid="{3408E077-60C0-4AFB-95A8-135D5E7B625E}"/>
    <cellStyle name="Currency 4 2 2 2 5 4" xfId="10606" xr:uid="{704F98E0-1C98-4DFD-9553-83B92A07B364}"/>
    <cellStyle name="Currency 4 2 2 2 5 4 2" xfId="20986" xr:uid="{A371C0BE-95BF-4651-940A-4FB05495D601}"/>
    <cellStyle name="Currency 4 2 2 2 5 5" xfId="23495" xr:uid="{60D28789-341B-47F0-8C26-505604337F32}"/>
    <cellStyle name="Currency 4 2 2 2 5 6" xfId="13044" xr:uid="{6ED3DC99-6AC8-4E10-BAE0-B6C7CD7F2146}"/>
    <cellStyle name="Currency 4 2 2 2 6" xfId="2293" xr:uid="{00000000-0005-0000-0000-00007A020000}"/>
    <cellStyle name="Currency 4 2 2 2 6 2" xfId="7420" xr:uid="{F671DDA7-3E30-4C62-82F6-73444BD626D3}"/>
    <cellStyle name="Currency 4 2 2 2 6 2 2" xfId="17800" xr:uid="{DDDE0EDC-E9B1-422B-8168-05F3B033392F}"/>
    <cellStyle name="Currency 4 2 2 2 6 3" xfId="10253" xr:uid="{BCEA1E7E-7C7A-447F-9F10-C5A83EEDA9C7}"/>
    <cellStyle name="Currency 4 2 2 2 6 3 2" xfId="20633" xr:uid="{C45980F5-9E3F-4555-B7F5-17068C6F33AC}"/>
    <cellStyle name="Currency 4 2 2 2 6 4" xfId="22866" xr:uid="{518C6954-DE2D-4A1F-B51B-FD39A6713FDC}"/>
    <cellStyle name="Currency 4 2 2 2 6 5" xfId="26798" xr:uid="{CBFD2042-DFFD-4375-BCFF-EC63999D1C44}"/>
    <cellStyle name="Currency 4 2 2 2 6 6" xfId="14967" xr:uid="{0492F95F-2C72-41AC-8F42-86FE9E07F6D7}"/>
    <cellStyle name="Currency 4 2 2 2 7" xfId="3828" xr:uid="{AEDD572E-49A8-4592-81DB-9FDFE8A31D30}"/>
    <cellStyle name="Currency 4 2 2 2 7 2" xfId="8661" xr:uid="{F5FA23B3-90C2-4BF7-A52B-E182D1D987E7}"/>
    <cellStyle name="Currency 4 2 2 2 7 2 2" xfId="19041" xr:uid="{D96DD5AE-ECD6-4C43-8598-7B0529A20AB6}"/>
    <cellStyle name="Currency 4 2 2 2 7 3" xfId="11494" xr:uid="{BBF68987-22E1-4A7F-9D1E-3AEE85A9A77A}"/>
    <cellStyle name="Currency 4 2 2 2 7 3 2" xfId="21874" xr:uid="{F0317D2F-E882-438D-ADF9-5A31A6255D9C}"/>
    <cellStyle name="Currency 4 2 2 2 7 4" xfId="26215" xr:uid="{6750DDDB-9048-4B28-97CC-33D0EF6C2B58}"/>
    <cellStyle name="Currency 4 2 2 2 7 5" xfId="26292" xr:uid="{73484976-F7E6-4EF2-BE00-4B7F773BD133}"/>
    <cellStyle name="Currency 4 2 2 2 7 6" xfId="16208" xr:uid="{1750DA11-4588-4CA5-8D39-D176BD0A9D3D}"/>
    <cellStyle name="Currency 4 2 2 2 8" xfId="4940" xr:uid="{740CED31-770C-481C-B112-BA20FC30C448}"/>
    <cellStyle name="Currency 4 2 2 2 8 2" xfId="14235" xr:uid="{D5F5BC0A-4A43-44E9-BE67-3E39B11243A7}"/>
    <cellStyle name="Currency 4 2 2 2 9" xfId="6688" xr:uid="{A7F7E3E4-0F05-4536-9E3B-CC3F3C6D97F5}"/>
    <cellStyle name="Currency 4 2 2 2 9 2" xfId="17068" xr:uid="{7D8C6FF3-2185-4AF1-9706-F4F5A1E7BD83}"/>
    <cellStyle name="Currency 4 2 2 3" xfId="559" xr:uid="{00000000-0005-0000-0000-00005F030000}"/>
    <cellStyle name="Currency 4 2 2 3 10" xfId="12683" xr:uid="{12FB2570-54E9-49DD-9D58-A74BA829CB74}"/>
    <cellStyle name="Currency 4 2 2 3 2" xfId="1867" xr:uid="{00000000-0005-0000-0000-000060030000}"/>
    <cellStyle name="Currency 4 2 2 3 2 2" xfId="3087" xr:uid="{00000000-0005-0000-0000-000081020000}"/>
    <cellStyle name="Currency 4 2 2 3 2 2 2" xfId="8167" xr:uid="{2D1CDA98-77C7-48FC-960A-6583ECA88D6E}"/>
    <cellStyle name="Currency 4 2 2 3 2 2 2 2" xfId="28837" xr:uid="{18A7D48F-E35C-43F1-BA04-69DE9CF7540D}"/>
    <cellStyle name="Currency 4 2 2 3 2 2 2 3" xfId="28625" xr:uid="{D5812786-C032-4CDF-9EDA-498A1EE67794}"/>
    <cellStyle name="Currency 4 2 2 3 2 2 2 4" xfId="18547" xr:uid="{45EED34F-0258-46DF-8948-96EFD8EAFA27}"/>
    <cellStyle name="Currency 4 2 2 3 2 2 3" xfId="11000" xr:uid="{6F15308D-77B7-45E6-8AD3-9B2CFCA37476}"/>
    <cellStyle name="Currency 4 2 2 3 2 2 3 2" xfId="21380" xr:uid="{7F1298BF-0552-4CFA-B969-9AB32C01784D}"/>
    <cellStyle name="Currency 4 2 2 3 2 2 4" xfId="24200" xr:uid="{1DAE9C54-2866-43E3-8327-95AAB3BC852E}"/>
    <cellStyle name="Currency 4 2 2 3 2 2 5" xfId="15714" xr:uid="{7AE32027-111A-482B-B7C3-2C8BEBD24D70}"/>
    <cellStyle name="Currency 4 2 2 3 2 3" xfId="3587" xr:uid="{00000000-0005-0000-0000-000060030000}"/>
    <cellStyle name="Currency 4 2 2 3 2 4" xfId="5665" xr:uid="{8018743C-C0EA-4511-8D4B-89AF2CE609A2}"/>
    <cellStyle name="Currency 4 2 2 3 2 4 2" xfId="29965" xr:uid="{BCF43D88-6F00-4BCB-8D9B-D13D0B18D182}"/>
    <cellStyle name="Currency 4 2 2 3 2 5" xfId="24412" xr:uid="{1F3EC9DF-3A17-44F8-BCD3-8F434B9ACAE7}"/>
    <cellStyle name="Currency 4 2 2 3 2 6" xfId="13601" xr:uid="{D2ED86B0-06EC-40E1-B798-C5EA65BD5F87}"/>
    <cellStyle name="Currency 4 2 2 3 3" xfId="1868" xr:uid="{00000000-0005-0000-0000-000061030000}"/>
    <cellStyle name="Currency 4 2 2 3 3 2" xfId="2691" xr:uid="{00000000-0005-0000-0000-000082020000}"/>
    <cellStyle name="Currency 4 2 2 3 3 2 2" xfId="7815" xr:uid="{E7254797-DD52-4F58-B785-D77F75FC3C5E}"/>
    <cellStyle name="Currency 4 2 2 3 3 2 2 2" xfId="18195" xr:uid="{F9AA6FD1-34E3-4F94-A6AC-969C0D5DB479}"/>
    <cellStyle name="Currency 4 2 2 3 3 2 3" xfId="10648" xr:uid="{1A451A4B-7CE6-4ECD-9171-CA89AA3AC624}"/>
    <cellStyle name="Currency 4 2 2 3 3 2 3 2" xfId="21028" xr:uid="{06392627-01C8-474B-9D68-76A9C022F644}"/>
    <cellStyle name="Currency 4 2 2 3 3 2 4" xfId="15362" xr:uid="{539A20AD-36D9-4CB3-B257-FCB66F05D8B7}"/>
    <cellStyle name="Currency 4 2 2 3 3 2 5" xfId="30450" xr:uid="{3FE6DD69-5112-4CB9-B21A-BAC2204DC643}"/>
    <cellStyle name="Currency 4 2 2 3 3 3" xfId="3656" xr:uid="{00000000-0005-0000-0000-000061030000}"/>
    <cellStyle name="Currency 4 2 2 3 3 4" xfId="5666" xr:uid="{54673D43-2BB9-4497-8CC5-C0E86AE657BC}"/>
    <cellStyle name="Currency 4 2 2 3 3 4 2" xfId="29911" xr:uid="{DD81D97E-F9C6-4B81-A72E-F394027770CE}"/>
    <cellStyle name="Currency 4 2 2 3 3 5" xfId="24678" xr:uid="{8D09122D-84F4-4960-9374-9E24DCCB9E3A}"/>
    <cellStyle name="Currency 4 2 2 3 3 6" xfId="13104" xr:uid="{B6B5EFCA-9112-4ABA-BFEE-B840EF71AE48}"/>
    <cellStyle name="Currency 4 2 2 3 4" xfId="1866" xr:uid="{00000000-0005-0000-0000-000062030000}"/>
    <cellStyle name="Currency 4 2 2 3 4 2" xfId="4656" xr:uid="{CC980793-D0C8-4424-A7C5-AE4A8E64578E}"/>
    <cellStyle name="Currency 4 2 2 3 4 2 2" xfId="9408" xr:uid="{AED29F7E-434E-42FA-8E6A-C66FF95573B4}"/>
    <cellStyle name="Currency 4 2 2 3 4 2 2 2" xfId="19788" xr:uid="{3117212E-7C17-4F6C-9C44-E06FC96A4C80}"/>
    <cellStyle name="Currency 4 2 2 3 4 2 3" xfId="12241" xr:uid="{011EA6B3-49D7-4835-AAD1-9FBAB145647D}"/>
    <cellStyle name="Currency 4 2 2 3 4 2 3 2" xfId="22621" xr:uid="{8337E57A-7EAC-4C18-8CA6-458217DE41E4}"/>
    <cellStyle name="Currency 4 2 2 3 4 2 4" xfId="25924" xr:uid="{DC08C6D1-B735-40EB-A43C-FF0621B728A5}"/>
    <cellStyle name="Currency 4 2 2 3 4 2 5" xfId="26458" xr:uid="{DE2F6A7B-293C-4CCE-9EAD-3A88EB6DCAF3}"/>
    <cellStyle name="Currency 4 2 2 3 4 2 6" xfId="16955" xr:uid="{0D780D72-C747-452F-A29B-D4296A86D028}"/>
    <cellStyle name="Currency 4 2 2 3 4 3" xfId="25277" xr:uid="{8CE549D3-FDA6-487B-943C-0B255D4EA3CA}"/>
    <cellStyle name="Currency 4 2 2 3 5" xfId="4137" xr:uid="{95FA858A-2BDC-4173-BFEE-BF2ABA95A8C7}"/>
    <cellStyle name="Currency 4 2 2 3 5 2" xfId="8909" xr:uid="{1C92966F-C3D2-4662-B0CA-E68A72E70994}"/>
    <cellStyle name="Currency 4 2 2 3 5 2 2" xfId="29013" xr:uid="{9831571E-A929-40C4-9791-AFA563C1D249}"/>
    <cellStyle name="Currency 4 2 2 3 5 2 3" xfId="27998" xr:uid="{3A23BD10-8C90-4E9E-A470-3426702BB18A}"/>
    <cellStyle name="Currency 4 2 2 3 5 2 4" xfId="19289" xr:uid="{90BD0B2D-3193-410C-96C9-313653765774}"/>
    <cellStyle name="Currency 4 2 2 3 5 2 5" xfId="31019" xr:uid="{CF2B4C35-60CF-460E-A7D8-6BD89E16FAF9}"/>
    <cellStyle name="Currency 4 2 2 3 5 3" xfId="11742" xr:uid="{426FC3C0-6268-42CE-8128-FC1454B2F22D}"/>
    <cellStyle name="Currency 4 2 2 3 5 3 2" xfId="22122" xr:uid="{C265E806-E5E1-4BD8-8320-E58B3EE5BF41}"/>
    <cellStyle name="Currency 4 2 2 3 5 4" xfId="26184" xr:uid="{590F1586-4CEF-447B-9C49-1778174C47A7}"/>
    <cellStyle name="Currency 4 2 2 3 5 5" xfId="16456" xr:uid="{9AB822C2-1588-42F8-943D-E0258AB25A9A}"/>
    <cellStyle name="Currency 4 2 2 3 6" xfId="4941" xr:uid="{66E85FEB-3D31-49A1-8112-4EA1334B0591}"/>
    <cellStyle name="Currency 4 2 2 3 6 2" xfId="25931" xr:uid="{A128CCC4-F47A-4B50-A174-18F517781FE9}"/>
    <cellStyle name="Currency 4 2 2 3 6 3" xfId="27596" xr:uid="{0A2C335F-ADB7-43CE-AEB9-B2A88B3C7C2A}"/>
    <cellStyle name="Currency 4 2 2 3 6 4" xfId="14236" xr:uid="{F7241AC6-56D9-4A60-98A9-B4C740F85212}"/>
    <cellStyle name="Currency 4 2 2 3 7" xfId="6689" xr:uid="{86F2CBE7-DEE3-4F39-B0A0-F72FF436338F}"/>
    <cellStyle name="Currency 4 2 2 3 7 2" xfId="27506" xr:uid="{682B9FDD-1A05-400E-92AE-A006F4ABDC57}"/>
    <cellStyle name="Currency 4 2 2 3 7 3" xfId="27080" xr:uid="{CE759CE1-7EF2-445D-BC83-7828FB74C5F0}"/>
    <cellStyle name="Currency 4 2 2 3 7 4" xfId="17069" xr:uid="{FD0314CA-2EC9-4017-AA15-A8E7FF309620}"/>
    <cellStyle name="Currency 4 2 2 3 8" xfId="9522" xr:uid="{AFD745C1-6FE5-41C6-9F9B-3C2CD35EBF91}"/>
    <cellStyle name="Currency 4 2 2 3 8 2" xfId="19902" xr:uid="{47128C4A-90B2-49E8-9482-60BEA9C11F66}"/>
    <cellStyle name="Currency 4 2 2 3 9" xfId="25213" xr:uid="{3120D515-0BF3-471E-B23D-AC38E91AAB33}"/>
    <cellStyle name="Currency 4 2 2 4" xfId="1869" xr:uid="{00000000-0005-0000-0000-000063030000}"/>
    <cellStyle name="Currency 4 2 2 4 2" xfId="3088" xr:uid="{00000000-0005-0000-0000-000083020000}"/>
    <cellStyle name="Currency 4 2 2 4 2 2" xfId="8168" xr:uid="{B249E808-69BA-41E5-8517-06DD57AB579C}"/>
    <cellStyle name="Currency 4 2 2 4 2 2 2" xfId="28838" xr:uid="{D6F6C0B3-24CD-49D3-9FE1-5B5A449CBB59}"/>
    <cellStyle name="Currency 4 2 2 4 2 2 2 2" xfId="31232" xr:uid="{69AF95F0-2C79-4BC4-A731-DBA5CA72172F}"/>
    <cellStyle name="Currency 4 2 2 4 2 2 2 3" xfId="30834" xr:uid="{F7ED024B-50A5-4D78-9170-B4E74ADDAF8F}"/>
    <cellStyle name="Currency 4 2 2 4 2 2 3" xfId="27662" xr:uid="{FE1F9BD8-45C0-4168-80EA-FFDAF9B57489}"/>
    <cellStyle name="Currency 4 2 2 4 2 2 4" xfId="18548" xr:uid="{F48EE902-35A7-4BF1-9B26-C1E31B105C17}"/>
    <cellStyle name="Currency 4 2 2 4 2 3" xfId="11001" xr:uid="{E1C145DE-9ED4-4C61-A237-6B63AB3CB48E}"/>
    <cellStyle name="Currency 4 2 2 4 2 3 2" xfId="21381" xr:uid="{B0FC5EB6-BB8C-4AB1-B5D6-872074AAD62C}"/>
    <cellStyle name="Currency 4 2 2 4 2 4" xfId="25709" xr:uid="{A6864269-8090-4440-A199-8765F072ADFD}"/>
    <cellStyle name="Currency 4 2 2 4 2 5" xfId="15715" xr:uid="{1A8C1341-98D4-4639-9C51-3862C5A8F731}"/>
    <cellStyle name="Currency 4 2 2 4 3" xfId="3657" xr:uid="{00000000-0005-0000-0000-000063030000}"/>
    <cellStyle name="Currency 4 2 2 4 4" xfId="4423" xr:uid="{CF69BC13-52B8-4798-8E81-C7268A38C4FA}"/>
    <cellStyle name="Currency 4 2 2 4 4 2" xfId="9195" xr:uid="{25EC9408-17FB-4110-9134-B0181A0953B7}"/>
    <cellStyle name="Currency 4 2 2 4 4 2 2" xfId="19575" xr:uid="{EB5CBB7B-9B8D-4BF2-A01D-4B991EC898A3}"/>
    <cellStyle name="Currency 4 2 2 4 4 2 3" xfId="31089" xr:uid="{ADCB1A0A-2CA2-44D3-9A0C-3CB9A9AFA32C}"/>
    <cellStyle name="Currency 4 2 2 4 4 2 4" xfId="30833" xr:uid="{93DE7190-B7AD-4AB0-B507-D2661CDEBD52}"/>
    <cellStyle name="Currency 4 2 2 4 4 3" xfId="12028" xr:uid="{45D01D25-64E5-4D7B-B559-F428CC890CC5}"/>
    <cellStyle name="Currency 4 2 2 4 4 3 2" xfId="22408" xr:uid="{B1793D73-9662-4491-B6B8-AD4071769B2C}"/>
    <cellStyle name="Currency 4 2 2 4 4 4" xfId="26829" xr:uid="{86EEE576-954E-46C6-8F94-D72670018F49}"/>
    <cellStyle name="Currency 4 2 2 4 4 5" xfId="27077" xr:uid="{B8309A1A-9020-4BB3-B765-C3DD96BB5058}"/>
    <cellStyle name="Currency 4 2 2 4 4 6" xfId="16742" xr:uid="{80C1B030-FA98-4752-BD54-270B469BDE53}"/>
    <cellStyle name="Currency 4 2 2 4 5" xfId="5667" xr:uid="{9E1FAF8C-48F2-4F7F-A8B8-765DCFB35246}"/>
    <cellStyle name="Currency 4 2 2 4 5 2" xfId="29695" xr:uid="{DF7D1619-517D-47AF-AAFD-626650862B22}"/>
    <cellStyle name="Currency 4 2 2 4 5 2 2" xfId="30985" xr:uid="{6FA4CAAA-8E9A-4CF5-91CC-0CAAFF2C5227}"/>
    <cellStyle name="Currency 4 2 2 4 6" xfId="23816" xr:uid="{35ADBFBA-A85C-477A-84F5-63440B36A8E0}"/>
    <cellStyle name="Currency 4 2 2 4 7" xfId="13602" xr:uid="{5DF953C3-1FED-4440-A60D-B6FE9F74927B}"/>
    <cellStyle name="Currency 4 2 2 5" xfId="1870" xr:uid="{00000000-0005-0000-0000-000064030000}"/>
    <cellStyle name="Currency 4 2 2 5 2" xfId="2882" xr:uid="{00000000-0005-0000-0000-000084020000}"/>
    <cellStyle name="Currency 4 2 2 5 2 2" xfId="7999" xr:uid="{39A33189-87A6-47F7-AE7B-3CE47C8BD1E0}"/>
    <cellStyle name="Currency 4 2 2 5 2 2 2" xfId="28695" xr:uid="{CB894F0A-1EC9-4C97-B186-4672DCD65E4E}"/>
    <cellStyle name="Currency 4 2 2 5 2 2 2 2" xfId="31212" xr:uid="{DDC9AFF2-2326-4EB9-95EC-058A72C5EA4C}"/>
    <cellStyle name="Currency 4 2 2 5 2 2 2 3" xfId="30835" xr:uid="{33C4AC48-D594-48B2-8E15-C4425C6412AB}"/>
    <cellStyle name="Currency 4 2 2 5 2 2 3" xfId="27640" xr:uid="{C1626618-0956-44A0-841F-AC04F55A02CD}"/>
    <cellStyle name="Currency 4 2 2 5 2 2 4" xfId="18379" xr:uid="{6E6533DC-EAC9-4A28-9F2E-162B9DFA2256}"/>
    <cellStyle name="Currency 4 2 2 5 2 3" xfId="10832" xr:uid="{C2851AB1-8DD7-440F-9C38-6DB498380CD3}"/>
    <cellStyle name="Currency 4 2 2 5 2 3 2" xfId="21212" xr:uid="{17197483-858B-441E-8415-CE8B299F041B}"/>
    <cellStyle name="Currency 4 2 2 5 2 4" xfId="28512" xr:uid="{D122D015-4BB5-48E6-8525-1DB2A3C3DCB6}"/>
    <cellStyle name="Currency 4 2 2 5 2 5" xfId="15546" xr:uid="{06D4D528-8926-46F3-A3DA-B3E62D726AD4}"/>
    <cellStyle name="Currency 4 2 2 5 3" xfId="3582" xr:uid="{00000000-0005-0000-0000-000064030000}"/>
    <cellStyle name="Currency 4 2 2 5 4" xfId="5668" xr:uid="{58D8500D-FBEA-4C98-8081-053458571054}"/>
    <cellStyle name="Currency 4 2 2 5 4 2" xfId="29926" xr:uid="{924939E3-BF39-442A-AD08-F63E11A1C0F0}"/>
    <cellStyle name="Currency 4 2 2 5 5" xfId="24708" xr:uid="{1126450A-31DB-4C4F-A335-641F4D6358E9}"/>
    <cellStyle name="Currency 4 2 2 5 6" xfId="13381" xr:uid="{B9CC0FFD-36D7-45F1-8435-2944F2221DC5}"/>
    <cellStyle name="Currency 4 2 2 6" xfId="1862" xr:uid="{00000000-0005-0000-0000-000065030000}"/>
    <cellStyle name="Currency 4 2 2 6 2" xfId="2553" xr:uid="{00000000-0005-0000-0000-000085020000}"/>
    <cellStyle name="Currency 4 2 2 6 2 2" xfId="7678" xr:uid="{3D87AF66-468E-446E-8E2A-12333BEEC211}"/>
    <cellStyle name="Currency 4 2 2 6 2 2 2" xfId="18058" xr:uid="{9D1B622F-8CE9-4FAE-8DE9-FF2B53091631}"/>
    <cellStyle name="Currency 4 2 2 6 2 3" xfId="10511" xr:uid="{AE359255-6574-4D24-BC2C-EC9BC5BE4DD1}"/>
    <cellStyle name="Currency 4 2 2 6 2 3 2" xfId="20891" xr:uid="{B859BCC4-C3FA-4BDC-A65D-0286EBFF7CE3}"/>
    <cellStyle name="Currency 4 2 2 6 2 4" xfId="28246" xr:uid="{A12BB49D-A8F9-4964-9A34-0C236A16D621}"/>
    <cellStyle name="Currency 4 2 2 6 2 5" xfId="25941" xr:uid="{B0A45D3E-317E-4D72-B4F1-4EEBBA210DD0}"/>
    <cellStyle name="Currency 4 2 2 6 2 6" xfId="15225" xr:uid="{F8B74700-4FBE-4A67-97B7-952F3D106425}"/>
    <cellStyle name="Currency 4 2 2 6 3" xfId="3621" xr:uid="{00000000-0005-0000-0000-000065030000}"/>
    <cellStyle name="Currency 4 2 2 6 4" xfId="5661" xr:uid="{229CF4C7-E3F3-480B-A319-0C1C5676E734}"/>
    <cellStyle name="Currency 4 2 2 6 4 2" xfId="29880" xr:uid="{90064861-D917-4C49-97BF-764532CE1FD2}"/>
    <cellStyle name="Currency 4 2 2 6 5" xfId="25122" xr:uid="{07D8DC91-EC45-4BF7-9FC3-FFAF7C1D6E88}"/>
    <cellStyle name="Currency 4 2 2 6 6" xfId="12941" xr:uid="{A5B3E042-E960-477F-9489-5C7CF4EE0B5B}"/>
    <cellStyle name="Currency 4 2 2 7" xfId="2247" xr:uid="{00000000-0005-0000-0000-000079020000}"/>
    <cellStyle name="Currency 4 2 2 7 2" xfId="7374" xr:uid="{CF61BC43-D246-40C1-8228-F46B8E85AA20}"/>
    <cellStyle name="Currency 4 2 2 7 2 2" xfId="27456" xr:uid="{155B2DC9-5B67-461A-8EAA-84F12AA59FCC}"/>
    <cellStyle name="Currency 4 2 2 7 2 2 2" xfId="31192" xr:uid="{8BFEFF6A-F05D-4F21-A359-E27BC701FB97}"/>
    <cellStyle name="Currency 4 2 2 7 2 2 3" xfId="30836" xr:uid="{AD4086B9-CE40-4A7C-AF4B-5AEC0730E92D}"/>
    <cellStyle name="Currency 4 2 2 7 2 3" xfId="27140" xr:uid="{F94D2FD7-9A02-40AF-8B43-7BF5C73AF079}"/>
    <cellStyle name="Currency 4 2 2 7 2 4" xfId="17754" xr:uid="{DBAA10A6-010A-4A90-8EA4-0D37EA7DA690}"/>
    <cellStyle name="Currency 4 2 2 7 3" xfId="10207" xr:uid="{B5A59965-5130-43D4-BD34-6120EF025F3B}"/>
    <cellStyle name="Currency 4 2 2 7 3 2" xfId="20587" xr:uid="{C290ED95-C53C-4400-AF1F-4BBD0AF54E79}"/>
    <cellStyle name="Currency 4 2 2 7 4" xfId="25138" xr:uid="{263A0DD8-E8EA-4EAC-8584-88E97C69B1A3}"/>
    <cellStyle name="Currency 4 2 2 7 5" xfId="14921" xr:uid="{83F0063F-A364-4B33-9973-13665D2F9F7E}"/>
    <cellStyle name="Currency 4 2 2 8" xfId="3882" xr:uid="{02D6025C-9008-4080-A62F-87941E94EAC3}"/>
    <cellStyle name="Currency 4 2 2 8 2" xfId="8714" xr:uid="{31ABCD9A-557C-4FBD-B23D-4E8EA293FC85}"/>
    <cellStyle name="Currency 4 2 2 8 2 2" xfId="19094" xr:uid="{00DFE264-E757-4BD1-BEED-EDC5FF6E9E40}"/>
    <cellStyle name="Currency 4 2 2 8 3" xfId="11547" xr:uid="{555440EB-A1AE-4960-8CF0-72DF55CCC59F}"/>
    <cellStyle name="Currency 4 2 2 8 3 2" xfId="21927" xr:uid="{86593793-E730-4EA6-BCCA-C72710799FA4}"/>
    <cellStyle name="Currency 4 2 2 8 4" xfId="27787" xr:uid="{F66A2384-47A5-4FA5-820D-9018DE561E82}"/>
    <cellStyle name="Currency 4 2 2 8 5" xfId="26744" xr:uid="{186FE025-C58D-40FD-8360-E37021ADA0FB}"/>
    <cellStyle name="Currency 4 2 2 8 6" xfId="16261" xr:uid="{A5E47255-A51E-4511-8025-47516A45DD44}"/>
    <cellStyle name="Currency 4 2 2 9" xfId="4939" xr:uid="{A4837D9E-0938-4336-AB79-069CE2A75BEB}"/>
    <cellStyle name="Currency 4 2 2 9 2" xfId="28366" xr:uid="{3DF05A3F-F5D8-48EB-9C06-9CE90129E617}"/>
    <cellStyle name="Currency 4 2 2 9 3" xfId="27346" xr:uid="{34372BF1-5B0F-4D78-8F8E-BE7F7FE86EE0}"/>
    <cellStyle name="Currency 4 2 2 9 4" xfId="14234" xr:uid="{B87B5004-9D66-42A9-B637-834375DCC983}"/>
    <cellStyle name="Currency 4 2 3" xfId="560" xr:uid="{00000000-0005-0000-0000-000066030000}"/>
    <cellStyle name="Currency 4 2 3 10" xfId="9523" xr:uid="{695ED208-2620-44DF-8ED8-E638FF8739D1}"/>
    <cellStyle name="Currency 4 2 3 10 2" xfId="19903" xr:uid="{8EC27CBF-38A1-4ACC-A7E0-07191E691C39}"/>
    <cellStyle name="Currency 4 2 3 11" xfId="23274" xr:uid="{E3E388FA-5DD8-4981-84F3-518176296E34}"/>
    <cellStyle name="Currency 4 2 3 12" xfId="12524" xr:uid="{92D5FDE4-7754-4360-AE4E-375B07903A2C}"/>
    <cellStyle name="Currency 4 2 3 2" xfId="1872" xr:uid="{00000000-0005-0000-0000-000067030000}"/>
    <cellStyle name="Currency 4 2 3 2 2" xfId="3090" xr:uid="{00000000-0005-0000-0000-000088020000}"/>
    <cellStyle name="Currency 4 2 3 2 2 2" xfId="6171" xr:uid="{529FDFE1-490E-439F-9A13-75EB267CAC06}"/>
    <cellStyle name="Currency 4 2 3 2 2 2 2" xfId="25785" xr:uid="{F431D705-0B00-4DD5-933D-39E3B7975FE7}"/>
    <cellStyle name="Currency 4 2 3 2 2 2 2 2" xfId="28576" xr:uid="{33859A7B-3E3E-44FA-AB81-4F9A6CEE3E82}"/>
    <cellStyle name="Currency 4 2 3 2 2 2 2 3" xfId="31164" xr:uid="{3B754025-5AC2-41B4-85AB-66A50B2BE5A3}"/>
    <cellStyle name="Currency 4 2 3 2 2 2 3" xfId="27868" xr:uid="{A981DF5B-5B04-4B53-915B-2398880F7EA4}"/>
    <cellStyle name="Currency 4 2 3 2 2 2 4" xfId="15717" xr:uid="{C24EDAA9-5D1E-4600-86CF-2ED8BEF3ABA6}"/>
    <cellStyle name="Currency 4 2 3 2 2 3" xfId="8170" xr:uid="{34656554-6727-4A10-9ACA-B181A3EE2E28}"/>
    <cellStyle name="Currency 4 2 3 2 2 3 2" xfId="18550" xr:uid="{F72D74B5-7058-43DA-857E-5760BF2B87F3}"/>
    <cellStyle name="Currency 4 2 3 2 2 4" xfId="11003" xr:uid="{5932ADF4-53B9-4E05-9A00-5465848E08D8}"/>
    <cellStyle name="Currency 4 2 3 2 2 4 2" xfId="21383" xr:uid="{525AD4BB-1C5B-4334-9322-D0C6B119D911}"/>
    <cellStyle name="Currency 4 2 3 2 2 5" xfId="24237" xr:uid="{1A5353D5-0119-46F7-B2FB-9B1991F58909}"/>
    <cellStyle name="Currency 4 2 3 2 2 5 2" xfId="30081" xr:uid="{21807AB0-79A4-4976-8C9B-271BC80672DC}"/>
    <cellStyle name="Currency 4 2 3 2 2 6" xfId="26205" xr:uid="{2BC38E44-7C15-46FF-BAD3-946606B00C78}"/>
    <cellStyle name="Currency 4 2 3 2 2 7" xfId="13604" xr:uid="{6932969E-A1A3-4AC4-8909-D1F94B61B969}"/>
    <cellStyle name="Currency 4 2 3 2 3" xfId="2693" xr:uid="{00000000-0005-0000-0000-000087020000}"/>
    <cellStyle name="Currency 4 2 3 2 3 2" xfId="7817" xr:uid="{5DFFB09E-D274-43B4-B6E0-BD55CF92B166}"/>
    <cellStyle name="Currency 4 2 3 2 3 2 2" xfId="28181" xr:uid="{63F14ABF-E145-4E7D-B680-BE1E0C62CDDA}"/>
    <cellStyle name="Currency 4 2 3 2 3 2 3" xfId="27691" xr:uid="{7619C5EA-2AFE-4ABE-BAFA-968FD09C35B7}"/>
    <cellStyle name="Currency 4 2 3 2 3 2 4" xfId="18197" xr:uid="{421F896E-D0D1-4FB9-A760-44BC4C8C6E60}"/>
    <cellStyle name="Currency 4 2 3 2 3 3" xfId="10650" xr:uid="{845C16D8-8D3E-41C7-8397-39891DB842CE}"/>
    <cellStyle name="Currency 4 2 3 2 3 3 2" xfId="21030" xr:uid="{4541039F-E2E9-43CB-B98F-E3493F725D50}"/>
    <cellStyle name="Currency 4 2 3 2 3 4" xfId="24101" xr:uid="{43A3297C-4A6C-4FA1-84AD-A107F954B7B8}"/>
    <cellStyle name="Currency 4 2 3 2 3 5" xfId="15364" xr:uid="{4D537A8F-8D36-4A54-87CC-7F5812182BA3}"/>
    <cellStyle name="Currency 4 2 3 2 4" xfId="3615" xr:uid="{00000000-0005-0000-0000-000067030000}"/>
    <cellStyle name="Currency 4 2 3 2 4 2" xfId="28593" xr:uid="{34300D74-C053-4AAD-9447-88E2ED878C9A}"/>
    <cellStyle name="Currency 4 2 3 2 4 3" xfId="26230" xr:uid="{149D8F1A-E6C2-4FB7-87CA-FA6E9DD07168}"/>
    <cellStyle name="Currency 4 2 3 2 5" xfId="4272" xr:uid="{6C21EA1C-5FC1-4AF8-8D45-861CCF0AD6F3}"/>
    <cellStyle name="Currency 4 2 3 2 5 2" xfId="9044" xr:uid="{D2CE4BA3-C487-47E9-9CAE-F483B713702D}"/>
    <cellStyle name="Currency 4 2 3 2 5 2 2" xfId="19424" xr:uid="{4E1B1DE2-BE2D-429C-ABFB-2D7273E3FB02}"/>
    <cellStyle name="Currency 4 2 3 2 5 2 3" xfId="31048" xr:uid="{92252FF1-0E6E-4F89-9FC8-C021125B6D9E}"/>
    <cellStyle name="Currency 4 2 3 2 5 2 4" xfId="30837" xr:uid="{2AE58734-02FC-450F-90A1-8F5E85C2D3B9}"/>
    <cellStyle name="Currency 4 2 3 2 5 3" xfId="11877" xr:uid="{BE6DA673-B497-4F82-B97B-096E06E1E983}"/>
    <cellStyle name="Currency 4 2 3 2 5 3 2" xfId="22257" xr:uid="{819E14CE-8029-4574-8034-A7B24823BEAB}"/>
    <cellStyle name="Currency 4 2 3 2 5 4" xfId="28716" xr:uid="{61A02F48-DA36-4DA1-BB9A-2CEFB590F505}"/>
    <cellStyle name="Currency 4 2 3 2 5 5" xfId="25920" xr:uid="{329B915E-4F03-4FBD-9623-05CA2ADFF798}"/>
    <cellStyle name="Currency 4 2 3 2 5 6" xfId="16591" xr:uid="{7C3E439B-919E-4FBE-BCB6-38BA65C38AC5}"/>
    <cellStyle name="Currency 4 2 3 2 6" xfId="5670" xr:uid="{ECC4CDE5-61C7-4742-B2AF-01B672A90F98}"/>
    <cellStyle name="Currency 4 2 3 2 6 2" xfId="29727" xr:uid="{FE5A2704-6749-4B6E-8BB6-A7683E9B9E0D}"/>
    <cellStyle name="Currency 4 2 3 2 6 2 2" xfId="30986" xr:uid="{39D5B816-D691-4D85-95CC-46B2E8671A0E}"/>
    <cellStyle name="Currency 4 2 3 2 7" xfId="23522" xr:uid="{E6D4F43F-005B-44E0-A529-E07D81929683}"/>
    <cellStyle name="Currency 4 2 3 2 8" xfId="13106" xr:uid="{2F7DCC0A-CB6C-48C1-8D0F-8FB466F04FD1}"/>
    <cellStyle name="Currency 4 2 3 2 9" xfId="29993" xr:uid="{CE033F57-9BDB-4821-8A87-DD0E4EAE44F2}"/>
    <cellStyle name="Currency 4 2 3 3" xfId="1873" xr:uid="{00000000-0005-0000-0000-000068030000}"/>
    <cellStyle name="Currency 4 2 3 3 2" xfId="3091" xr:uid="{00000000-0005-0000-0000-000089020000}"/>
    <cellStyle name="Currency 4 2 3 3 2 2" xfId="8171" xr:uid="{D83CBDCA-093F-4CCB-8B52-A7FE5C85D8BC}"/>
    <cellStyle name="Currency 4 2 3 3 2 2 2" xfId="28840" xr:uid="{8E98CBE0-E801-4D1E-8075-39B91C1C3D46}"/>
    <cellStyle name="Currency 4 2 3 3 2 2 2 2" xfId="31233" xr:uid="{C99B5626-34D4-4ECE-A3A0-3BD7C3C868CA}"/>
    <cellStyle name="Currency 4 2 3 3 2 2 2 3" xfId="30839" xr:uid="{540CDF2A-17D0-4EA1-8CE7-D91FE6235E7F}"/>
    <cellStyle name="Currency 4 2 3 3 2 2 3" xfId="28361" xr:uid="{19617199-D83D-4AC7-90B6-59B24B7F329C}"/>
    <cellStyle name="Currency 4 2 3 3 2 2 4" xfId="18551" xr:uid="{3E2E16FA-DCE9-46FF-B8A4-F05A297A4526}"/>
    <cellStyle name="Currency 4 2 3 3 2 3" xfId="11004" xr:uid="{7CFAE4A0-4080-4C07-80C7-E28373BFBF7D}"/>
    <cellStyle name="Currency 4 2 3 3 2 3 2" xfId="21384" xr:uid="{D0FE9186-B2E3-43CB-B7F5-B0B8BC9A5375}"/>
    <cellStyle name="Currency 4 2 3 3 2 4" xfId="25535" xr:uid="{44024CD4-E30C-4AB6-BC07-6BA716230037}"/>
    <cellStyle name="Currency 4 2 3 3 2 5" xfId="15718" xr:uid="{9693027F-2390-42EA-BA52-62532ADB1EB8}"/>
    <cellStyle name="Currency 4 2 3 3 3" xfId="3695" xr:uid="{00000000-0005-0000-0000-000068030000}"/>
    <cellStyle name="Currency 4 2 3 3 4" xfId="4424" xr:uid="{5BDB5EC5-CCD8-4C46-BD80-392ACA59EAB0}"/>
    <cellStyle name="Currency 4 2 3 3 4 2" xfId="9196" xr:uid="{C1E69659-3681-45CB-91F0-E14049CFA03C}"/>
    <cellStyle name="Currency 4 2 3 3 4 2 2" xfId="19576" xr:uid="{85A96AB0-93FD-45A8-96BD-571FE5277C62}"/>
    <cellStyle name="Currency 4 2 3 3 4 2 3" xfId="31090" xr:uid="{2085B30E-C37C-4522-A981-D6661F484E54}"/>
    <cellStyle name="Currency 4 2 3 3 4 2 4" xfId="30838" xr:uid="{C2DA64AC-30E0-4B03-B951-7E831A57408C}"/>
    <cellStyle name="Currency 4 2 3 3 4 3" xfId="12029" xr:uid="{DF8D0B10-B80B-4C88-AA50-4ED2ED041C8A}"/>
    <cellStyle name="Currency 4 2 3 3 4 3 2" xfId="22409" xr:uid="{4FB6F006-0045-4513-A45D-725B561FB53A}"/>
    <cellStyle name="Currency 4 2 3 3 4 4" xfId="16743" xr:uid="{856CCB70-DBD9-45B6-B09F-84B16CE69444}"/>
    <cellStyle name="Currency 4 2 3 3 5" xfId="5671" xr:uid="{742C104B-D487-477C-A233-160ADA915D3F}"/>
    <cellStyle name="Currency 4 2 3 3 5 2" xfId="29700" xr:uid="{8B2CE640-C1D9-4645-B3FB-D2F01298CF19}"/>
    <cellStyle name="Currency 4 2 3 3 5 2 2" xfId="30987" xr:uid="{0C3D6EFD-9BBD-4736-8CE3-EC30A16ED133}"/>
    <cellStyle name="Currency 4 2 3 3 6" xfId="24724" xr:uid="{BD39BC1E-AABB-4030-A7E8-3000083EDE7C}"/>
    <cellStyle name="Currency 4 2 3 3 7" xfId="13605" xr:uid="{F03C87AD-13DC-43F5-B66B-1FB7AEC9B24E}"/>
    <cellStyle name="Currency 4 2 3 4" xfId="1871" xr:uid="{00000000-0005-0000-0000-000069030000}"/>
    <cellStyle name="Currency 4 2 3 4 2" xfId="3089" xr:uid="{00000000-0005-0000-0000-00008A020000}"/>
    <cellStyle name="Currency 4 2 3 4 2 2" xfId="8169" xr:uid="{5C881F30-0B2B-4648-A0A4-7DBA5ED0CCAD}"/>
    <cellStyle name="Currency 4 2 3 4 2 2 2" xfId="28839" xr:uid="{AC3AFC22-5037-4FFD-B57F-C0946715E48A}"/>
    <cellStyle name="Currency 4 2 3 4 2 2 3" xfId="27347" xr:uid="{814C2E99-50A8-4FF5-8C1F-28C53EAAAF84}"/>
    <cellStyle name="Currency 4 2 3 4 2 2 4" xfId="18549" xr:uid="{D6C59507-A017-43D8-903A-AB98D4BECB59}"/>
    <cellStyle name="Currency 4 2 3 4 2 3" xfId="11002" xr:uid="{7D840997-B835-4F73-AEA9-AC9E4299B1E8}"/>
    <cellStyle name="Currency 4 2 3 4 2 3 2" xfId="21382" xr:uid="{958B9C8A-4531-4E13-B949-0D70D92A0A8B}"/>
    <cellStyle name="Currency 4 2 3 4 2 4" xfId="24005" xr:uid="{2F9351C4-E203-419F-9DCF-75B9A7A27534}"/>
    <cellStyle name="Currency 4 2 3 4 2 5" xfId="15716" xr:uid="{887C9BDA-5D0E-4F0C-8D00-8C51FE003AF2}"/>
    <cellStyle name="Currency 4 2 3 4 3" xfId="2077" xr:uid="{00000000-0005-0000-0000-000069030000}"/>
    <cellStyle name="Currency 4 2 3 4 4" xfId="5669" xr:uid="{49E33153-542F-4E88-B6C3-166F4B1C18DC}"/>
    <cellStyle name="Currency 4 2 3 4 4 2" xfId="29966" xr:uid="{D1E42E86-3344-414E-8575-B8C7A311F714}"/>
    <cellStyle name="Currency 4 2 3 4 5" xfId="22649" xr:uid="{62BA27C6-77E6-41BD-8D63-3BCD72104C5F}"/>
    <cellStyle name="Currency 4 2 3 4 6" xfId="13603" xr:uid="{A451A3AB-0BB6-4084-8903-9C99083D7011}"/>
    <cellStyle name="Currency 4 2 3 5" xfId="2596" xr:uid="{00000000-0005-0000-0000-00008B020000}"/>
    <cellStyle name="Currency 4 2 3 5 2" xfId="5861" xr:uid="{BF8B7BF8-8050-4AE5-86B0-FCA739EDFF6C}"/>
    <cellStyle name="Currency 4 2 3 5 2 2" xfId="27995" xr:uid="{52F07813-E789-4CF5-9D08-E661A5C701DE}"/>
    <cellStyle name="Currency 4 2 3 5 2 2 2" xfId="31198" xr:uid="{A372AF4B-0BAD-46E7-AA5D-F790CCD5BF14}"/>
    <cellStyle name="Currency 4 2 3 5 2 2 3" xfId="30840" xr:uid="{2DA2947D-AA7D-4126-9341-6CAA595EB8A4}"/>
    <cellStyle name="Currency 4 2 3 5 2 3" xfId="28389" xr:uid="{8E563ED7-F0F0-45B6-BAE0-76BA186494E3}"/>
    <cellStyle name="Currency 4 2 3 5 2 4" xfId="15268" xr:uid="{3CE94080-81E3-4EA5-89A9-06744ACA887F}"/>
    <cellStyle name="Currency 4 2 3 5 3" xfId="7721" xr:uid="{10A27F76-22D1-40F1-9D4E-3B6CD16079DF}"/>
    <cellStyle name="Currency 4 2 3 5 3 2" xfId="18101" xr:uid="{7F7DFED3-7BB8-455F-9995-CEFD7DF182BF}"/>
    <cellStyle name="Currency 4 2 3 5 4" xfId="10554" xr:uid="{8E36015E-7D5F-43EF-AC56-4E500078CE31}"/>
    <cellStyle name="Currency 4 2 3 5 4 2" xfId="20934" xr:uid="{EB5A8D79-EB5E-45E2-999F-30A02B06F379}"/>
    <cellStyle name="Currency 4 2 3 5 5" xfId="23647" xr:uid="{8D2AA314-6331-4CE2-A009-BA60DC777D95}"/>
    <cellStyle name="Currency 4 2 3 5 6" xfId="12984" xr:uid="{01C63BBB-8E9A-4A69-8249-8F15043C4F8F}"/>
    <cellStyle name="Currency 4 2 3 6" xfId="2292" xr:uid="{00000000-0005-0000-0000-000086020000}"/>
    <cellStyle name="Currency 4 2 3 6 2" xfId="7419" xr:uid="{3EDDEF0C-1170-44FC-9E29-73084BA92D9B}"/>
    <cellStyle name="Currency 4 2 3 6 2 2" xfId="17799" xr:uid="{5DB08EA5-B4BF-4D08-AE10-B1BCA4637284}"/>
    <cellStyle name="Currency 4 2 3 6 3" xfId="10252" xr:uid="{766D3AD7-0F8A-4BEB-99F0-47B8CFBA1265}"/>
    <cellStyle name="Currency 4 2 3 6 3 2" xfId="20632" xr:uid="{5CBF30F4-97C8-4CD2-8F89-56254FCB70D3}"/>
    <cellStyle name="Currency 4 2 3 6 4" xfId="24490" xr:uid="{08A6B700-F4DA-43CF-B126-E5EA9D210A08}"/>
    <cellStyle name="Currency 4 2 3 6 5" xfId="26179" xr:uid="{20347FE0-F2EA-44A7-A8C9-696BEDCF4246}"/>
    <cellStyle name="Currency 4 2 3 6 6" xfId="14966" xr:uid="{5271A6B4-83D2-498D-870F-F8FBF77613DD}"/>
    <cellStyle name="Currency 4 2 3 7" xfId="3827" xr:uid="{9411D43E-CDD6-4FE8-9E7A-3AD695C85148}"/>
    <cellStyle name="Currency 4 2 3 7 2" xfId="8660" xr:uid="{5519AB10-F8F2-4D99-B35F-2920FBCAB596}"/>
    <cellStyle name="Currency 4 2 3 7 2 2" xfId="19040" xr:uid="{3762F2F5-1A6B-4987-99BC-7F33792DA194}"/>
    <cellStyle name="Currency 4 2 3 7 3" xfId="11493" xr:uid="{03272CB4-0F1F-487B-8764-901F797A1C04}"/>
    <cellStyle name="Currency 4 2 3 7 3 2" xfId="21873" xr:uid="{0567CB41-A16A-4CB1-B5E6-4355AB676991}"/>
    <cellStyle name="Currency 4 2 3 7 4" xfId="27169" xr:uid="{B50D6951-3AFD-4C0A-AAB4-FA29C68C8620}"/>
    <cellStyle name="Currency 4 2 3 7 5" xfId="27292" xr:uid="{75015154-D464-4CCB-BD13-E277D11AC6A7}"/>
    <cellStyle name="Currency 4 2 3 7 6" xfId="16207" xr:uid="{1F217B41-0735-48D3-AEE7-8886CA084B4B}"/>
    <cellStyle name="Currency 4 2 3 8" xfId="4942" xr:uid="{77780067-030E-49AF-8FFE-4CA465D3A5C6}"/>
    <cellStyle name="Currency 4 2 3 8 2" xfId="14237" xr:uid="{600B4770-E496-4DD5-AFE1-1860E27E30CF}"/>
    <cellStyle name="Currency 4 2 3 9" xfId="6690" xr:uid="{BF23809D-EBF7-4EFE-86D3-CF7C525534CF}"/>
    <cellStyle name="Currency 4 2 3 9 2" xfId="17070" xr:uid="{1DF2657B-E75C-44F5-9CF7-84E234C571AD}"/>
    <cellStyle name="Currency 4 2 4" xfId="561" xr:uid="{00000000-0005-0000-0000-00006A030000}"/>
    <cellStyle name="Currency 4 2 4 10" xfId="12682" xr:uid="{9DA9BDBB-D445-405D-BA27-E0B7D5CB6604}"/>
    <cellStyle name="Currency 4 2 4 2" xfId="1875" xr:uid="{00000000-0005-0000-0000-00006B030000}"/>
    <cellStyle name="Currency 4 2 4 2 2" xfId="3092" xr:uid="{00000000-0005-0000-0000-00008D020000}"/>
    <cellStyle name="Currency 4 2 4 2 2 2" xfId="8172" xr:uid="{CFB74B2A-0CBE-40EE-92E1-1BACF4A65146}"/>
    <cellStyle name="Currency 4 2 4 2 2 2 2" xfId="28841" xr:uid="{ED178F4A-FEEE-466E-AC2A-B99B31DCC047}"/>
    <cellStyle name="Currency 4 2 4 2 2 2 3" xfId="26433" xr:uid="{E651ACCA-3D04-4362-9B0F-584E41BCF71F}"/>
    <cellStyle name="Currency 4 2 4 2 2 2 4" xfId="18552" xr:uid="{440D2D27-4EF5-4E3E-86BE-831E0D4C899A}"/>
    <cellStyle name="Currency 4 2 4 2 2 3" xfId="11005" xr:uid="{FCA3847D-3FF1-4472-B67C-BE8CF608A60C}"/>
    <cellStyle name="Currency 4 2 4 2 2 3 2" xfId="21385" xr:uid="{361E8EA1-4C7C-4CF3-9F7C-90F78BB283B3}"/>
    <cellStyle name="Currency 4 2 4 2 2 4" xfId="25524" xr:uid="{020CC287-4FBA-4C24-A9A5-7C37D3A3181B}"/>
    <cellStyle name="Currency 4 2 4 2 2 5" xfId="15719" xr:uid="{B01317A4-4A1D-4031-9F10-55C58A1D8E6D}"/>
    <cellStyle name="Currency 4 2 4 2 3" xfId="2861" xr:uid="{00000000-0005-0000-0000-00006B030000}"/>
    <cellStyle name="Currency 4 2 4 2 4" xfId="5672" xr:uid="{B894F6FB-E5D2-4426-BAE5-F361ED958DC3}"/>
    <cellStyle name="Currency 4 2 4 2 4 2" xfId="29781" xr:uid="{779327EA-EF40-48DB-992B-79710876AA2B}"/>
    <cellStyle name="Currency 4 2 4 2 5" xfId="24063" xr:uid="{645DD58F-3869-4C0D-9441-67FA2EE6DC69}"/>
    <cellStyle name="Currency 4 2 4 2 6" xfId="13606" xr:uid="{706296AA-0A5B-4EAF-BF06-F3AE995AD1C0}"/>
    <cellStyle name="Currency 4 2 4 3" xfId="1876" xr:uid="{00000000-0005-0000-0000-00006C030000}"/>
    <cellStyle name="Currency 4 2 4 3 2" xfId="2690" xr:uid="{00000000-0005-0000-0000-00008E020000}"/>
    <cellStyle name="Currency 4 2 4 3 2 2" xfId="7814" xr:uid="{45B4AD22-B857-4B3D-868F-EF1F991F9401}"/>
    <cellStyle name="Currency 4 2 4 3 2 2 2" xfId="18194" xr:uid="{C2AE4201-2DB8-47A4-962A-FDF7425F1B76}"/>
    <cellStyle name="Currency 4 2 4 3 2 3" xfId="10647" xr:uid="{425932D7-C8FB-4693-9F2C-0F54D708A077}"/>
    <cellStyle name="Currency 4 2 4 3 2 3 2" xfId="21027" xr:uid="{46A72BFD-107A-45BA-B43C-9ACD1F1572C4}"/>
    <cellStyle name="Currency 4 2 4 3 2 4" xfId="15361" xr:uid="{56B20FC1-F91B-4CCE-8163-6DCC8E68F688}"/>
    <cellStyle name="Currency 4 2 4 3 2 5" xfId="30451" xr:uid="{3E7E8B7A-271B-4ED0-B1E0-67B7EC7F1A1F}"/>
    <cellStyle name="Currency 4 2 4 3 3" xfId="3543" xr:uid="{00000000-0005-0000-0000-00006C030000}"/>
    <cellStyle name="Currency 4 2 4 3 4" xfId="5673" xr:uid="{08E421AE-DDE3-4B6C-AA1C-46544E7401B9}"/>
    <cellStyle name="Currency 4 2 4 3 4 2" xfId="29758" xr:uid="{2AC4BDB1-E701-44D9-B0FC-9883B7A7B3FF}"/>
    <cellStyle name="Currency 4 2 4 3 5" xfId="25344" xr:uid="{08DAE02F-1B6E-44AD-A9C8-912AD3AAD387}"/>
    <cellStyle name="Currency 4 2 4 3 6" xfId="13103" xr:uid="{82EBEC48-3D43-4E9D-B56D-7E929E0E1A17}"/>
    <cellStyle name="Currency 4 2 4 4" xfId="1874" xr:uid="{00000000-0005-0000-0000-00006D030000}"/>
    <cellStyle name="Currency 4 2 4 4 2" xfId="4673" xr:uid="{C9DA1A56-732E-4961-B2D9-0A915ACCB4C5}"/>
    <cellStyle name="Currency 4 2 4 4 2 2" xfId="9413" xr:uid="{7E88755F-A896-471C-8857-39454F619F9C}"/>
    <cellStyle name="Currency 4 2 4 4 2 2 2" xfId="19793" xr:uid="{4538922B-7154-4E44-BB56-F4171AAAE1F4}"/>
    <cellStyle name="Currency 4 2 4 4 2 3" xfId="12246" xr:uid="{DE8A55F2-EE62-41C6-8A66-CB165A7E6D10}"/>
    <cellStyle name="Currency 4 2 4 4 2 3 2" xfId="22626" xr:uid="{786E37C1-C954-4926-BD86-4FC6456CF137}"/>
    <cellStyle name="Currency 4 2 4 4 2 4" xfId="27424" xr:uid="{4843839A-BCB9-41CE-8805-8D0614D92E2A}"/>
    <cellStyle name="Currency 4 2 4 4 2 5" xfId="26255" xr:uid="{D30ADB09-C3D5-4D8C-886A-89143E520A69}"/>
    <cellStyle name="Currency 4 2 4 4 2 6" xfId="16960" xr:uid="{4D75FEE1-E172-457D-8E34-8A272A4E5949}"/>
    <cellStyle name="Currency 4 2 4 4 3" xfId="22700" xr:uid="{820DF042-B0AA-4327-B8F4-D655FDAD1E0D}"/>
    <cellStyle name="Currency 4 2 4 5" xfId="4136" xr:uid="{0946DA19-72C4-4F96-A1A1-F785B9C6BDD3}"/>
    <cellStyle name="Currency 4 2 4 5 2" xfId="8908" xr:uid="{52D4BD7B-0DFF-4DF8-B14E-5D13184F5469}"/>
    <cellStyle name="Currency 4 2 4 5 2 2" xfId="29012" xr:uid="{E710C129-20D4-4EA0-A247-8B6E8FB27B7F}"/>
    <cellStyle name="Currency 4 2 4 5 2 3" xfId="27994" xr:uid="{A14DBC58-1E78-4416-B710-8CEE806D9C5C}"/>
    <cellStyle name="Currency 4 2 4 5 2 4" xfId="19288" xr:uid="{45E24BB5-B74E-4C6E-A80D-67E7CC7F8C32}"/>
    <cellStyle name="Currency 4 2 4 5 2 5" xfId="31018" xr:uid="{CFD86F19-DED4-497F-A8E9-A80709CF90C1}"/>
    <cellStyle name="Currency 4 2 4 5 3" xfId="11741" xr:uid="{2D06F008-726C-4EA8-9BFA-B27F239E95B8}"/>
    <cellStyle name="Currency 4 2 4 5 3 2" xfId="22121" xr:uid="{B2CB1173-AC2D-48EF-99F8-74AE1DAD9F27}"/>
    <cellStyle name="Currency 4 2 4 5 4" xfId="23873" xr:uid="{24B491C3-5B43-4CC6-B7EF-7621C2CD760B}"/>
    <cellStyle name="Currency 4 2 4 5 5" xfId="16455" xr:uid="{4C351AFE-E773-49FC-B65C-B8A5A1A6D29E}"/>
    <cellStyle name="Currency 4 2 4 6" xfId="4943" xr:uid="{A85A3DAA-772F-42F7-BF9C-C31803A88D2F}"/>
    <cellStyle name="Currency 4 2 4 6 2" xfId="26949" xr:uid="{03811147-8C50-47E1-923A-26744278F7C8}"/>
    <cellStyle name="Currency 4 2 4 6 3" xfId="28169" xr:uid="{302BAD18-AED0-4DA1-A413-14D8B1B5424A}"/>
    <cellStyle name="Currency 4 2 4 6 4" xfId="14238" xr:uid="{D9AEFE65-B40E-45B2-9368-CB1A5C7C5D7C}"/>
    <cellStyle name="Currency 4 2 4 7" xfId="6691" xr:uid="{D7EBC9D8-EC36-4DE1-A16C-BF75E4923FA1}"/>
    <cellStyle name="Currency 4 2 4 7 2" xfId="27796" xr:uid="{50E52D62-6867-4317-BEEB-33758CF09BA5}"/>
    <cellStyle name="Currency 4 2 4 7 3" xfId="27053" xr:uid="{E8E6F158-4E81-48AC-9BA8-01025F1229BD}"/>
    <cellStyle name="Currency 4 2 4 7 4" xfId="17071" xr:uid="{0D456588-FC15-4460-9B0C-F6C7C29288FC}"/>
    <cellStyle name="Currency 4 2 4 8" xfId="9524" xr:uid="{B089C968-59EF-458D-82E3-1CFD27974824}"/>
    <cellStyle name="Currency 4 2 4 8 2" xfId="19904" xr:uid="{03179FD1-793B-47CD-ABA0-805593513C97}"/>
    <cellStyle name="Currency 4 2 4 9" xfId="25436" xr:uid="{429B4003-C873-4D2F-BCDF-EF56C7FA5C47}"/>
    <cellStyle name="Currency 4 2 5" xfId="562" xr:uid="{00000000-0005-0000-0000-00006E030000}"/>
    <cellStyle name="Currency 4 2 5 10" xfId="13607" xr:uid="{87F1B163-5B83-4557-A952-E2C29472F216}"/>
    <cellStyle name="Currency 4 2 5 2" xfId="1878" xr:uid="{00000000-0005-0000-0000-00006F030000}"/>
    <cellStyle name="Currency 4 2 5 2 2" xfId="24953" xr:uid="{BBEF5993-F8AC-4524-941D-112A15F3447D}"/>
    <cellStyle name="Currency 4 2 5 2 2 2" xfId="29678" xr:uid="{33DBED40-3AE8-4C44-861D-1863CE025044}"/>
    <cellStyle name="Currency 4 2 5 2 2 2 2" xfId="30842" xr:uid="{883563B9-AF8B-4872-A207-9A25B2B164BE}"/>
    <cellStyle name="Currency 4 2 5 2 3" xfId="23373" xr:uid="{043B26EB-F4A5-45D7-8163-B3F881D5C636}"/>
    <cellStyle name="Currency 4 2 5 2 4" xfId="30063"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7" xr:uid="{E85DF9EB-311B-4F81-9D96-394CE20C5CC6}"/>
    <cellStyle name="Currency 4 2 5 5 2 2" xfId="19577" xr:uid="{9A4B6684-C591-4F16-BFB6-3361E96139EE}"/>
    <cellStyle name="Currency 4 2 5 5 2 3" xfId="31091" xr:uid="{E7D19E49-7B60-44F2-B6FD-9392A2CF31AF}"/>
    <cellStyle name="Currency 4 2 5 5 2 4" xfId="30841" xr:uid="{784B0320-B780-4FBA-9D1B-039687A1453B}"/>
    <cellStyle name="Currency 4 2 5 5 3" xfId="12030" xr:uid="{8D53D6CB-B4E3-489F-BBCC-35A064EF6FAF}"/>
    <cellStyle name="Currency 4 2 5 5 3 2" xfId="22410" xr:uid="{64F3B7EC-0534-43AB-9EAD-0CC24A310D9A}"/>
    <cellStyle name="Currency 4 2 5 5 4" xfId="16744" xr:uid="{70F4C88B-8E51-42FE-8C6F-8A063CDA9E59}"/>
    <cellStyle name="Currency 4 2 5 6" xfId="4944" xr:uid="{D75D85CF-44E9-4C80-9CB6-9D9124C48907}"/>
    <cellStyle name="Currency 4 2 5 6 2" xfId="14239" xr:uid="{27564A53-3BA4-430B-B3EF-BF70748DDED5}"/>
    <cellStyle name="Currency 4 2 5 7" xfId="6692" xr:uid="{EF48389A-C1B4-42B8-8C4B-650B09C9B780}"/>
    <cellStyle name="Currency 4 2 5 7 2" xfId="17072" xr:uid="{F8AB562E-FFA0-4A7F-8969-4F39454F2260}"/>
    <cellStyle name="Currency 4 2 5 8" xfId="9525" xr:uid="{952B69F6-6B5D-4A85-847A-6DEDE172799E}"/>
    <cellStyle name="Currency 4 2 5 8 2" xfId="19905" xr:uid="{CEE02A62-0CD3-4293-B7B4-71B8F3D0F850}"/>
    <cellStyle name="Currency 4 2 5 9" xfId="23846" xr:uid="{2A72D9E9-32D0-4D14-AF50-E3BAE811FBCB}"/>
    <cellStyle name="Currency 4 2 6" xfId="1880" xr:uid="{00000000-0005-0000-0000-000072030000}"/>
    <cellStyle name="Currency 4 2 6 2" xfId="2881" xr:uid="{00000000-0005-0000-0000-000090020000}"/>
    <cellStyle name="Currency 4 2 6 2 2" xfId="7998" xr:uid="{5D8F085F-F860-4350-BA19-9FEA730AB68D}"/>
    <cellStyle name="Currency 4 2 6 2 2 2" xfId="26385" xr:uid="{4A5CEC5D-6DA3-4D94-BF9E-322F0E90D597}"/>
    <cellStyle name="Currency 4 2 6 2 2 2 2" xfId="31175" xr:uid="{93D65879-61DA-41FA-BF5B-6144E174BADC}"/>
    <cellStyle name="Currency 4 2 6 2 2 2 3" xfId="30843" xr:uid="{9E43A73B-313A-47DA-AE4A-45B5A584F094}"/>
    <cellStyle name="Currency 4 2 6 2 2 3" xfId="26503" xr:uid="{890B3BF8-48AC-47C6-AAC9-605649711EC0}"/>
    <cellStyle name="Currency 4 2 6 2 2 4" xfId="18378" xr:uid="{7FB0E7EE-E818-4648-B60B-1C8120B2A2CA}"/>
    <cellStyle name="Currency 4 2 6 2 3" xfId="10831" xr:uid="{61056E6D-32BB-45EE-8590-72DB29A983E9}"/>
    <cellStyle name="Currency 4 2 6 2 3 2" xfId="21211" xr:uid="{258AFFD5-7A7C-4EB2-84E4-9C0DB9D58681}"/>
    <cellStyle name="Currency 4 2 6 2 4" xfId="24954" xr:uid="{73DD1256-9F3D-417F-B69C-12C22E4E672C}"/>
    <cellStyle name="Currency 4 2 6 2 5" xfId="15545" xr:uid="{315A732A-0586-4DCE-A71C-DF0DB78775B4}"/>
    <cellStyle name="Currency 4 2 6 3" xfId="3620" xr:uid="{00000000-0005-0000-0000-000072030000}"/>
    <cellStyle name="Currency 4 2 6 4" xfId="5674" xr:uid="{4939E943-A2E0-427A-AEC4-B21F9D4F8159}"/>
    <cellStyle name="Currency 4 2 6 4 2" xfId="29768" xr:uid="{3E9B3AED-6894-4FB7-981B-D2BD8B1F19DF}"/>
    <cellStyle name="Currency 4 2 6 5" xfId="25113" xr:uid="{E30B2578-1288-47A3-B3BA-30B1805299C3}"/>
    <cellStyle name="Currency 4 2 6 6" xfId="13380" xr:uid="{8C718C21-172C-44CD-A8BD-BFF25B26646A}"/>
    <cellStyle name="Currency 4 2 7" xfId="1881" xr:uid="{00000000-0005-0000-0000-000073030000}"/>
    <cellStyle name="Currency 4 2 7 2" xfId="2493" xr:uid="{00000000-0005-0000-0000-000091020000}"/>
    <cellStyle name="Currency 4 2 7 2 2" xfId="7618" xr:uid="{1DE766FD-5D05-4437-B056-8A76C40DDAC2}"/>
    <cellStyle name="Currency 4 2 7 2 2 2" xfId="17998" xr:uid="{B4E5BD64-019F-4A22-A7FE-7D1E16BC3D5A}"/>
    <cellStyle name="Currency 4 2 7 2 3" xfId="10451" xr:uid="{4947354B-127E-4991-A5AF-5B8FEC7AE1DC}"/>
    <cellStyle name="Currency 4 2 7 2 3 2" xfId="20831" xr:uid="{ECFD314C-DBD6-41EE-86B1-BF20A1FB9818}"/>
    <cellStyle name="Currency 4 2 7 2 4" xfId="27943" xr:uid="{AC587898-EBF3-48E3-B172-2974943146AE}"/>
    <cellStyle name="Currency 4 2 7 2 5" xfId="27888" xr:uid="{16D58729-C246-4B37-87BA-1A2F3AFA2EBE}"/>
    <cellStyle name="Currency 4 2 7 2 6" xfId="15165" xr:uid="{3994FC5A-32A5-45BA-BD59-4D7DDBD598D6}"/>
    <cellStyle name="Currency 4 2 7 3" xfId="3602" xr:uid="{00000000-0005-0000-0000-000073030000}"/>
    <cellStyle name="Currency 4 2 7 4" xfId="5675" xr:uid="{EA961475-3856-4FED-AB9C-654EB4EC64FD}"/>
    <cellStyle name="Currency 4 2 7 4 2" xfId="29869" xr:uid="{65B5D0E8-B145-4E9B-89E2-C7AEE6F364BA}"/>
    <cellStyle name="Currency 4 2 7 5" xfId="23893" xr:uid="{CB6FFF07-08EE-4C7E-B764-E810EDFDC868}"/>
    <cellStyle name="Currency 4 2 7 6" xfId="12881" xr:uid="{88AABC15-3833-4375-B132-D2ADFE52CB51}"/>
    <cellStyle name="Currency 4 2 8" xfId="1861" xr:uid="{00000000-0005-0000-0000-000074030000}"/>
    <cellStyle name="Currency 4 2 8 2" xfId="2187" xr:uid="{00000000-0005-0000-0000-000078020000}"/>
    <cellStyle name="Currency 4 2 8 2 2" xfId="7314" xr:uid="{ADD0A165-ABE0-4F90-A33F-077F5FF9274C}"/>
    <cellStyle name="Currency 4 2 8 2 2 2" xfId="17694" xr:uid="{C1BBF7D4-FBF1-47C1-BB55-91EFC3948301}"/>
    <cellStyle name="Currency 4 2 8 2 3" xfId="10147" xr:uid="{33E315B1-4D3D-49E9-A76E-8054D92275A7}"/>
    <cellStyle name="Currency 4 2 8 2 3 2" xfId="20527" xr:uid="{88A0F51E-EE8C-447C-B6BC-64E9415C38E1}"/>
    <cellStyle name="Currency 4 2 8 2 4" xfId="26697" xr:uid="{36B731ED-7B10-4707-8CE6-205628889D4E}"/>
    <cellStyle name="Currency 4 2 8 2 5" xfId="27852" xr:uid="{C058DF41-89BC-4679-BC90-E6969DEB80F2}"/>
    <cellStyle name="Currency 4 2 8 2 6" xfId="14861" xr:uid="{99E20BDB-1FDA-4F7A-9084-46C793C71BFD}"/>
    <cellStyle name="Currency 4 2 8 3" xfId="3650" xr:uid="{00000000-0005-0000-0000-000074030000}"/>
    <cellStyle name="Currency 4 2 8 4" xfId="24961" xr:uid="{3F0C25D4-5FA2-4F09-A128-283041A580CB}"/>
    <cellStyle name="Currency 4 2 9" xfId="3881" xr:uid="{DC251A4F-5AD9-45C1-BD34-8461C5214166}"/>
    <cellStyle name="Currency 4 2 9 2" xfId="8713" xr:uid="{C1BC6D1A-7EE7-4C47-87C8-C0673B800AAC}"/>
    <cellStyle name="Currency 4 2 9 2 2" xfId="19093" xr:uid="{648BA1C2-C386-4F11-BB8B-8B4A1CC8CB92}"/>
    <cellStyle name="Currency 4 2 9 3" xfId="11546" xr:uid="{BF03B1AD-0DE8-47DE-A307-4E2A32AA0B13}"/>
    <cellStyle name="Currency 4 2 9 3 2" xfId="21926" xr:uid="{0D3D9BC0-3938-4572-A44C-6B9F1688C330}"/>
    <cellStyle name="Currency 4 2 9 4" xfId="27235" xr:uid="{11A01AB7-B43D-42C9-8214-AD90DCB92BD5}"/>
    <cellStyle name="Currency 4 2 9 5" xfId="27202" xr:uid="{20CAEDD4-581A-49A6-A983-2D7BD69C167F}"/>
    <cellStyle name="Currency 4 2 9 6" xfId="16260" xr:uid="{35051925-8774-429B-B45F-CA6B9A703F0C}"/>
    <cellStyle name="Currency 4 20" xfId="12396" xr:uid="{66CD73B6-8B5C-4CEE-B1C4-83C336E77431}"/>
    <cellStyle name="Currency 4 3" xfId="563" xr:uid="{00000000-0005-0000-0000-000075030000}"/>
    <cellStyle name="Currency 4 3 10" xfId="4945" xr:uid="{9A699C1C-8F3B-46EB-83CA-1AEA14EAD978}"/>
    <cellStyle name="Currency 4 3 10 2" xfId="14240" xr:uid="{533075EF-05BA-4DF2-AB97-D7CA5F6AAFE4}"/>
    <cellStyle name="Currency 4 3 11" xfId="6693" xr:uid="{A047A60A-45CE-407B-A049-2223B505892E}"/>
    <cellStyle name="Currency 4 3 11 2" xfId="17073" xr:uid="{8CD57AC2-6D36-4FFB-9CDE-DCF555BE769C}"/>
    <cellStyle name="Currency 4 3 12" xfId="9526" xr:uid="{F62B27D1-058D-4BAB-B5E3-7E6115F0D553}"/>
    <cellStyle name="Currency 4 3 12 2" xfId="19906" xr:uid="{A08D132D-B56D-4C61-9E3E-B618E503E16E}"/>
    <cellStyle name="Currency 4 3 13" xfId="23762" xr:uid="{8560C23E-977A-4A64-B47A-9FD147CA5650}"/>
    <cellStyle name="Currency 4 3 14" xfId="12456" xr:uid="{4762B291-B850-4854-8306-35256D12D3FD}"/>
    <cellStyle name="Currency 4 3 2" xfId="564" xr:uid="{00000000-0005-0000-0000-000076030000}"/>
    <cellStyle name="Currency 4 3 2 10" xfId="9527" xr:uid="{27C6D75F-52DE-487D-BC75-E0B3602422C3}"/>
    <cellStyle name="Currency 4 3 2 10 2" xfId="19907" xr:uid="{1B5D55DB-60E2-4650-A86B-78944CCAE8EB}"/>
    <cellStyle name="Currency 4 3 2 11" xfId="25156" xr:uid="{7ED0C198-C02C-4ECA-8665-A8C06E408FE9}"/>
    <cellStyle name="Currency 4 3 2 12" xfId="12526" xr:uid="{92334CDC-3C23-41BD-96F3-07E3CBAB7346}"/>
    <cellStyle name="Currency 4 3 2 2" xfId="565" xr:uid="{00000000-0005-0000-0000-000077030000}"/>
    <cellStyle name="Currency 4 3 2 2 10" xfId="13108" xr:uid="{D3D01A0B-D037-4579-A100-754466682299}"/>
    <cellStyle name="Currency 4 3 2 2 2" xfId="1885" xr:uid="{00000000-0005-0000-0000-000078030000}"/>
    <cellStyle name="Currency 4 3 2 2 2 2" xfId="3094" xr:uid="{00000000-0005-0000-0000-000095020000}"/>
    <cellStyle name="Currency 4 3 2 2 2 2 2" xfId="8174" xr:uid="{431901E0-513B-4CF2-8D5D-986A9E846F3A}"/>
    <cellStyle name="Currency 4 3 2 2 2 2 2 2" xfId="28843" xr:uid="{922F41E3-1DB6-434C-A0D9-A6FF7A394730}"/>
    <cellStyle name="Currency 4 3 2 2 2 2 2 3" xfId="26574" xr:uid="{664EEE51-80C3-4F52-8D6F-16F5EDD72CB5}"/>
    <cellStyle name="Currency 4 3 2 2 2 2 2 4" xfId="18554" xr:uid="{BF461208-CAF5-4577-A105-16DBE970C91D}"/>
    <cellStyle name="Currency 4 3 2 2 2 2 3" xfId="11007" xr:uid="{573BC5E8-3CBD-4FA2-B415-D13A00A46334}"/>
    <cellStyle name="Currency 4 3 2 2 2 2 3 2" xfId="21387" xr:uid="{355DB9A7-1995-4D56-813E-1DEF9DBC9DA3}"/>
    <cellStyle name="Currency 4 3 2 2 2 2 4" xfId="25334" xr:uid="{2B76BC04-7F80-4A50-A4AC-4067138F4F14}"/>
    <cellStyle name="Currency 4 3 2 2 2 2 5" xfId="15721" xr:uid="{7A68242E-E209-4C5B-A7EE-931705DD0DC6}"/>
    <cellStyle name="Currency 4 3 2 2 2 3" xfId="2050" xr:uid="{00000000-0005-0000-0000-000078030000}"/>
    <cellStyle name="Currency 4 3 2 2 2 4" xfId="5678" xr:uid="{61CE8434-0474-4A82-9F1F-8BA9FFBDF874}"/>
    <cellStyle name="Currency 4 3 2 2 2 4 2" xfId="29968" xr:uid="{A6E3D5D1-B127-4385-8A3C-57C615A4EC53}"/>
    <cellStyle name="Currency 4 3 2 2 2 5" xfId="25269" xr:uid="{33DFC427-3C70-4236-B0CE-940975B9A690}"/>
    <cellStyle name="Currency 4 3 2 2 2 6" xfId="13609" xr:uid="{967115A1-23CB-4789-979C-E6482BE18D03}"/>
    <cellStyle name="Currency 4 3 2 2 3" xfId="1886" xr:uid="{00000000-0005-0000-0000-000079030000}"/>
    <cellStyle name="Currency 4 3 2 2 3 2" xfId="4682" xr:uid="{D687D2B6-DA4A-4542-A697-38DDD98C7F33}"/>
    <cellStyle name="Currency 4 3 2 2 3 2 2" xfId="9417" xr:uid="{D7FB4EC8-26ED-4030-9003-C2309259B9E9}"/>
    <cellStyle name="Currency 4 3 2 2 3 2 2 2" xfId="19797" xr:uid="{8B040653-5A27-43E5-99DA-246719ED798D}"/>
    <cellStyle name="Currency 4 3 2 2 3 2 3" xfId="12250" xr:uid="{33F75AFC-4D16-4F09-B9C3-B835056393B0}"/>
    <cellStyle name="Currency 4 3 2 2 3 2 3 2" xfId="22630" xr:uid="{96ECDE40-5D39-4568-B7FC-3DA71F52A446}"/>
    <cellStyle name="Currency 4 3 2 2 3 2 4" xfId="26189" xr:uid="{8C2499C7-1BB1-4D22-A139-187B9857C1C6}"/>
    <cellStyle name="Currency 4 3 2 2 3 2 5" xfId="27315" xr:uid="{005548B2-6083-46C7-874E-DB5A032DBE42}"/>
    <cellStyle name="Currency 4 3 2 2 3 2 6" xfId="16964" xr:uid="{66D36A2C-378A-41BD-B227-E81F29D242ED}"/>
    <cellStyle name="Currency 4 3 2 2 3 3" xfId="23751" xr:uid="{CC39D2C1-EDB8-46AE-990C-9B1731256481}"/>
    <cellStyle name="Currency 4 3 2 2 3 3 2" xfId="29913" xr:uid="{B4D4653B-9700-4885-9B5D-00CF112D66D6}"/>
    <cellStyle name="Currency 4 3 2 2 3 4" xfId="30025" xr:uid="{BE5F880F-D1A7-43E6-9257-37876B1379C7}"/>
    <cellStyle name="Currency 4 3 2 2 4" xfId="1884" xr:uid="{00000000-0005-0000-0000-00007A030000}"/>
    <cellStyle name="Currency 4 3 2 2 4 2" xfId="26961" xr:uid="{DB772303-1715-451F-983D-FA4084595956}"/>
    <cellStyle name="Currency 4 3 2 2 4 3" xfId="26336" xr:uid="{B0BAF356-AC96-4D61-AF66-90BA33F5234A}"/>
    <cellStyle name="Currency 4 3 2 2 5" xfId="4274" xr:uid="{A7A2FC4F-1B1A-43AE-B621-BB9F2BE98CD3}"/>
    <cellStyle name="Currency 4 3 2 2 5 2" xfId="9046" xr:uid="{2F16989A-4C37-47DA-A55F-50A0BD59F9D8}"/>
    <cellStyle name="Currency 4 3 2 2 5 2 2" xfId="19426" xr:uid="{8689B158-0518-473E-BD0D-57F774152E57}"/>
    <cellStyle name="Currency 4 3 2 2 5 2 3" xfId="31050" xr:uid="{395ABA41-C54B-4D28-9E45-B54CD7F229E6}"/>
    <cellStyle name="Currency 4 3 2 2 5 2 4" xfId="30844" xr:uid="{34E27599-88F6-41D0-87AB-5DEC06A25F09}"/>
    <cellStyle name="Currency 4 3 2 2 5 3" xfId="11879" xr:uid="{E4603E20-55BE-4014-BABB-902A708700C4}"/>
    <cellStyle name="Currency 4 3 2 2 5 3 2" xfId="22259" xr:uid="{F991F5B0-BFFF-4E23-8F84-EB2D2F643857}"/>
    <cellStyle name="Currency 4 3 2 2 5 4" xfId="27636" xr:uid="{31792131-8CCE-4EE1-B222-AE2C8621D08A}"/>
    <cellStyle name="Currency 4 3 2 2 5 5" xfId="25998" xr:uid="{270E6B12-61FF-49F3-B084-548FD7B3F23B}"/>
    <cellStyle name="Currency 4 3 2 2 5 6" xfId="16593" xr:uid="{1926910E-F59C-4D08-B99B-D9ADC6666F7F}"/>
    <cellStyle name="Currency 4 3 2 2 6" xfId="4947" xr:uid="{65C9F64E-A345-4F6D-B067-E29F264CEBF1}"/>
    <cellStyle name="Currency 4 3 2 2 6 2" xfId="26269" xr:uid="{E4C9A842-FCE7-42FB-8EA1-B50F3956D4E8}"/>
    <cellStyle name="Currency 4 3 2 2 6 3" xfId="26017" xr:uid="{8942F952-991D-4545-B1C8-7054C9722F12}"/>
    <cellStyle name="Currency 4 3 2 2 6 4" xfId="14242" xr:uid="{6E39C487-927A-43EB-B196-1CFC238D7AB4}"/>
    <cellStyle name="Currency 4 3 2 2 7" xfId="6695" xr:uid="{1E6FCB53-9A9F-48E2-AE4D-948B598459AA}"/>
    <cellStyle name="Currency 4 3 2 2 7 2" xfId="17075" xr:uid="{6D6D364E-56A0-4083-97C6-B7ABE2445DE3}"/>
    <cellStyle name="Currency 4 3 2 2 8" xfId="9528" xr:uid="{8E041D61-AC19-44A3-9FCA-06C6CF48BC2D}"/>
    <cellStyle name="Currency 4 3 2 2 8 2" xfId="19908" xr:uid="{DA438EE4-CD2F-474E-8A82-E4887BC253B2}"/>
    <cellStyle name="Currency 4 3 2 2 9" xfId="22905" xr:uid="{9470BD46-6C7B-4129-9FE4-95AE546C6D94}"/>
    <cellStyle name="Currency 4 3 2 3" xfId="1887" xr:uid="{00000000-0005-0000-0000-00007B030000}"/>
    <cellStyle name="Currency 4 3 2 3 2" xfId="3095" xr:uid="{00000000-0005-0000-0000-000096020000}"/>
    <cellStyle name="Currency 4 3 2 3 2 2" xfId="8175" xr:uid="{5272ADC5-508E-411B-A874-76D8F5F024FC}"/>
    <cellStyle name="Currency 4 3 2 3 2 2 2" xfId="28844" xr:uid="{6C67E993-C03E-461A-93EC-806EE3E12229}"/>
    <cellStyle name="Currency 4 3 2 3 2 2 2 2" xfId="31234" xr:uid="{F67D50A3-C1A7-4415-BBD6-E83CA67CA0E1}"/>
    <cellStyle name="Currency 4 3 2 3 2 2 2 3" xfId="30846" xr:uid="{FCC25CCB-B954-4AC4-AED2-AF96C2ACAAD6}"/>
    <cellStyle name="Currency 4 3 2 3 2 2 3" xfId="28033" xr:uid="{C1BAA7E1-189B-4F7B-9825-9D14D5E6F70D}"/>
    <cellStyle name="Currency 4 3 2 3 2 2 4" xfId="18555" xr:uid="{7F99C888-7723-41E2-82D6-9C1AD52869EF}"/>
    <cellStyle name="Currency 4 3 2 3 2 3" xfId="11008" xr:uid="{52DCBDCA-C818-497D-9869-FA4E869D9771}"/>
    <cellStyle name="Currency 4 3 2 3 2 3 2" xfId="21388" xr:uid="{73E0972A-E446-4E7A-88F6-E7F33842FBBB}"/>
    <cellStyle name="Currency 4 3 2 3 2 4" xfId="25660" xr:uid="{73031C5A-7497-4E29-BDA7-0512A1953CC8}"/>
    <cellStyle name="Currency 4 3 2 3 2 5" xfId="15722" xr:uid="{9E20F832-96A2-4E8D-90E0-9A69DE3190FF}"/>
    <cellStyle name="Currency 4 3 2 3 3" xfId="3599" xr:uid="{00000000-0005-0000-0000-00007B030000}"/>
    <cellStyle name="Currency 4 3 2 3 4" xfId="4426" xr:uid="{6DDD7D65-28CE-4D3E-A44A-510FBD4F835A}"/>
    <cellStyle name="Currency 4 3 2 3 4 2" xfId="9198" xr:uid="{12518834-FEB3-4C1E-B124-6B3AE272E447}"/>
    <cellStyle name="Currency 4 3 2 3 4 2 2" xfId="19578" xr:uid="{3AEC82BC-741C-4963-A6A7-E69D788CF2B4}"/>
    <cellStyle name="Currency 4 3 2 3 4 2 3" xfId="31092" xr:uid="{5F90A487-DD6C-4B22-8CD2-6F6807FDE49D}"/>
    <cellStyle name="Currency 4 3 2 3 4 2 4" xfId="30845" xr:uid="{88CE84D6-B319-4B38-9C82-3871BE944E4C}"/>
    <cellStyle name="Currency 4 3 2 3 4 3" xfId="12031" xr:uid="{324E1B08-31D5-433A-B7EF-B14FB1EE9A77}"/>
    <cellStyle name="Currency 4 3 2 3 4 3 2" xfId="22411" xr:uid="{D2A73898-9C50-4702-A7E4-FDD42B4EFF43}"/>
    <cellStyle name="Currency 4 3 2 3 4 4" xfId="16745" xr:uid="{26A21FF5-F3E3-46B8-892F-02FEDF25E251}"/>
    <cellStyle name="Currency 4 3 2 3 5" xfId="5679" xr:uid="{B3D1B3D3-BD8D-4388-8905-3C78189C9462}"/>
    <cellStyle name="Currency 4 3 2 3 5 2" xfId="29691" xr:uid="{72B473B9-F902-428F-854C-CB54D507686F}"/>
    <cellStyle name="Currency 4 3 2 3 5 2 2" xfId="30988" xr:uid="{A7C94F98-A8FA-4C61-B245-EF8864580272}"/>
    <cellStyle name="Currency 4 3 2 3 6" xfId="23330" xr:uid="{A28249A9-1B42-46FA-8253-9E0649BE0E8D}"/>
    <cellStyle name="Currency 4 3 2 3 7" xfId="13610" xr:uid="{4366B9E4-935E-4BC4-A2FC-D62291D3DD33}"/>
    <cellStyle name="Currency 4 3 2 4" xfId="1888" xr:uid="{00000000-0005-0000-0000-00007C030000}"/>
    <cellStyle name="Currency 4 3 2 4 2" xfId="3093" xr:uid="{00000000-0005-0000-0000-000097020000}"/>
    <cellStyle name="Currency 4 3 2 4 2 2" xfId="8173" xr:uid="{2AA79186-35BF-4AB7-8615-D8FC3006284E}"/>
    <cellStyle name="Currency 4 3 2 4 2 2 2" xfId="28842" xr:uid="{0748F1C7-BF01-4D79-99D3-CC23532C7C08}"/>
    <cellStyle name="Currency 4 3 2 4 2 2 3" xfId="26368" xr:uid="{F5636C90-FA6E-4D36-A794-409EDA9FC76C}"/>
    <cellStyle name="Currency 4 3 2 4 2 2 4" xfId="18553" xr:uid="{E3F93777-0AA8-4E8E-9CB1-D33EEC051AFE}"/>
    <cellStyle name="Currency 4 3 2 4 2 3" xfId="11006" xr:uid="{8800727E-E687-49E5-8545-D324E313515D}"/>
    <cellStyle name="Currency 4 3 2 4 2 3 2" xfId="21386" xr:uid="{CCA90335-FFEC-42FA-BFFE-9F6E4BFCE406}"/>
    <cellStyle name="Currency 4 3 2 4 2 4" xfId="25748" xr:uid="{61F83009-EE7B-4FE2-B8A1-D1361417A92E}"/>
    <cellStyle name="Currency 4 3 2 4 2 5" xfId="15720" xr:uid="{6B04E6E0-2145-4AC9-8D43-6CEAA1964412}"/>
    <cellStyle name="Currency 4 3 2 4 3" xfId="3642" xr:uid="{00000000-0005-0000-0000-00007C030000}"/>
    <cellStyle name="Currency 4 3 2 4 4" xfId="5680" xr:uid="{C640D449-3274-4163-9177-C2B189F2C72C}"/>
    <cellStyle name="Currency 4 3 2 4 4 2" xfId="29967" xr:uid="{82E5840C-98F6-4266-BB3E-9495DB6AA215}"/>
    <cellStyle name="Currency 4 3 2 4 5" xfId="24437" xr:uid="{CBE45B56-A6D5-48B2-BEEC-1DBA16F13214}"/>
    <cellStyle name="Currency 4 3 2 4 6" xfId="13608" xr:uid="{503D5554-44FB-47EB-AA47-30AFC02FDB54}"/>
    <cellStyle name="Currency 4 3 2 5" xfId="1883" xr:uid="{00000000-0005-0000-0000-00007D030000}"/>
    <cellStyle name="Currency 4 3 2 5 2" xfId="2530" xr:uid="{00000000-0005-0000-0000-000098020000}"/>
    <cellStyle name="Currency 4 3 2 5 2 2" xfId="7655" xr:uid="{45782A99-C040-476D-8109-DAB93457B98C}"/>
    <cellStyle name="Currency 4 3 2 5 2 2 2" xfId="18035" xr:uid="{1BCC0329-9BBF-4386-9AAE-ED987479FE29}"/>
    <cellStyle name="Currency 4 3 2 5 2 3" xfId="10488" xr:uid="{011D311B-C356-48D3-8513-12AD3C693DF2}"/>
    <cellStyle name="Currency 4 3 2 5 2 3 2" xfId="20868" xr:uid="{BD679459-1A5C-4A83-B445-DDDE95068A0D}"/>
    <cellStyle name="Currency 4 3 2 5 2 4" xfId="26039" xr:uid="{CB20989F-4E56-4E42-BAD2-C3CE414364C8}"/>
    <cellStyle name="Currency 4 3 2 5 2 5" xfId="26487" xr:uid="{D744808E-988F-4667-8697-41C769EA1F94}"/>
    <cellStyle name="Currency 4 3 2 5 2 6" xfId="15202" xr:uid="{CAB2C7AB-E0FA-4038-A976-C4C0141F17C3}"/>
    <cellStyle name="Currency 4 3 2 5 3" xfId="3594" xr:uid="{00000000-0005-0000-0000-00007D030000}"/>
    <cellStyle name="Currency 4 3 2 5 4" xfId="5677" xr:uid="{9B281BAA-7273-431B-858A-DC8F830D672D}"/>
    <cellStyle name="Currency 4 3 2 5 4 2" xfId="29876" xr:uid="{A7BF50A6-9658-419F-8EF1-2A93352FCFF0}"/>
    <cellStyle name="Currency 4 3 2 5 5" xfId="25526" xr:uid="{A433C727-125E-4712-80D9-2249998B7C61}"/>
    <cellStyle name="Currency 4 3 2 5 6" xfId="12918" xr:uid="{72BAE5A0-0A62-461D-B319-92C955040D75}"/>
    <cellStyle name="Currency 4 3 2 6" xfId="2294" xr:uid="{00000000-0005-0000-0000-000093020000}"/>
    <cellStyle name="Currency 4 3 2 6 2" xfId="7421" xr:uid="{573730B2-6DF5-4968-8E53-BB584D4D9B5D}"/>
    <cellStyle name="Currency 4 3 2 6 2 2" xfId="17801" xr:uid="{7098C69E-C26E-4964-A488-545F50883304}"/>
    <cellStyle name="Currency 4 3 2 6 3" xfId="10254" xr:uid="{8DA82A10-A801-49D3-BCF1-829C12A7EDEF}"/>
    <cellStyle name="Currency 4 3 2 6 3 2" xfId="20634" xr:uid="{226D0063-D70E-4F9F-8CCA-5E9A3E3909BF}"/>
    <cellStyle name="Currency 4 3 2 6 4" xfId="24220" xr:uid="{1F2D0923-44FE-43C1-9D3A-DF58C45ECA3B}"/>
    <cellStyle name="Currency 4 3 2 6 5" xfId="28447" xr:uid="{35900C64-B02A-47CB-8F4F-F6318E6CBECD}"/>
    <cellStyle name="Currency 4 3 2 6 6" xfId="14968" xr:uid="{20358FD6-C655-4F25-AB71-B4D9B5677E40}"/>
    <cellStyle name="Currency 4 3 2 7" xfId="3829" xr:uid="{CC8AB601-20F8-46A1-99F0-FF82EF572E23}"/>
    <cellStyle name="Currency 4 3 2 7 2" xfId="8662" xr:uid="{B92CC1AF-3C75-469F-8E7A-C9B323D68897}"/>
    <cellStyle name="Currency 4 3 2 7 2 2" xfId="19042" xr:uid="{8CFA6148-FB25-419F-A120-58823471F241}"/>
    <cellStyle name="Currency 4 3 2 7 3" xfId="11495" xr:uid="{345BC201-8947-4FBD-A505-FEF6E28E0FEC}"/>
    <cellStyle name="Currency 4 3 2 7 3 2" xfId="21875" xr:uid="{814F75CD-0E58-42C0-8E63-2349D83BA6CB}"/>
    <cellStyle name="Currency 4 3 2 7 4" xfId="27429" xr:uid="{7847A7E7-6D3B-4782-93C0-383385C0D8C6}"/>
    <cellStyle name="Currency 4 3 2 7 5" xfId="28303" xr:uid="{1631A1B8-97AE-4868-9C2F-0408EF79A9F8}"/>
    <cellStyle name="Currency 4 3 2 7 6" xfId="16209" xr:uid="{4B7FC55B-1059-4DDE-BC2C-45759D2EE56F}"/>
    <cellStyle name="Currency 4 3 2 8" xfId="4946" xr:uid="{149C158A-2C1F-4B22-97C4-837DB49A74A5}"/>
    <cellStyle name="Currency 4 3 2 8 2" xfId="14241" xr:uid="{DF30DEBC-9468-405C-A55A-4779272FD582}"/>
    <cellStyle name="Currency 4 3 2 9" xfId="6694" xr:uid="{36C16F1A-DD89-4C2A-B4BB-531D28BE5BF9}"/>
    <cellStyle name="Currency 4 3 2 9 2" xfId="17074" xr:uid="{87BE574B-570A-471A-BCE6-4273FB47E94E}"/>
    <cellStyle name="Currency 4 3 3" xfId="566" xr:uid="{00000000-0005-0000-0000-00007E030000}"/>
    <cellStyle name="Currency 4 3 3 10" xfId="24258" xr:uid="{BBD9D141-9D54-4B0B-B012-1A12C50B7675}"/>
    <cellStyle name="Currency 4 3 3 11" xfId="12684" xr:uid="{D013353A-95BF-4B51-8603-30728729F02A}"/>
    <cellStyle name="Currency 4 3 3 2" xfId="1890" xr:uid="{00000000-0005-0000-0000-00007F030000}"/>
    <cellStyle name="Currency 4 3 3 2 2" xfId="3097" xr:uid="{00000000-0005-0000-0000-00009B020000}"/>
    <cellStyle name="Currency 4 3 3 2 2 2" xfId="6172" xr:uid="{245EEFC1-6B63-448A-97EC-91AE304FE9B6}"/>
    <cellStyle name="Currency 4 3 3 2 2 2 2" xfId="23165" xr:uid="{F17C049D-B39A-479C-878E-B4531B11AF40}"/>
    <cellStyle name="Currency 4 3 3 2 2 2 2 2" xfId="26357" xr:uid="{67DD8835-D50D-46F0-AFB8-584049758599}"/>
    <cellStyle name="Currency 4 3 3 2 2 2 2 3" xfId="31147" xr:uid="{0C03AF1E-A399-4040-90B7-A6DB64E525B5}"/>
    <cellStyle name="Currency 4 3 3 2 2 2 3" xfId="26942" xr:uid="{B29565CC-6216-4006-88B0-F2500B66673A}"/>
    <cellStyle name="Currency 4 3 3 2 2 2 4" xfId="15724" xr:uid="{0AD99BDE-7CDA-449F-805C-DB52653259F5}"/>
    <cellStyle name="Currency 4 3 3 2 2 3" xfId="8177" xr:uid="{23BEF528-081F-49B6-A416-3D3638EBE064}"/>
    <cellStyle name="Currency 4 3 3 2 2 3 2" xfId="28846" xr:uid="{42028672-A77A-429F-BD9C-D23E941022C8}"/>
    <cellStyle name="Currency 4 3 3 2 2 3 3" xfId="28047" xr:uid="{D72A9D18-7426-49D8-99A8-DC9811BD7C70}"/>
    <cellStyle name="Currency 4 3 3 2 2 3 4" xfId="18557" xr:uid="{53366010-FDCE-42DF-BEDC-19E65E079376}"/>
    <cellStyle name="Currency 4 3 3 2 2 4" xfId="11010" xr:uid="{D6215F48-4D36-4238-AACC-55FE6CB2BA47}"/>
    <cellStyle name="Currency 4 3 3 2 2 4 2" xfId="21390" xr:uid="{58CF0DD9-1988-4660-B353-8EEEB994E4B5}"/>
    <cellStyle name="Currency 4 3 3 2 2 5" xfId="25112" xr:uid="{8C8C27A2-B225-4307-8FAC-A39C3F654CA1}"/>
    <cellStyle name="Currency 4 3 3 2 2 6" xfId="13612" xr:uid="{74DC2818-4F22-4589-A48B-CC099277795E}"/>
    <cellStyle name="Currency 4 3 3 2 3" xfId="2694" xr:uid="{00000000-0005-0000-0000-00009A020000}"/>
    <cellStyle name="Currency 4 3 3 2 3 2" xfId="7818" xr:uid="{9D515FEF-8A85-47C8-8397-199D56B57A6B}"/>
    <cellStyle name="Currency 4 3 3 2 3 2 2" xfId="28039" xr:uid="{5BC7E876-1AC7-42F3-9B06-D43958D69461}"/>
    <cellStyle name="Currency 4 3 3 2 3 2 3" xfId="26324" xr:uid="{B0F2F618-7156-4AA4-9660-479C72FA1DB4}"/>
    <cellStyle name="Currency 4 3 3 2 3 2 4" xfId="18198" xr:uid="{A51AF457-E504-460D-A4C6-447A6BFFAA1E}"/>
    <cellStyle name="Currency 4 3 3 2 3 3" xfId="10651" xr:uid="{58092095-639B-4C55-8F73-07474A03EB78}"/>
    <cellStyle name="Currency 4 3 3 2 3 3 2" xfId="21031" xr:uid="{0A5B0C68-DC37-4547-8D6F-8FFC80CCAE6E}"/>
    <cellStyle name="Currency 4 3 3 2 3 4" xfId="22913" xr:uid="{2E94CA68-84F5-4371-997B-9A9E2FB2C410}"/>
    <cellStyle name="Currency 4 3 3 2 3 5" xfId="15365" xr:uid="{085F8945-E70C-4C5B-81B7-4BA41C04168F}"/>
    <cellStyle name="Currency 4 3 3 2 4" xfId="2061" xr:uid="{00000000-0005-0000-0000-00007F030000}"/>
    <cellStyle name="Currency 4 3 3 2 5" xfId="4275" xr:uid="{A9A18A0C-B394-4F5F-BF25-6004A0FCDDA6}"/>
    <cellStyle name="Currency 4 3 3 2 5 2" xfId="9047" xr:uid="{F2DEDE17-5381-434E-91FC-A24B5A2A9568}"/>
    <cellStyle name="Currency 4 3 3 2 5 2 2" xfId="19427" xr:uid="{5FE51EAB-0B6A-4106-9FF9-085D964A5C33}"/>
    <cellStyle name="Currency 4 3 3 2 5 2 3" xfId="31051" xr:uid="{0BFC20F7-3A11-46FD-A2F7-E61DF009DCA7}"/>
    <cellStyle name="Currency 4 3 3 2 5 2 4" xfId="30848" xr:uid="{9DD54116-BB81-4751-8D21-DAB26CEE32EB}"/>
    <cellStyle name="Currency 4 3 3 2 5 3" xfId="11880" xr:uid="{997E97EB-6E8E-4CCA-B091-B182EDB645CE}"/>
    <cellStyle name="Currency 4 3 3 2 5 3 2" xfId="22260" xr:uid="{D98C5CFD-729B-4D98-8BAC-917EF94E0A0D}"/>
    <cellStyle name="Currency 4 3 3 2 5 4" xfId="27050" xr:uid="{826E9520-A070-4296-B78E-3CD7B68F2EC7}"/>
    <cellStyle name="Currency 4 3 3 2 5 5" xfId="26065" xr:uid="{AC5B1DFC-E7DF-4333-923C-2D3E5D36A2FF}"/>
    <cellStyle name="Currency 4 3 3 2 5 6" xfId="16594" xr:uid="{2AEC2E42-3485-4143-A840-508CDFFB36DC}"/>
    <cellStyle name="Currency 4 3 3 2 6" xfId="5682" xr:uid="{972BBD7A-F399-4590-BF19-5F777C22464B}"/>
    <cellStyle name="Currency 4 3 3 2 6 2" xfId="29728" xr:uid="{D3EB36FD-8CEE-4738-97ED-A99FD52FAEF4}"/>
    <cellStyle name="Currency 4 3 3 2 6 2 2" xfId="30989" xr:uid="{DE4878C6-2BEC-46D2-8EF8-E46B9720E401}"/>
    <cellStyle name="Currency 4 3 3 2 7" xfId="23078" xr:uid="{FA5A0E59-A3DD-4FCF-886D-7BA328640A88}"/>
    <cellStyle name="Currency 4 3 3 2 8" xfId="13109" xr:uid="{961B7C68-AC7B-4528-AEBD-859B5922B658}"/>
    <cellStyle name="Currency 4 3 3 3" xfId="1891" xr:uid="{00000000-0005-0000-0000-000080030000}"/>
    <cellStyle name="Currency 4 3 3 3 2" xfId="3098" xr:uid="{00000000-0005-0000-0000-00009C020000}"/>
    <cellStyle name="Currency 4 3 3 3 2 2" xfId="8178" xr:uid="{5D357443-C1F7-4A1C-9A8B-79E5CA8A3AF0}"/>
    <cellStyle name="Currency 4 3 3 3 2 2 2" xfId="28847" xr:uid="{389F4B05-E69E-4B79-A5EB-FB4A2C3A844E}"/>
    <cellStyle name="Currency 4 3 3 3 2 2 3" xfId="27249" xr:uid="{BDBEEE43-9FEA-4186-8A77-5F7AE2D391F4}"/>
    <cellStyle name="Currency 4 3 3 3 2 2 4" xfId="18558" xr:uid="{3BF5F718-0A52-45F6-9084-5976DFC6A62C}"/>
    <cellStyle name="Currency 4 3 3 3 2 3" xfId="11011" xr:uid="{60E0BED4-FD2E-46DA-B474-4B3E367F65B5}"/>
    <cellStyle name="Currency 4 3 3 3 2 3 2" xfId="21391" xr:uid="{1525BF26-D227-414E-A4A0-2ED22683DAD2}"/>
    <cellStyle name="Currency 4 3 3 3 2 4" xfId="25185" xr:uid="{614AF8FC-B633-4E2A-995B-43A3D63DE41E}"/>
    <cellStyle name="Currency 4 3 3 3 2 5" xfId="15725" xr:uid="{9EF9895C-16FA-4D39-9EAF-B812BA93A86E}"/>
    <cellStyle name="Currency 4 3 3 3 3" xfId="3662" xr:uid="{00000000-0005-0000-0000-000080030000}"/>
    <cellStyle name="Currency 4 3 3 3 4" xfId="4427" xr:uid="{C8B4E7B0-83F8-4699-88CD-54B2D8F32DAD}"/>
    <cellStyle name="Currency 4 3 3 3 4 2" xfId="9199" xr:uid="{88F62EE2-8CDA-4E15-9F65-299F86D0604F}"/>
    <cellStyle name="Currency 4 3 3 3 4 2 2" xfId="19579" xr:uid="{CC824306-A436-4FA1-9C48-B30A2DE20F78}"/>
    <cellStyle name="Currency 4 3 3 3 4 2 3" xfId="31093" xr:uid="{292C4124-F0A2-4D10-B359-250B7466A5C3}"/>
    <cellStyle name="Currency 4 3 3 3 4 2 4" xfId="30849" xr:uid="{A251918D-5AFF-4910-8A3B-8CF0EE42D7C7}"/>
    <cellStyle name="Currency 4 3 3 3 4 3" xfId="12032" xr:uid="{EC78C1D7-62E6-412F-A837-6B3BC6F3BBEB}"/>
    <cellStyle name="Currency 4 3 3 3 4 3 2" xfId="22412" xr:uid="{2709CD85-FF35-4D8E-8CC3-10ECB200DCBC}"/>
    <cellStyle name="Currency 4 3 3 3 4 4" xfId="16746" xr:uid="{7F4B26FF-D4A7-46E9-93B3-18D5F33723A2}"/>
    <cellStyle name="Currency 4 3 3 3 5" xfId="5683" xr:uid="{39341862-0181-4C5E-949D-F89F697D04ED}"/>
    <cellStyle name="Currency 4 3 3 3 5 2" xfId="29707" xr:uid="{0A9E1880-5A33-4257-9F52-C4E2B68CBF61}"/>
    <cellStyle name="Currency 4 3 3 3 6" xfId="23130" xr:uid="{8F53FD9C-35CA-4984-B648-71AC776AAF06}"/>
    <cellStyle name="Currency 4 3 3 3 7" xfId="13613" xr:uid="{1797E221-8C55-4BBC-98CB-F63B9DF2C26F}"/>
    <cellStyle name="Currency 4 3 3 4" xfId="1889" xr:uid="{00000000-0005-0000-0000-000081030000}"/>
    <cellStyle name="Currency 4 3 3 4 2" xfId="3096" xr:uid="{00000000-0005-0000-0000-00009D020000}"/>
    <cellStyle name="Currency 4 3 3 4 2 2" xfId="8176" xr:uid="{75731091-C8C8-4086-9613-B0BFBF99BB4C}"/>
    <cellStyle name="Currency 4 3 3 4 2 2 2" xfId="28845" xr:uid="{A9B7BDBC-3237-4D16-8EB7-E59D345EA710}"/>
    <cellStyle name="Currency 4 3 3 4 2 2 3" xfId="27708" xr:uid="{34106B4D-48C0-422F-B2A2-4705F8BF2F97}"/>
    <cellStyle name="Currency 4 3 3 4 2 2 4" xfId="18556" xr:uid="{B9344271-A5BC-4D7F-9A60-06A53FC305C1}"/>
    <cellStyle name="Currency 4 3 3 4 2 3" xfId="11009" xr:uid="{FAB33934-4D9C-445B-8905-2DFCCCC46A85}"/>
    <cellStyle name="Currency 4 3 3 4 2 3 2" xfId="21389" xr:uid="{2DAF6D68-1EBA-4936-8DF6-49BE2A53F212}"/>
    <cellStyle name="Currency 4 3 3 4 2 4" xfId="25512" xr:uid="{0D7914E2-4B85-432C-BF3E-E82AADB1BCE8}"/>
    <cellStyle name="Currency 4 3 3 4 2 5" xfId="15723" xr:uid="{9B134EE1-DA6C-43CB-81DE-684E88B1AFB6}"/>
    <cellStyle name="Currency 4 3 3 4 3" xfId="3691" xr:uid="{00000000-0005-0000-0000-000081030000}"/>
    <cellStyle name="Currency 4 3 3 4 4" xfId="5681" xr:uid="{FFFF2C30-4094-4398-B9F9-3EFC21446922}"/>
    <cellStyle name="Currency 4 3 3 4 4 2" xfId="29969" xr:uid="{7281F1A7-5F24-44A1-A148-B239A0D0B065}"/>
    <cellStyle name="Currency 4 3 3 4 5" xfId="24877" xr:uid="{34060291-EB8B-4FDF-8F6B-C68A873BBE5A}"/>
    <cellStyle name="Currency 4 3 3 4 6" xfId="13611" xr:uid="{DBF80413-4B85-4FD0-8623-469CE5DB1163}"/>
    <cellStyle name="Currency 4 3 3 5" xfId="2633" xr:uid="{00000000-0005-0000-0000-00009E020000}"/>
    <cellStyle name="Currency 4 3 3 5 2" xfId="5895" xr:uid="{30465DA8-295D-4FD1-975C-B9501B7FDABB}"/>
    <cellStyle name="Currency 4 3 3 5 2 2" xfId="28538" xr:uid="{D45496F4-22F6-4EDB-8423-1E500DA34D54}"/>
    <cellStyle name="Currency 4 3 3 5 2 3" xfId="26512" xr:uid="{D37A4C49-08CB-4830-9C8E-9A3C743A1751}"/>
    <cellStyle name="Currency 4 3 3 5 2 4" xfId="15305" xr:uid="{03AF7162-17DC-47F8-BB8B-C360C6A5E3D7}"/>
    <cellStyle name="Currency 4 3 3 5 3" xfId="7758" xr:uid="{CD4E4338-ED5C-4DB3-B49F-56E7FE929F23}"/>
    <cellStyle name="Currency 4 3 3 5 3 2" xfId="18138" xr:uid="{BF2569F1-CDEE-4A66-94C7-73C62BD4EB5C}"/>
    <cellStyle name="Currency 4 3 3 5 4" xfId="10591" xr:uid="{EAB99A54-5986-4ED6-91B2-5BE26F1B2864}"/>
    <cellStyle name="Currency 4 3 3 5 4 2" xfId="20971" xr:uid="{A67839FB-8767-4BA5-A560-9AE78FC03245}"/>
    <cellStyle name="Currency 4 3 3 5 5" xfId="23407" xr:uid="{FE6B56DB-BA94-4381-A568-A113EC141101}"/>
    <cellStyle name="Currency 4 3 3 5 6" xfId="13021" xr:uid="{986DF7A8-CB28-4B4A-9794-FE267059F919}"/>
    <cellStyle name="Currency 4 3 3 6" xfId="4138" xr:uid="{6B123A2A-35D1-4A82-89EB-FD8F530B11B4}"/>
    <cellStyle name="Currency 4 3 3 6 2" xfId="8910" xr:uid="{2AA728DB-79E0-434A-A116-CC49DDAE427A}"/>
    <cellStyle name="Currency 4 3 3 6 2 2" xfId="19290" xr:uid="{BFFE1D5F-ECAF-4472-A238-DD25F93BE0A5}"/>
    <cellStyle name="Currency 4 3 3 6 2 3" xfId="31020" xr:uid="{E791E615-2623-44F5-A62F-E2834F94C37C}"/>
    <cellStyle name="Currency 4 3 3 6 2 4" xfId="30847" xr:uid="{B37A22F8-B1F5-4E35-B076-D364916926AD}"/>
    <cellStyle name="Currency 4 3 3 6 3" xfId="11743" xr:uid="{31C873FB-3A67-447A-916B-1B6FA9E3B8AA}"/>
    <cellStyle name="Currency 4 3 3 6 3 2" xfId="22123" xr:uid="{C2F14EF1-3B83-482B-AAA2-439783D70DF3}"/>
    <cellStyle name="Currency 4 3 3 6 4" xfId="24704" xr:uid="{4309507B-EF60-4074-9701-FB124E1202DD}"/>
    <cellStyle name="Currency 4 3 3 6 5" xfId="25997" xr:uid="{DA3EAE5A-1285-4AF0-93AA-0E5AC0CEA453}"/>
    <cellStyle name="Currency 4 3 3 6 6" xfId="16457" xr:uid="{5E5F0659-D264-4DC8-95F8-E400C140D3EA}"/>
    <cellStyle name="Currency 4 3 3 7" xfId="4948" xr:uid="{C4D5D6D7-A836-410F-A574-41204BD7140B}"/>
    <cellStyle name="Currency 4 3 3 7 2" xfId="27577" xr:uid="{6C095663-747A-4181-9A96-532C6BCFB1CC}"/>
    <cellStyle name="Currency 4 3 3 7 3" xfId="27142" xr:uid="{D5E4766A-3BE3-4BF4-B0B2-EB170B5B6CA6}"/>
    <cellStyle name="Currency 4 3 3 7 4" xfId="14243" xr:uid="{D0D72598-D96B-4636-B304-F39020885D2D}"/>
    <cellStyle name="Currency 4 3 3 8" xfId="6696" xr:uid="{977495BE-1DF0-4EDE-A4A1-41A24A5790A3}"/>
    <cellStyle name="Currency 4 3 3 8 2" xfId="17076" xr:uid="{F717E167-9746-4026-B445-1B738C09ECD1}"/>
    <cellStyle name="Currency 4 3 3 9" xfId="9529" xr:uid="{E4334F6A-5E5F-40A4-BA5C-9E120F5BA3A6}"/>
    <cellStyle name="Currency 4 3 3 9 2" xfId="19909" xr:uid="{5BB767F8-A693-49B8-8B5B-3E0A0EB5EF1E}"/>
    <cellStyle name="Currency 4 3 4" xfId="567" xr:uid="{00000000-0005-0000-0000-000082030000}"/>
    <cellStyle name="Currency 4 3 4 10" xfId="13107" xr:uid="{AE740A6D-D45A-41E1-8273-9F297354F55A}"/>
    <cellStyle name="Currency 4 3 4 2" xfId="1893" xr:uid="{00000000-0005-0000-0000-000083030000}"/>
    <cellStyle name="Currency 4 3 4 2 2" xfId="3099" xr:uid="{00000000-0005-0000-0000-0000A0020000}"/>
    <cellStyle name="Currency 4 3 4 2 2 2" xfId="8179" xr:uid="{8AE1DDD6-2F21-49C5-B8C6-F52A50611B85}"/>
    <cellStyle name="Currency 4 3 4 2 2 2 2" xfId="28848" xr:uid="{2AEB745B-9CFB-4146-9EB2-3C2423E878BB}"/>
    <cellStyle name="Currency 4 3 4 2 2 2 3" xfId="27434" xr:uid="{27C29BB6-0D2D-4B52-A89C-F7B556C93D73}"/>
    <cellStyle name="Currency 4 3 4 2 2 2 4" xfId="18559" xr:uid="{58809F57-2B38-4802-BF8E-4A86F6A2186C}"/>
    <cellStyle name="Currency 4 3 4 2 2 3" xfId="11012" xr:uid="{A3B24448-6335-4720-A2C9-621BDF34B786}"/>
    <cellStyle name="Currency 4 3 4 2 2 3 2" xfId="21392" xr:uid="{9C3A51D5-237D-4870-8D4C-49825FECA1E4}"/>
    <cellStyle name="Currency 4 3 4 2 2 4" xfId="23880" xr:uid="{51FD7B37-87BC-4AFC-ADD7-D314DF309365}"/>
    <cellStyle name="Currency 4 3 4 2 2 5" xfId="15726" xr:uid="{47C9BDD8-BA39-499A-9171-FE30EE837C58}"/>
    <cellStyle name="Currency 4 3 4 2 3" xfId="3627" xr:uid="{00000000-0005-0000-0000-000083030000}"/>
    <cellStyle name="Currency 4 3 4 2 4" xfId="5684" xr:uid="{61FA4F1F-147C-45F5-8CB7-1B0BF2586D1D}"/>
    <cellStyle name="Currency 4 3 4 2 4 2" xfId="29970" xr:uid="{504B7EA9-2541-4886-B966-3E2F7E9D8798}"/>
    <cellStyle name="Currency 4 3 4 2 5" xfId="23193" xr:uid="{56FD0A9D-05CC-4AFD-9BCB-9FAF22FC024B}"/>
    <cellStyle name="Currency 4 3 4 2 6" xfId="13614" xr:uid="{2BC2A876-45C4-4DD6-AFEF-F320778FC734}"/>
    <cellStyle name="Currency 4 3 4 3" xfId="1894" xr:uid="{00000000-0005-0000-0000-000084030000}"/>
    <cellStyle name="Currency 4 3 4 3 2" xfId="4672" xr:uid="{FC46B6DE-95DF-48B7-89E0-F85CC2E3B4FC}"/>
    <cellStyle name="Currency 4 3 4 3 2 2" xfId="9412" xr:uid="{C830E2BF-63CA-4B55-89D4-19C026E0371F}"/>
    <cellStyle name="Currency 4 3 4 3 2 2 2" xfId="19792" xr:uid="{BDFB18EF-1D44-4ADF-B996-56BA3193D84B}"/>
    <cellStyle name="Currency 4 3 4 3 2 3" xfId="12245" xr:uid="{05777228-4C2C-4BCB-84B0-0CA92B2C0925}"/>
    <cellStyle name="Currency 4 3 4 3 2 3 2" xfId="22625" xr:uid="{124C1774-841D-4E92-9868-6659CFDD3911}"/>
    <cellStyle name="Currency 4 3 4 3 2 4" xfId="27570" xr:uid="{2B944392-4C06-4870-9C5C-35925D1716EE}"/>
    <cellStyle name="Currency 4 3 4 3 2 5" xfId="27076" xr:uid="{BCD72EFD-AFA5-415B-B905-191A0B6B1AFD}"/>
    <cellStyle name="Currency 4 3 4 3 2 6" xfId="16959" xr:uid="{CB2F6201-3F3D-42C1-BE4E-85EB8E0C8C23}"/>
    <cellStyle name="Currency 4 3 4 3 3" xfId="24792" xr:uid="{704EF74D-05DA-4D4E-81E7-7F257B0BFD73}"/>
    <cellStyle name="Currency 4 3 4 3 3 2" xfId="29912" xr:uid="{52E0AAA9-AC47-4051-8A56-EA4E1FA813B4}"/>
    <cellStyle name="Currency 4 3 4 3 4" xfId="30024" xr:uid="{BDE30902-7BFB-4D12-BD65-976D37EB3886}"/>
    <cellStyle name="Currency 4 3 4 4" xfId="1892" xr:uid="{00000000-0005-0000-0000-000085030000}"/>
    <cellStyle name="Currency 4 3 4 5" xfId="4273" xr:uid="{F91ACA83-4F2D-4012-ADCB-25A69197F09D}"/>
    <cellStyle name="Currency 4 3 4 5 2" xfId="9045" xr:uid="{BAA519F8-BB36-43DB-BD39-CE9712C067E0}"/>
    <cellStyle name="Currency 4 3 4 5 2 2" xfId="19425" xr:uid="{65CE24DD-BF71-43F7-9085-07995EA112DC}"/>
    <cellStyle name="Currency 4 3 4 5 2 3" xfId="31049" xr:uid="{FB39CD15-218C-4493-A9AF-8E1F9FF5135F}"/>
    <cellStyle name="Currency 4 3 4 5 2 4" xfId="30850" xr:uid="{E1B2DA33-F3FC-4394-A0AA-285A315E6745}"/>
    <cellStyle name="Currency 4 3 4 5 3" xfId="11878" xr:uid="{1D267E38-EAEA-4AA5-99A3-A6D3F8F2F5ED}"/>
    <cellStyle name="Currency 4 3 4 5 3 2" xfId="22258" xr:uid="{EFC23FBC-FD34-4D6B-9C27-A797C61C3AF5}"/>
    <cellStyle name="Currency 4 3 4 5 4" xfId="27828" xr:uid="{7CEA81F8-915D-4A38-988A-7948ECEFB604}"/>
    <cellStyle name="Currency 4 3 4 5 5" xfId="28554" xr:uid="{E7734652-6C3F-4F0D-96AD-ABF938A9F511}"/>
    <cellStyle name="Currency 4 3 4 5 6" xfId="16592" xr:uid="{3B81F487-7C4D-4339-AEB5-257283E08EAA}"/>
    <cellStyle name="Currency 4 3 4 6" xfId="4949" xr:uid="{030DFC46-68C6-48EC-A562-735E9351B92C}"/>
    <cellStyle name="Currency 4 3 4 6 2" xfId="14244" xr:uid="{95223E6A-58A3-4A37-BE3B-B296D9027FD0}"/>
    <cellStyle name="Currency 4 3 4 7" xfId="6697" xr:uid="{9FEF5103-A120-4214-8154-D7122FB63341}"/>
    <cellStyle name="Currency 4 3 4 7 2" xfId="17077" xr:uid="{DC476D78-A6CD-4F39-B1BB-85870CB30E12}"/>
    <cellStyle name="Currency 4 3 4 8" xfId="9530" xr:uid="{6869894A-9083-4BBC-8B94-A2F55E090560}"/>
    <cellStyle name="Currency 4 3 4 8 2" xfId="19910" xr:uid="{BE929E4D-6764-43FE-A142-789698901C59}"/>
    <cellStyle name="Currency 4 3 4 9" xfId="24021" xr:uid="{6EA85735-1263-470C-9A08-C9A8953A5A63}"/>
    <cellStyle name="Currency 4 3 5" xfId="1895" xr:uid="{00000000-0005-0000-0000-000086030000}"/>
    <cellStyle name="Currency 4 3 5 2" xfId="3100" xr:uid="{00000000-0005-0000-0000-0000A1020000}"/>
    <cellStyle name="Currency 4 3 5 2 2" xfId="8180" xr:uid="{087061CE-0A29-40D7-AEC0-35E907205918}"/>
    <cellStyle name="Currency 4 3 5 2 2 2" xfId="28849" xr:uid="{0D1D4FAA-A692-4A2B-93B6-4B280AB9AECA}"/>
    <cellStyle name="Currency 4 3 5 2 2 2 2" xfId="31235" xr:uid="{543C203C-95B6-4864-94A6-8BD3E79DA64B}"/>
    <cellStyle name="Currency 4 3 5 2 2 2 3" xfId="30852" xr:uid="{0971C87F-E455-41E8-ABF8-2BC0027F690C}"/>
    <cellStyle name="Currency 4 3 5 2 2 3" xfId="27819" xr:uid="{22F52395-28E4-4932-93E2-115E61BE8B7B}"/>
    <cellStyle name="Currency 4 3 5 2 2 4" xfId="18560" xr:uid="{D722F38D-F55F-4E21-8EFC-D462EBFBA666}"/>
    <cellStyle name="Currency 4 3 5 2 3" xfId="11013" xr:uid="{D088AC67-98D9-4721-9256-0DAAD732BA06}"/>
    <cellStyle name="Currency 4 3 5 2 3 2" xfId="21393" xr:uid="{D435C61C-2FAF-4831-9980-AD606B14E2B8}"/>
    <cellStyle name="Currency 4 3 5 2 4" xfId="23574" xr:uid="{9C3BAC46-B5C7-4513-B6F2-CEA7C1979815}"/>
    <cellStyle name="Currency 4 3 5 2 5" xfId="15727" xr:uid="{72243DB0-BA44-4ECB-AD3D-E32CE0FDB110}"/>
    <cellStyle name="Currency 4 3 5 3" xfId="3559" xr:uid="{00000000-0005-0000-0000-000086030000}"/>
    <cellStyle name="Currency 4 3 5 4" xfId="4428" xr:uid="{B29F8216-9F8D-482A-828C-7107F57C7913}"/>
    <cellStyle name="Currency 4 3 5 4 2" xfId="9200" xr:uid="{0649228C-693A-4A74-97E4-B82EA40458D9}"/>
    <cellStyle name="Currency 4 3 5 4 2 2" xfId="19580" xr:uid="{61DA59B9-544E-4109-B3CB-8971F4F8CE50}"/>
    <cellStyle name="Currency 4 3 5 4 2 3" xfId="31094" xr:uid="{A8CD7337-3682-4CEA-AF65-6EE0FD3A735D}"/>
    <cellStyle name="Currency 4 3 5 4 2 4" xfId="30851" xr:uid="{A9A8128F-3665-438B-8D34-4F62BF436405}"/>
    <cellStyle name="Currency 4 3 5 4 3" xfId="12033" xr:uid="{D6195DAA-53EE-41FE-A33E-08B3D8B942F0}"/>
    <cellStyle name="Currency 4 3 5 4 3 2" xfId="22413" xr:uid="{2623672B-EB3B-4F7E-BCC4-1F8C278D1051}"/>
    <cellStyle name="Currency 4 3 5 4 4" xfId="16747" xr:uid="{22ED227D-3A11-4111-AACB-FF1E6F351120}"/>
    <cellStyle name="Currency 4 3 5 5" xfId="5685" xr:uid="{7E96A1D9-66E5-4FBA-9768-97165FB23BD1}"/>
    <cellStyle name="Currency 4 3 5 5 2" xfId="29686" xr:uid="{8351C799-133B-4166-88AA-AFA491555915}"/>
    <cellStyle name="Currency 4 3 5 5 2 2" xfId="30990" xr:uid="{8AE52235-88AA-4879-8CF8-35F89D2E8477}"/>
    <cellStyle name="Currency 4 3 5 6" xfId="25170" xr:uid="{5FAEF081-7E2E-41CB-99FB-6D5A7583AB2D}"/>
    <cellStyle name="Currency 4 3 5 7" xfId="13615" xr:uid="{4C3D984E-B103-40C6-8BE6-58158F3D54A0}"/>
    <cellStyle name="Currency 4 3 6" xfId="1896" xr:uid="{00000000-0005-0000-0000-000087030000}"/>
    <cellStyle name="Currency 4 3 6 2" xfId="2883" xr:uid="{00000000-0005-0000-0000-0000A2020000}"/>
    <cellStyle name="Currency 4 3 6 2 2" xfId="8000" xr:uid="{74124B81-524A-4799-99E9-7BD3E0A5D31B}"/>
    <cellStyle name="Currency 4 3 6 2 2 2" xfId="25836" xr:uid="{6795BBEC-4B08-418A-8583-1E6541133F36}"/>
    <cellStyle name="Currency 4 3 6 2 2 2 2" xfId="31166" xr:uid="{282841D4-51CD-48A0-8C75-7AB767A6AA5C}"/>
    <cellStyle name="Currency 4 3 6 2 2 2 3" xfId="30853" xr:uid="{6C61F38E-E05A-4904-B280-18DC8E4926BF}"/>
    <cellStyle name="Currency 4 3 6 2 2 3" xfId="28223" xr:uid="{6E514E81-DECF-4892-872D-B0168FF66791}"/>
    <cellStyle name="Currency 4 3 6 2 2 4" xfId="18380" xr:uid="{E5D29A37-B5CD-4DF4-AB5C-D1DFE2305AFA}"/>
    <cellStyle name="Currency 4 3 6 2 3" xfId="10833" xr:uid="{6C856AB7-B618-4128-83E5-3C8D49B3AE84}"/>
    <cellStyle name="Currency 4 3 6 2 3 2" xfId="21213" xr:uid="{026C891D-38F0-47C6-BE0E-A3DD0406CBA4}"/>
    <cellStyle name="Currency 4 3 6 2 4" xfId="22847" xr:uid="{F99703F3-B22F-4351-8728-4842B8BA4150}"/>
    <cellStyle name="Currency 4 3 6 2 5" xfId="15547" xr:uid="{9A548102-19BA-4234-B71F-35FD9771DD80}"/>
    <cellStyle name="Currency 4 3 6 3" xfId="3588" xr:uid="{00000000-0005-0000-0000-000087030000}"/>
    <cellStyle name="Currency 4 3 6 4" xfId="5686" xr:uid="{167B630D-F127-4469-8162-A32592159BAA}"/>
    <cellStyle name="Currency 4 3 6 4 2" xfId="29927" xr:uid="{61D729A3-778D-4A96-BFF7-41C4C5FAF594}"/>
    <cellStyle name="Currency 4 3 6 5" xfId="25217" xr:uid="{36C5E636-26E2-4622-AD43-BDBD8D288012}"/>
    <cellStyle name="Currency 4 3 6 6" xfId="13382" xr:uid="{BDCCAD98-CB43-420D-90F1-27CA2F3F0D19}"/>
    <cellStyle name="Currency 4 3 7" xfId="1882" xr:uid="{00000000-0005-0000-0000-000088030000}"/>
    <cellStyle name="Currency 4 3 7 2" xfId="2470" xr:uid="{00000000-0005-0000-0000-0000A3020000}"/>
    <cellStyle name="Currency 4 3 7 2 2" xfId="7595" xr:uid="{35277BF4-85D6-4DDF-A5A9-0BB656953092}"/>
    <cellStyle name="Currency 4 3 7 2 2 2" xfId="17975" xr:uid="{00B577A0-E585-4383-87BF-D644932D10CA}"/>
    <cellStyle name="Currency 4 3 7 2 3" xfId="10428" xr:uid="{1E7E954D-F4BC-4D52-B7A7-62A586FA092D}"/>
    <cellStyle name="Currency 4 3 7 2 3 2" xfId="20808" xr:uid="{FB59F1BA-6212-4581-8480-DB9AD295B4D3}"/>
    <cellStyle name="Currency 4 3 7 2 4" xfId="27164" xr:uid="{859CFEFB-53CA-4B7E-813F-16FD5EA8AB12}"/>
    <cellStyle name="Currency 4 3 7 2 5" xfId="28675" xr:uid="{C8E56A8A-E7D9-4A16-87B8-2F638FE792EF}"/>
    <cellStyle name="Currency 4 3 7 2 6" xfId="15142" xr:uid="{AE777392-77DF-479D-B976-9ABB8D658E94}"/>
    <cellStyle name="Currency 4 3 7 3" xfId="3701" xr:uid="{00000000-0005-0000-0000-000088030000}"/>
    <cellStyle name="Currency 4 3 7 4" xfId="5676" xr:uid="{E2521B25-7D48-4716-AE33-2479DAA07BA6}"/>
    <cellStyle name="Currency 4 3 7 4 2" xfId="29864" xr:uid="{ED283249-7832-40BF-813D-7A87C76D57BB}"/>
    <cellStyle name="Currency 4 3 7 5" xfId="25062" xr:uid="{0D87D897-DA24-4F46-95B8-8298DAF32F7B}"/>
    <cellStyle name="Currency 4 3 7 6" xfId="12858" xr:uid="{5247CC81-3C80-448B-A7A4-837570488085}"/>
    <cellStyle name="Currency 4 3 8" xfId="2224" xr:uid="{00000000-0005-0000-0000-000092020000}"/>
    <cellStyle name="Currency 4 3 8 2" xfId="7351" xr:uid="{B5806281-0079-4A9D-A756-81AD65AD44FE}"/>
    <cellStyle name="Currency 4 3 8 2 2" xfId="17731" xr:uid="{3C5FD1D2-517A-4B9F-B94B-117F3371827D}"/>
    <cellStyle name="Currency 4 3 8 2 2 2" xfId="31124" xr:uid="{D7F480B7-CB4C-485D-96A0-E1B2EBD6C500}"/>
    <cellStyle name="Currency 4 3 8 2 2 3" xfId="30854" xr:uid="{DC34D8E2-CC8E-42A4-BA04-DCD8DE3CEB56}"/>
    <cellStyle name="Currency 4 3 8 3" xfId="10184" xr:uid="{F031D557-6255-451B-80EA-F08A9F594EFC}"/>
    <cellStyle name="Currency 4 3 8 3 2" xfId="20564" xr:uid="{0B09AA96-5D23-49E3-925C-3F8A727C3400}"/>
    <cellStyle name="Currency 4 3 8 4" xfId="24619" xr:uid="{3DDFCC10-D393-43AB-94BC-22E785DA803E}"/>
    <cellStyle name="Currency 4 3 8 5" xfId="27279" xr:uid="{64CAF36B-F3AB-4AF9-8E1E-75348DF5CA28}"/>
    <cellStyle name="Currency 4 3 8 6" xfId="14898" xr:uid="{19ACD2B1-BC17-4050-8824-312BD00E30D6}"/>
    <cellStyle name="Currency 4 3 9" xfId="3883" xr:uid="{685CFCD8-CDB7-4015-8D35-50302F345A20}"/>
    <cellStyle name="Currency 4 3 9 2" xfId="8715" xr:uid="{8F84AFEA-39EF-46C8-8593-D237744CD0FC}"/>
    <cellStyle name="Currency 4 3 9 2 2" xfId="19095" xr:uid="{0C377D4E-80B1-4051-9438-5403749A64FE}"/>
    <cellStyle name="Currency 4 3 9 3" xfId="11548" xr:uid="{0BB00F3B-32C6-45D3-8764-2C694BF52872}"/>
    <cellStyle name="Currency 4 3 9 3 2" xfId="21928" xr:uid="{C3744CEE-0F3B-439F-AE70-7556DF7FA767}"/>
    <cellStyle name="Currency 4 3 9 4" xfId="27024" xr:uid="{7366C550-7A2A-46C4-B2C6-9FA891548DF0}"/>
    <cellStyle name="Currency 4 3 9 5" xfId="25932" xr:uid="{616CD1AB-1B85-44E7-9724-B42505400F6B}"/>
    <cellStyle name="Currency 4 3 9 6" xfId="16262" xr:uid="{EDA75DD9-58EA-492E-8249-0664B4196C9A}"/>
    <cellStyle name="Currency 4 4" xfId="568" xr:uid="{00000000-0005-0000-0000-000089030000}"/>
    <cellStyle name="Currency 4 4 10" xfId="6698" xr:uid="{404CEE2B-BD34-48EE-B90B-E3D8AC3D9FC6}"/>
    <cellStyle name="Currency 4 4 10 2" xfId="17078" xr:uid="{45E71150-9A8E-45BF-917B-DDE4AC91A546}"/>
    <cellStyle name="Currency 4 4 11" xfId="9531" xr:uid="{CBB5FE6E-E9CC-4D61-926F-9DED3D90AEED}"/>
    <cellStyle name="Currency 4 4 11 2" xfId="19911" xr:uid="{48800006-4CE4-48BA-A891-70824E9FF7EE}"/>
    <cellStyle name="Currency 4 4 12" xfId="25097" xr:uid="{77469EB1-1EFB-4C22-A1EE-BED7AA70A80D}"/>
    <cellStyle name="Currency 4 4 13" xfId="12436" xr:uid="{8CB51D5A-F1E7-4E3A-9646-89AA26D74E5B}"/>
    <cellStyle name="Currency 4 4 2" xfId="569" xr:uid="{00000000-0005-0000-0000-00008A030000}"/>
    <cellStyle name="Currency 4 4 2 10" xfId="9532" xr:uid="{BA4B807B-EBC4-4CE9-9480-9551FC4002E6}"/>
    <cellStyle name="Currency 4 4 2 10 2" xfId="19912" xr:uid="{2B0EBC39-CF5A-4313-97C3-FE1473BB0A80}"/>
    <cellStyle name="Currency 4 4 2 11" xfId="23202" xr:uid="{63598945-3864-4262-B140-8013553060D5}"/>
    <cellStyle name="Currency 4 4 2 12" xfId="12527" xr:uid="{5789DC16-1E00-4F5A-A367-B8B17870A40B}"/>
    <cellStyle name="Currency 4 4 2 2" xfId="570" xr:uid="{00000000-0005-0000-0000-00008B030000}"/>
    <cellStyle name="Currency 4 4 2 2 10" xfId="13111" xr:uid="{D6539105-A78B-4395-96BE-89FF952F2316}"/>
    <cellStyle name="Currency 4 4 2 2 2" xfId="1900" xr:uid="{00000000-0005-0000-0000-00008C030000}"/>
    <cellStyle name="Currency 4 4 2 2 2 2" xfId="3102" xr:uid="{00000000-0005-0000-0000-0000A7020000}"/>
    <cellStyle name="Currency 4 4 2 2 2 2 2" xfId="8182" xr:uid="{904F3012-57A0-4FAC-A0C4-16E2551489D6}"/>
    <cellStyle name="Currency 4 4 2 2 2 2 2 2" xfId="28851" xr:uid="{F9DF3389-46C0-4F6D-87EA-4F9FA8FDD3EC}"/>
    <cellStyle name="Currency 4 4 2 2 2 2 2 3" xfId="26208" xr:uid="{A847656F-3BE7-420F-8BB9-FE71ECFC7CB1}"/>
    <cellStyle name="Currency 4 4 2 2 2 2 2 4" xfId="18562" xr:uid="{F9C791EA-47C4-4D6F-84B3-278E92AA242F}"/>
    <cellStyle name="Currency 4 4 2 2 2 2 3" xfId="11015" xr:uid="{B479306D-E10B-45A5-9E29-8F290E3E7518}"/>
    <cellStyle name="Currency 4 4 2 2 2 2 3 2" xfId="21395" xr:uid="{7B3583D4-0490-439D-9C9D-67AB612751A6}"/>
    <cellStyle name="Currency 4 4 2 2 2 2 4" xfId="25769" xr:uid="{ADDBE3C1-5401-4A68-A34B-E3EEB1E9444B}"/>
    <cellStyle name="Currency 4 4 2 2 2 2 5" xfId="15729" xr:uid="{FC29D236-847B-4302-B653-8FA99C016C7C}"/>
    <cellStyle name="Currency 4 4 2 2 2 3" xfId="2059" xr:uid="{00000000-0005-0000-0000-00008C030000}"/>
    <cellStyle name="Currency 4 4 2 2 2 4" xfId="5688" xr:uid="{49DCF050-5439-44B0-B2A0-27FBC55DC5F2}"/>
    <cellStyle name="Currency 4 4 2 2 2 4 2" xfId="29972" xr:uid="{D1DCE2EF-CF6D-4E8A-B51C-2B950AC4303B}"/>
    <cellStyle name="Currency 4 4 2 2 2 5" xfId="25499" xr:uid="{6C76CE48-A73C-420F-850E-F2D87934E8E8}"/>
    <cellStyle name="Currency 4 4 2 2 2 6" xfId="13617" xr:uid="{B236BE07-737A-4F1E-AECD-C28CF3BB3BBF}"/>
    <cellStyle name="Currency 4 4 2 2 3" xfId="1901" xr:uid="{00000000-0005-0000-0000-00008D030000}"/>
    <cellStyle name="Currency 4 4 2 2 3 2" xfId="4637" xr:uid="{0C00C94B-26DF-4D56-86FA-2DE02AE2073A}"/>
    <cellStyle name="Currency 4 4 2 2 3 2 2" xfId="9400" xr:uid="{8FB0F8C5-0716-4305-9138-95591A01C0EC}"/>
    <cellStyle name="Currency 4 4 2 2 3 2 2 2" xfId="19780" xr:uid="{EA6C1482-82CF-48AC-AB9E-080BC2C233C5}"/>
    <cellStyle name="Currency 4 4 2 2 3 2 3" xfId="12233" xr:uid="{0EF530DB-0878-4B04-871E-A8959322BCC1}"/>
    <cellStyle name="Currency 4 4 2 2 3 2 3 2" xfId="22613" xr:uid="{1E50517A-98E6-403B-AAB3-C323593220CF}"/>
    <cellStyle name="Currency 4 4 2 2 3 2 4" xfId="28532" xr:uid="{C961A8A3-2CAC-486B-AA24-F13E980734BC}"/>
    <cellStyle name="Currency 4 4 2 2 3 2 5" xfId="27741" xr:uid="{BEA10562-25F9-4A67-ABCB-2331AD229B15}"/>
    <cellStyle name="Currency 4 4 2 2 3 2 6" xfId="16947" xr:uid="{1E765E18-2498-4D09-BA71-010723323D88}"/>
    <cellStyle name="Currency 4 4 2 2 3 3" xfId="25166" xr:uid="{6CF94AE3-F2BC-4D46-A438-01193BD28FD6}"/>
    <cellStyle name="Currency 4 4 2 2 3 3 2" xfId="29915" xr:uid="{4DEBB916-963E-4C15-96CA-2D790B655BDA}"/>
    <cellStyle name="Currency 4 4 2 2 3 4" xfId="30026" xr:uid="{C5F67086-089E-473F-A519-DBC59DD5DC2B}"/>
    <cellStyle name="Currency 4 4 2 2 4" xfId="1899" xr:uid="{00000000-0005-0000-0000-00008E030000}"/>
    <cellStyle name="Currency 4 4 2 2 4 2" xfId="26966" xr:uid="{7B61A0D3-E365-47E1-BF65-D22D21EAE7CE}"/>
    <cellStyle name="Currency 4 4 2 2 4 3" xfId="26337" xr:uid="{E01B3AF2-4017-4494-9A21-EB0A702E2343}"/>
    <cellStyle name="Currency 4 4 2 2 5" xfId="4276" xr:uid="{6DC5CC5C-81B1-41CA-AF6F-42D5C858E366}"/>
    <cellStyle name="Currency 4 4 2 2 5 2" xfId="9048" xr:uid="{872823FF-714C-4919-9973-525F488C0AD6}"/>
    <cellStyle name="Currency 4 4 2 2 5 2 2" xfId="19428" xr:uid="{DA923F79-00BA-43E4-88B8-1823DF5B7DDC}"/>
    <cellStyle name="Currency 4 4 2 2 5 2 3" xfId="31052" xr:uid="{67C2670F-6277-4849-9F51-8CFAF8E73D83}"/>
    <cellStyle name="Currency 4 4 2 2 5 2 4" xfId="30855" xr:uid="{971BAED6-D407-4FD7-A43D-F427F1A24A97}"/>
    <cellStyle name="Currency 4 4 2 2 5 3" xfId="11881" xr:uid="{4488F104-BB63-424A-B6A4-DF65B16FE62A}"/>
    <cellStyle name="Currency 4 4 2 2 5 3 2" xfId="22261" xr:uid="{335289AC-A5B9-4F76-87A6-C8B175484858}"/>
    <cellStyle name="Currency 4 4 2 2 5 4" xfId="28124" xr:uid="{13C84519-E98E-4148-B72C-47FE7DBA1F15}"/>
    <cellStyle name="Currency 4 4 2 2 5 5" xfId="27305" xr:uid="{B8E4A41B-B127-429B-98E1-6EF7377FA336}"/>
    <cellStyle name="Currency 4 4 2 2 5 6" xfId="16595" xr:uid="{67B8AC4C-076B-42B0-9A7C-6FC78E05BE64}"/>
    <cellStyle name="Currency 4 4 2 2 6" xfId="4952" xr:uid="{EAAD5C14-B388-4533-BDE9-BA38E3AF803A}"/>
    <cellStyle name="Currency 4 4 2 2 6 2" xfId="25888" xr:uid="{E49C18D3-FB38-469E-8EA2-39A1D214DC13}"/>
    <cellStyle name="Currency 4 4 2 2 6 3" xfId="28566" xr:uid="{2E1853E3-62B7-4CC5-B257-0D16C2DE95E9}"/>
    <cellStyle name="Currency 4 4 2 2 6 4" xfId="14247" xr:uid="{8F5DAE46-A7AD-4C60-AF86-494ADEBA80E8}"/>
    <cellStyle name="Currency 4 4 2 2 7" xfId="6700" xr:uid="{53544C6D-2AA2-4246-8F53-958AF5BCE891}"/>
    <cellStyle name="Currency 4 4 2 2 7 2" xfId="17080" xr:uid="{21941154-B79A-4F77-838D-8F5E673FC827}"/>
    <cellStyle name="Currency 4 4 2 2 8" xfId="9533" xr:uid="{1D27AFAA-4D01-4EE1-B2E9-62A529030E4B}"/>
    <cellStyle name="Currency 4 4 2 2 8 2" xfId="19913" xr:uid="{ED8FA4F6-2117-4996-B6FC-DDA7A2612F4F}"/>
    <cellStyle name="Currency 4 4 2 2 9" xfId="23042" xr:uid="{61B35C58-98F4-487B-AA0D-5B8797BD6998}"/>
    <cellStyle name="Currency 4 4 2 3" xfId="1902" xr:uid="{00000000-0005-0000-0000-00008F030000}"/>
    <cellStyle name="Currency 4 4 2 3 2" xfId="3103" xr:uid="{00000000-0005-0000-0000-0000A8020000}"/>
    <cellStyle name="Currency 4 4 2 3 2 2" xfId="8183" xr:uid="{3B528368-0FAA-46F3-A206-3A93A5B139D4}"/>
    <cellStyle name="Currency 4 4 2 3 2 2 2" xfId="28852" xr:uid="{A30D016A-33D0-433E-9A70-42BF902C9450}"/>
    <cellStyle name="Currency 4 4 2 3 2 2 2 2" xfId="31236" xr:uid="{E94BF9FB-9A35-482A-8B21-EE0A99A9AEF2}"/>
    <cellStyle name="Currency 4 4 2 3 2 2 2 3" xfId="30857" xr:uid="{84D2B151-C397-47FE-9C49-48B74BB9F4A9}"/>
    <cellStyle name="Currency 4 4 2 3 2 2 3" xfId="26572" xr:uid="{CAF3D6DB-8A27-4249-9DF8-58FA3009249E}"/>
    <cellStyle name="Currency 4 4 2 3 2 2 4" xfId="18563" xr:uid="{59533188-AAA2-4A27-84AC-9B729203AB49}"/>
    <cellStyle name="Currency 4 4 2 3 2 3" xfId="11016" xr:uid="{59A4FE0E-396F-4DB4-BED8-6EA8B4E36012}"/>
    <cellStyle name="Currency 4 4 2 3 2 3 2" xfId="21396" xr:uid="{3C3A709D-827E-4127-A388-92EE304839C4}"/>
    <cellStyle name="Currency 4 4 2 3 2 4" xfId="23261" xr:uid="{12A27AB1-F8A3-47B3-9C80-05B24D69BA66}"/>
    <cellStyle name="Currency 4 4 2 3 2 5" xfId="15730" xr:uid="{8E99F1F0-99DF-4F1D-BEBD-3FA027A3087B}"/>
    <cellStyle name="Currency 4 4 2 3 3" xfId="3692" xr:uid="{00000000-0005-0000-0000-00008F030000}"/>
    <cellStyle name="Currency 4 4 2 3 4" xfId="4429" xr:uid="{F8CB2A5C-4D26-4BAD-8830-9C4F07E2F2A3}"/>
    <cellStyle name="Currency 4 4 2 3 4 2" xfId="9201" xr:uid="{4DC3113D-FC04-454A-85D0-39366B9F0756}"/>
    <cellStyle name="Currency 4 4 2 3 4 2 2" xfId="19581" xr:uid="{A8304793-2B18-4B4C-9B60-EDFE5C9562EF}"/>
    <cellStyle name="Currency 4 4 2 3 4 2 3" xfId="31095" xr:uid="{DBDCC3BC-59A6-4FDF-8CB5-5162634392A0}"/>
    <cellStyle name="Currency 4 4 2 3 4 2 4" xfId="30856" xr:uid="{E266DC82-37B3-4A61-9149-D8B676B10235}"/>
    <cellStyle name="Currency 4 4 2 3 4 3" xfId="12034" xr:uid="{CC4055C3-9AB9-48BA-B8E9-6F062B9F8F27}"/>
    <cellStyle name="Currency 4 4 2 3 4 3 2" xfId="22414" xr:uid="{3A3D4CBD-6E01-4641-AD71-CF8A85125E52}"/>
    <cellStyle name="Currency 4 4 2 3 4 4" xfId="16748" xr:uid="{9F1DF4B1-6A9D-463B-89D0-8A2B6CDAB99D}"/>
    <cellStyle name="Currency 4 4 2 3 5" xfId="5689" xr:uid="{C340B98F-AC3B-46E2-A9ED-DC08D3F861F0}"/>
    <cellStyle name="Currency 4 4 2 3 5 2" xfId="29703" xr:uid="{3EFD9C23-21A4-42B7-958E-84631AA98301}"/>
    <cellStyle name="Currency 4 4 2 3 5 2 2" xfId="30991" xr:uid="{8BD50B0A-F77B-4D5C-9272-98C9DD72C43D}"/>
    <cellStyle name="Currency 4 4 2 3 6" xfId="23542" xr:uid="{46D9FF0A-A3C3-41E8-8AD7-2B3DFD6AED77}"/>
    <cellStyle name="Currency 4 4 2 3 7" xfId="13618" xr:uid="{542F7D67-A4C1-4700-BB7E-DADA16235EDD}"/>
    <cellStyle name="Currency 4 4 2 4" xfId="1903" xr:uid="{00000000-0005-0000-0000-000090030000}"/>
    <cellStyle name="Currency 4 4 2 4 2" xfId="3101" xr:uid="{00000000-0005-0000-0000-0000A9020000}"/>
    <cellStyle name="Currency 4 4 2 4 2 2" xfId="8181" xr:uid="{17B8D159-7256-494F-B250-69E5D9BAD987}"/>
    <cellStyle name="Currency 4 4 2 4 2 2 2" xfId="28850" xr:uid="{EC7EE37A-1F50-4984-B8F6-00D4FE7D8E0D}"/>
    <cellStyle name="Currency 4 4 2 4 2 2 3" xfId="28629" xr:uid="{C9A4E31C-CD58-49A0-9548-1EEEE3BD061D}"/>
    <cellStyle name="Currency 4 4 2 4 2 2 4" xfId="18561" xr:uid="{2FBDEEA3-5C6D-4F5E-AA43-C3D5A9AD4D5E}"/>
    <cellStyle name="Currency 4 4 2 4 2 3" xfId="11014" xr:uid="{5CA98DED-1729-4747-B387-2556E0E9DF5F}"/>
    <cellStyle name="Currency 4 4 2 4 2 3 2" xfId="21394" xr:uid="{64DE3F4C-3939-4F6B-80DF-1E2EF6213C4F}"/>
    <cellStyle name="Currency 4 4 2 4 2 4" xfId="23674" xr:uid="{66CB5B40-14CE-477C-AA1C-4296E2E86AD6}"/>
    <cellStyle name="Currency 4 4 2 4 2 5" xfId="15728" xr:uid="{04B5EFF6-90EA-46B9-8433-3DA27578DA20}"/>
    <cellStyle name="Currency 4 4 2 4 3" xfId="3557" xr:uid="{00000000-0005-0000-0000-000090030000}"/>
    <cellStyle name="Currency 4 4 2 4 4" xfId="5690" xr:uid="{5A4FEA78-B599-41CC-9868-BAC943503E9D}"/>
    <cellStyle name="Currency 4 4 2 4 4 2" xfId="29971" xr:uid="{B94433C2-4C03-4B4D-94A5-E917D4637908}"/>
    <cellStyle name="Currency 4 4 2 4 5" xfId="25241" xr:uid="{1189934D-B514-4902-8BD7-4DD15F495D81}"/>
    <cellStyle name="Currency 4 4 2 4 6" xfId="13616" xr:uid="{FA1F9B35-0FF6-4C7F-BD90-8D63413D74B5}"/>
    <cellStyle name="Currency 4 4 2 5" xfId="1898" xr:uid="{00000000-0005-0000-0000-000091030000}"/>
    <cellStyle name="Currency 4 4 2 5 2" xfId="2613" xr:uid="{00000000-0005-0000-0000-0000AA020000}"/>
    <cellStyle name="Currency 4 4 2 5 2 2" xfId="7738" xr:uid="{37D6E4AC-6E33-48CD-B4F6-0F2D4F7211EE}"/>
    <cellStyle name="Currency 4 4 2 5 2 2 2" xfId="18118" xr:uid="{D5A6CDF3-81CB-4326-A0F4-7C6106191F34}"/>
    <cellStyle name="Currency 4 4 2 5 2 3" xfId="10571" xr:uid="{360FB14A-F563-424E-8F6B-7C3C04B9D6BE}"/>
    <cellStyle name="Currency 4 4 2 5 2 3 2" xfId="20951" xr:uid="{D5B3335F-D1F0-43A7-8E43-044703D0FA0A}"/>
    <cellStyle name="Currency 4 4 2 5 2 4" xfId="28619" xr:uid="{809EF085-D442-48A5-8B95-365BB7689706}"/>
    <cellStyle name="Currency 4 4 2 5 2 5" xfId="28704" xr:uid="{2E3EEC90-EDBD-455D-B6D2-470488E51772}"/>
    <cellStyle name="Currency 4 4 2 5 2 6" xfId="15285" xr:uid="{69626681-85A9-4215-9E2D-76B0326E7A5E}"/>
    <cellStyle name="Currency 4 4 2 5 3" xfId="3661" xr:uid="{00000000-0005-0000-0000-000091030000}"/>
    <cellStyle name="Currency 4 4 2 5 4" xfId="5687" xr:uid="{9A95B928-1804-4328-A082-0B5689D37A2C}"/>
    <cellStyle name="Currency 4 4 2 5 4 2" xfId="29886" xr:uid="{1E337AB5-CDC0-4D6B-AC88-B5A57522C2AF}"/>
    <cellStyle name="Currency 4 4 2 5 5" xfId="24928" xr:uid="{8411776B-11BF-4BE8-ABFA-40E931CBA0E3}"/>
    <cellStyle name="Currency 4 4 2 5 6" xfId="13001" xr:uid="{3E4E4568-3942-4CB4-B949-E39BC913EBD6}"/>
    <cellStyle name="Currency 4 4 2 6" xfId="2295" xr:uid="{00000000-0005-0000-0000-0000A5020000}"/>
    <cellStyle name="Currency 4 4 2 6 2" xfId="7422" xr:uid="{E769182C-50E2-494B-B656-84B35C9E559F}"/>
    <cellStyle name="Currency 4 4 2 6 2 2" xfId="17802" xr:uid="{84CAB30E-1C3F-4459-AD27-1DC4F7CF4018}"/>
    <cellStyle name="Currency 4 4 2 6 3" xfId="10255" xr:uid="{EC05B593-AEE7-4DB6-BC0C-A9497656B60F}"/>
    <cellStyle name="Currency 4 4 2 6 3 2" xfId="20635" xr:uid="{83854D91-4B8B-4C36-82F1-7F454EDB584A}"/>
    <cellStyle name="Currency 4 4 2 6 4" xfId="24743" xr:uid="{C669A425-66C2-4ED1-A1DF-A830A5952BA5}"/>
    <cellStyle name="Currency 4 4 2 6 5" xfId="28463" xr:uid="{912F3BA5-9B24-44BA-8038-B34D4DF4ED18}"/>
    <cellStyle name="Currency 4 4 2 6 6" xfId="14969" xr:uid="{641CB3F8-BA3B-4F14-922D-071F117F0920}"/>
    <cellStyle name="Currency 4 4 2 7" xfId="3830" xr:uid="{3FE98610-9D18-4345-AD19-91A8C7D105E1}"/>
    <cellStyle name="Currency 4 4 2 7 2" xfId="8663" xr:uid="{5C5AC266-51EB-4694-89B0-52A9EFCE5390}"/>
    <cellStyle name="Currency 4 4 2 7 2 2" xfId="19043" xr:uid="{015B5D4E-6227-4C9C-ABC6-C1B4B6FAFFEA}"/>
    <cellStyle name="Currency 4 4 2 7 3" xfId="11496" xr:uid="{27C27FC8-0E34-4E18-A02C-78CA3130BED3}"/>
    <cellStyle name="Currency 4 4 2 7 3 2" xfId="21876" xr:uid="{1C3B1938-8D74-4943-B0AF-DC54C33600CD}"/>
    <cellStyle name="Currency 4 4 2 7 4" xfId="27627" xr:uid="{0462E136-9BD1-4F29-83FA-58F2DDCE40C6}"/>
    <cellStyle name="Currency 4 4 2 7 5" xfId="28513" xr:uid="{A60B902E-5467-4FE7-9F66-80C1EDACA61A}"/>
    <cellStyle name="Currency 4 4 2 7 6" xfId="16210" xr:uid="{34ED2F95-0A2F-4442-AB6C-F9A33800E411}"/>
    <cellStyle name="Currency 4 4 2 8" xfId="4951" xr:uid="{070C5DCD-F2E8-4339-A158-DD67509D6194}"/>
    <cellStyle name="Currency 4 4 2 8 2" xfId="14246" xr:uid="{18E2B826-99F8-4C7C-A55E-3ABFEFCC4102}"/>
    <cellStyle name="Currency 4 4 2 9" xfId="6699" xr:uid="{7D36F73A-72D9-4DA8-A62D-5C3412A1B7BA}"/>
    <cellStyle name="Currency 4 4 2 9 2" xfId="17079" xr:uid="{E341D44A-0501-45F4-9C3E-5483722A356E}"/>
    <cellStyle name="Currency 4 4 3" xfId="571" xr:uid="{00000000-0005-0000-0000-000092030000}"/>
    <cellStyle name="Currency 4 4 3 10" xfId="12685" xr:uid="{FEA75997-780D-472D-A3E4-56A6D8F8D8D1}"/>
    <cellStyle name="Currency 4 4 3 2" xfId="1905" xr:uid="{00000000-0005-0000-0000-000093030000}"/>
    <cellStyle name="Currency 4 4 3 2 2" xfId="3104" xr:uid="{00000000-0005-0000-0000-0000AC020000}"/>
    <cellStyle name="Currency 4 4 3 2 2 2" xfId="8184" xr:uid="{28A35267-3598-4547-B6FF-E3EA3107BCDF}"/>
    <cellStyle name="Currency 4 4 3 2 2 2 2" xfId="28853" xr:uid="{C67EC69A-2795-4635-AE3E-6A52A68182C3}"/>
    <cellStyle name="Currency 4 4 3 2 2 2 3" xfId="28467" xr:uid="{1D2F5812-0DA1-46AE-A5EC-23E1466B517C}"/>
    <cellStyle name="Currency 4 4 3 2 2 2 4" xfId="18564" xr:uid="{D286A884-068B-4F1B-B885-4ECF551E0351}"/>
    <cellStyle name="Currency 4 4 3 2 2 3" xfId="11017" xr:uid="{700160F2-40F2-48D5-9BE8-A4A1DCE89E6E}"/>
    <cellStyle name="Currency 4 4 3 2 2 3 2" xfId="21397" xr:uid="{32E4A722-FF26-4FBB-A586-1710AD22DEE3}"/>
    <cellStyle name="Currency 4 4 3 2 2 4" xfId="24461" xr:uid="{E2B1710F-D7E1-4F28-AC95-993566A223BF}"/>
    <cellStyle name="Currency 4 4 3 2 2 5" xfId="15731" xr:uid="{8A4C1AFD-8D7A-4968-B92C-20CA0B358FAF}"/>
    <cellStyle name="Currency 4 4 3 2 3" xfId="3554" xr:uid="{00000000-0005-0000-0000-000093030000}"/>
    <cellStyle name="Currency 4 4 3 2 4" xfId="5691" xr:uid="{AC107150-D7A8-43D6-A222-7FFF60EC771B}"/>
    <cellStyle name="Currency 4 4 3 2 4 2" xfId="29973" xr:uid="{C447A071-5548-47AC-88AC-3044929A90F6}"/>
    <cellStyle name="Currency 4 4 3 2 5" xfId="23788" xr:uid="{6D5A2966-DEC8-4195-9E57-33702C82F7AF}"/>
    <cellStyle name="Currency 4 4 3 2 6" xfId="13619" xr:uid="{41C66B63-F1BD-466A-91A3-EE4E189FBDC5}"/>
    <cellStyle name="Currency 4 4 3 3" xfId="1906" xr:uid="{00000000-0005-0000-0000-000094030000}"/>
    <cellStyle name="Currency 4 4 3 3 2" xfId="2695" xr:uid="{00000000-0005-0000-0000-0000AD020000}"/>
    <cellStyle name="Currency 4 4 3 3 2 2" xfId="7819" xr:uid="{F4A44545-97FC-4ABC-B0CA-0534910A0E56}"/>
    <cellStyle name="Currency 4 4 3 3 2 2 2" xfId="18199" xr:uid="{4FCEEDDB-95A9-49A5-A002-DB520D4E0F2F}"/>
    <cellStyle name="Currency 4 4 3 3 2 3" xfId="10652" xr:uid="{A00B99ED-6FFB-4878-96CC-4D02ACAF498A}"/>
    <cellStyle name="Currency 4 4 3 3 2 3 2" xfId="21032" xr:uid="{4899BC26-5703-4E8C-9F3A-C9D8141923CF}"/>
    <cellStyle name="Currency 4 4 3 3 2 4" xfId="15366" xr:uid="{B68A6950-1935-433C-9F30-5649A67CDB1F}"/>
    <cellStyle name="Currency 4 4 3 3 2 5" xfId="30452" xr:uid="{3220311B-FB69-4A21-9EA6-BA827237813C}"/>
    <cellStyle name="Currency 4 4 3 3 3" xfId="3584" xr:uid="{00000000-0005-0000-0000-000094030000}"/>
    <cellStyle name="Currency 4 4 3 3 4" xfId="5692" xr:uid="{193A20EF-0047-4A6C-B664-DEFD302C7B8D}"/>
    <cellStyle name="Currency 4 4 3 3 4 2" xfId="29914" xr:uid="{42A8928A-AD1B-4DB0-86BB-E8BF6D29469A}"/>
    <cellStyle name="Currency 4 4 3 3 5" xfId="22806" xr:uid="{D25D342D-75CA-4B2D-B80B-1365CC0697DE}"/>
    <cellStyle name="Currency 4 4 3 3 6" xfId="13110" xr:uid="{F258322D-6E49-4C94-BB42-D022721D18A1}"/>
    <cellStyle name="Currency 4 4 3 4" xfId="1904" xr:uid="{00000000-0005-0000-0000-000095030000}"/>
    <cellStyle name="Currency 4 4 3 4 2" xfId="3770" xr:uid="{07F20531-A377-448D-B2B8-5E0726E4CBB2}"/>
    <cellStyle name="Currency 4 4 3 4 2 2" xfId="8614" xr:uid="{76E14BB7-D181-41E8-B76A-F4E1F05ABA42}"/>
    <cellStyle name="Currency 4 4 3 4 2 2 2" xfId="18994" xr:uid="{E2D1C956-7BE2-4240-9848-9C0D30018986}"/>
    <cellStyle name="Currency 4 4 3 4 2 3" xfId="11447" xr:uid="{A905F953-8ED5-4CF9-95A4-615ED1708C5A}"/>
    <cellStyle name="Currency 4 4 3 4 2 3 2" xfId="21827" xr:uid="{802B883D-F7B5-4863-84E2-8110B3E7C1FB}"/>
    <cellStyle name="Currency 4 4 3 4 2 4" xfId="25972" xr:uid="{7B0FDD69-632A-4DC5-87F6-15114CCC50D2}"/>
    <cellStyle name="Currency 4 4 3 4 2 5" xfId="27419" xr:uid="{B0617012-55C5-4B9D-9146-D67D52658F3F}"/>
    <cellStyle name="Currency 4 4 3 4 2 6" xfId="16161" xr:uid="{575C6C11-3418-4007-9630-4BC7159E78AA}"/>
    <cellStyle name="Currency 4 4 3 4 3" xfId="22864" xr:uid="{1A29221E-C015-45FA-9134-C2C3C9F98B1E}"/>
    <cellStyle name="Currency 4 4 3 5" xfId="4139" xr:uid="{D4B1C4AC-16F6-4633-954B-0E0639E01914}"/>
    <cellStyle name="Currency 4 4 3 5 2" xfId="8911" xr:uid="{D7A5433B-2D57-4DA7-A6D4-3BD9D4C7D0DC}"/>
    <cellStyle name="Currency 4 4 3 5 2 2" xfId="29014" xr:uid="{EC1ADC02-8593-4A90-A032-DC0937DEC627}"/>
    <cellStyle name="Currency 4 4 3 5 2 3" xfId="26750" xr:uid="{551323B0-0D08-4463-B72F-EEF383D59218}"/>
    <cellStyle name="Currency 4 4 3 5 2 4" xfId="19291" xr:uid="{A9E9D21B-0A62-44F0-AB74-22AE5AD93639}"/>
    <cellStyle name="Currency 4 4 3 5 2 5" xfId="31021" xr:uid="{C772FF49-A530-4A0E-B7EF-F2DE775CB904}"/>
    <cellStyle name="Currency 4 4 3 5 3" xfId="11744" xr:uid="{7FB50B49-0896-451A-BBB1-938C24C33B3A}"/>
    <cellStyle name="Currency 4 4 3 5 3 2" xfId="22124" xr:uid="{AAA9B7F7-BD78-41D7-90CE-DE4F4B1FCF26}"/>
    <cellStyle name="Currency 4 4 3 5 4" xfId="25538" xr:uid="{5242B304-AD13-4A62-B493-DDBA6577F6BA}"/>
    <cellStyle name="Currency 4 4 3 5 5" xfId="16458" xr:uid="{D206A757-E919-4031-A5E0-10222AEA5ABD}"/>
    <cellStyle name="Currency 4 4 3 6" xfId="4953" xr:uid="{FA65F11D-481D-4170-8FA9-798AA2830B03}"/>
    <cellStyle name="Currency 4 4 3 6 2" xfId="27068" xr:uid="{BF1A825B-FB2D-457F-BB69-1A877B3C389E}"/>
    <cellStyle name="Currency 4 4 3 6 3" xfId="26850" xr:uid="{7A281B76-9630-499F-A6B8-7D065D0DF04C}"/>
    <cellStyle name="Currency 4 4 3 6 4" xfId="14248" xr:uid="{F93EA684-5F36-4F2A-9DA9-44F08D372E5C}"/>
    <cellStyle name="Currency 4 4 3 7" xfId="6701" xr:uid="{5212CBAC-1EE9-4989-8552-1BB543D5560E}"/>
    <cellStyle name="Currency 4 4 3 7 2" xfId="26031" xr:uid="{AE55EBFC-81F0-4FFF-A7C4-B51FE344C49E}"/>
    <cellStyle name="Currency 4 4 3 7 3" xfId="27023" xr:uid="{F22A5A6A-32A6-49E5-96B0-484D43E6094B}"/>
    <cellStyle name="Currency 4 4 3 7 4" xfId="17081" xr:uid="{4022AFF0-7B99-4C08-BBE1-DF9E77BD4DA2}"/>
    <cellStyle name="Currency 4 4 3 8" xfId="9534" xr:uid="{BC568C3D-AE73-4B82-BFB4-A38DC814868E}"/>
    <cellStyle name="Currency 4 4 3 8 2" xfId="19914" xr:uid="{F0944CF6-52BD-4779-B313-62D489AF6120}"/>
    <cellStyle name="Currency 4 4 3 9" xfId="25501" xr:uid="{F6E34D30-A59B-4D54-AD44-B7D52207DF03}"/>
    <cellStyle name="Currency 4 4 4" xfId="572" xr:uid="{00000000-0005-0000-0000-000096030000}"/>
    <cellStyle name="Currency 4 4 4 10" xfId="13620" xr:uid="{22A6E31E-BFED-4155-83F3-C6B38C339ED3}"/>
    <cellStyle name="Currency 4 4 4 2" xfId="1908" xr:uid="{00000000-0005-0000-0000-000097030000}"/>
    <cellStyle name="Currency 4 4 4 2 2" xfId="23514" xr:uid="{6C469949-B796-41B0-A72C-3324EE72B59F}"/>
    <cellStyle name="Currency 4 4 4 2 2 2" xfId="29795" xr:uid="{F7B71C15-7722-459E-8BE7-FADD50187F71}"/>
    <cellStyle name="Currency 4 4 4 2 2 2 2" xfId="30859" xr:uid="{9D9B1BB6-7F98-4579-9936-669B30E05F76}"/>
    <cellStyle name="Currency 4 4 4 2 3" xfId="23158" xr:uid="{84ACC6A3-99BA-4642-A269-125562AF4504}"/>
    <cellStyle name="Currency 4 4 4 2 4" xfId="30064"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2" xr:uid="{2BBECCD9-6495-43AF-86E0-81F64B2A7737}"/>
    <cellStyle name="Currency 4 4 4 5 2 2" xfId="19582" xr:uid="{23BF737A-2D23-4F63-9F38-0B7BFF6210B1}"/>
    <cellStyle name="Currency 4 4 4 5 2 3" xfId="31096" xr:uid="{922E07EA-F204-451A-9C0B-BC8E8926C35D}"/>
    <cellStyle name="Currency 4 4 4 5 2 4" xfId="30858" xr:uid="{301E1222-4E62-42A9-A362-C26BC40FFCB3}"/>
    <cellStyle name="Currency 4 4 4 5 3" xfId="12035" xr:uid="{2444FECE-BC68-423D-839C-5CE3B4F9BC1B}"/>
    <cellStyle name="Currency 4 4 4 5 3 2" xfId="22415" xr:uid="{58EF8FE6-53F6-4028-B2BB-75F236249CBD}"/>
    <cellStyle name="Currency 4 4 4 5 4" xfId="16749" xr:uid="{B558872C-317E-4B14-AB9F-874B55B2F5C5}"/>
    <cellStyle name="Currency 4 4 4 6" xfId="4954" xr:uid="{18ABB6A8-C403-456C-98F4-0EE04349E584}"/>
    <cellStyle name="Currency 4 4 4 6 2" xfId="14249" xr:uid="{58E46FBB-755C-4FB2-A35F-47E549F0BD49}"/>
    <cellStyle name="Currency 4 4 4 7" xfId="6702" xr:uid="{596064E9-A3D6-4168-8E40-533C5FE5261B}"/>
    <cellStyle name="Currency 4 4 4 7 2" xfId="17082" xr:uid="{4EDFE94E-D8DB-4C33-9E32-6E6954FC7DB2}"/>
    <cellStyle name="Currency 4 4 4 8" xfId="9535" xr:uid="{7E8CFD0C-E04E-4D79-A5B5-E36825FD963E}"/>
    <cellStyle name="Currency 4 4 4 8 2" xfId="19915" xr:uid="{D344D597-610C-4218-9B56-5A1108029B26}"/>
    <cellStyle name="Currency 4 4 4 9" xfId="22776" xr:uid="{273C5658-5482-4CBD-8210-7DC046A9AB81}"/>
    <cellStyle name="Currency 4 4 5" xfId="1910" xr:uid="{00000000-0005-0000-0000-00009A030000}"/>
    <cellStyle name="Currency 4 4 5 2" xfId="2884" xr:uid="{00000000-0005-0000-0000-0000AF020000}"/>
    <cellStyle name="Currency 4 4 5 2 2" xfId="8001" xr:uid="{E706C878-2C34-422A-A8A0-D864701A29BC}"/>
    <cellStyle name="Currency 4 4 5 2 2 2" xfId="26459" xr:uid="{8F6912E3-A45B-4771-8C84-42F8D99A8E39}"/>
    <cellStyle name="Currency 4 4 5 2 2 2 2" xfId="31177" xr:uid="{E6ECC9DB-DC28-467B-B7F1-CDE8E720F8D3}"/>
    <cellStyle name="Currency 4 4 5 2 2 2 3" xfId="30860" xr:uid="{8A1F00C7-AFCE-4683-94ED-A78DC54E07F5}"/>
    <cellStyle name="Currency 4 4 5 2 2 3" xfId="28363" xr:uid="{3E644810-A0E0-49AF-9121-6E0D617C9F9B}"/>
    <cellStyle name="Currency 4 4 5 2 2 4" xfId="18381" xr:uid="{48D5BEDA-330E-4BCC-B7F7-1F58EFDF3FAB}"/>
    <cellStyle name="Currency 4 4 5 2 3" xfId="10834" xr:uid="{8385A4A4-CAE6-464C-8D6D-09A97C966A1D}"/>
    <cellStyle name="Currency 4 4 5 2 3 2" xfId="21214" xr:uid="{2D781732-0962-4F77-983C-1CDD76FA6BB9}"/>
    <cellStyle name="Currency 4 4 5 2 4" xfId="25204" xr:uid="{4BA2EDA2-92EE-40D3-8CD0-5982FF26CE6C}"/>
    <cellStyle name="Currency 4 4 5 2 5" xfId="15548" xr:uid="{6D334121-FCC4-4222-AF17-882F68418372}"/>
    <cellStyle name="Currency 4 4 5 3" xfId="3560" xr:uid="{00000000-0005-0000-0000-00009A030000}"/>
    <cellStyle name="Currency 4 4 5 4" xfId="5693" xr:uid="{185473FA-8510-43D0-BF8C-2C41F88C632B}"/>
    <cellStyle name="Currency 4 4 5 4 2" xfId="29849" xr:uid="{53673545-98E4-4DAE-8363-8BC88BF5941E}"/>
    <cellStyle name="Currency 4 4 5 5" xfId="22972" xr:uid="{C3CB335E-5D79-45F9-AA49-2C67A54AC125}"/>
    <cellStyle name="Currency 4 4 5 6" xfId="13383" xr:uid="{E33E0FD3-8ACA-447C-B22D-09D67C881F8C}"/>
    <cellStyle name="Currency 4 4 6" xfId="1911" xr:uid="{00000000-0005-0000-0000-00009B030000}"/>
    <cellStyle name="Currency 4 4 6 2" xfId="2450" xr:uid="{00000000-0005-0000-0000-0000B0020000}"/>
    <cellStyle name="Currency 4 4 6 2 2" xfId="7575" xr:uid="{8C7E1CB5-24B2-4C06-B574-3CCF8E4D4FAF}"/>
    <cellStyle name="Currency 4 4 6 2 2 2" xfId="17955" xr:uid="{6A488EF1-40BC-410B-A9DD-E4DD703411B9}"/>
    <cellStyle name="Currency 4 4 6 2 3" xfId="10408" xr:uid="{2C895468-9D6B-45DE-9B6E-63DB10E7354C}"/>
    <cellStyle name="Currency 4 4 6 2 3 2" xfId="20788" xr:uid="{04CD12E1-4B0D-4532-9DDB-BE35C5B28512}"/>
    <cellStyle name="Currency 4 4 6 2 4" xfId="27416" xr:uid="{D1E79319-E313-4D2C-9D9E-08BDF44ED27D}"/>
    <cellStyle name="Currency 4 4 6 2 5" xfId="26268" xr:uid="{1AE1D3C1-28D4-4D37-86B0-3452ECD9B6AA}"/>
    <cellStyle name="Currency 4 4 6 2 6" xfId="15122" xr:uid="{C20D0B3A-B542-4016-967C-E7A10907E596}"/>
    <cellStyle name="Currency 4 4 6 3" xfId="3592" xr:uid="{00000000-0005-0000-0000-00009B030000}"/>
    <cellStyle name="Currency 4 4 6 4" xfId="5694" xr:uid="{2C0CC53D-152E-44E5-AED9-191AC3BD2EEB}"/>
    <cellStyle name="Currency 4 4 6 4 2" xfId="29860" xr:uid="{349FD21A-67D9-40B3-8E31-F2333293EFC2}"/>
    <cellStyle name="Currency 4 4 6 5" xfId="25350" xr:uid="{8FD0F9DD-B8DA-44AE-86E7-B484DD0FA26C}"/>
    <cellStyle name="Currency 4 4 6 6" xfId="12838" xr:uid="{AD2A135C-E052-4007-9C51-0C179C5E7320}"/>
    <cellStyle name="Currency 4 4 7" xfId="1897" xr:uid="{00000000-0005-0000-0000-00009C030000}"/>
    <cellStyle name="Currency 4 4 7 2" xfId="2204" xr:uid="{00000000-0005-0000-0000-0000A4020000}"/>
    <cellStyle name="Currency 4 4 7 2 2" xfId="7331" xr:uid="{62EF3B49-9C3F-4DB0-8470-22FF7A1A9DB0}"/>
    <cellStyle name="Currency 4 4 7 2 2 2" xfId="17711" xr:uid="{8274FE90-26AD-47D5-B025-2D6ABB711C56}"/>
    <cellStyle name="Currency 4 4 7 2 3" xfId="10164" xr:uid="{080EBF57-24D2-4B02-8980-3C5D00F55BB7}"/>
    <cellStyle name="Currency 4 4 7 2 3 2" xfId="20544" xr:uid="{0372398F-1696-4722-9F52-2C7BF476EABC}"/>
    <cellStyle name="Currency 4 4 7 2 4" xfId="27694" xr:uid="{260BCC71-9ADF-41F7-9F7F-8DDE0748C47A}"/>
    <cellStyle name="Currency 4 4 7 2 5" xfId="26532" xr:uid="{CD9566BE-C759-4FE2-8BFE-14AD9676A026}"/>
    <cellStyle name="Currency 4 4 7 2 6" xfId="14878" xr:uid="{70853DB0-5ABB-4046-A264-8072BB939B1E}"/>
    <cellStyle name="Currency 4 4 7 3" xfId="3550" xr:uid="{00000000-0005-0000-0000-00009C030000}"/>
    <cellStyle name="Currency 4 4 7 4" xfId="23996" xr:uid="{3627A03A-4482-445B-90C3-B16E8F917721}"/>
    <cellStyle name="Currency 4 4 8" xfId="3884" xr:uid="{8F492FEB-DD26-4D92-B639-56080C96DAD0}"/>
    <cellStyle name="Currency 4 4 8 2" xfId="8716" xr:uid="{DAD2360B-067F-4D07-A858-480B67333D2B}"/>
    <cellStyle name="Currency 4 4 8 2 2" xfId="19096" xr:uid="{C7898B95-E082-451B-B2EC-50C3150B9BA5}"/>
    <cellStyle name="Currency 4 4 8 3" xfId="11549" xr:uid="{5D0C0B8C-1995-4240-B3F9-561A2014C994}"/>
    <cellStyle name="Currency 4 4 8 3 2" xfId="21929" xr:uid="{EE1C25E8-167D-4C7C-B018-6839FBE69164}"/>
    <cellStyle name="Currency 4 4 8 4" xfId="26449" xr:uid="{82287D56-B02D-4F68-B9A6-64009DFF896E}"/>
    <cellStyle name="Currency 4 4 8 5" xfId="28737" xr:uid="{F831583E-FE89-4A56-8161-10A6D8C24FD3}"/>
    <cellStyle name="Currency 4 4 8 6" xfId="16263" xr:uid="{30ACCFBB-EB86-4E6F-8833-07FD0F8ACD5B}"/>
    <cellStyle name="Currency 4 4 9" xfId="4950" xr:uid="{CDC5A57C-39E3-4F44-8543-1AF3DDF56F13}"/>
    <cellStyle name="Currency 4 4 9 2" xfId="26486" xr:uid="{B2BCE877-50E5-41D9-B7EB-2E62128CFE4F}"/>
    <cellStyle name="Currency 4 4 9 3" xfId="28379" xr:uid="{B9AD3C45-5151-45F4-9C1E-9B37CB2D1074}"/>
    <cellStyle name="Currency 4 4 9 4" xfId="14245" xr:uid="{8E423349-87EE-42D6-AED9-9F1C41279132}"/>
    <cellStyle name="Currency 4 5" xfId="573" xr:uid="{00000000-0005-0000-0000-00009D030000}"/>
    <cellStyle name="Currency 4 5 10" xfId="6703" xr:uid="{96D8005A-5D5D-4F79-BBBF-7E5CB28B4B4F}"/>
    <cellStyle name="Currency 4 5 10 2" xfId="17083" xr:uid="{81F424D6-4264-4E30-BEB1-0817CD168E12}"/>
    <cellStyle name="Currency 4 5 11" xfId="9536" xr:uid="{3F991DD6-16B1-4177-928C-BAF66C83B4F2}"/>
    <cellStyle name="Currency 4 5 11 2" xfId="19916" xr:uid="{A7B41CDA-B897-4123-A170-00939D138172}"/>
    <cellStyle name="Currency 4 5 12" xfId="23112" xr:uid="{E500777F-BE40-4CCF-A9CD-C9040D92E351}"/>
    <cellStyle name="Currency 4 5 13" xfId="12528" xr:uid="{1D7A1179-43DD-4B78-BF9D-06270AD4081B}"/>
    <cellStyle name="Currency 4 5 2" xfId="574" xr:uid="{00000000-0005-0000-0000-00009E030000}"/>
    <cellStyle name="Currency 4 5 2 10" xfId="24625" xr:uid="{936AD911-D8C4-43A4-826C-E4A0CEE467A1}"/>
    <cellStyle name="Currency 4 5 2 11" xfId="12686" xr:uid="{3BE07639-9D6E-46C0-8899-0CFA846D1B4E}"/>
    <cellStyle name="Currency 4 5 2 2" xfId="575" xr:uid="{00000000-0005-0000-0000-00009F030000}"/>
    <cellStyle name="Currency 4 5 2 2 2" xfId="1915" xr:uid="{00000000-0005-0000-0000-0000A0030000}"/>
    <cellStyle name="Currency 4 5 2 2 2 2" xfId="25698" xr:uid="{4DA1172A-F308-41C1-8CF1-3AFF6E52A4D0}"/>
    <cellStyle name="Currency 4 5 2 2 2 2 2" xfId="29814" xr:uid="{54AEC88B-7641-4033-8E17-654214DB9AAB}"/>
    <cellStyle name="Currency 4 5 2 2 2 2 2 2" xfId="30862" xr:uid="{7381C2EE-3CA1-46AD-B6E8-34B86631DCC2}"/>
    <cellStyle name="Currency 4 5 2 2 2 3" xfId="25549" xr:uid="{28F1393C-3413-4434-818B-1BEA030FD1C4}"/>
    <cellStyle name="Currency 4 5 2 2 2 4" xfId="30065" xr:uid="{0B5255B4-B7A2-4EE0-89D0-EB53C585A7A2}"/>
    <cellStyle name="Currency 4 5 2 2 3" xfId="1916" xr:uid="{00000000-0005-0000-0000-0000A1030000}"/>
    <cellStyle name="Currency 4 5 2 2 3 2" xfId="28278" xr:uid="{50B40CE8-5CD9-417B-992B-76488973FBEE}"/>
    <cellStyle name="Currency 4 5 2 2 3 3" xfId="27748" xr:uid="{8C12FD05-3DB0-4D9C-B5B8-A93CD492E9A2}"/>
    <cellStyle name="Currency 4 5 2 2 4" xfId="1914" xr:uid="{00000000-0005-0000-0000-0000A2030000}"/>
    <cellStyle name="Currency 4 5 2 2 5" xfId="4957" xr:uid="{06F5503A-5501-48DF-AE79-3F46F4403A51}"/>
    <cellStyle name="Currency 4 5 2 2 5 2" xfId="28397" xr:uid="{6F744894-9EB6-451C-8783-B144588227CA}"/>
    <cellStyle name="Currency 4 5 2 2 5 2 2" xfId="31205" xr:uid="{D619C706-0816-463B-AC58-19A8A3D29D53}"/>
    <cellStyle name="Currency 4 5 2 2 5 2 3" xfId="30861" xr:uid="{B367D80E-8DFE-4B0E-B803-BCECA40AD35A}"/>
    <cellStyle name="Currency 4 5 2 2 5 3" xfId="26343" xr:uid="{DD6A66B5-B137-407F-9C2F-621CDB3F8CC8}"/>
    <cellStyle name="Currency 4 5 2 2 5 4" xfId="14252" xr:uid="{D83F280C-9B11-4050-AC8A-E67693348519}"/>
    <cellStyle name="Currency 4 5 2 2 6" xfId="6705" xr:uid="{EE93D6B9-B3EB-4524-A2EE-0312B0817817}"/>
    <cellStyle name="Currency 4 5 2 2 6 2" xfId="17085" xr:uid="{53293CAC-3243-4905-A96F-0BE3DAB1F405}"/>
    <cellStyle name="Currency 4 5 2 2 7" xfId="9538" xr:uid="{EBBCB11B-E385-46E9-9E80-D9F72677C98A}"/>
    <cellStyle name="Currency 4 5 2 2 7 2" xfId="19918" xr:uid="{F9E1AEC7-09F0-49FB-96CF-0604B4EEA2D1}"/>
    <cellStyle name="Currency 4 5 2 2 8" xfId="24940" xr:uid="{3AB8780B-A800-4DD5-8250-85632D3B4D59}"/>
    <cellStyle name="Currency 4 5 2 2 9" xfId="13621" xr:uid="{A648DF40-1D57-43EF-902C-77D60F3FB356}"/>
    <cellStyle name="Currency 4 5 2 3" xfId="1917" xr:uid="{00000000-0005-0000-0000-0000A3030000}"/>
    <cellStyle name="Currency 4 5 2 3 2" xfId="2696" xr:uid="{00000000-0005-0000-0000-0000B4020000}"/>
    <cellStyle name="Currency 4 5 2 3 2 2" xfId="7820" xr:uid="{67C18852-F72D-450B-B688-FF3BB6681BEB}"/>
    <cellStyle name="Currency 4 5 2 3 2 2 2" xfId="18200" xr:uid="{6B9144A4-11AF-4880-AF7A-EFF01DABC516}"/>
    <cellStyle name="Currency 4 5 2 3 2 3" xfId="10653" xr:uid="{DACA02BB-B318-4FFD-A752-9E48C2216722}"/>
    <cellStyle name="Currency 4 5 2 3 2 3 2" xfId="21033" xr:uid="{E723C75D-F9F7-4F0C-B47B-9E2213D69722}"/>
    <cellStyle name="Currency 4 5 2 3 2 4" xfId="15367" xr:uid="{B860F650-DF92-412F-A990-63AF6856B0E9}"/>
    <cellStyle name="Currency 4 5 2 3 2 5" xfId="30453" xr:uid="{355E64D1-2E56-48F9-84A3-D2E0274B7114}"/>
    <cellStyle name="Currency 4 5 2 3 3" xfId="3675" xr:uid="{00000000-0005-0000-0000-0000A3030000}"/>
    <cellStyle name="Currency 4 5 2 3 4" xfId="5695" xr:uid="{0CD193E0-BEC1-4BF2-9788-987F9986CB96}"/>
    <cellStyle name="Currency 4 5 2 3 4 2" xfId="29759" xr:uid="{99F86FCC-1A9F-4D57-BA3E-48351CE66BC9}"/>
    <cellStyle name="Currency 4 5 2 3 5" xfId="25187" xr:uid="{125BE751-1BD6-47F7-842E-CEBBAC01888C}"/>
    <cellStyle name="Currency 4 5 2 3 6" xfId="13112" xr:uid="{21994009-8AC5-412E-B726-0E1FDA509878}"/>
    <cellStyle name="Currency 4 5 2 4" xfId="1918" xr:uid="{00000000-0005-0000-0000-0000A4030000}"/>
    <cellStyle name="Currency 4 5 2 4 2" xfId="4631" xr:uid="{BA18F28B-B30E-475A-A9D3-122AB6CEE39E}"/>
    <cellStyle name="Currency 4 5 2 4 2 2" xfId="9398" xr:uid="{9A68ECEB-8860-4DAC-A876-F0FFE7E1EBBD}"/>
    <cellStyle name="Currency 4 5 2 4 2 2 2" xfId="19778" xr:uid="{3A8E03A7-588B-4FE6-96FE-51678034FA98}"/>
    <cellStyle name="Currency 4 5 2 4 2 2 3" xfId="31107" xr:uid="{49C92F80-9083-4A60-A898-B9E99DF67213}"/>
    <cellStyle name="Currency 4 5 2 4 2 2 4" xfId="30863" xr:uid="{6CEECFC6-3451-4ABE-A9DF-E8C6F4B15275}"/>
    <cellStyle name="Currency 4 5 2 4 2 3" xfId="12231" xr:uid="{8EC2CF1B-DDA4-40E6-82CF-831E173360E4}"/>
    <cellStyle name="Currency 4 5 2 4 2 3 2" xfId="22611" xr:uid="{6B75FAE7-0EB2-4AF6-90E3-7863B23C4EC5}"/>
    <cellStyle name="Currency 4 5 2 4 2 4" xfId="27723" xr:uid="{21ADC332-137F-4210-8E5E-06BFA4605AD4}"/>
    <cellStyle name="Currency 4 5 2 4 2 5" xfId="28414" xr:uid="{4D589DCE-7D71-4DC6-8C8F-0F643AD2B7CC}"/>
    <cellStyle name="Currency 4 5 2 4 2 6" xfId="16945" xr:uid="{735BD329-52F2-4E9F-8861-1305BAC1A1BF}"/>
    <cellStyle name="Currency 4 5 2 4 3" xfId="22665" xr:uid="{B1B04259-86DC-4B25-824F-1D24D88090AB}"/>
    <cellStyle name="Currency 4 5 2 4 3 2" xfId="29916" xr:uid="{5BBE9C94-0D99-4B58-8FC7-D89D9325D11D}"/>
    <cellStyle name="Currency 4 5 2 4 4" xfId="30027" xr:uid="{9967B865-BEDC-4A63-801B-5525C2EDC36C}"/>
    <cellStyle name="Currency 4 5 2 5" xfId="1913" xr:uid="{00000000-0005-0000-0000-0000A5030000}"/>
    <cellStyle name="Currency 4 5 2 5 2" xfId="24046" xr:uid="{0D05523D-B528-4033-A555-6E964F1AABAC}"/>
    <cellStyle name="Currency 4 5 2 5 3" xfId="25821" xr:uid="{F99162FC-7F1B-4FCA-89F8-447E787AAD95}"/>
    <cellStyle name="Currency 4 5 2 6" xfId="4140" xr:uid="{50D9385E-5919-4685-9204-577765CC4A3B}"/>
    <cellStyle name="Currency 4 5 2 6 2" xfId="8912" xr:uid="{AEBA6F39-5836-428B-9617-79274402EF9A}"/>
    <cellStyle name="Currency 4 5 2 6 2 2" xfId="19292" xr:uid="{2F0A757F-31C8-4EED-B23D-7F988BF96807}"/>
    <cellStyle name="Currency 4 5 2 6 3" xfId="11745" xr:uid="{E263A163-386C-412B-BA71-3CDC89A52DAA}"/>
    <cellStyle name="Currency 4 5 2 6 3 2" xfId="22125" xr:uid="{528AAB7A-FF20-4760-844E-90D0F881E7A4}"/>
    <cellStyle name="Currency 4 5 2 6 4" xfId="27902" xr:uid="{5DC743F1-2CEC-4105-92A1-374C9B082498}"/>
    <cellStyle name="Currency 4 5 2 6 5" xfId="27780" xr:uid="{6B6A6791-AA8B-4932-B61E-E7194F5E38FA}"/>
    <cellStyle name="Currency 4 5 2 6 6" xfId="16459" xr:uid="{EB6EFB00-28D2-4BD3-ADF9-75B56417D836}"/>
    <cellStyle name="Currency 4 5 2 7" xfId="4956" xr:uid="{FF155009-9AE8-472A-9786-1C5CC368329D}"/>
    <cellStyle name="Currency 4 5 2 7 2" xfId="27017" xr:uid="{1795F53F-CF1C-4045-9A4C-F0F3A2201498}"/>
    <cellStyle name="Currency 4 5 2 7 3" xfId="26115" xr:uid="{F40AD9EC-DE66-45CF-B0E2-400E0AE4591C}"/>
    <cellStyle name="Currency 4 5 2 7 4" xfId="14251" xr:uid="{50F566A2-5536-4CA9-B693-1925A58069AE}"/>
    <cellStyle name="Currency 4 5 2 8" xfId="6704" xr:uid="{1EDC8D52-5429-4EA0-BC30-B850169953D7}"/>
    <cellStyle name="Currency 4 5 2 8 2" xfId="17084" xr:uid="{18CDBB35-502C-46D6-A711-7757F3F93718}"/>
    <cellStyle name="Currency 4 5 2 9" xfId="9537" xr:uid="{2E013ABA-A669-4820-9CC5-6735C91F7EA0}"/>
    <cellStyle name="Currency 4 5 2 9 2" xfId="19917" xr:uid="{5FEF1FDC-1A94-4A05-910B-3E5D62136936}"/>
    <cellStyle name="Currency 4 5 3" xfId="576" xr:uid="{00000000-0005-0000-0000-0000A6030000}"/>
    <cellStyle name="Currency 4 5 3 10" xfId="13622" xr:uid="{334D3E92-60E7-42E3-8CC0-E74FC9A43C56}"/>
    <cellStyle name="Currency 4 5 3 2" xfId="1920" xr:uid="{00000000-0005-0000-0000-0000A7030000}"/>
    <cellStyle name="Currency 4 5 3 2 2" xfId="23943" xr:uid="{AAF0F971-3028-4122-875F-31812B9A5C10}"/>
    <cellStyle name="Currency 4 5 3 2 2 2" xfId="29817" xr:uid="{4B3D4FBF-846C-4EAB-8330-290E50CB5918}"/>
    <cellStyle name="Currency 4 5 3 2 2 2 2" xfId="30865" xr:uid="{56E3ECBD-CC6C-4809-A0CF-27A26DF84B37}"/>
    <cellStyle name="Currency 4 5 3 2 3" xfId="25619" xr:uid="{CE950C91-DA13-4A1B-A20A-059D6EE2D92A}"/>
    <cellStyle name="Currency 4 5 3 2 3 2" xfId="26036" xr:uid="{BE3BCC2F-6352-4B40-AC21-B009231F1344}"/>
    <cellStyle name="Currency 4 5 3 2 4" xfId="30066" xr:uid="{B604ADA6-9D95-4C24-AA2C-55BB6B9DA913}"/>
    <cellStyle name="Currency 4 5 3 3" xfId="1921" xr:uid="{00000000-0005-0000-0000-0000A8030000}"/>
    <cellStyle name="Currency 4 5 3 4" xfId="1919" xr:uid="{00000000-0005-0000-0000-0000A9030000}"/>
    <cellStyle name="Currency 4 5 3 4 2" xfId="22935" xr:uid="{71B5603C-6766-4D0C-B1CC-BB0C74847168}"/>
    <cellStyle name="Currency 4 5 3 4 3" xfId="23188" xr:uid="{1205E03B-BC6A-4DE9-88A4-2BEF1DEAC256}"/>
    <cellStyle name="Currency 4 5 3 5" xfId="4431" xr:uid="{3AA8AD3D-7C60-4403-BB09-DDF91B3CAE59}"/>
    <cellStyle name="Currency 4 5 3 5 2" xfId="9203" xr:uid="{A3A5C4BF-1097-4467-8467-E6868B8BA4F4}"/>
    <cellStyle name="Currency 4 5 3 5 2 2" xfId="19583" xr:uid="{49F42FB0-91CB-458C-A7D4-235AF0A55179}"/>
    <cellStyle name="Currency 4 5 3 5 2 3" xfId="31097" xr:uid="{33326015-762D-4E88-83D4-A64BE6A0CC24}"/>
    <cellStyle name="Currency 4 5 3 5 2 4" xfId="30864" xr:uid="{F643D74F-7AFF-4B03-A864-927FA527D96F}"/>
    <cellStyle name="Currency 4 5 3 5 3" xfId="12036" xr:uid="{E00CD68C-A290-4DB5-A1CF-3644D0747AC5}"/>
    <cellStyle name="Currency 4 5 3 5 3 2" xfId="22416" xr:uid="{E84E2549-6431-44F9-B607-FBBBD1DC9327}"/>
    <cellStyle name="Currency 4 5 3 5 4" xfId="28381" xr:uid="{0F213479-C7BF-460B-921C-9BF2F16D4990}"/>
    <cellStyle name="Currency 4 5 3 5 5" xfId="28281" xr:uid="{22548A9C-4DD8-41F0-A41C-723D58FD4503}"/>
    <cellStyle name="Currency 4 5 3 5 6" xfId="16750" xr:uid="{52FEF294-8412-4EB3-8765-5D8BDE2BE71D}"/>
    <cellStyle name="Currency 4 5 3 6" xfId="4958" xr:uid="{761BB72E-4A93-4F6D-952A-D789235B3BEF}"/>
    <cellStyle name="Currency 4 5 3 6 2" xfId="25856" xr:uid="{CC96E5FE-101D-49B5-AFF2-F0D67BAF3B1D}"/>
    <cellStyle name="Currency 4 5 3 6 3" xfId="25957" xr:uid="{2BE1B934-0731-458E-BBB0-C55DFA45F7BC}"/>
    <cellStyle name="Currency 4 5 3 6 4" xfId="14253" xr:uid="{8405B132-7A1C-4C01-9D7B-5EB24C9806D1}"/>
    <cellStyle name="Currency 4 5 3 7" xfId="6706" xr:uid="{E097C61D-B8A4-4BA3-A749-1FB076D1944C}"/>
    <cellStyle name="Currency 4 5 3 7 2" xfId="17086" xr:uid="{A011E640-EF48-4A1F-8560-DE3E220E899D}"/>
    <cellStyle name="Currency 4 5 3 8" xfId="9539" xr:uid="{AC37EC65-F8CF-42B4-8DC6-FADD287AB63E}"/>
    <cellStyle name="Currency 4 5 3 8 2" xfId="19919" xr:uid="{C869296A-CF30-471C-9C5F-F51BBB60F5C0}"/>
    <cellStyle name="Currency 4 5 3 9" xfId="23967" xr:uid="{F443B76C-96A1-45EC-9AFC-26C101FCEB45}"/>
    <cellStyle name="Currency 4 5 4" xfId="577" xr:uid="{00000000-0005-0000-0000-0000AA030000}"/>
    <cellStyle name="Currency 4 5 4 2" xfId="1923" xr:uid="{00000000-0005-0000-0000-0000AB030000}"/>
    <cellStyle name="Currency 4 5 4 2 2" xfId="24662" xr:uid="{263B1B22-114C-495E-9350-2ABE6490124D}"/>
    <cellStyle name="Currency 4 5 4 2 2 2" xfId="29801" xr:uid="{C804928D-1D33-4538-9314-49B044D66F42}"/>
    <cellStyle name="Currency 4 5 4 2 2 2 2" xfId="30867" xr:uid="{B0C9A63D-7494-4D52-8251-421A392B421C}"/>
    <cellStyle name="Currency 4 5 4 2 3" xfId="24066" xr:uid="{0D856946-7117-49EA-AC01-0064A38C42CE}"/>
    <cellStyle name="Currency 4 5 4 2 4" xfId="30043" xr:uid="{EEFDFB76-2D08-40FB-A6B7-3476F3E82C64}"/>
    <cellStyle name="Currency 4 5 4 3" xfId="1924" xr:uid="{00000000-0005-0000-0000-0000AC030000}"/>
    <cellStyle name="Currency 4 5 4 4" xfId="1922" xr:uid="{00000000-0005-0000-0000-0000AD030000}"/>
    <cellStyle name="Currency 4 5 4 5" xfId="4959" xr:uid="{87419F56-CBBC-4EC5-A5FA-A3AF979B0915}"/>
    <cellStyle name="Currency 4 5 4 5 2" xfId="14254" xr:uid="{8C5EB694-52CC-490F-B3E9-4913D21D4D43}"/>
    <cellStyle name="Currency 4 5 4 5 2 2" xfId="31118" xr:uid="{599ACB9C-A937-47CA-9D0F-C4AB326FB162}"/>
    <cellStyle name="Currency 4 5 4 5 2 3" xfId="30866" xr:uid="{E8603F16-F09A-4E09-9D28-44B44FEF8439}"/>
    <cellStyle name="Currency 4 5 4 6" xfId="6707" xr:uid="{1798A0C3-0F0E-4A89-8589-844DF65E9F42}"/>
    <cellStyle name="Currency 4 5 4 6 2" xfId="17087" xr:uid="{D3FD206B-DAD5-4DAA-A970-AB8DDC53341A}"/>
    <cellStyle name="Currency 4 5 4 7" xfId="9540" xr:uid="{34AC5E68-4DFB-4911-BF94-7C4459F2FB46}"/>
    <cellStyle name="Currency 4 5 4 7 2" xfId="19920" xr:uid="{1F244D45-9C5C-42D4-8B24-CE2D3F89822F}"/>
    <cellStyle name="Currency 4 5 4 8" xfId="22684" xr:uid="{4C3C79CF-25CE-4C16-9BB0-1769F28B1B20}"/>
    <cellStyle name="Currency 4 5 4 9" xfId="13384" xr:uid="{E635F5DB-2E3E-441B-8400-72BF51338561}"/>
    <cellStyle name="Currency 4 5 5" xfId="1925" xr:uid="{00000000-0005-0000-0000-0000AE030000}"/>
    <cellStyle name="Currency 4 5 5 2" xfId="2510" xr:uid="{00000000-0005-0000-0000-0000B7020000}"/>
    <cellStyle name="Currency 4 5 5 2 2" xfId="7635" xr:uid="{4D22E8A7-EB57-45C4-8DF7-78D97C020D56}"/>
    <cellStyle name="Currency 4 5 5 2 2 2" xfId="18015" xr:uid="{BA4C1423-C482-4431-9131-04E1CC4EBD81}"/>
    <cellStyle name="Currency 4 5 5 2 3" xfId="10468" xr:uid="{01F0FA39-D08C-48DA-938C-69F3BAC55A8E}"/>
    <cellStyle name="Currency 4 5 5 2 3 2" xfId="20848" xr:uid="{A02A1E62-6C59-45F9-97D0-856E7E73EC12}"/>
    <cellStyle name="Currency 4 5 5 2 4" xfId="15182" xr:uid="{96FC25C0-6B7E-46EA-8430-CD9F99FE003C}"/>
    <cellStyle name="Currency 4 5 5 2 5" xfId="30454" xr:uid="{D1D92241-B440-4161-9AD3-507B6B28F8E2}"/>
    <cellStyle name="Currency 4 5 5 3" xfId="3686" xr:uid="{00000000-0005-0000-0000-0000AE030000}"/>
    <cellStyle name="Currency 4 5 5 4" xfId="5696" xr:uid="{87D1524C-BFE7-422B-B989-9D522BADBCA1}"/>
    <cellStyle name="Currency 4 5 5 4 2" xfId="29850" xr:uid="{866D774B-6445-4880-8BA7-0099CB8DF3AA}"/>
    <cellStyle name="Currency 4 5 5 5" xfId="22724" xr:uid="{EF4411FA-DFA8-451D-B7E7-839389F36923}"/>
    <cellStyle name="Currency 4 5 5 6" xfId="12898" xr:uid="{C5E1F394-9FDA-44B8-BAB0-E2548220D597}"/>
    <cellStyle name="Currency 4 5 6" xfId="1926" xr:uid="{00000000-0005-0000-0000-0000AF030000}"/>
    <cellStyle name="Currency 4 5 6 2" xfId="2296" xr:uid="{00000000-0005-0000-0000-0000B1020000}"/>
    <cellStyle name="Currency 4 5 6 2 2" xfId="7423" xr:uid="{27282295-7FE3-42E8-957D-24B26439D840}"/>
    <cellStyle name="Currency 4 5 6 2 2 2" xfId="17803" xr:uid="{8C24B4EF-0358-4F54-A912-98B5E3379049}"/>
    <cellStyle name="Currency 4 5 6 2 3" xfId="10256" xr:uid="{FDFC2E07-E644-4F02-BCB8-66A9F1B8790E}"/>
    <cellStyle name="Currency 4 5 6 2 3 2" xfId="20636" xr:uid="{1A61F4DB-4348-4174-B239-F5DF689F2EE0}"/>
    <cellStyle name="Currency 4 5 6 2 4" xfId="27455" xr:uid="{B9F256C9-BCCC-4534-8886-D9B3C7D21615}"/>
    <cellStyle name="Currency 4 5 6 2 5" xfId="28510" xr:uid="{73746A97-BD3D-47E7-A938-B4DCC51B3BDF}"/>
    <cellStyle name="Currency 4 5 6 2 6" xfId="14970" xr:uid="{CAE99062-2993-4F26-AC84-E97E092E225E}"/>
    <cellStyle name="Currency 4 5 6 3" xfId="2049" xr:uid="{00000000-0005-0000-0000-0000AF030000}"/>
    <cellStyle name="Currency 4 5 6 4" xfId="24323" xr:uid="{E848D214-C233-4FDB-AA84-DF3F125B0AE0}"/>
    <cellStyle name="Currency 4 5 6 4 2" xfId="29872" xr:uid="{AB0F7101-5019-4E1F-BD3B-6E1E7DC5302C}"/>
    <cellStyle name="Currency 4 5 6 5" xfId="30002" xr:uid="{8A598608-F3B4-41BB-B471-9AEA4AC2105B}"/>
    <cellStyle name="Currency 4 5 7" xfId="1912" xr:uid="{00000000-0005-0000-0000-0000B0030000}"/>
    <cellStyle name="Currency 4 5 7 2" xfId="25774" xr:uid="{E7C99D6A-38BF-4E4B-8018-AFD0CBFA99FB}"/>
    <cellStyle name="Currency 4 5 7 3" xfId="24240" xr:uid="{76B8FB3E-46A1-4D15-A448-AE8DEDB8CB73}"/>
    <cellStyle name="Currency 4 5 8" xfId="3885" xr:uid="{BB75FD07-1C78-4151-9DF4-68E424D3C4F2}"/>
    <cellStyle name="Currency 4 5 8 2" xfId="8717" xr:uid="{DD397074-4919-4D6A-A38A-F372E30130F0}"/>
    <cellStyle name="Currency 4 5 8 2 2" xfId="19097" xr:uid="{DEB98FC7-18DE-4F8A-97A3-431584117BB8}"/>
    <cellStyle name="Currency 4 5 8 3" xfId="11550" xr:uid="{359770BD-143E-4F4F-AA98-5F7305CF618B}"/>
    <cellStyle name="Currency 4 5 8 3 2" xfId="21930" xr:uid="{E66B9320-DBDD-445D-8DE7-4A10CDECB151}"/>
    <cellStyle name="Currency 4 5 8 4" xfId="28026" xr:uid="{D526BE72-91DA-4754-AA1C-03DB8E0B0E8A}"/>
    <cellStyle name="Currency 4 5 8 5" xfId="27121" xr:uid="{497ECD56-B183-48DE-AA7E-44F24EB94C74}"/>
    <cellStyle name="Currency 4 5 8 6" xfId="16264" xr:uid="{F82953C5-58DF-4A68-B24B-5112198EFBCF}"/>
    <cellStyle name="Currency 4 5 9" xfId="4955" xr:uid="{2BF12BF6-A88D-4CD8-B463-BE6A723B4788}"/>
    <cellStyle name="Currency 4 5 9 2" xfId="28424" xr:uid="{CE4A9F61-2D6F-40AD-B611-F92BB82A6F93}"/>
    <cellStyle name="Currency 4 5 9 3" xfId="28541" xr:uid="{7D4837C6-7F11-49AB-8B5C-DA6D94A2B26B}"/>
    <cellStyle name="Currency 4 5 9 4" xfId="14250" xr:uid="{7B7D4E74-8C23-4621-9E92-669FBB089CC4}"/>
    <cellStyle name="Currency 4 6" xfId="578" xr:uid="{00000000-0005-0000-0000-0000B1030000}"/>
    <cellStyle name="Currency 4 6 10" xfId="6708" xr:uid="{B07F9FF6-3CB0-41E2-BE48-9F074A4EFF3F}"/>
    <cellStyle name="Currency 4 6 10 2" xfId="17088" xr:uid="{AE70F2C7-B997-463B-B121-3804A5096F80}"/>
    <cellStyle name="Currency 4 6 11" xfId="9541" xr:uid="{91979687-FDE0-42FF-AD58-6BBF9A4F60A5}"/>
    <cellStyle name="Currency 4 6 11 2" xfId="19921" xr:uid="{4896E6C4-B379-47ED-86FC-84F546494045}"/>
    <cellStyle name="Currency 4 6 12" xfId="24980" xr:uid="{7B097255-9119-4B78-A77F-24C10930B021}"/>
    <cellStyle name="Currency 4 6 13" xfId="12529" xr:uid="{B856397C-6609-41B2-9AE5-C15254210415}"/>
    <cellStyle name="Currency 4 6 2" xfId="579" xr:uid="{00000000-0005-0000-0000-0000B2030000}"/>
    <cellStyle name="Currency 4 6 2 10" xfId="23957" xr:uid="{1E0057A9-BBA2-4D46-B7EA-18EF09872F67}"/>
    <cellStyle name="Currency 4 6 2 11" xfId="12687" xr:uid="{6D82921E-0A4A-470C-944C-C94A67F7B50E}"/>
    <cellStyle name="Currency 4 6 2 2" xfId="580" xr:uid="{00000000-0005-0000-0000-0000B3030000}"/>
    <cellStyle name="Currency 4 6 2 2 2" xfId="1930" xr:uid="{00000000-0005-0000-0000-0000B4030000}"/>
    <cellStyle name="Currency 4 6 2 2 2 2" xfId="24065" xr:uid="{1A248772-3124-424D-BDF8-03CF48AD404B}"/>
    <cellStyle name="Currency 4 6 2 2 2 2 2" xfId="29800" xr:uid="{909C59C1-8B84-41E5-BC5D-A742D25F0966}"/>
    <cellStyle name="Currency 4 6 2 2 2 2 2 2" xfId="30869" xr:uid="{33A67EFD-F51B-4EDD-ACDC-7AA56856132E}"/>
    <cellStyle name="Currency 4 6 2 2 2 3" xfId="25070" xr:uid="{E0EA9661-5210-4CF1-B311-A122A5430DBF}"/>
    <cellStyle name="Currency 4 6 2 2 2 4" xfId="30067" xr:uid="{B544388C-494D-4615-984D-2FF79A0A057C}"/>
    <cellStyle name="Currency 4 6 2 2 3" xfId="1931" xr:uid="{00000000-0005-0000-0000-0000B5030000}"/>
    <cellStyle name="Currency 4 6 2 2 3 2" xfId="27018" xr:uid="{6D4BFB8F-F4E3-488F-AE7F-8B569DEE806B}"/>
    <cellStyle name="Currency 4 6 2 2 3 3" xfId="28380" xr:uid="{8E7070DA-EB58-4185-BD19-1566856F6854}"/>
    <cellStyle name="Currency 4 6 2 2 4" xfId="1929" xr:uid="{00000000-0005-0000-0000-0000B6030000}"/>
    <cellStyle name="Currency 4 6 2 2 5" xfId="4962" xr:uid="{2250466A-D110-4398-98F0-42A79CBF6180}"/>
    <cellStyle name="Currency 4 6 2 2 5 2" xfId="28536" xr:uid="{891F3589-F1CB-45CE-84A4-2A06312D3154}"/>
    <cellStyle name="Currency 4 6 2 2 5 2 2" xfId="31207" xr:uid="{0C5E9D99-D942-47ED-AA42-8E46FBC624DE}"/>
    <cellStyle name="Currency 4 6 2 2 5 2 3" xfId="30868" xr:uid="{AFFC98E0-9F11-4EDB-A318-463DF76AA7AC}"/>
    <cellStyle name="Currency 4 6 2 2 5 3" xfId="28571" xr:uid="{A706AA9B-20B4-41A2-8CB2-06ABDF2DCB6C}"/>
    <cellStyle name="Currency 4 6 2 2 5 4" xfId="14257" xr:uid="{D0255818-1554-4D74-96D0-52D65F034DCA}"/>
    <cellStyle name="Currency 4 6 2 2 6" xfId="6710" xr:uid="{45FD87FF-A2B1-4E29-9C9F-D546B2E334A5}"/>
    <cellStyle name="Currency 4 6 2 2 6 2" xfId="17090" xr:uid="{BA993446-4CF5-4070-9D3E-44C57E92FAF0}"/>
    <cellStyle name="Currency 4 6 2 2 7" xfId="9543" xr:uid="{1C96D7B5-F815-48C5-8BC9-BE47EAD44157}"/>
    <cellStyle name="Currency 4 6 2 2 7 2" xfId="19923" xr:uid="{4F90AFAC-EF2A-48EB-AE86-2E926B19D934}"/>
    <cellStyle name="Currency 4 6 2 2 8" xfId="23432" xr:uid="{BAE1E1BE-A151-440D-A3FD-1B74FF6E838B}"/>
    <cellStyle name="Currency 4 6 2 2 9" xfId="13623" xr:uid="{69D5B8D4-D772-40A6-A8B6-2592C5AE2DBC}"/>
    <cellStyle name="Currency 4 6 2 3" xfId="1932" xr:uid="{00000000-0005-0000-0000-0000B7030000}"/>
    <cellStyle name="Currency 4 6 2 3 2" xfId="2697" xr:uid="{00000000-0005-0000-0000-0000BB020000}"/>
    <cellStyle name="Currency 4 6 2 3 2 2" xfId="7821" xr:uid="{9141CB2B-C0D0-46F5-A473-8965105435F5}"/>
    <cellStyle name="Currency 4 6 2 3 2 2 2" xfId="18201" xr:uid="{58125A39-26CC-49B5-BB19-D1DF4CDA251E}"/>
    <cellStyle name="Currency 4 6 2 3 2 3" xfId="10654" xr:uid="{39219585-75A2-4539-B70E-18DB55ACB9D9}"/>
    <cellStyle name="Currency 4 6 2 3 2 3 2" xfId="21034" xr:uid="{3A80A820-F0DF-4A51-840B-F2D3EC169472}"/>
    <cellStyle name="Currency 4 6 2 3 2 4" xfId="15368" xr:uid="{03AA89C8-A028-4B49-8381-59A5B0E5E97C}"/>
    <cellStyle name="Currency 4 6 2 3 2 5" xfId="30455" xr:uid="{78266109-4A71-4784-91E5-B862DD85110C}"/>
    <cellStyle name="Currency 4 6 2 3 3" xfId="3635" xr:uid="{00000000-0005-0000-0000-0000B7030000}"/>
    <cellStyle name="Currency 4 6 2 3 4" xfId="5697" xr:uid="{B38A81BB-9A36-40AA-950D-281B6FFF8927}"/>
    <cellStyle name="Currency 4 6 2 3 4 2" xfId="29760" xr:uid="{67054A47-93D4-47AB-AD53-E56BF5421076}"/>
    <cellStyle name="Currency 4 6 2 3 5" xfId="22980" xr:uid="{B6E933DD-A71A-437B-AB0D-1555CA191641}"/>
    <cellStyle name="Currency 4 6 2 3 6" xfId="13113" xr:uid="{97F811E8-74C9-46E0-BE4A-E9879D19FAC3}"/>
    <cellStyle name="Currency 4 6 2 4" xfId="1933" xr:uid="{00000000-0005-0000-0000-0000B8030000}"/>
    <cellStyle name="Currency 4 6 2 4 2" xfId="3769" xr:uid="{711868DE-36E0-40D7-A79D-79449C7A383C}"/>
    <cellStyle name="Currency 4 6 2 4 2 2" xfId="8613" xr:uid="{F546AFF6-7058-4C82-90AC-4A81EC8083D9}"/>
    <cellStyle name="Currency 4 6 2 4 2 2 2" xfId="18993" xr:uid="{E88E79F6-1F23-4001-9309-BDEA1C2F6BF3}"/>
    <cellStyle name="Currency 4 6 2 4 2 2 3" xfId="30999" xr:uid="{50D06B9C-4AB5-43C5-B1A6-6C448FBE4A75}"/>
    <cellStyle name="Currency 4 6 2 4 2 2 4" xfId="30870" xr:uid="{04687B75-08B5-48CB-8CF3-ADAA48B62C27}"/>
    <cellStyle name="Currency 4 6 2 4 2 3" xfId="11446" xr:uid="{2DD8B225-19F8-4553-BC04-74AC6264B56E}"/>
    <cellStyle name="Currency 4 6 2 4 2 3 2" xfId="21826" xr:uid="{FC3F1D3B-7AA2-4711-B757-CB01029872EA}"/>
    <cellStyle name="Currency 4 6 2 4 2 4" xfId="28627" xr:uid="{D1889FEE-D5E8-4C56-976E-BB0BF757AFB4}"/>
    <cellStyle name="Currency 4 6 2 4 2 5" xfId="27299" xr:uid="{4CED908C-E0B3-49F6-AEE7-7441216FCEE4}"/>
    <cellStyle name="Currency 4 6 2 4 2 6" xfId="16160" xr:uid="{83C002B8-BD9C-4D22-8A9D-BA9F67B034FD}"/>
    <cellStyle name="Currency 4 6 2 4 3" xfId="25295" xr:uid="{F7CEB48C-B5A7-412F-9C5F-E2E4C2E67336}"/>
    <cellStyle name="Currency 4 6 2 4 3 2" xfId="29917" xr:uid="{5A87EBC1-D111-497B-B547-E9E6BC33C8DF}"/>
    <cellStyle name="Currency 4 6 2 4 4" xfId="30028" xr:uid="{8DDC0C0A-0576-413A-A87E-09C0201918F9}"/>
    <cellStyle name="Currency 4 6 2 5" xfId="1928" xr:uid="{00000000-0005-0000-0000-0000B9030000}"/>
    <cellStyle name="Currency 4 6 2 5 2" xfId="23049" xr:uid="{DEB66FCC-EAF6-49BE-BE1E-44208B92D060}"/>
    <cellStyle name="Currency 4 6 2 5 3" xfId="25804" xr:uid="{450EC3BB-E536-4A0F-ADBB-326E1FBE7306}"/>
    <cellStyle name="Currency 4 6 2 6" xfId="4141" xr:uid="{6809CE90-3BD2-4B14-B987-2478FE084EC5}"/>
    <cellStyle name="Currency 4 6 2 6 2" xfId="8913" xr:uid="{BF742BF3-4A54-4718-BBA4-B70ABFCB325F}"/>
    <cellStyle name="Currency 4 6 2 6 2 2" xfId="19293" xr:uid="{5AEACD83-2843-4E92-9040-B7E679159810}"/>
    <cellStyle name="Currency 4 6 2 6 3" xfId="11746" xr:uid="{A514B5F4-9004-4CED-84F6-59A48E97A795}"/>
    <cellStyle name="Currency 4 6 2 6 3 2" xfId="22126" xr:uid="{6ECBD18E-EA1B-4676-AF35-72C30BB44837}"/>
    <cellStyle name="Currency 4 6 2 6 4" xfId="26525" xr:uid="{AC3EA581-D422-4D75-92EF-30FFC4170AA4}"/>
    <cellStyle name="Currency 4 6 2 6 5" xfId="26881" xr:uid="{73973956-B136-4DDB-A0F9-8C9BC541783A}"/>
    <cellStyle name="Currency 4 6 2 6 6" xfId="16460" xr:uid="{2B2A8B2D-56B9-4B2F-ACC8-74592709D082}"/>
    <cellStyle name="Currency 4 6 2 7" xfId="4961" xr:uid="{DC1DDCAA-438F-4D69-A3BE-2C2B2BF09732}"/>
    <cellStyle name="Currency 4 6 2 7 2" xfId="27131" xr:uid="{6E317467-9D0D-42C3-9EA7-11486512D191}"/>
    <cellStyle name="Currency 4 6 2 7 3" xfId="26146" xr:uid="{D0347F24-C2A8-4668-BC74-81112063EE9F}"/>
    <cellStyle name="Currency 4 6 2 7 4" xfId="14256" xr:uid="{608F617D-8CC8-4305-BB38-54EA70AEDA53}"/>
    <cellStyle name="Currency 4 6 2 8" xfId="6709" xr:uid="{F62F604B-18CC-4DDC-B82F-9B55E4F25239}"/>
    <cellStyle name="Currency 4 6 2 8 2" xfId="17089" xr:uid="{C4A721BE-FE4D-496E-98CD-FD18782DD36D}"/>
    <cellStyle name="Currency 4 6 2 9" xfId="9542" xr:uid="{69CFD19C-2246-45B2-9FE6-6E2A756EAC3A}"/>
    <cellStyle name="Currency 4 6 2 9 2" xfId="19922" xr:uid="{DB01D7A8-7C61-4D43-9903-A09A922AE58A}"/>
    <cellStyle name="Currency 4 6 3" xfId="581" xr:uid="{00000000-0005-0000-0000-0000BA030000}"/>
    <cellStyle name="Currency 4 6 3 10" xfId="13624" xr:uid="{E2B005EC-0FC7-4563-9527-17FDC2EF4E14}"/>
    <cellStyle name="Currency 4 6 3 2" xfId="1935" xr:uid="{00000000-0005-0000-0000-0000BB030000}"/>
    <cellStyle name="Currency 4 6 3 2 2" xfId="24889" xr:uid="{C36765B5-20D3-4E36-850B-6ABAEC0FF880}"/>
    <cellStyle name="Currency 4 6 3 2 2 2" xfId="29792" xr:uid="{5BD17850-E81F-4D87-8CFA-6F1B58B55BE2}"/>
    <cellStyle name="Currency 4 6 3 2 2 2 2" xfId="30872" xr:uid="{4106EB6B-C055-4934-8903-1EC3CEE1C66A}"/>
    <cellStyle name="Currency 4 6 3 2 3" xfId="23226" xr:uid="{2C26A46C-6DAC-4B8D-A2CE-FB3895391873}"/>
    <cellStyle name="Currency 4 6 3 2 3 2" xfId="27863" xr:uid="{10E1699B-2241-47D5-9787-3D9730D666CE}"/>
    <cellStyle name="Currency 4 6 3 2 4" xfId="30068" xr:uid="{C6C642F4-8913-48F4-A9F0-7CC515AFA269}"/>
    <cellStyle name="Currency 4 6 3 3" xfId="1936" xr:uid="{00000000-0005-0000-0000-0000BC030000}"/>
    <cellStyle name="Currency 4 6 3 4" xfId="1934" xr:uid="{00000000-0005-0000-0000-0000BD030000}"/>
    <cellStyle name="Currency 4 6 3 4 2" xfId="27206" xr:uid="{76CF2D70-31C2-4FE1-8EE7-818EBE82C205}"/>
    <cellStyle name="Currency 4 6 3 4 3" xfId="28334" xr:uid="{32B145DB-C29E-4812-BF17-9D7B62B1F686}"/>
    <cellStyle name="Currency 4 6 3 5" xfId="4432" xr:uid="{8E2BD8CA-0D4D-4E62-BC0A-ED15E529F6CD}"/>
    <cellStyle name="Currency 4 6 3 5 2" xfId="9204" xr:uid="{0270927F-5680-4C53-B40F-53E15082B603}"/>
    <cellStyle name="Currency 4 6 3 5 2 2" xfId="19584" xr:uid="{0BB2AAF7-C416-498D-9B8B-9B560F3D4281}"/>
    <cellStyle name="Currency 4 6 3 5 2 3" xfId="31098" xr:uid="{61AF2E4D-FDA5-40C5-9E4A-57B74CB50473}"/>
    <cellStyle name="Currency 4 6 3 5 2 4" xfId="30871" xr:uid="{03009555-2AD8-4DBA-836C-59EF688A36D7}"/>
    <cellStyle name="Currency 4 6 3 5 3" xfId="12037" xr:uid="{AFFC388E-3DF7-4EFE-AAE8-CB07387570F2}"/>
    <cellStyle name="Currency 4 6 3 5 3 2" xfId="22417" xr:uid="{DE035A88-F17D-4998-A618-16A3E9A1EB7B}"/>
    <cellStyle name="Currency 4 6 3 5 4" xfId="28533" xr:uid="{6DF86680-28CD-4D06-9B04-0CF22F6BCB13}"/>
    <cellStyle name="Currency 4 6 3 5 5" xfId="27207" xr:uid="{6226D374-F607-49AC-91C2-FC30A724A561}"/>
    <cellStyle name="Currency 4 6 3 5 6" xfId="16751" xr:uid="{8022CEF5-0D2F-4278-A2EB-218C34FF6C4C}"/>
    <cellStyle name="Currency 4 6 3 6" xfId="4963" xr:uid="{4330E251-CD90-4B32-93FC-55EAA4CDFFD9}"/>
    <cellStyle name="Currency 4 6 3 6 2" xfId="28480" xr:uid="{215BA51B-A8B7-44C4-9585-F41E758D65E3}"/>
    <cellStyle name="Currency 4 6 3 6 3" xfId="28659" xr:uid="{9EB08D96-3FD3-47EA-B870-C504493DB19B}"/>
    <cellStyle name="Currency 4 6 3 6 4" xfId="14258" xr:uid="{60E90AF3-05F3-47F4-A189-98678D978807}"/>
    <cellStyle name="Currency 4 6 3 7" xfId="6711" xr:uid="{E7E018BF-333B-44B4-92CA-F7E2C56EB859}"/>
    <cellStyle name="Currency 4 6 3 7 2" xfId="17091" xr:uid="{D7F8E667-89B4-4688-B8FD-C186A76ABA1A}"/>
    <cellStyle name="Currency 4 6 3 8" xfId="9544" xr:uid="{5923932E-B7A2-4154-924A-867AD747AB75}"/>
    <cellStyle name="Currency 4 6 3 8 2" xfId="19924" xr:uid="{96D35695-3217-4658-B362-5229A795E688}"/>
    <cellStyle name="Currency 4 6 3 9" xfId="24328" xr:uid="{11F1C252-E24B-475A-A6CB-0594284AF6DE}"/>
    <cellStyle name="Currency 4 6 4" xfId="582" xr:uid="{00000000-0005-0000-0000-0000BE030000}"/>
    <cellStyle name="Currency 4 6 4 2" xfId="1938" xr:uid="{00000000-0005-0000-0000-0000BF030000}"/>
    <cellStyle name="Currency 4 6 4 2 2" xfId="24732" xr:uid="{F6B067B5-A3E8-44C1-A0BD-699CBD37ED89}"/>
    <cellStyle name="Currency 4 6 4 2 2 2" xfId="29804" xr:uid="{50A05FD2-552A-489D-921C-33EF4CB07C26}"/>
    <cellStyle name="Currency 4 6 4 2 2 2 2" xfId="30874" xr:uid="{20DD1A3A-4C66-426C-8AF0-5DD8ECADACD2}"/>
    <cellStyle name="Currency 4 6 4 2 3" xfId="22733" xr:uid="{49722CC7-D743-4F52-82C1-3F54B76E2373}"/>
    <cellStyle name="Currency 4 6 4 2 4" xfId="30044" xr:uid="{103C0001-4553-4204-B33E-FA357C6EA3AE}"/>
    <cellStyle name="Currency 4 6 4 3" xfId="1939" xr:uid="{00000000-0005-0000-0000-0000C0030000}"/>
    <cellStyle name="Currency 4 6 4 4" xfId="1937" xr:uid="{00000000-0005-0000-0000-0000C1030000}"/>
    <cellStyle name="Currency 4 6 4 5" xfId="4964" xr:uid="{E8104B68-60BF-44F6-A198-148619EA8402}"/>
    <cellStyle name="Currency 4 6 4 5 2" xfId="14259" xr:uid="{F993D79C-324D-4094-90E8-80912C5B10B5}"/>
    <cellStyle name="Currency 4 6 4 5 2 2" xfId="31119" xr:uid="{9BFE5A8D-C545-4F3A-8596-DCD99BE51191}"/>
    <cellStyle name="Currency 4 6 4 5 2 3" xfId="30873" xr:uid="{A064A3F5-5B54-4892-9309-AD84AB3D99CF}"/>
    <cellStyle name="Currency 4 6 4 6" xfId="6712" xr:uid="{B47C4504-D587-4D4B-A5E5-B5D92E7C2E97}"/>
    <cellStyle name="Currency 4 6 4 6 2" xfId="17092" xr:uid="{C233BEB7-DD31-4D3D-A7D9-62A75FCF85AD}"/>
    <cellStyle name="Currency 4 6 4 7" xfId="9545" xr:uid="{AB973561-B002-4343-AC5F-1462A0AC63B3}"/>
    <cellStyle name="Currency 4 6 4 7 2" xfId="19925" xr:uid="{F17DB19A-C246-4994-86EC-1CC8D02BB663}"/>
    <cellStyle name="Currency 4 6 4 8" xfId="24956" xr:uid="{F86C4079-2D3E-4067-BF88-768835AA9419}"/>
    <cellStyle name="Currency 4 6 4 9" xfId="13385" xr:uid="{FBE96D83-CC4B-4205-B350-C9D1F5359855}"/>
    <cellStyle name="Currency 4 6 5" xfId="1940" xr:uid="{00000000-0005-0000-0000-0000C2030000}"/>
    <cellStyle name="Currency 4 6 5 2" xfId="2573" xr:uid="{00000000-0005-0000-0000-0000BE020000}"/>
    <cellStyle name="Currency 4 6 5 2 2" xfId="7698" xr:uid="{F5D68F96-F0DA-4749-84B4-D6B389395435}"/>
    <cellStyle name="Currency 4 6 5 2 2 2" xfId="18078" xr:uid="{16F57B8C-289B-40FB-9E86-96BDD41AD2DE}"/>
    <cellStyle name="Currency 4 6 5 2 3" xfId="10531" xr:uid="{26C5C6E3-E275-4B47-AA68-731DCEF045DA}"/>
    <cellStyle name="Currency 4 6 5 2 3 2" xfId="20911" xr:uid="{343B79BB-FD30-4CBF-B8D2-4EADF47A6AD8}"/>
    <cellStyle name="Currency 4 6 5 2 4" xfId="15245" xr:uid="{60EFE88D-3491-47D8-A831-9D6B14B3372A}"/>
    <cellStyle name="Currency 4 6 5 2 5" xfId="30456" xr:uid="{E18A8C60-CC08-4E1E-A0CA-FB0ED894DFBA}"/>
    <cellStyle name="Currency 4 6 5 3" xfId="2084" xr:uid="{00000000-0005-0000-0000-0000C2030000}"/>
    <cellStyle name="Currency 4 6 5 4" xfId="5698" xr:uid="{7B617730-E9B4-416A-9358-07A6A410E9D6}"/>
    <cellStyle name="Currency 4 6 5 4 2" xfId="29851" xr:uid="{E0193312-E9E5-449A-AE34-3BA53CF5D6B0}"/>
    <cellStyle name="Currency 4 6 5 5" xfId="24699" xr:uid="{463D0040-66A8-4624-B6B9-13090BDD56A9}"/>
    <cellStyle name="Currency 4 6 5 6" xfId="12961" xr:uid="{BEAC7C64-E13E-4CCE-A360-392E2851F7F6}"/>
    <cellStyle name="Currency 4 6 6" xfId="1941" xr:uid="{00000000-0005-0000-0000-0000C3030000}"/>
    <cellStyle name="Currency 4 6 6 2" xfId="2297" xr:uid="{00000000-0005-0000-0000-0000B8020000}"/>
    <cellStyle name="Currency 4 6 6 2 2" xfId="7424" xr:uid="{3A032AAF-4944-4C9B-8E3F-725920A81EF8}"/>
    <cellStyle name="Currency 4 6 6 2 2 2" xfId="17804" xr:uid="{D7495DBE-760B-494D-B401-8FBC27B6F3E8}"/>
    <cellStyle name="Currency 4 6 6 2 3" xfId="10257" xr:uid="{4684E2E0-4CBE-4AA0-AC83-2A299CC44737}"/>
    <cellStyle name="Currency 4 6 6 2 3 2" xfId="20637" xr:uid="{B444816C-3FAE-4F49-BEE5-6B9562F8C546}"/>
    <cellStyle name="Currency 4 6 6 2 4" xfId="26426" xr:uid="{7CC14572-D99A-45ED-9A72-5F853AB95C6C}"/>
    <cellStyle name="Currency 4 6 6 2 5" xfId="27669" xr:uid="{50E25C06-2115-445B-B9B8-E34236366B27}"/>
    <cellStyle name="Currency 4 6 6 2 6" xfId="14971" xr:uid="{D3E9DC08-5AB2-4141-BCE7-79ABD7C17FC4}"/>
    <cellStyle name="Currency 4 6 6 3" xfId="3567" xr:uid="{00000000-0005-0000-0000-0000C3030000}"/>
    <cellStyle name="Currency 4 6 6 4" xfId="23614" xr:uid="{F73A3D5D-7C63-4474-93C8-2F8C85107F04}"/>
    <cellStyle name="Currency 4 6 6 4 2" xfId="29883" xr:uid="{99FEDB83-0EE7-41D5-884E-FFFD18F1BF1A}"/>
    <cellStyle name="Currency 4 6 6 5" xfId="30006" xr:uid="{1460142F-DF54-4A6F-A3ED-28B82CD6A1AD}"/>
    <cellStyle name="Currency 4 6 7" xfId="1927" xr:uid="{00000000-0005-0000-0000-0000C4030000}"/>
    <cellStyle name="Currency 4 6 7 2" xfId="28517" xr:uid="{2B3A5AD4-3B72-4F07-A3C7-D11D3D3B1C66}"/>
    <cellStyle name="Currency 4 6 7 3" xfId="27210" xr:uid="{5F1C9F25-9141-46C1-A1B3-03D885C2C8D1}"/>
    <cellStyle name="Currency 4 6 8" xfId="3886" xr:uid="{321DE718-E9DD-4CC6-9A43-BD6F7C64AB7F}"/>
    <cellStyle name="Currency 4 6 8 2" xfId="8718" xr:uid="{AD18585E-0449-46B3-922D-ACB393122CAA}"/>
    <cellStyle name="Currency 4 6 8 2 2" xfId="19098" xr:uid="{4D1C51FA-2DFF-4B0C-A693-C516D66EA62D}"/>
    <cellStyle name="Currency 4 6 8 3" xfId="11551" xr:uid="{1F5E6A13-92D4-46EC-9A46-2A9CB594B694}"/>
    <cellStyle name="Currency 4 6 8 3 2" xfId="21931" xr:uid="{A633267D-7F4D-48B2-A353-1F07ACD67AB0}"/>
    <cellStyle name="Currency 4 6 8 4" xfId="27777" xr:uid="{DA6FD5AD-9B55-4E2B-B7EA-D19834A23184}"/>
    <cellStyle name="Currency 4 6 8 5" xfId="28436" xr:uid="{BD2F0D9E-4719-4DF7-87A2-968EC5181914}"/>
    <cellStyle name="Currency 4 6 8 6" xfId="16265" xr:uid="{0A23D878-012A-4A19-A859-A12D6AEE8510}"/>
    <cellStyle name="Currency 4 6 9" xfId="4960" xr:uid="{DE7EAA6F-BFD6-4F03-B088-0A8D226152DC}"/>
    <cellStyle name="Currency 4 6 9 2" xfId="27118" xr:uid="{06CA89B7-6312-4E86-9D6C-FD22CC4C758E}"/>
    <cellStyle name="Currency 4 6 9 3" xfId="25948" xr:uid="{E0EC0313-2058-4B8D-B267-99353C57F5E2}"/>
    <cellStyle name="Currency 4 6 9 4" xfId="14255" xr:uid="{7833206C-B6D0-426E-BE34-4FCBBBB89811}"/>
    <cellStyle name="Currency 4 7" xfId="583" xr:uid="{00000000-0005-0000-0000-0000C5030000}"/>
    <cellStyle name="Currency 4 7 10" xfId="9546" xr:uid="{01959434-F34D-4B0B-8F37-8B08E578F8AF}"/>
    <cellStyle name="Currency 4 7 10 2" xfId="19926" xr:uid="{FA30C7BA-0903-4083-8A76-27524D961128}"/>
    <cellStyle name="Currency 4 7 11" xfId="24122" xr:uid="{3B9E7350-C702-438E-80B8-77257FFCE4AC}"/>
    <cellStyle name="Currency 4 7 12" xfId="12530"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2" xr:uid="{6B603E88-43AA-46D0-B30C-7C5E2BA0DCA6}"/>
    <cellStyle name="Currency 4 7 2 2 2 2 2" xfId="18382" xr:uid="{3104BB23-EFDE-4A36-BB1E-E3882DCC46F1}"/>
    <cellStyle name="Currency 4 7 2 2 2 2 2 2" xfId="31138" xr:uid="{2D7C246A-68B7-4CFD-A4B1-20F461BF2A36}"/>
    <cellStyle name="Currency 4 7 2 2 2 2 2 3" xfId="30875" xr:uid="{58998F0B-85AE-486C-A382-95439DE4F342}"/>
    <cellStyle name="Currency 4 7 2 2 2 3" xfId="10835" xr:uid="{0B57C376-07B2-4A4E-8EC5-44E61586E5AF}"/>
    <cellStyle name="Currency 4 7 2 2 2 3 2" xfId="21215" xr:uid="{57CDE2AC-2F0C-4449-821A-49DD0ACB7F52}"/>
    <cellStyle name="Currency 4 7 2 2 2 4" xfId="27604" xr:uid="{B2E46E50-9B9F-44C6-AFD4-8A5B5F6A0169}"/>
    <cellStyle name="Currency 4 7 2 2 2 5" xfId="28027" xr:uid="{553B760F-710B-46B0-B275-FCB41B94D847}"/>
    <cellStyle name="Currency 4 7 2 2 2 6" xfId="15549" xr:uid="{9237B366-6A9D-4927-9B96-8F59977269B7}"/>
    <cellStyle name="Currency 4 7 2 2 3" xfId="3674" xr:uid="{00000000-0005-0000-0000-0000C7030000}"/>
    <cellStyle name="Currency 4 7 2 2 4" xfId="5699" xr:uid="{22D5A381-C581-4E10-97AC-9DBF758EBF8B}"/>
    <cellStyle name="Currency 4 7 2 2 4 2" xfId="29769" xr:uid="{0C7B32D4-BB29-4F76-8B8A-FD0BCD18A388}"/>
    <cellStyle name="Currency 4 7 2 2 5" xfId="23224" xr:uid="{AAE7014B-67D7-4C40-B0E9-01940099DFC8}"/>
    <cellStyle name="Currency 4 7 2 2 6" xfId="13386" xr:uid="{79982C24-3858-4D30-A106-E097CF27C8FA}"/>
    <cellStyle name="Currency 4 7 2 3" xfId="1945" xr:uid="{00000000-0005-0000-0000-0000C8030000}"/>
    <cellStyle name="Currency 4 7 2 3 2" xfId="22778" xr:uid="{C881F5B4-F3A9-4ED8-B9EF-E79DA3E8F815}"/>
    <cellStyle name="Currency 4 7 2 3 2 2" xfId="30876" xr:uid="{46A40648-E8C7-46BB-B02E-964BBBAC44C8}"/>
    <cellStyle name="Currency 4 7 2 3 2 3" xfId="30558" xr:uid="{7FB00D90-5EFF-407A-A2EE-BCB114692E06}"/>
    <cellStyle name="Currency 4 7 2 3 3" xfId="24174" xr:uid="{26544DD9-D091-4B2C-811F-DB5F89FFB9E2}"/>
    <cellStyle name="Currency 4 7 2 3 4" xfId="30045" xr:uid="{03F34DAA-9662-4CDA-B389-E9B2513FC7EF}"/>
    <cellStyle name="Currency 4 7 2 3 5" xfId="29665" xr:uid="{B1A5471A-E9DF-4A58-98F4-687E63BF72A9}"/>
    <cellStyle name="Currency 4 7 2 4" xfId="1943" xr:uid="{00000000-0005-0000-0000-0000C9030000}"/>
    <cellStyle name="Currency 4 7 2 4 2" xfId="27766" xr:uid="{35AA840F-E0D9-4801-A904-7666944D530D}"/>
    <cellStyle name="Currency 4 7 2 4 2 2" xfId="30877" xr:uid="{1515B294-8235-40E8-A6B4-154D4660E385}"/>
    <cellStyle name="Currency 4 7 2 4 2 3" xfId="30593" xr:uid="{1E8B89AC-8DA1-43FC-A4C2-8D0D6782A5B1}"/>
    <cellStyle name="Currency 4 7 2 4 3" xfId="27554" xr:uid="{309E2BD4-6415-423E-9A3A-269217115A99}"/>
    <cellStyle name="Currency 4 7 2 5" xfId="4966" xr:uid="{9BE4CE84-067E-4295-A27D-905C278DD623}"/>
    <cellStyle name="Currency 4 7 2 5 2" xfId="26372" xr:uid="{3D365F35-CF2A-4441-B8D2-A563921F7C70}"/>
    <cellStyle name="Currency 4 7 2 5 3" xfId="28208" xr:uid="{C26C9849-AAC5-4C2E-BD2A-17A120A28152}"/>
    <cellStyle name="Currency 4 7 2 5 4" xfId="14261" xr:uid="{15504211-C8FB-48E3-ABE1-52F60A82B2EA}"/>
    <cellStyle name="Currency 4 7 2 5 5" xfId="30615" xr:uid="{21AA2613-708A-4885-9EF8-F8F95C75AC44}"/>
    <cellStyle name="Currency 4 7 2 6" xfId="6714" xr:uid="{BEB38E83-4F2F-4E06-B525-7C7B913DDC00}"/>
    <cellStyle name="Currency 4 7 2 6 2" xfId="27671" xr:uid="{B3B20FE0-6D17-420D-A700-4AF685066E12}"/>
    <cellStyle name="Currency 4 7 2 6 3" xfId="27316" xr:uid="{783F09BB-E3D5-4BB4-AAF7-C9480B15745D}"/>
    <cellStyle name="Currency 4 7 2 6 4" xfId="17094" xr:uid="{86F38118-6FB7-423B-811B-008EFB0E9E1C}"/>
    <cellStyle name="Currency 4 7 2 7" xfId="9547" xr:uid="{873BF6CA-07A0-4CE0-A052-DE6BD5390744}"/>
    <cellStyle name="Currency 4 7 2 7 2" xfId="19927" xr:uid="{AB1AAE0F-D698-4FBA-AF06-EF0C6B5B4929}"/>
    <cellStyle name="Currency 4 7 2 8" xfId="22884" xr:uid="{EF53D26A-A562-47AF-9875-D9B1DACB83A1}"/>
    <cellStyle name="Currency 4 7 2 9" xfId="12688" xr:uid="{7A29D792-EFEE-4E6D-BDD9-6CAF58E6AD12}"/>
    <cellStyle name="Currency 4 7 3" xfId="585" xr:uid="{00000000-0005-0000-0000-0000CA030000}"/>
    <cellStyle name="Currency 4 7 3 2" xfId="1947" xr:uid="{00000000-0005-0000-0000-0000CB030000}"/>
    <cellStyle name="Currency 4 7 3 2 2" xfId="28432" xr:uid="{B4A62C14-DA6C-4FEF-A267-1F04A97C9276}"/>
    <cellStyle name="Currency 4 7 3 2 2 2" xfId="30879" xr:uid="{0702549B-AD85-4AE4-A433-868C879C86F7}"/>
    <cellStyle name="Currency 4 7 3 2 2 3" xfId="30606" xr:uid="{A38BBF4E-F180-48DE-B4A0-4A2613B2FFB9}"/>
    <cellStyle name="Currency 4 7 3 2 3" xfId="27993" xr:uid="{B87E3442-56D6-4DE3-9FCB-CCFCEF4BF84C}"/>
    <cellStyle name="Currency 4 7 3 3" xfId="1948" xr:uid="{00000000-0005-0000-0000-0000CC030000}"/>
    <cellStyle name="Currency 4 7 3 4" xfId="1946" xr:uid="{00000000-0005-0000-0000-0000CD030000}"/>
    <cellStyle name="Currency 4 7 3 5" xfId="4967" xr:uid="{AA653B47-EB77-473A-AE3F-55E72BE8DAE9}"/>
    <cellStyle name="Currency 4 7 3 5 2" xfId="26651" xr:uid="{F73D796E-D2FC-4D1D-804E-0483698AE38C}"/>
    <cellStyle name="Currency 4 7 3 5 2 2" xfId="31180" xr:uid="{60D792DD-C0A3-4059-B1B7-EE8D93B21A3E}"/>
    <cellStyle name="Currency 4 7 3 5 2 3" xfId="30878" xr:uid="{965771F9-B135-4B0F-888D-B2C2DB99A4E6}"/>
    <cellStyle name="Currency 4 7 3 5 3" xfId="27687" xr:uid="{3C6439A3-0637-4EC0-A383-FC5F4D8D1E46}"/>
    <cellStyle name="Currency 4 7 3 5 4" xfId="14262" xr:uid="{003F3429-F97A-40D6-994C-FCB7138F97CF}"/>
    <cellStyle name="Currency 4 7 3 6" xfId="6715" xr:uid="{19B11A2C-F7D2-418F-B52D-2DFDE34271BB}"/>
    <cellStyle name="Currency 4 7 3 6 2" xfId="17095" xr:uid="{62A2C9DA-8A04-4F2E-BAA4-FE6F50340982}"/>
    <cellStyle name="Currency 4 7 3 7" xfId="9548" xr:uid="{F966EB47-0C3E-4CAD-B1A0-0DDDE86F84C8}"/>
    <cellStyle name="Currency 4 7 3 7 2" xfId="19928" xr:uid="{CF16DF1A-19C2-439F-89B1-FE7280222081}"/>
    <cellStyle name="Currency 4 7 3 8" xfId="24319" xr:uid="{9F439C94-388B-49EA-AE61-E9EB10CD7F2D}"/>
    <cellStyle name="Currency 4 7 3 9" xfId="13114" xr:uid="{59F93EE0-36F1-41C3-BE48-868E13347F87}"/>
    <cellStyle name="Currency 4 7 4" xfId="1949" xr:uid="{00000000-0005-0000-0000-0000CE030000}"/>
    <cellStyle name="Currency 4 7 4 2" xfId="2298" xr:uid="{00000000-0005-0000-0000-0000BF020000}"/>
    <cellStyle name="Currency 4 7 4 2 2" xfId="7425" xr:uid="{E48ED43D-F5C3-466C-8932-8EA701B06B69}"/>
    <cellStyle name="Currency 4 7 4 2 2 2" xfId="17805" xr:uid="{021EBDA7-4A55-4B1A-8E08-9A45AC1DAE19}"/>
    <cellStyle name="Currency 4 7 4 2 2 2 2" xfId="31128" xr:uid="{5CB58FDC-842F-4366-B972-CDDC1BFA162B}"/>
    <cellStyle name="Currency 4 7 4 2 2 2 3" xfId="30880" xr:uid="{89EB998A-6F45-4617-8268-95C9947F0B85}"/>
    <cellStyle name="Currency 4 7 4 2 3" xfId="10258" xr:uid="{5F500F5C-9323-4E28-A82A-5EE59E6F1C0D}"/>
    <cellStyle name="Currency 4 7 4 2 3 2" xfId="20638" xr:uid="{7905FF4E-937E-4733-8C99-F1A3D0F00B32}"/>
    <cellStyle name="Currency 4 7 4 2 4" xfId="26105" xr:uid="{78E47DCE-5F4E-4AD3-BF2E-A24265D35436}"/>
    <cellStyle name="Currency 4 7 4 2 5" xfId="25919" xr:uid="{60C943FF-852C-4686-A2F2-471DCBB227B8}"/>
    <cellStyle name="Currency 4 7 4 2 6" xfId="14972" xr:uid="{2C1DD2A8-26E0-4FA0-850F-EB722BC0EC15}"/>
    <cellStyle name="Currency 4 7 4 3" xfId="3636" xr:uid="{00000000-0005-0000-0000-0000CE030000}"/>
    <cellStyle name="Currency 4 7 4 4" xfId="24131" xr:uid="{C3AEE799-7253-4F20-A455-E163AF421BCE}"/>
    <cellStyle name="Currency 4 7 4 4 2" xfId="29739" xr:uid="{424C1383-0C0A-4A87-94FC-0B530D5B9FC1}"/>
    <cellStyle name="Currency 4 7 4 5" xfId="29852" xr:uid="{83D46F38-F5C3-4492-BE02-3C9E29784F87}"/>
    <cellStyle name="Currency 4 7 4 6" xfId="29994" xr:uid="{D5B75D03-C87F-4FB3-9F1A-AC55BC0986B3}"/>
    <cellStyle name="Currency 4 7 5" xfId="1950" xr:uid="{00000000-0005-0000-0000-0000CF030000}"/>
    <cellStyle name="Currency 4 7 5 2" xfId="25267" xr:uid="{CDE00D5B-E828-41FA-A68A-9B3CE7066B15}"/>
    <cellStyle name="Currency 4 7 5 2 2" xfId="29732" xr:uid="{6772595D-F27B-4705-AC0E-A786A7A8AE55}"/>
    <cellStyle name="Currency 4 7 5 2 2 2" xfId="30881" xr:uid="{1E6F16AA-3248-4BCF-B673-DB6874B6D555}"/>
    <cellStyle name="Currency 4 7 5 3" xfId="25599" xr:uid="{6CD831BA-6D09-4C68-9F08-905171E640CA}"/>
    <cellStyle name="Currency 4 7 5 4" xfId="30029" xr:uid="{540ADC2A-6053-4F65-B211-C07661CCB067}"/>
    <cellStyle name="Currency 4 7 6" xfId="1942" xr:uid="{00000000-0005-0000-0000-0000D0030000}"/>
    <cellStyle name="Currency 4 7 6 2" xfId="26142" xr:uid="{D0C1945C-72AA-4573-AA8D-1633DBEA2CAD}"/>
    <cellStyle name="Currency 4 7 6 2 2" xfId="30882" xr:uid="{BD05442E-4299-43AF-92D8-BA01610430CE}"/>
    <cellStyle name="Currency 4 7 6 2 3" xfId="30592" xr:uid="{D3EEBA4A-4BA4-4D6E-A7B4-E64301858765}"/>
    <cellStyle name="Currency 4 7 6 3" xfId="26610" xr:uid="{80965D0B-9059-4A46-AB05-60F1B5BE61C6}"/>
    <cellStyle name="Currency 4 7 7" xfId="3887" xr:uid="{3CBD11E9-3EFC-4C96-87B7-EE0635EA82F6}"/>
    <cellStyle name="Currency 4 7 7 2" xfId="8719" xr:uid="{C09B8340-DE6C-4EA8-BFDB-E3BDAC3AEDB5}"/>
    <cellStyle name="Currency 4 7 7 2 2" xfId="28967" xr:uid="{DA69CAC2-1877-47CD-8950-A4DBE86E05FA}"/>
    <cellStyle name="Currency 4 7 7 2 3" xfId="26338" xr:uid="{3095DECA-ABD6-4A11-BFFB-415C87BB631B}"/>
    <cellStyle name="Currency 4 7 7 2 4" xfId="19099" xr:uid="{844FAEA3-8AE7-4FF2-9811-CD15EE833D2C}"/>
    <cellStyle name="Currency 4 7 7 3" xfId="11552" xr:uid="{520FC835-1AC3-4133-BB04-81EC5AF58F3A}"/>
    <cellStyle name="Currency 4 7 7 3 2" xfId="21932" xr:uid="{56B72C26-D985-4269-A376-6B44A11A5B02}"/>
    <cellStyle name="Currency 4 7 7 4" xfId="26170" xr:uid="{19CA4702-B36A-4E5B-BA4B-964627BCA4F1}"/>
    <cellStyle name="Currency 4 7 7 5" xfId="16266" xr:uid="{76069791-02B8-4769-971D-31681C043604}"/>
    <cellStyle name="Currency 4 7 8" xfId="4965" xr:uid="{E34E299F-AD46-449C-B1A5-51BB76C325C5}"/>
    <cellStyle name="Currency 4 7 8 2" xfId="26216" xr:uid="{110CC1CA-6673-4FEF-9546-96A44FD1D013}"/>
    <cellStyle name="Currency 4 7 8 3" xfId="26110" xr:uid="{13470DEA-F8EA-4EC0-8163-E6E509DC569E}"/>
    <cellStyle name="Currency 4 7 8 4" xfId="14260" xr:uid="{7183D54A-FE39-464F-AC51-ABB77E7320DC}"/>
    <cellStyle name="Currency 4 7 9" xfId="6713" xr:uid="{7A444773-9948-4586-8685-1453BE4EF030}"/>
    <cellStyle name="Currency 4 7 9 2" xfId="27940" xr:uid="{4F70E5F3-9058-4E7A-A4A6-D7B8B9CB4522}"/>
    <cellStyle name="Currency 4 7 9 3" xfId="25930" xr:uid="{E8AB6CF0-D2D9-41EE-B58D-ECFE27D21A7A}"/>
    <cellStyle name="Currency 4 7 9 4" xfId="17093" xr:uid="{EB6CB191-D83A-4A53-B2B2-AF23D0F26A38}"/>
    <cellStyle name="Currency 4 8" xfId="586" xr:uid="{00000000-0005-0000-0000-0000D1030000}"/>
    <cellStyle name="Currency 4 8 10" xfId="9549" xr:uid="{518031D6-4FCB-461D-A0DD-8E4DEA690AE2}"/>
    <cellStyle name="Currency 4 8 10 2" xfId="19929" xr:uid="{184D2E45-1BC4-44DB-8F5B-2B1B1E655BD7}"/>
    <cellStyle name="Currency 4 8 11" xfId="24277" xr:uid="{A45ACE86-53A0-47D8-AFEE-FA1132DBDB5D}"/>
    <cellStyle name="Currency 4 8 12" xfId="12531"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3" xr:uid="{E548F0CD-450D-4E66-B747-E1F07B4CE89B}"/>
    <cellStyle name="Currency 4 8 2 2 2 2 2" xfId="18383" xr:uid="{AA0CD93F-8B9E-48DE-BC3E-C028EAF890B7}"/>
    <cellStyle name="Currency 4 8 2 2 2 2 2 2" xfId="31139" xr:uid="{AAC7DD63-F3B0-4EA7-A2AB-A56CAF05FE90}"/>
    <cellStyle name="Currency 4 8 2 2 2 2 2 3" xfId="30883" xr:uid="{27A2AC4E-6837-47B5-B15A-55F5344721D7}"/>
    <cellStyle name="Currency 4 8 2 2 2 3" xfId="10836" xr:uid="{FB0535CB-6403-4CD1-BBC9-99FE07A18266}"/>
    <cellStyle name="Currency 4 8 2 2 2 3 2" xfId="21216" xr:uid="{D31FD4FE-8859-499C-A08A-C800879E72ED}"/>
    <cellStyle name="Currency 4 8 2 2 2 4" xfId="27567" xr:uid="{5E9F9818-4E59-4FD4-AE8B-AAB6D387220B}"/>
    <cellStyle name="Currency 4 8 2 2 2 5" xfId="26663" xr:uid="{EED42D54-F4B2-462E-AAA6-BE60A2E7D909}"/>
    <cellStyle name="Currency 4 8 2 2 2 6" xfId="15550" xr:uid="{3D7AB569-1D06-4E43-90FC-96E2AEDF0612}"/>
    <cellStyle name="Currency 4 8 2 2 3" xfId="3563" xr:uid="{00000000-0005-0000-0000-0000D3030000}"/>
    <cellStyle name="Currency 4 8 2 2 4" xfId="5700" xr:uid="{887A2B17-B989-4808-B3BE-25836BED9DF9}"/>
    <cellStyle name="Currency 4 8 2 2 4 2" xfId="29770" xr:uid="{2A63CC11-416D-448A-B04D-B1999AFE4288}"/>
    <cellStyle name="Currency 4 8 2 2 5" xfId="24340" xr:uid="{538A3F27-62A4-40A7-AE9E-6B0991C0545A}"/>
    <cellStyle name="Currency 4 8 2 2 6" xfId="13387" xr:uid="{0891E334-E200-4194-AB74-154CC4C3C0A4}"/>
    <cellStyle name="Currency 4 8 2 3" xfId="1954" xr:uid="{00000000-0005-0000-0000-0000D4030000}"/>
    <cellStyle name="Currency 4 8 2 3 2" xfId="23759" xr:uid="{4167CAEE-D7F3-4B74-BE25-2A71A9085DE6}"/>
    <cellStyle name="Currency 4 8 2 3 2 2" xfId="30884" xr:uid="{757A3CB7-1C55-4D56-B945-482D3CE86FCE}"/>
    <cellStyle name="Currency 4 8 2 3 2 3" xfId="30559" xr:uid="{1C10DF34-CC59-4FAB-BE80-EACF5A93CA72}"/>
    <cellStyle name="Currency 4 8 2 3 3" xfId="23119" xr:uid="{1602DC18-E900-4AE9-A316-7D2565CB3207}"/>
    <cellStyle name="Currency 4 8 2 3 4" xfId="30046" xr:uid="{1CDABCE1-0483-422E-A6D0-DA2E0546B955}"/>
    <cellStyle name="Currency 4 8 2 3 5" xfId="29666" xr:uid="{791DC7EE-5FE3-4AE5-8D27-7C884F499AE2}"/>
    <cellStyle name="Currency 4 8 2 4" xfId="1952" xr:uid="{00000000-0005-0000-0000-0000D5030000}"/>
    <cellStyle name="Currency 4 8 2 4 2" xfId="28680" xr:uid="{83965D3F-0DFF-4118-9460-A46F81EC8DEC}"/>
    <cellStyle name="Currency 4 8 2 4 2 2" xfId="30885" xr:uid="{6A9CCD15-757E-42F7-A126-7DE3F6BF7048}"/>
    <cellStyle name="Currency 4 8 2 4 2 3" xfId="30595" xr:uid="{A308E91F-CE51-4207-A946-3A96D42EA8B7}"/>
    <cellStyle name="Currency 4 8 2 4 3" xfId="28187" xr:uid="{6E725EBC-1C03-473F-9833-307F8ED7DBCB}"/>
    <cellStyle name="Currency 4 8 2 5" xfId="4969" xr:uid="{FE49F526-4A03-4D67-942E-39B9CEE06BC7}"/>
    <cellStyle name="Currency 4 8 2 5 2" xfId="27185" xr:uid="{CCEF0CE8-ED12-41CC-A5DA-75CBBE495874}"/>
    <cellStyle name="Currency 4 8 2 5 3" xfId="25832" xr:uid="{1E7BBEEA-1730-44BA-8B2F-82CB56AA59C3}"/>
    <cellStyle name="Currency 4 8 2 5 4" xfId="14264" xr:uid="{5C96AFE2-855B-4472-BA64-DE3E33E7118E}"/>
    <cellStyle name="Currency 4 8 2 5 5" xfId="30638" xr:uid="{145C9633-4B64-48AF-8723-20B8C3906735}"/>
    <cellStyle name="Currency 4 8 2 6" xfId="6717" xr:uid="{3D58F211-A727-433E-A8B3-2D8FC8B20216}"/>
    <cellStyle name="Currency 4 8 2 6 2" xfId="28000" xr:uid="{D57B6D92-A933-4D4A-83E2-10FE3DE01E32}"/>
    <cellStyle name="Currency 4 8 2 6 3" xfId="26500" xr:uid="{A2D3AB61-87CE-41E9-8B2B-F2F8BFB69031}"/>
    <cellStyle name="Currency 4 8 2 6 4" xfId="17097" xr:uid="{0AA9968E-AC9E-442A-8CB7-C801B0D797A3}"/>
    <cellStyle name="Currency 4 8 2 7" xfId="9550" xr:uid="{8098CF5B-4973-49BE-8D14-5AB93CF6AA1E}"/>
    <cellStyle name="Currency 4 8 2 7 2" xfId="19930" xr:uid="{07DD1F18-8F7C-4C8C-AE04-17172020A973}"/>
    <cellStyle name="Currency 4 8 2 8" xfId="24218" xr:uid="{D229254F-E064-430C-BF8B-3F30208DFEBF}"/>
    <cellStyle name="Currency 4 8 2 9" xfId="12689" xr:uid="{C192F418-C48E-4364-A551-71DCACA3D032}"/>
    <cellStyle name="Currency 4 8 3" xfId="588" xr:uid="{00000000-0005-0000-0000-0000D6030000}"/>
    <cellStyle name="Currency 4 8 3 2" xfId="1956" xr:uid="{00000000-0005-0000-0000-0000D7030000}"/>
    <cellStyle name="Currency 4 8 3 2 2" xfId="28583" xr:uid="{7EA758D2-EF56-4EBA-A852-ECFF349D9C77}"/>
    <cellStyle name="Currency 4 8 3 2 2 2" xfId="30887" xr:uid="{6B43E411-504A-48A0-881D-A4CB093416FC}"/>
    <cellStyle name="Currency 4 8 3 2 2 3" xfId="30607" xr:uid="{E9C158B3-78D8-4AF3-8BD1-0F4A0B4EB020}"/>
    <cellStyle name="Currency 4 8 3 2 3" xfId="28376" xr:uid="{2BDE907B-0B78-4F02-BEEA-9C16113F20AA}"/>
    <cellStyle name="Currency 4 8 3 3" xfId="1957" xr:uid="{00000000-0005-0000-0000-0000D8030000}"/>
    <cellStyle name="Currency 4 8 3 4" xfId="1955" xr:uid="{00000000-0005-0000-0000-0000D9030000}"/>
    <cellStyle name="Currency 4 8 3 5" xfId="4970" xr:uid="{1B67C4BD-FEAB-4343-81B0-70E336F834C2}"/>
    <cellStyle name="Currency 4 8 3 5 2" xfId="27523" xr:uid="{933B019B-A4E7-43F1-BD1A-DA7B8BE0F85B}"/>
    <cellStyle name="Currency 4 8 3 5 2 2" xfId="31193" xr:uid="{1FA06368-9692-4F87-BA84-A8F7113127B3}"/>
    <cellStyle name="Currency 4 8 3 5 2 3" xfId="30886" xr:uid="{74CDC86A-7890-43A0-9099-81F98F0722EF}"/>
    <cellStyle name="Currency 4 8 3 5 3" xfId="26318" xr:uid="{FB2441D9-4696-44F3-B408-41CC938A49F8}"/>
    <cellStyle name="Currency 4 8 3 5 4" xfId="14265" xr:uid="{DE8D23D6-F8F1-4D45-8451-54228F7AAD04}"/>
    <cellStyle name="Currency 4 8 3 6" xfId="6718" xr:uid="{C23168E2-68BC-429D-9D04-F8821D43FD9B}"/>
    <cellStyle name="Currency 4 8 3 6 2" xfId="17098" xr:uid="{84173598-8D21-4CAF-A027-41BC34BC5835}"/>
    <cellStyle name="Currency 4 8 3 7" xfId="9551" xr:uid="{9FBCFA64-336F-422C-9C68-0F81301671C2}"/>
    <cellStyle name="Currency 4 8 3 7 2" xfId="19931" xr:uid="{CC8E98EB-A85B-4F27-BEB5-132F1C32EB97}"/>
    <cellStyle name="Currency 4 8 3 8" xfId="25285" xr:uid="{79F85939-2849-403A-99CB-8B646D555D1A}"/>
    <cellStyle name="Currency 4 8 3 9" xfId="13115" xr:uid="{8288B027-EE5F-4543-886C-BA48309EFD97}"/>
    <cellStyle name="Currency 4 8 4" xfId="1958" xr:uid="{00000000-0005-0000-0000-0000DA030000}"/>
    <cellStyle name="Currency 4 8 4 2" xfId="2299" xr:uid="{00000000-0005-0000-0000-0000C3020000}"/>
    <cellStyle name="Currency 4 8 4 2 2" xfId="7426" xr:uid="{AF1ECB60-ACC3-4E29-8CD9-99C548D0A883}"/>
    <cellStyle name="Currency 4 8 4 2 2 2" xfId="17806" xr:uid="{FC9917A7-7396-417E-BADB-979A351E7805}"/>
    <cellStyle name="Currency 4 8 4 2 2 2 2" xfId="31129" xr:uid="{1050FCCF-014F-4A61-8409-ABEAF81E4B6C}"/>
    <cellStyle name="Currency 4 8 4 2 2 2 3" xfId="30888" xr:uid="{FC86CB32-E70B-4812-90F6-F48A30AB6E2C}"/>
    <cellStyle name="Currency 4 8 4 2 3" xfId="10259" xr:uid="{9517CDA0-EE05-48CD-8A06-CA12BAA552D6}"/>
    <cellStyle name="Currency 4 8 4 2 3 2" xfId="20639" xr:uid="{101B4E7A-75C1-48B0-8903-922C92FA678A}"/>
    <cellStyle name="Currency 4 8 4 2 4" xfId="28396" xr:uid="{85CDAA97-1CAD-4B64-90D6-923E8F129023}"/>
    <cellStyle name="Currency 4 8 4 2 5" xfId="25949" xr:uid="{D643E276-0D8D-4A16-BA2F-D2D2976E80BC}"/>
    <cellStyle name="Currency 4 8 4 2 6" xfId="14973" xr:uid="{A33E5F38-7B4F-4342-831F-1643BCEDB035}"/>
    <cellStyle name="Currency 4 8 4 3" xfId="2088" xr:uid="{00000000-0005-0000-0000-0000DA030000}"/>
    <cellStyle name="Currency 4 8 4 4" xfId="25541" xr:uid="{6404CD47-CF8C-4F73-BCAE-891702C8F286}"/>
    <cellStyle name="Currency 4 8 4 4 2" xfId="29740" xr:uid="{95BBA192-E16E-479F-A9AC-4984C46E7EF3}"/>
    <cellStyle name="Currency 4 8 4 5" xfId="29853" xr:uid="{C8D3D891-209E-4B26-9316-25A831B4C4AB}"/>
    <cellStyle name="Currency 4 8 4 6" xfId="29995" xr:uid="{86931842-3154-47E1-A149-1B03081C7CA9}"/>
    <cellStyle name="Currency 4 8 5" xfId="1959" xr:uid="{00000000-0005-0000-0000-0000DB030000}"/>
    <cellStyle name="Currency 4 8 5 2" xfId="25622" xr:uid="{FDE13DD4-4BFE-4241-AF39-D2C68C9AD7B0}"/>
    <cellStyle name="Currency 4 8 5 2 2" xfId="29813" xr:uid="{51867E3E-322C-45C2-AAB5-A9260D89EAA5}"/>
    <cellStyle name="Currency 4 8 5 2 2 2" xfId="30889" xr:uid="{1A883A60-46C3-43A6-A992-715105DD7CC1}"/>
    <cellStyle name="Currency 4 8 5 3" xfId="23098" xr:uid="{7A60B91C-EC8E-45C0-8A86-C875998593D9}"/>
    <cellStyle name="Currency 4 8 5 4" xfId="30030" xr:uid="{A621AE50-9826-4A13-9FC9-FFD777B68BD3}"/>
    <cellStyle name="Currency 4 8 6" xfId="1951" xr:uid="{00000000-0005-0000-0000-0000DC030000}"/>
    <cellStyle name="Currency 4 8 6 2" xfId="25842" xr:uid="{F485F629-3DA4-44A2-B8A8-546D8AA4877F}"/>
    <cellStyle name="Currency 4 8 6 2 2" xfId="30890" xr:uid="{529C92E7-70BA-45B3-AD7F-442288B598B1}"/>
    <cellStyle name="Currency 4 8 6 2 3" xfId="30594" xr:uid="{C285BB10-709D-4317-88CD-0FA126CCFB66}"/>
    <cellStyle name="Currency 4 8 6 3" xfId="27930" xr:uid="{67E7D5C4-4291-414C-B668-C038AB5B4730}"/>
    <cellStyle name="Currency 4 8 7" xfId="3888" xr:uid="{75AA0707-E7A1-49F2-96B5-A9DDA61F2F28}"/>
    <cellStyle name="Currency 4 8 7 2" xfId="8720" xr:uid="{DAEA6783-1B67-4BC5-9B10-29C804B64F3F}"/>
    <cellStyle name="Currency 4 8 7 2 2" xfId="28968" xr:uid="{85DBFA5D-B137-4531-BDFE-283897605602}"/>
    <cellStyle name="Currency 4 8 7 2 3" xfId="28270" xr:uid="{AC920C50-ED0E-4719-96D3-5B5D50A74886}"/>
    <cellStyle name="Currency 4 8 7 2 4" xfId="19100" xr:uid="{5DA4536C-9937-4FA0-AD85-B74BF051B58E}"/>
    <cellStyle name="Currency 4 8 7 3" xfId="11553" xr:uid="{47C6DD1A-A8F8-40D0-8141-553D7D95F5FA}"/>
    <cellStyle name="Currency 4 8 7 3 2" xfId="21933" xr:uid="{6AE81B20-7D9E-4468-80C1-003CA6D3DF48}"/>
    <cellStyle name="Currency 4 8 7 4" xfId="26295" xr:uid="{F07E7FD3-1053-4F4D-BAED-6E1CAC6C222D}"/>
    <cellStyle name="Currency 4 8 7 5" xfId="16267" xr:uid="{18D8913E-BFAE-4FD9-B645-B3A6A40A1E7E}"/>
    <cellStyle name="Currency 4 8 8" xfId="4968" xr:uid="{9E8825FE-50AE-4262-80AB-C3CBD6D88B2F}"/>
    <cellStyle name="Currency 4 8 8 2" xfId="27767" xr:uid="{DF2BDCE6-4C51-452D-A0A5-87AAC2CC1C69}"/>
    <cellStyle name="Currency 4 8 8 3" xfId="26136" xr:uid="{AF02D72E-3ADE-4F23-ACEF-46F911C96B37}"/>
    <cellStyle name="Currency 4 8 8 4" xfId="14263" xr:uid="{56112834-C55F-41FB-A3AF-7D3A241E4254}"/>
    <cellStyle name="Currency 4 8 9" xfId="6716" xr:uid="{47385384-7DC7-43EA-9D98-865E182695F7}"/>
    <cellStyle name="Currency 4 8 9 2" xfId="26113" xr:uid="{7DA3908F-553E-45FE-8585-31B030A5F62A}"/>
    <cellStyle name="Currency 4 8 9 3" xfId="28032" xr:uid="{14C37885-BFB7-4575-B570-1CCC1080F5EA}"/>
    <cellStyle name="Currency 4 8 9 4" xfId="17096" xr:uid="{26C25D8C-F834-4199-A88F-910068EE38EC}"/>
    <cellStyle name="Currency 4 9" xfId="589" xr:uid="{00000000-0005-0000-0000-0000DD030000}"/>
    <cellStyle name="Currency 4 9 10" xfId="12523" xr:uid="{11D205F3-DE9A-4585-96C1-3790524650F3}"/>
    <cellStyle name="Currency 4 9 2" xfId="1961" xr:uid="{00000000-0005-0000-0000-0000DE030000}"/>
    <cellStyle name="Currency 4 9 2 2" xfId="3105" xr:uid="{00000000-0005-0000-0000-0000C8020000}"/>
    <cellStyle name="Currency 4 9 2 2 2" xfId="8185" xr:uid="{E0C42976-7985-468B-A550-00C105659867}"/>
    <cellStyle name="Currency 4 9 2 2 2 2" xfId="18565" xr:uid="{0DB0E157-2439-41AF-9E6E-4B439D093BCA}"/>
    <cellStyle name="Currency 4 9 2 2 2 2 2" xfId="31144" xr:uid="{ED8C307C-F610-47C6-A831-49895CEE396D}"/>
    <cellStyle name="Currency 4 9 2 2 2 2 3" xfId="30891" xr:uid="{33621EAE-9D95-48E9-891A-0F259B49272F}"/>
    <cellStyle name="Currency 4 9 2 2 3" xfId="11018" xr:uid="{D7DEB894-76C8-4B7B-B912-EBD1C82FE3F2}"/>
    <cellStyle name="Currency 4 9 2 2 3 2" xfId="21398" xr:uid="{8065ECFA-8095-493D-9111-5F5913647C23}"/>
    <cellStyle name="Currency 4 9 2 2 4" xfId="25611" xr:uid="{A7FF5CE1-F4BB-4703-8B1C-0C380512F35C}"/>
    <cellStyle name="Currency 4 9 2 2 4 2" xfId="30075" xr:uid="{A4FDCC8D-1AF2-4A28-BC45-E5AB8BDBB980}"/>
    <cellStyle name="Currency 4 9 2 2 5" xfId="27511" xr:uid="{C5753C4E-F4AE-4664-A289-C298AAB6A474}"/>
    <cellStyle name="Currency 4 9 2 2 6" xfId="15732" xr:uid="{12DC9B3A-26A7-4B40-A2C7-BD544A7C2F73}"/>
    <cellStyle name="Currency 4 9 2 3" xfId="3685" xr:uid="{00000000-0005-0000-0000-0000DE030000}"/>
    <cellStyle name="Currency 4 9 2 3 2" xfId="27013" xr:uid="{B8A8630C-F521-49C0-9A08-B8D1C46D1721}"/>
    <cellStyle name="Currency 4 9 2 3 3" xfId="28317" xr:uid="{DEC5B4E7-8E1A-47EA-AF52-8C7579DC672B}"/>
    <cellStyle name="Currency 4 9 2 4" xfId="5701" xr:uid="{B6CD54E5-5D90-49B7-A633-F341EAD9C0A5}"/>
    <cellStyle name="Currency 4 9 2 4 2" xfId="29782" xr:uid="{F000CD1D-B1BA-49CE-A26C-7AEFE89CA9A5}"/>
    <cellStyle name="Currency 4 9 2 5" xfId="24271" xr:uid="{85355DC1-7AA6-4677-8462-5632C34BF0BE}"/>
    <cellStyle name="Currency 4 9 2 5 2" xfId="26911" xr:uid="{E28A2460-A64C-4999-BF1B-1A22498ADAD4}"/>
    <cellStyle name="Currency 4 9 2 6" xfId="28082" xr:uid="{BBBB1EFF-5326-432C-BD02-5C918A2E7B14}"/>
    <cellStyle name="Currency 4 9 2 7" xfId="13625" xr:uid="{7EDD3587-7095-4A81-B74E-8090122F2B34}"/>
    <cellStyle name="Currency 4 9 3" xfId="1962" xr:uid="{00000000-0005-0000-0000-0000DF030000}"/>
    <cellStyle name="Currency 4 9 3 2" xfId="2689" xr:uid="{00000000-0005-0000-0000-0000C9020000}"/>
    <cellStyle name="Currency 4 9 3 2 2" xfId="7813" xr:uid="{499AF24C-55A5-43E5-8835-11CA6641B905}"/>
    <cellStyle name="Currency 4 9 3 2 2 2" xfId="18193" xr:uid="{9DAB7D1E-765A-44CC-B652-721FFFD8C93B}"/>
    <cellStyle name="Currency 4 9 3 2 3" xfId="10646" xr:uid="{28A4B673-4DE0-49FC-9A42-CFD31A36EA67}"/>
    <cellStyle name="Currency 4 9 3 2 3 2" xfId="21026" xr:uid="{8C89E73C-B22B-4568-BBBC-10F63CA44619}"/>
    <cellStyle name="Currency 4 9 3 2 4" xfId="15360" xr:uid="{1A747241-6007-4043-8042-4BD7A52ED86B}"/>
    <cellStyle name="Currency 4 9 3 2 5" xfId="30457" xr:uid="{E82066D7-0909-4523-8345-4B323B12606B}"/>
    <cellStyle name="Currency 4 9 3 3" xfId="3655" xr:uid="{00000000-0005-0000-0000-0000DF030000}"/>
    <cellStyle name="Currency 4 9 3 4" xfId="5702" xr:uid="{572965EA-1F6C-4640-9DDC-DE1E721E4148}"/>
    <cellStyle name="Currency 4 9 3 4 2" xfId="29757" xr:uid="{B6BCDE65-9BFA-44F5-9903-F31404CCA55C}"/>
    <cellStyle name="Currency 4 9 3 5" xfId="23303" xr:uid="{EC92654A-2F5D-49BE-A509-D34B0A753554}"/>
    <cellStyle name="Currency 4 9 3 6" xfId="13102" xr:uid="{47CEFBAA-F193-4528-BF13-F969C4A1BCEF}"/>
    <cellStyle name="Currency 4 9 4" xfId="1960" xr:uid="{00000000-0005-0000-0000-0000E0030000}"/>
    <cellStyle name="Currency 4 9 4 2" xfId="2291" xr:uid="{00000000-0005-0000-0000-0000C7020000}"/>
    <cellStyle name="Currency 4 9 4 2 2" xfId="7418" xr:uid="{7A09F447-6EA0-45DE-A9B3-A1537B9AA0F4}"/>
    <cellStyle name="Currency 4 9 4 2 2 2" xfId="17798" xr:uid="{010FA966-37C5-491A-82C2-DD3903AA0F71}"/>
    <cellStyle name="Currency 4 9 4 2 3" xfId="10251" xr:uid="{7380F39E-75E2-45CC-A417-0B9249EE1EC5}"/>
    <cellStyle name="Currency 4 9 4 2 3 2" xfId="20631" xr:uid="{46E0CA4A-9B8F-4B3A-AF50-0F606033AE0B}"/>
    <cellStyle name="Currency 4 9 4 2 4" xfId="26542" xr:uid="{9ADB49FD-3CB9-4CDC-8AAA-C677630C1A11}"/>
    <cellStyle name="Currency 4 9 4 2 5" xfId="28116" xr:uid="{0CD4B079-9BBC-47CC-94A8-0E21C37AAE90}"/>
    <cellStyle name="Currency 4 9 4 2 6" xfId="14965" xr:uid="{C3DDA060-F454-4492-AC0D-4E8A716A4AEF}"/>
    <cellStyle name="Currency 4 9 4 3" xfId="3644" xr:uid="{00000000-0005-0000-0000-0000E0030000}"/>
    <cellStyle name="Currency 4 9 4 4" xfId="23983" xr:uid="{D7ECF183-A9FB-4F7A-A59A-272E2F6F535B}"/>
    <cellStyle name="Currency 4 9 5" xfId="3826" xr:uid="{000ACA94-2153-4302-8B6A-722AE35328B8}"/>
    <cellStyle name="Currency 4 9 5 2" xfId="8659" xr:uid="{11C3A1BE-D6BB-4FEA-9A33-5739A5F19DCD}"/>
    <cellStyle name="Currency 4 9 5 2 2" xfId="28960" xr:uid="{E30A7CFA-2FBE-4A31-8130-E3872CD9262E}"/>
    <cellStyle name="Currency 4 9 5 2 3" xfId="27858" xr:uid="{750A93EA-6EC4-4482-8E09-BB7898C875FF}"/>
    <cellStyle name="Currency 4 9 5 2 4" xfId="19039" xr:uid="{A4156738-3B33-45C9-8F87-F92746E6BC31}"/>
    <cellStyle name="Currency 4 9 5 3" xfId="11492" xr:uid="{54DAEE57-6E01-4FD8-A9B2-EE7413C74CE5}"/>
    <cellStyle name="Currency 4 9 5 3 2" xfId="21872" xr:uid="{3975A300-1731-4B47-A5A3-B76F484A0F52}"/>
    <cellStyle name="Currency 4 9 5 4" xfId="25753" xr:uid="{250618F8-EF53-42EA-BF04-9BA8BA23A39C}"/>
    <cellStyle name="Currency 4 9 5 5" xfId="16206" xr:uid="{B2215B16-2AAC-4F29-86DA-A576F75C9006}"/>
    <cellStyle name="Currency 4 9 6" xfId="4971" xr:uid="{956C2F0C-4E4E-480B-96A2-4BBD31510532}"/>
    <cellStyle name="Currency 4 9 6 2" xfId="28185" xr:uid="{45A2E1B6-8B39-4378-BE7B-C76A7ABED3EE}"/>
    <cellStyle name="Currency 4 9 6 3" xfId="28729" xr:uid="{899332CF-46F8-49BA-8867-DB0F2C08DFEE}"/>
    <cellStyle name="Currency 4 9 6 4" xfId="14266" xr:uid="{CE595702-DCCF-41D9-BDC1-4D86F6395577}"/>
    <cellStyle name="Currency 4 9 7" xfId="6719" xr:uid="{E35CBB27-1B3C-4ACE-AD83-4A5591761FD0}"/>
    <cellStyle name="Currency 4 9 7 2" xfId="26024" xr:uid="{86AA3093-66DE-4256-A269-75B7758D8FC7}"/>
    <cellStyle name="Currency 4 9 7 3" xfId="26677" xr:uid="{606BAAFF-75AE-49D7-9979-D40C7276D32D}"/>
    <cellStyle name="Currency 4 9 7 4" xfId="17099" xr:uid="{29091485-7FBD-4321-846C-24EB68313981}"/>
    <cellStyle name="Currency 4 9 8" xfId="9552" xr:uid="{4A590147-89C2-47D7-838D-C3AB6BAC093D}"/>
    <cellStyle name="Currency 4 9 8 2" xfId="19932" xr:uid="{D10AACFD-BBEE-484B-B36A-84DE24B11EED}"/>
    <cellStyle name="Currency 4 9 9" xfId="24553" xr:uid="{498B69E5-0439-4408-87C4-7EF87E505B1E}"/>
    <cellStyle name="Currency 5" xfId="590" xr:uid="{00000000-0005-0000-0000-0000E1030000}"/>
    <cellStyle name="Currency 5 10" xfId="4972" xr:uid="{0127C852-060E-4046-8C0D-4B566FAC3A77}"/>
    <cellStyle name="Currency 5 10 2" xfId="26244" xr:uid="{C59BE194-529F-4702-B46B-7874E29DE31A}"/>
    <cellStyle name="Currency 5 10 3" xfId="26441" xr:uid="{ADFDD67C-45AA-450C-A480-B07F7596B9D6}"/>
    <cellStyle name="Currency 5 10 4" xfId="14267" xr:uid="{240572AE-B301-4AFC-8245-514967858343}"/>
    <cellStyle name="Currency 5 11" xfId="6720" xr:uid="{0A1A5FF7-B1C8-4455-BC0A-1A0494662DFA}"/>
    <cellStyle name="Currency 5 11 2" xfId="17100" xr:uid="{CE1C590A-1E08-492D-A5D4-C48EC666C3D4}"/>
    <cellStyle name="Currency 5 12" xfId="9553" xr:uid="{D0967022-4EB5-4BE0-9D2F-A8094341CF11}"/>
    <cellStyle name="Currency 5 12 2" xfId="19933" xr:uid="{BE20113A-F2EE-459C-BCE6-ECDBC109DA46}"/>
    <cellStyle name="Currency 5 13" xfId="23093" xr:uid="{F26D2CE7-28B3-4E2E-9C07-3001E7351776}"/>
    <cellStyle name="Currency 5 14" xfId="12406" xr:uid="{CF35860C-8F77-4620-8FAD-AD17DEF49300}"/>
    <cellStyle name="Currency 5 2" xfId="591" xr:uid="{00000000-0005-0000-0000-0000E2030000}"/>
    <cellStyle name="Currency 5 2 10" xfId="6721" xr:uid="{E241A098-71E3-45C7-B9E5-0F648599E5C0}"/>
    <cellStyle name="Currency 5 2 10 2" xfId="17101" xr:uid="{9DB1438C-B8F5-4138-997F-97D84CE6F65E}"/>
    <cellStyle name="Currency 5 2 11" xfId="9554" xr:uid="{380C6E5F-325D-453D-B49C-0AD68D0C9071}"/>
    <cellStyle name="Currency 5 2 11 2" xfId="19934" xr:uid="{8C168D19-AB32-4FC5-AE1E-523857214607}"/>
    <cellStyle name="Currency 5 2 12" xfId="22829" xr:uid="{CD754010-E9EC-4548-95AF-18F4EA7CC937}"/>
    <cellStyle name="Currency 5 2 13" xfId="12466" xr:uid="{96E8DC89-4338-4D2F-9FB1-91BCDCC04C70}"/>
    <cellStyle name="Currency 5 2 2" xfId="592" xr:uid="{00000000-0005-0000-0000-0000E3030000}"/>
    <cellStyle name="Currency 5 2 2 10" xfId="9555" xr:uid="{12517C23-DBF5-49AA-90FA-E749FF9B3FD9}"/>
    <cellStyle name="Currency 5 2 2 10 2" xfId="19935" xr:uid="{C8BE885C-3F64-4CD4-9BDA-5C4C40B1FE9E}"/>
    <cellStyle name="Currency 5 2 2 11" xfId="25374" xr:uid="{9F58AD45-78BC-432D-82CA-4ADD14D6E206}"/>
    <cellStyle name="Currency 5 2 2 12" xfId="12533" xr:uid="{E802454A-CA30-4ECF-9F44-10C3636636FD}"/>
    <cellStyle name="Currency 5 2 2 2" xfId="1966" xr:uid="{00000000-0005-0000-0000-0000E4030000}"/>
    <cellStyle name="Currency 5 2 2 2 2" xfId="3107" xr:uid="{00000000-0005-0000-0000-0000CE020000}"/>
    <cellStyle name="Currency 5 2 2 2 2 2" xfId="6173" xr:uid="{BE24A938-2881-4F5D-B62A-4F1162D03E33}"/>
    <cellStyle name="Currency 5 2 2 2 2 2 2" xfId="25852" xr:uid="{F20382A5-D65C-4100-B2A8-7EB455708DDE}"/>
    <cellStyle name="Currency 5 2 2 2 2 2 3" xfId="26680" xr:uid="{8EBAF09A-2434-47C3-B9AB-2BF0BE142A89}"/>
    <cellStyle name="Currency 5 2 2 2 2 2 4" xfId="15734" xr:uid="{71DF357E-08E2-481E-A961-D9A9A85D0FE6}"/>
    <cellStyle name="Currency 5 2 2 2 2 3" xfId="8187" xr:uid="{F888BC8D-2822-4D7A-8F80-B60D7A25CE3A}"/>
    <cellStyle name="Currency 5 2 2 2 2 3 2" xfId="18567" xr:uid="{691322DB-4935-4B9B-9354-691D3668F327}"/>
    <cellStyle name="Currency 5 2 2 2 2 4" xfId="11020" xr:uid="{59742B54-0DA4-486F-9740-1D38F5BE12FD}"/>
    <cellStyle name="Currency 5 2 2 2 2 4 2" xfId="21400" xr:uid="{F9F6A6C8-279B-4E64-9E63-3C8E184E9F76}"/>
    <cellStyle name="Currency 5 2 2 2 2 5" xfId="23950" xr:uid="{088AD340-C2CC-47BE-8891-D6CC3414FE2E}"/>
    <cellStyle name="Currency 5 2 2 2 2 6" xfId="27620" xr:uid="{3C20AB5A-5E9F-43FE-AFE1-016CD4FFEADD}"/>
    <cellStyle name="Currency 5 2 2 2 2 7" xfId="13627" xr:uid="{B10AB8D8-0FC4-4067-ACD0-E5B0002F9029}"/>
    <cellStyle name="Currency 5 2 2 2 3" xfId="2700" xr:uid="{00000000-0005-0000-0000-0000CD020000}"/>
    <cellStyle name="Currency 5 2 2 2 3 2" xfId="7824" xr:uid="{0FA2EE59-89F7-42BE-AFCA-13B241F95610}"/>
    <cellStyle name="Currency 5 2 2 2 3 2 2" xfId="28282" xr:uid="{C2137D5F-7224-4361-94BB-42021950E03A}"/>
    <cellStyle name="Currency 5 2 2 2 3 2 3" xfId="27886" xr:uid="{8B47DE6B-C0A3-4808-BD11-76C664370C32}"/>
    <cellStyle name="Currency 5 2 2 2 3 2 4" xfId="18204" xr:uid="{DE64AA34-7A3F-4BE8-AC87-76B82DFB15AA}"/>
    <cellStyle name="Currency 5 2 2 2 3 3" xfId="10657" xr:uid="{4D2AD998-5A82-41E0-A69E-3F76050FA43C}"/>
    <cellStyle name="Currency 5 2 2 2 3 3 2" xfId="21037" xr:uid="{BF6A1076-4AD6-4E1B-8DA6-B5CA46C39230}"/>
    <cellStyle name="Currency 5 2 2 2 3 4" xfId="23308" xr:uid="{799AABCF-471B-405C-90D8-CDB7F1658679}"/>
    <cellStyle name="Currency 5 2 2 2 3 5" xfId="15371" xr:uid="{7ACDB224-994C-428F-913A-C2A5B9336ACA}"/>
    <cellStyle name="Currency 5 2 2 2 4" xfId="2047" xr:uid="{00000000-0005-0000-0000-0000E4030000}"/>
    <cellStyle name="Currency 5 2 2 2 4 2" xfId="26834" xr:uid="{C64A4FF9-2FD0-4583-B837-5708E557185E}"/>
    <cellStyle name="Currency 5 2 2 2 4 3" xfId="28443" xr:uid="{70E40412-F726-4A29-B8F5-5630BE3A9276}"/>
    <cellStyle name="Currency 5 2 2 2 5" xfId="4277" xr:uid="{C3D7F732-DE5D-41EF-8592-DE3D2EBC22AC}"/>
    <cellStyle name="Currency 5 2 2 2 5 2" xfId="9049" xr:uid="{2D83AAB7-EE53-414D-B71E-98FD02A0314D}"/>
    <cellStyle name="Currency 5 2 2 2 5 2 2" xfId="19429" xr:uid="{3729AD62-DADD-410C-836C-C0173341262F}"/>
    <cellStyle name="Currency 5 2 2 2 5 2 3" xfId="31053" xr:uid="{65379D5D-A019-44C2-A4F5-8978204D96E1}"/>
    <cellStyle name="Currency 5 2 2 2 5 2 4" xfId="30892" xr:uid="{742D8526-B98A-43F7-82DB-E1B0DFFD6C96}"/>
    <cellStyle name="Currency 5 2 2 2 5 3" xfId="11882" xr:uid="{0FE592E7-404D-48FC-A7B7-7FDE44FBAA0E}"/>
    <cellStyle name="Currency 5 2 2 2 5 3 2" xfId="22262" xr:uid="{9B9EB93E-D50F-45EE-81A7-B342F4A32DB7}"/>
    <cellStyle name="Currency 5 2 2 2 5 4" xfId="26407" xr:uid="{B91ECD61-4C35-4E4A-8D9C-C36D8ADEC10B}"/>
    <cellStyle name="Currency 5 2 2 2 5 5" xfId="26848" xr:uid="{EE06C130-8C70-4964-9F7A-D8C37715BFD6}"/>
    <cellStyle name="Currency 5 2 2 2 5 6" xfId="16596" xr:uid="{4301A36F-BCF2-4881-9C48-F364E56E7571}"/>
    <cellStyle name="Currency 5 2 2 2 6" xfId="5705" xr:uid="{56AE04DD-2B1B-45C9-B774-49C5775046E0}"/>
    <cellStyle name="Currency 5 2 2 2 6 2" xfId="29729" xr:uid="{65C9FCB2-3DEC-4426-9C59-F87A66AA0CC0}"/>
    <cellStyle name="Currency 5 2 2 2 6 2 2" xfId="30992" xr:uid="{AFC39984-8795-40B8-B32F-0117AF697C54}"/>
    <cellStyle name="Currency 5 2 2 2 7" xfId="24565" xr:uid="{EC4152A8-D2AF-4A3A-9787-6E2DEE37E7D4}"/>
    <cellStyle name="Currency 5 2 2 2 8" xfId="13118" xr:uid="{E767FA5A-7327-467C-AF41-77D3C067A458}"/>
    <cellStyle name="Currency 5 2 2 3" xfId="1967" xr:uid="{00000000-0005-0000-0000-0000E5030000}"/>
    <cellStyle name="Currency 5 2 2 3 2" xfId="3108" xr:uid="{00000000-0005-0000-0000-0000CF020000}"/>
    <cellStyle name="Currency 5 2 2 3 2 2" xfId="8188" xr:uid="{13245339-F13E-40A8-839B-4D77E86C6D7A}"/>
    <cellStyle name="Currency 5 2 2 3 2 2 2" xfId="28855" xr:uid="{49F4AEF3-A94A-4BB7-93FF-EEDEC1683101}"/>
    <cellStyle name="Currency 5 2 2 3 2 2 2 2" xfId="31237" xr:uid="{87F82027-79CD-47F8-AA9B-02A445559384}"/>
    <cellStyle name="Currency 5 2 2 3 2 2 2 3" xfId="30894" xr:uid="{17A3B4CC-F29C-453C-BBA9-895349B92972}"/>
    <cellStyle name="Currency 5 2 2 3 2 2 3" xfId="26107" xr:uid="{565CDC13-D9D4-436A-BAA9-98069B5E57AD}"/>
    <cellStyle name="Currency 5 2 2 3 2 2 4" xfId="18568" xr:uid="{7A405561-471D-43CB-9F39-50752F34F453}"/>
    <cellStyle name="Currency 5 2 2 3 2 3" xfId="11021" xr:uid="{3F84DF8C-8F7C-4373-BE1E-22BAFE9DD44F}"/>
    <cellStyle name="Currency 5 2 2 3 2 3 2" xfId="21401" xr:uid="{9DFEDBB8-6F7C-4CBC-8F69-9531275ED852}"/>
    <cellStyle name="Currency 5 2 2 3 2 4" xfId="23583" xr:uid="{9906515C-0ACF-40FA-AA3D-B1FEC0FE45AD}"/>
    <cellStyle name="Currency 5 2 2 3 2 5" xfId="15735" xr:uid="{09C152D0-E30A-445F-806F-9A2FB440B1E9}"/>
    <cellStyle name="Currency 5 2 2 3 3" xfId="3548" xr:uid="{00000000-0005-0000-0000-0000E5030000}"/>
    <cellStyle name="Currency 5 2 2 3 4" xfId="4433" xr:uid="{32BAE54B-9351-4830-AA5E-63816AB07ED5}"/>
    <cellStyle name="Currency 5 2 2 3 4 2" xfId="9205" xr:uid="{87614C63-EABE-46FA-900D-6B5F9639F88D}"/>
    <cellStyle name="Currency 5 2 2 3 4 2 2" xfId="19585" xr:uid="{F36A6D76-44E8-433A-86D5-8EEC553E5D49}"/>
    <cellStyle name="Currency 5 2 2 3 4 2 3" xfId="31099" xr:uid="{448935C6-ECC2-4E7F-9166-42A235C27226}"/>
    <cellStyle name="Currency 5 2 2 3 4 2 4" xfId="30893" xr:uid="{C5657449-ECBB-4564-A545-23B9D035DF66}"/>
    <cellStyle name="Currency 5 2 2 3 4 3" xfId="12038" xr:uid="{E7C9D73E-8A42-41F0-8DDC-A7D39D80369F}"/>
    <cellStyle name="Currency 5 2 2 3 4 3 2" xfId="22418" xr:uid="{85B7CB9A-F6D9-4C07-9848-E505521E2E02}"/>
    <cellStyle name="Currency 5 2 2 3 4 4" xfId="16752" xr:uid="{55D64D6B-C1B4-467E-962E-74EF844202D6}"/>
    <cellStyle name="Currency 5 2 2 3 5" xfId="5706" xr:uid="{64BFFDB4-46D1-483C-8C4F-E280CB1ECB1C}"/>
    <cellStyle name="Currency 5 2 2 3 5 2" xfId="29711" xr:uid="{DD288719-AB35-4C89-88F1-540C0355360C}"/>
    <cellStyle name="Currency 5 2 2 3 5 2 2" xfId="30993" xr:uid="{2203EE67-0F45-4FCA-8501-AF4CCD1B0C73}"/>
    <cellStyle name="Currency 5 2 2 3 6" xfId="24898" xr:uid="{F8B21FAF-1CA2-4C0F-B3E2-9F62AED2DA5F}"/>
    <cellStyle name="Currency 5 2 2 3 7" xfId="13628" xr:uid="{006AB017-2D5D-4BEE-A7CB-912CA41008FB}"/>
    <cellStyle name="Currency 5 2 2 4" xfId="1965" xr:uid="{00000000-0005-0000-0000-0000E6030000}"/>
    <cellStyle name="Currency 5 2 2 4 2" xfId="3106" xr:uid="{00000000-0005-0000-0000-0000D0020000}"/>
    <cellStyle name="Currency 5 2 2 4 2 2" xfId="8186" xr:uid="{EC4D431F-F668-4FCE-815C-FD5EACEEDF85}"/>
    <cellStyle name="Currency 5 2 2 4 2 2 2" xfId="28854" xr:uid="{7C5B0695-8C13-41C0-ACF4-145D7F65FF93}"/>
    <cellStyle name="Currency 5 2 2 4 2 2 3" xfId="28614" xr:uid="{8D54ADB9-69AE-475B-AE53-5F93F4C469AC}"/>
    <cellStyle name="Currency 5 2 2 4 2 2 4" xfId="18566" xr:uid="{3CB38A1D-D5FD-45BB-979C-084854CB23D1}"/>
    <cellStyle name="Currency 5 2 2 4 2 3" xfId="11019" xr:uid="{1EDC9C14-BB5A-42E7-8C1B-2A6A66C32E66}"/>
    <cellStyle name="Currency 5 2 2 4 2 3 2" xfId="21399" xr:uid="{4B569564-AC9C-4E2F-A36D-AB280A0C0C45}"/>
    <cellStyle name="Currency 5 2 2 4 2 4" xfId="26802" xr:uid="{D3CBC96C-8DCC-4604-856F-C197D0CBC5C0}"/>
    <cellStyle name="Currency 5 2 2 4 2 5" xfId="15733" xr:uid="{EC11DDBB-96CA-4144-A30D-CF3021608613}"/>
    <cellStyle name="Currency 5 2 2 4 3" xfId="3680" xr:uid="{00000000-0005-0000-0000-0000E6030000}"/>
    <cellStyle name="Currency 5 2 2 4 4" xfId="5704" xr:uid="{F0F3577E-AEB9-46D9-839A-DC5FBFCEA274}"/>
    <cellStyle name="Currency 5 2 2 4 4 2" xfId="29974" xr:uid="{1A47C2B6-3535-4DAD-8D31-63333AA84210}"/>
    <cellStyle name="Currency 5 2 2 4 5" xfId="22999" xr:uid="{33E7FD05-6AC1-4553-A763-5F9ADDC95EFB}"/>
    <cellStyle name="Currency 5 2 2 4 6" xfId="13626" xr:uid="{A1CD338B-CC30-4727-B3F0-0E4E5CC6C8A2}"/>
    <cellStyle name="Currency 5 2 2 5" xfId="2642" xr:uid="{00000000-0005-0000-0000-0000D1020000}"/>
    <cellStyle name="Currency 5 2 2 5 2" xfId="5904" xr:uid="{01A77C53-D4B3-4B4A-A7AA-DA49AF807277}"/>
    <cellStyle name="Currency 5 2 2 5 2 2" xfId="28062" xr:uid="{8EF9D5B8-AD4E-41E9-A228-6AF16D4B036F}"/>
    <cellStyle name="Currency 5 2 2 5 2 2 2" xfId="31200" xr:uid="{E9A01D91-80DD-41A2-BDF4-F2C3BA223E61}"/>
    <cellStyle name="Currency 5 2 2 5 2 2 3" xfId="30895" xr:uid="{4927734C-1128-4F35-ADA5-EBE5F5527F8D}"/>
    <cellStyle name="Currency 5 2 2 5 2 3" xfId="28472" xr:uid="{82D05B3D-86D8-4506-AE14-DBD6FF00D9F8}"/>
    <cellStyle name="Currency 5 2 2 5 2 4" xfId="15314" xr:uid="{73BC589D-4447-4249-B1BB-4F0E836F79EB}"/>
    <cellStyle name="Currency 5 2 2 5 3" xfId="7767" xr:uid="{0BCD7F6B-EB32-4F4B-BE32-1005B1112FD0}"/>
    <cellStyle name="Currency 5 2 2 5 3 2" xfId="18147" xr:uid="{39F2C129-AC1D-49B2-8889-3EA2F448443B}"/>
    <cellStyle name="Currency 5 2 2 5 4" xfId="10600" xr:uid="{D3A2D10F-02C4-4FC8-8984-C693054A334C}"/>
    <cellStyle name="Currency 5 2 2 5 4 2" xfId="20980" xr:uid="{7E6ADA5D-3DC7-41ED-99C9-A4042922E532}"/>
    <cellStyle name="Currency 5 2 2 5 5" xfId="23544" xr:uid="{2A62B28A-3D7D-44E1-830E-A4B18F3C462C}"/>
    <cellStyle name="Currency 5 2 2 5 6" xfId="13031" xr:uid="{BC0D04A2-EDC2-44C0-8A7A-ECF31AD1A87E}"/>
    <cellStyle name="Currency 5 2 2 6" xfId="2301" xr:uid="{00000000-0005-0000-0000-0000CC020000}"/>
    <cellStyle name="Currency 5 2 2 6 2" xfId="7428" xr:uid="{33D726B9-173A-495B-A4BA-834CE620BF69}"/>
    <cellStyle name="Currency 5 2 2 6 2 2" xfId="17808" xr:uid="{856799D2-AB87-4DD2-9C94-BFDB3D72AE03}"/>
    <cellStyle name="Currency 5 2 2 6 3" xfId="10261" xr:uid="{A462F4E5-48AC-4A2C-992B-92C429FC328E}"/>
    <cellStyle name="Currency 5 2 2 6 3 2" xfId="20641" xr:uid="{5D9F252F-0DAB-4171-9706-3A1FB1F31BA3}"/>
    <cellStyle name="Currency 5 2 2 6 4" xfId="22671" xr:uid="{60C51A38-352A-40DD-A8EB-74F53D2FCD6C}"/>
    <cellStyle name="Currency 5 2 2 6 5" xfId="28364" xr:uid="{3779EA25-6211-41A3-BEC2-2229A6763BFA}"/>
    <cellStyle name="Currency 5 2 2 6 6" xfId="14975" xr:uid="{5552B899-4FCC-4E4B-BB6F-B5232499BD8E}"/>
    <cellStyle name="Currency 5 2 2 7" xfId="3832" xr:uid="{58CAFAE7-4ECC-4D05-802A-591E6F0FD407}"/>
    <cellStyle name="Currency 5 2 2 7 2" xfId="8665" xr:uid="{3E47732A-E67C-496E-A27B-A49411598E3D}"/>
    <cellStyle name="Currency 5 2 2 7 2 2" xfId="19045" xr:uid="{E366572E-1173-45A7-B79D-6E597AD48165}"/>
    <cellStyle name="Currency 5 2 2 7 3" xfId="11498" xr:uid="{5D129DB0-375F-4A95-A0F4-3754244C1E48}"/>
    <cellStyle name="Currency 5 2 2 7 3 2" xfId="21878" xr:uid="{172E324E-C1CA-4DC2-9EC6-D823E04B7C3C}"/>
    <cellStyle name="Currency 5 2 2 7 4" xfId="28164" xr:uid="{D0852ACE-D955-4A7A-B56D-9C118288E0DC}"/>
    <cellStyle name="Currency 5 2 2 7 5" xfId="26371" xr:uid="{40CB9855-3EF7-4ABB-B7BD-BE754A9C6D1E}"/>
    <cellStyle name="Currency 5 2 2 7 6" xfId="16212" xr:uid="{28EF5B7D-0FFC-4496-99BB-22D48954D381}"/>
    <cellStyle name="Currency 5 2 2 8" xfId="4974" xr:uid="{9D741363-ECFB-4E78-AFE7-4000DC29E105}"/>
    <cellStyle name="Currency 5 2 2 8 2" xfId="14269" xr:uid="{D1F2BAB2-2536-4CDA-B233-F70097286BE6}"/>
    <cellStyle name="Currency 5 2 2 9" xfId="6722" xr:uid="{D10E9798-92C9-4F75-AC71-6A5E424527EA}"/>
    <cellStyle name="Currency 5 2 2 9 2" xfId="17102" xr:uid="{1919B9F7-EDFA-44F2-944A-76EF107B027F}"/>
    <cellStyle name="Currency 5 2 3" xfId="593" xr:uid="{00000000-0005-0000-0000-0000E7030000}"/>
    <cellStyle name="Currency 5 2 3 10" xfId="12691" xr:uid="{49183BEA-A4DB-49F9-8A1B-1EAE12D1B3C9}"/>
    <cellStyle name="Currency 5 2 3 2" xfId="1969" xr:uid="{00000000-0005-0000-0000-0000E8030000}"/>
    <cellStyle name="Currency 5 2 3 2 2" xfId="3109" xr:uid="{00000000-0005-0000-0000-0000D3020000}"/>
    <cellStyle name="Currency 5 2 3 2 2 2" xfId="8189" xr:uid="{E868AF50-4A6D-44BC-83C9-209DB309BB0F}"/>
    <cellStyle name="Currency 5 2 3 2 2 2 2" xfId="28856" xr:uid="{3BF9C56A-BDC1-4F4D-A53B-A83632B095C2}"/>
    <cellStyle name="Currency 5 2 3 2 2 2 3" xfId="28155" xr:uid="{4F0EEC13-E5DE-4629-8270-13F61F99DAFD}"/>
    <cellStyle name="Currency 5 2 3 2 2 2 4" xfId="18569" xr:uid="{BA89C912-96B1-42CB-9CB7-76ECD2E69A53}"/>
    <cellStyle name="Currency 5 2 3 2 2 3" xfId="11022" xr:uid="{B32F4D25-280E-4123-BC8C-A882B4C247D2}"/>
    <cellStyle name="Currency 5 2 3 2 2 3 2" xfId="21402" xr:uid="{AB4B76B5-E409-402B-A20C-F8E07C5FC7A2}"/>
    <cellStyle name="Currency 5 2 3 2 2 4" xfId="24399" xr:uid="{19D40202-82EB-4A14-9C2F-762EB18BA50F}"/>
    <cellStyle name="Currency 5 2 3 2 2 5" xfId="15736" xr:uid="{B043A422-93FE-44A2-A3D7-AC99CBEFA6FB}"/>
    <cellStyle name="Currency 5 2 3 2 3" xfId="3664" xr:uid="{00000000-0005-0000-0000-0000E8030000}"/>
    <cellStyle name="Currency 5 2 3 2 4" xfId="5707" xr:uid="{5ED9074E-CFC1-4F0E-AAA7-8ED93D6F736E}"/>
    <cellStyle name="Currency 5 2 3 2 4 2" xfId="29975" xr:uid="{EA9668FA-7D48-4451-A463-CEDC38FAAA6D}"/>
    <cellStyle name="Currency 5 2 3 2 5" xfId="24147" xr:uid="{A436BADA-01CA-44B5-B13D-BF91D5BD6C72}"/>
    <cellStyle name="Currency 5 2 3 2 6" xfId="13629" xr:uid="{2A0D9A90-7C39-497B-99CC-B6BDC390AD1B}"/>
    <cellStyle name="Currency 5 2 3 3" xfId="1970" xr:uid="{00000000-0005-0000-0000-0000E9030000}"/>
    <cellStyle name="Currency 5 2 3 3 2" xfId="2699" xr:uid="{00000000-0005-0000-0000-0000D4020000}"/>
    <cellStyle name="Currency 5 2 3 3 2 2" xfId="7823" xr:uid="{D0CDFCE5-20BF-42ED-9EFB-FAB04946587F}"/>
    <cellStyle name="Currency 5 2 3 3 2 2 2" xfId="18203" xr:uid="{3BCED285-7CC5-4070-8A11-76E588F6BC4F}"/>
    <cellStyle name="Currency 5 2 3 3 2 3" xfId="10656" xr:uid="{33CCFA73-7431-4161-8256-7B377A9BDBFA}"/>
    <cellStyle name="Currency 5 2 3 3 2 3 2" xfId="21036" xr:uid="{9BC23E41-2CDA-49D1-80AC-DF071D9AEEBF}"/>
    <cellStyle name="Currency 5 2 3 3 2 4" xfId="15370" xr:uid="{0B0E1420-F3F3-4F8F-A6BE-B2272087307F}"/>
    <cellStyle name="Currency 5 2 3 3 2 5" xfId="30458" xr:uid="{DAB7CACA-8941-4CE4-B122-9A8774B9A021}"/>
    <cellStyle name="Currency 5 2 3 3 3" xfId="3578" xr:uid="{00000000-0005-0000-0000-0000E9030000}"/>
    <cellStyle name="Currency 5 2 3 3 4" xfId="5708" xr:uid="{59616245-D824-46F1-81B0-F7CE84542057}"/>
    <cellStyle name="Currency 5 2 3 3 4 2" xfId="29918" xr:uid="{9D672207-4D78-471A-8306-1D5902F0DCD8}"/>
    <cellStyle name="Currency 5 2 3 3 5" xfId="25056" xr:uid="{F07ECF11-1D7B-4D79-A0FD-D2F0BF3D7837}"/>
    <cellStyle name="Currency 5 2 3 3 6" xfId="13117" xr:uid="{FF00E2A5-B4FB-49BB-96AB-5F24D126800F}"/>
    <cellStyle name="Currency 5 2 3 4" xfId="1968" xr:uid="{00000000-0005-0000-0000-0000EA030000}"/>
    <cellStyle name="Currency 5 2 3 4 2" xfId="3774" xr:uid="{9AA53097-E567-4935-BA95-65CC50D0B73B}"/>
    <cellStyle name="Currency 5 2 3 4 2 2" xfId="8616" xr:uid="{CCB07CC6-C475-4E96-BCAA-C52F5825DCF7}"/>
    <cellStyle name="Currency 5 2 3 4 2 2 2" xfId="18996" xr:uid="{04CD8D01-CEF3-4C9C-9BD0-1F5042A669E1}"/>
    <cellStyle name="Currency 5 2 3 4 2 3" xfId="11449" xr:uid="{225A8900-8F68-4269-B454-4E2E9025351E}"/>
    <cellStyle name="Currency 5 2 3 4 2 3 2" xfId="21829" xr:uid="{C188CF2C-115D-430F-9000-0E4E6571A19D}"/>
    <cellStyle name="Currency 5 2 3 4 2 4" xfId="26214" xr:uid="{0570CA31-8D59-46B5-8184-FEF8F7383B00}"/>
    <cellStyle name="Currency 5 2 3 4 2 5" xfId="26374" xr:uid="{28A2C1DE-F28A-4A55-9019-D1FB2D6D72D0}"/>
    <cellStyle name="Currency 5 2 3 4 2 6" xfId="16163" xr:uid="{F5D30928-98B2-467C-B2BC-D2080B97E6F0}"/>
    <cellStyle name="Currency 5 2 3 4 3" xfId="23678" xr:uid="{D15642E2-80E6-4635-98B9-0DDE89D66073}"/>
    <cellStyle name="Currency 5 2 3 5" xfId="4143" xr:uid="{BBE70D2D-604E-48B2-9D68-4A06E241AAB5}"/>
    <cellStyle name="Currency 5 2 3 5 2" xfId="8915" xr:uid="{A3449125-85BB-4347-9B52-EF23126E01C2}"/>
    <cellStyle name="Currency 5 2 3 5 2 2" xfId="29016" xr:uid="{6EB8AFAA-0881-4674-A52E-7A008315E4E0}"/>
    <cellStyle name="Currency 5 2 3 5 2 3" xfId="27597" xr:uid="{6EAEA2C4-443D-4C95-8CB1-EB87AE134AB5}"/>
    <cellStyle name="Currency 5 2 3 5 2 4" xfId="19295" xr:uid="{3D378635-15D0-4947-BD6B-4C612F00492B}"/>
    <cellStyle name="Currency 5 2 3 5 2 5" xfId="31023" xr:uid="{0D38C156-3687-44A0-89ED-AC90BFF6346D}"/>
    <cellStyle name="Currency 5 2 3 5 3" xfId="11748" xr:uid="{10C9EC3E-9AE2-4D9B-8479-211D3D07ED47}"/>
    <cellStyle name="Currency 5 2 3 5 3 2" xfId="22128" xr:uid="{15C832C3-6FF0-4856-A177-D03E7D068492}"/>
    <cellStyle name="Currency 5 2 3 5 4" xfId="26967" xr:uid="{F0640651-E4BA-485E-91B0-95C69E14D0AE}"/>
    <cellStyle name="Currency 5 2 3 5 5" xfId="16462" xr:uid="{BF109E69-ADD6-4229-AE11-DEB910336621}"/>
    <cellStyle name="Currency 5 2 3 6" xfId="4975" xr:uid="{19071EE0-5BFD-4F9E-9132-C53B4E247934}"/>
    <cellStyle name="Currency 5 2 3 6 2" xfId="28608" xr:uid="{5CCE0AB4-0287-4537-BF16-6DCB69FE2869}"/>
    <cellStyle name="Currency 5 2 3 6 3" xfId="27544" xr:uid="{69E98944-73A7-42A3-85AF-E17CD6BE819A}"/>
    <cellStyle name="Currency 5 2 3 6 4" xfId="14270" xr:uid="{9F6DB649-75FE-4421-9D34-EF7190C56541}"/>
    <cellStyle name="Currency 5 2 3 7" xfId="6723" xr:uid="{159000B8-7CC5-4955-8443-5AF2213C3E1C}"/>
    <cellStyle name="Currency 5 2 3 7 2" xfId="27879" xr:uid="{F909FE96-1CC9-415B-BC21-01A6FFCF83BC}"/>
    <cellStyle name="Currency 5 2 3 7 3" xfId="25975" xr:uid="{94FF8E5B-AA91-4B15-97A2-1A1AE04C25C4}"/>
    <cellStyle name="Currency 5 2 3 7 4" xfId="17103" xr:uid="{1DC87CFE-6CBF-4909-AECA-D5D13067C0F9}"/>
    <cellStyle name="Currency 5 2 3 8" xfId="9556" xr:uid="{2E40F6E5-2FED-4555-BFC0-2C0C435350C4}"/>
    <cellStyle name="Currency 5 2 3 8 2" xfId="19936" xr:uid="{220242D1-ABC7-43E6-B0E8-FF42CA590FC7}"/>
    <cellStyle name="Currency 5 2 3 9" xfId="22664" xr:uid="{D9AD0612-914B-436B-8DAE-F1188956DD8B}"/>
    <cellStyle name="Currency 5 2 4" xfId="1971" xr:uid="{00000000-0005-0000-0000-0000EB030000}"/>
    <cellStyle name="Currency 5 2 4 2" xfId="3110" xr:uid="{00000000-0005-0000-0000-0000D5020000}"/>
    <cellStyle name="Currency 5 2 4 2 2" xfId="8190" xr:uid="{25AFDB09-23E2-482C-8E76-09BB28DEADCF}"/>
    <cellStyle name="Currency 5 2 4 2 2 2" xfId="28857" xr:uid="{06FCD6AD-893B-4A36-A0AD-D369F771C15A}"/>
    <cellStyle name="Currency 5 2 4 2 2 2 2" xfId="31238" xr:uid="{73676227-5E83-4702-8972-5E4E8CEB392D}"/>
    <cellStyle name="Currency 5 2 4 2 2 2 3" xfId="30897" xr:uid="{13AFE293-B1E9-4C3C-B65C-D9B74021402C}"/>
    <cellStyle name="Currency 5 2 4 2 2 3" xfId="26051" xr:uid="{4EF20C12-2878-49D2-8D87-1A4B0612BC68}"/>
    <cellStyle name="Currency 5 2 4 2 2 4" xfId="18570" xr:uid="{53A0814F-3C91-470B-9122-F71FDD3F23C7}"/>
    <cellStyle name="Currency 5 2 4 2 3" xfId="11023" xr:uid="{B5B91CCF-256F-4CE3-BF8B-CED889D41FC5}"/>
    <cellStyle name="Currency 5 2 4 2 3 2" xfId="21403" xr:uid="{0C977F6E-A74F-42C8-9858-D8827CB31566}"/>
    <cellStyle name="Currency 5 2 4 2 4" xfId="23956" xr:uid="{83B7EFE6-940B-4612-89E7-D38FCF8EE350}"/>
    <cellStyle name="Currency 5 2 4 2 5" xfId="15737" xr:uid="{E729032C-0C99-45F8-AE83-A66126EFFACB}"/>
    <cellStyle name="Currency 5 2 4 3" xfId="2048" xr:uid="{00000000-0005-0000-0000-0000EB030000}"/>
    <cellStyle name="Currency 5 2 4 4" xfId="4434" xr:uid="{EAF59091-946C-4F5C-9343-3EB106ED6014}"/>
    <cellStyle name="Currency 5 2 4 4 2" xfId="9206" xr:uid="{9DE673C5-9FAC-4C6B-A3AD-1258CD7F4F41}"/>
    <cellStyle name="Currency 5 2 4 4 2 2" xfId="19586" xr:uid="{7306ABE8-FFF7-463F-8A00-99CCC9E3B069}"/>
    <cellStyle name="Currency 5 2 4 4 2 3" xfId="31100" xr:uid="{04F8AB4D-3583-413E-A867-E9E1E954177D}"/>
    <cellStyle name="Currency 5 2 4 4 2 4" xfId="30896" xr:uid="{033065B8-3DEE-4E7E-9008-7D6E15491596}"/>
    <cellStyle name="Currency 5 2 4 4 3" xfId="12039" xr:uid="{84643D44-AB5A-4804-B4B3-D8D413675A2D}"/>
    <cellStyle name="Currency 5 2 4 4 3 2" xfId="22419" xr:uid="{BB6414FD-0893-461E-A134-D075A290A690}"/>
    <cellStyle name="Currency 5 2 4 4 4" xfId="28672" xr:uid="{D727F6B1-6619-4645-A993-510B5AE51350}"/>
    <cellStyle name="Currency 5 2 4 4 5" xfId="28189" xr:uid="{E3AEF5FB-7525-4F93-99F2-9954E237AACE}"/>
    <cellStyle name="Currency 5 2 4 4 6" xfId="16753" xr:uid="{3E4750C6-930A-4339-AE91-F90BECE985F2}"/>
    <cellStyle name="Currency 5 2 4 5" xfId="5709" xr:uid="{81CCBD4C-4647-4780-BDEB-D175A3F5ADBE}"/>
    <cellStyle name="Currency 5 2 4 5 2" xfId="29693" xr:uid="{5AD77B6F-1F47-49A8-8F2D-FBDD0BA971A3}"/>
    <cellStyle name="Currency 5 2 4 5 2 2" xfId="30994" xr:uid="{61B4BDAA-FE5F-4AB7-9E5D-32E54EF4F78A}"/>
    <cellStyle name="Currency 5 2 4 6" xfId="22715" xr:uid="{912E2D58-135C-466F-977B-D7FCE32E6FF0}"/>
    <cellStyle name="Currency 5 2 4 7" xfId="13630" xr:uid="{3CE5B02C-94B0-4AC5-8DF4-DCF0A61C21CA}"/>
    <cellStyle name="Currency 5 2 5" xfId="1972" xr:uid="{00000000-0005-0000-0000-0000EC030000}"/>
    <cellStyle name="Currency 5 2 5 2" xfId="2888" xr:uid="{00000000-0005-0000-0000-0000D6020000}"/>
    <cellStyle name="Currency 5 2 5 2 2" xfId="8005" xr:uid="{76E26953-D137-4A0D-A497-4B6AC98CE538}"/>
    <cellStyle name="Currency 5 2 5 2 2 2" xfId="28656" xr:uid="{63423EA7-9E9C-41A3-9548-819C174CD01F}"/>
    <cellStyle name="Currency 5 2 5 2 2 2 2" xfId="31211" xr:uid="{BF6DB955-8871-4EAF-9EB8-C68B85D30551}"/>
    <cellStyle name="Currency 5 2 5 2 2 2 3" xfId="30898" xr:uid="{C2C9D297-6FFA-48E8-8FCF-9BB4213F41C3}"/>
    <cellStyle name="Currency 5 2 5 2 2 3" xfId="26011" xr:uid="{37321E1F-694C-4E0C-9870-7424F46302A7}"/>
    <cellStyle name="Currency 5 2 5 2 2 4" xfId="18385" xr:uid="{7CFBABE8-19D0-41B9-A18C-0F534E5095CC}"/>
    <cellStyle name="Currency 5 2 5 2 3" xfId="10838" xr:uid="{B90DC41B-6A12-425B-AEEF-D5D78A8A4A53}"/>
    <cellStyle name="Currency 5 2 5 2 3 2" xfId="21218" xr:uid="{3D52AE92-5923-457B-9350-B22A4AE1191A}"/>
    <cellStyle name="Currency 5 2 5 2 4" xfId="25927" xr:uid="{DAB2A62E-EF04-4D21-ABCA-3D8381BF181C}"/>
    <cellStyle name="Currency 5 2 5 2 5" xfId="15552" xr:uid="{86AEB658-238E-45DA-8F63-23B312B7D1A9}"/>
    <cellStyle name="Currency 5 2 5 3" xfId="3607" xr:uid="{00000000-0005-0000-0000-0000EC030000}"/>
    <cellStyle name="Currency 5 2 5 4" xfId="5710" xr:uid="{34D882F9-3A98-4786-A61F-2BA19F885A26}"/>
    <cellStyle name="Currency 5 2 5 4 2" xfId="29928" xr:uid="{7102F65A-C7BE-4D84-A759-F42C9E8516B6}"/>
    <cellStyle name="Currency 5 2 5 5" xfId="23044" xr:uid="{C6FB78A3-7FB3-4C8B-AE13-0BA29A31CEF6}"/>
    <cellStyle name="Currency 5 2 5 6" xfId="13389" xr:uid="{23481EF7-DAB4-448F-896D-7EFA49323FD9}"/>
    <cellStyle name="Currency 5 2 6" xfId="1964" xr:uid="{00000000-0005-0000-0000-0000ED030000}"/>
    <cellStyle name="Currency 5 2 6 2" xfId="2540" xr:uid="{00000000-0005-0000-0000-0000D7020000}"/>
    <cellStyle name="Currency 5 2 6 2 2" xfId="7665" xr:uid="{74261CAA-4101-473F-B347-C83F8EAEB42F}"/>
    <cellStyle name="Currency 5 2 6 2 2 2" xfId="18045" xr:uid="{49FBE54B-FD8E-4F2D-838F-4B8FC9ADB860}"/>
    <cellStyle name="Currency 5 2 6 2 3" xfId="10498" xr:uid="{556E629B-FE91-426B-933D-E95FA4998D76}"/>
    <cellStyle name="Currency 5 2 6 2 3 2" xfId="20878" xr:uid="{E11A0ED8-348A-4DA6-9D90-EEF14F0BBC40}"/>
    <cellStyle name="Currency 5 2 6 2 4" xfId="26577" xr:uid="{C9B861A8-D8EB-43AD-B25A-681F5470E314}"/>
    <cellStyle name="Currency 5 2 6 2 5" xfId="25902" xr:uid="{66E2E6D2-0C15-4FBD-B3CD-FFBE6CC078CC}"/>
    <cellStyle name="Currency 5 2 6 2 6" xfId="15212" xr:uid="{2507063B-74EC-4F1F-AF09-CFD95B288AF3}"/>
    <cellStyle name="Currency 5 2 6 3" xfId="3593" xr:uid="{00000000-0005-0000-0000-0000ED030000}"/>
    <cellStyle name="Currency 5 2 6 4" xfId="5703" xr:uid="{6044BC41-93EB-4D46-8847-7E28FDC1C7F0}"/>
    <cellStyle name="Currency 5 2 6 4 2" xfId="29878" xr:uid="{C483D0FC-BB86-4D28-A080-8736F3CBDE28}"/>
    <cellStyle name="Currency 5 2 6 5" xfId="23120" xr:uid="{DFB24F9D-60E6-480E-886E-475EF7F1242B}"/>
    <cellStyle name="Currency 5 2 6 6" xfId="12928" xr:uid="{244FD039-EA37-4B72-A255-228CC58257FA}"/>
    <cellStyle name="Currency 5 2 7" xfId="2234" xr:uid="{00000000-0005-0000-0000-0000CB020000}"/>
    <cellStyle name="Currency 5 2 7 2" xfId="7361" xr:uid="{46D783E5-C67D-4AD0-83C0-CF4DD70F2D04}"/>
    <cellStyle name="Currency 5 2 7 2 2" xfId="26297" xr:uid="{0094EF5E-9118-446E-8932-915721C49C84}"/>
    <cellStyle name="Currency 5 2 7 2 2 2" xfId="31174" xr:uid="{0ABF76C8-146E-4EA9-9EF4-12330D97B2F4}"/>
    <cellStyle name="Currency 5 2 7 2 2 3" xfId="30899" xr:uid="{B13E3068-9BEB-46ED-BF85-C4985B631957}"/>
    <cellStyle name="Currency 5 2 7 2 3" xfId="26141" xr:uid="{8D63E90A-D234-400F-9E75-4182E9C21698}"/>
    <cellStyle name="Currency 5 2 7 2 4" xfId="17741" xr:uid="{F397A08D-393B-4E26-BD24-2E6F720FBD36}"/>
    <cellStyle name="Currency 5 2 7 3" xfId="10194" xr:uid="{E9F0637B-A05F-4E9D-8BA2-C2EBC2EFAA4D}"/>
    <cellStyle name="Currency 5 2 7 3 2" xfId="20574" xr:uid="{BC39AA1D-EDCB-4BA3-9D5E-5853FA61C57D}"/>
    <cellStyle name="Currency 5 2 7 4" xfId="25305" xr:uid="{35146824-73C6-468D-82D5-4BCD67342811}"/>
    <cellStyle name="Currency 5 2 7 5" xfId="14908" xr:uid="{7EB1EE87-E11D-47CB-A2B8-C4724D639E82}"/>
    <cellStyle name="Currency 5 2 8" xfId="3890" xr:uid="{F5558CD4-A4A2-4E3D-AB6A-144E8681197F}"/>
    <cellStyle name="Currency 5 2 8 2" xfId="8722" xr:uid="{2F1B63F7-D083-429E-B1CA-1A6BFE7DDEA4}"/>
    <cellStyle name="Currency 5 2 8 2 2" xfId="19102" xr:uid="{AA81A8B7-20C9-4F9B-90A1-BEB1376ACEFA}"/>
    <cellStyle name="Currency 5 2 8 3" xfId="11555" xr:uid="{75471A33-C8F0-40CF-B5BF-4A81D5F9A038}"/>
    <cellStyle name="Currency 5 2 8 3 2" xfId="21935" xr:uid="{1A25BBFC-EAD0-476B-B10E-5BE1DFD38444}"/>
    <cellStyle name="Currency 5 2 8 4" xfId="27960" xr:uid="{38D58FC1-9BAF-45DE-9227-885220FBB692}"/>
    <cellStyle name="Currency 5 2 8 5" xfId="28578" xr:uid="{145D1AFD-484B-4FDE-876F-13C665ED8789}"/>
    <cellStyle name="Currency 5 2 8 6" xfId="16269" xr:uid="{82A908FC-D9AF-4CB9-9FAE-0596054F1EA2}"/>
    <cellStyle name="Currency 5 2 9" xfId="4973" xr:uid="{83D789FE-00E7-4353-9F50-F27A53E5C0A6}"/>
    <cellStyle name="Currency 5 2 9 2" xfId="25928" xr:uid="{D31F2547-600E-4F5D-B779-A3F82E3BA780}"/>
    <cellStyle name="Currency 5 2 9 3" xfId="27070" xr:uid="{080F0B0A-5BC7-4901-AD69-507C20B1622B}"/>
    <cellStyle name="Currency 5 2 9 4" xfId="14268" xr:uid="{5C56210C-0634-43D4-9558-692036755A96}"/>
    <cellStyle name="Currency 5 3" xfId="594" xr:uid="{00000000-0005-0000-0000-0000EE030000}"/>
    <cellStyle name="Currency 5 3 10" xfId="9557" xr:uid="{2A505504-F946-417F-8A75-43BF4BB35F9D}"/>
    <cellStyle name="Currency 5 3 10 2" xfId="19937" xr:uid="{A7220A94-B2B4-4AE1-9570-D96C08F7CB0B}"/>
    <cellStyle name="Currency 5 3 11" xfId="23032" xr:uid="{526A7DBF-D3D2-442D-9A54-DD31D9FDF6E8}"/>
    <cellStyle name="Currency 5 3 12" xfId="12532" xr:uid="{20BE156C-F121-4FA0-B6FD-EE6E99003D67}"/>
    <cellStyle name="Currency 5 3 2" xfId="1974" xr:uid="{00000000-0005-0000-0000-0000EF030000}"/>
    <cellStyle name="Currency 5 3 2 2" xfId="3112" xr:uid="{00000000-0005-0000-0000-0000DA020000}"/>
    <cellStyle name="Currency 5 3 2 2 2" xfId="6174" xr:uid="{2A83A707-9693-4504-A63C-CB91999D274E}"/>
    <cellStyle name="Currency 5 3 2 2 2 2" xfId="24180" xr:uid="{957406F0-CF59-4D3C-9C8C-E18064A609A3}"/>
    <cellStyle name="Currency 5 3 2 2 2 2 2" xfId="28715" xr:uid="{30692465-3C1C-4D4C-BF5B-4B86D75AD3A7}"/>
    <cellStyle name="Currency 5 3 2 2 2 2 3" xfId="31150" xr:uid="{50F8AEFD-436B-4734-8134-882238514C1B}"/>
    <cellStyle name="Currency 5 3 2 2 2 3" xfId="28080" xr:uid="{44E0DBA9-7F9D-4F75-A250-7B439F25517A}"/>
    <cellStyle name="Currency 5 3 2 2 2 4" xfId="15739" xr:uid="{ECECBAE7-FE6A-418C-A364-9CC2967EB8CB}"/>
    <cellStyle name="Currency 5 3 2 2 3" xfId="8192" xr:uid="{B638F41F-98D3-49A1-A601-35D9335CCE81}"/>
    <cellStyle name="Currency 5 3 2 2 3 2" xfId="18572" xr:uid="{DCE59326-8858-4E51-A3B0-845F3FA7CFDF}"/>
    <cellStyle name="Currency 5 3 2 2 4" xfId="11025" xr:uid="{56957B04-499B-48B4-98D4-D7E7F4C67751}"/>
    <cellStyle name="Currency 5 3 2 2 4 2" xfId="21405" xr:uid="{8C77967D-6BBC-4B84-B128-12C314811052}"/>
    <cellStyle name="Currency 5 3 2 2 5" xfId="24903" xr:uid="{54FD32AF-935F-4AE0-935A-654E37BB2CEA}"/>
    <cellStyle name="Currency 5 3 2 2 5 2" xfId="30076" xr:uid="{F958E69A-68BF-4BA9-81F7-14578EED27A9}"/>
    <cellStyle name="Currency 5 3 2 2 6" xfId="26920" xr:uid="{AF32DBC3-ACF6-4745-AD7B-F110F70C1559}"/>
    <cellStyle name="Currency 5 3 2 2 7" xfId="13632" xr:uid="{76CCBC9C-1C00-49D1-B059-63613061B900}"/>
    <cellStyle name="Currency 5 3 2 3" xfId="2701" xr:uid="{00000000-0005-0000-0000-0000D9020000}"/>
    <cellStyle name="Currency 5 3 2 3 2" xfId="7825" xr:uid="{5C7BCAA3-9C9F-492F-8861-2AD267BF934E}"/>
    <cellStyle name="Currency 5 3 2 3 2 2" xfId="27067" xr:uid="{55EF035C-8796-42AA-B3B7-EB9756ADAED2}"/>
    <cellStyle name="Currency 5 3 2 3 2 3" xfId="27408" xr:uid="{24DD1B34-5BDA-469F-96C6-8E6E015D9E3F}"/>
    <cellStyle name="Currency 5 3 2 3 2 4" xfId="18205" xr:uid="{12DA4345-B994-4CCF-88F1-B9C2539AD072}"/>
    <cellStyle name="Currency 5 3 2 3 3" xfId="10658" xr:uid="{2C015DA8-CF23-4D00-8256-2EACF4E418A2}"/>
    <cellStyle name="Currency 5 3 2 3 3 2" xfId="21038" xr:uid="{70FD7D19-0E93-462C-9581-32C4AEB2F859}"/>
    <cellStyle name="Currency 5 3 2 3 4" xfId="24099" xr:uid="{FB9ECE9D-A2D2-4743-BCED-964CFCC7B75D}"/>
    <cellStyle name="Currency 5 3 2 3 5" xfId="15372" xr:uid="{9C8C138F-CE6E-4288-94A8-950FEF0B812D}"/>
    <cellStyle name="Currency 5 3 2 4" xfId="3699" xr:uid="{00000000-0005-0000-0000-0000EF030000}"/>
    <cellStyle name="Currency 5 3 2 4 2" xfId="26890" xr:uid="{C9DBE510-EFCE-4A0C-8EE8-48DD9ED241FF}"/>
    <cellStyle name="Currency 5 3 2 4 3" xfId="26496" xr:uid="{49081016-EABC-4DB1-B361-D6F414E29952}"/>
    <cellStyle name="Currency 5 3 2 5" xfId="4278" xr:uid="{313F8346-39CD-4124-8B3A-C4CAB3DD2ECA}"/>
    <cellStyle name="Currency 5 3 2 5 2" xfId="9050" xr:uid="{099BCFBD-F523-4301-A1A6-C0079B714369}"/>
    <cellStyle name="Currency 5 3 2 5 2 2" xfId="19430" xr:uid="{27CFA0D3-4438-46F6-878B-42D727E86880}"/>
    <cellStyle name="Currency 5 3 2 5 2 3" xfId="31054" xr:uid="{033E1420-9C77-473B-804F-C41CBED77E74}"/>
    <cellStyle name="Currency 5 3 2 5 2 4" xfId="30900" xr:uid="{13CA0AD7-30C4-4001-B64F-03E7560C4A03}"/>
    <cellStyle name="Currency 5 3 2 5 3" xfId="11883" xr:uid="{E5116A94-E160-444D-A2C3-020F35D29607}"/>
    <cellStyle name="Currency 5 3 2 5 3 2" xfId="22263" xr:uid="{D7658E5A-BB9F-4E05-855D-29A5263DD5F0}"/>
    <cellStyle name="Currency 5 3 2 5 4" xfId="26953" xr:uid="{95732337-E1E3-4AC6-B7DD-8469E5DEFCBB}"/>
    <cellStyle name="Currency 5 3 2 5 5" xfId="27488" xr:uid="{B5F126A9-6131-4F53-870D-FC414775705C}"/>
    <cellStyle name="Currency 5 3 2 5 6" xfId="16597" xr:uid="{CC305DE1-2E81-4E5A-9508-CAE9EA08AB9C}"/>
    <cellStyle name="Currency 5 3 2 6" xfId="5712" xr:uid="{2162A165-A601-451F-A59D-9BF2EFCF87E1}"/>
    <cellStyle name="Currency 5 3 2 6 2" xfId="29730" xr:uid="{7E661BEA-FF8D-4BD4-AFEB-927EC4D8CCA8}"/>
    <cellStyle name="Currency 5 3 2 6 2 2" xfId="30995" xr:uid="{6539BE70-08E3-4AA4-B58E-F300449EC90E}"/>
    <cellStyle name="Currency 5 3 2 7" xfId="22909" xr:uid="{2A10CFEC-0929-4835-ABE0-3A392EEEC7A6}"/>
    <cellStyle name="Currency 5 3 2 8" xfId="13119" xr:uid="{47A9C792-CC8F-4DF3-B7EE-6BD5C7B06878}"/>
    <cellStyle name="Currency 5 3 2 9" xfId="29996" xr:uid="{2C104A3A-A926-488C-8CAB-843E476B7B22}"/>
    <cellStyle name="Currency 5 3 3" xfId="1975" xr:uid="{00000000-0005-0000-0000-0000F0030000}"/>
    <cellStyle name="Currency 5 3 3 2" xfId="3113" xr:uid="{00000000-0005-0000-0000-0000DB020000}"/>
    <cellStyle name="Currency 5 3 3 2 2" xfId="8193" xr:uid="{86FFB7B9-2A55-4AB6-B2B2-D1802A59687B}"/>
    <cellStyle name="Currency 5 3 3 2 2 2" xfId="28859" xr:uid="{01C80663-FA5B-4EA7-9670-DC6D2E0C723D}"/>
    <cellStyle name="Currency 5 3 3 2 2 2 2" xfId="31239" xr:uid="{3C0EFCA0-5665-4D69-876A-58B83D160D6D}"/>
    <cellStyle name="Currency 5 3 3 2 2 2 3" xfId="30902" xr:uid="{DFA99822-3024-4E51-8F42-35A278ABE4E4}"/>
    <cellStyle name="Currency 5 3 3 2 2 3" xfId="26629" xr:uid="{685863A7-BFEF-415D-A2CE-7B02227AD743}"/>
    <cellStyle name="Currency 5 3 3 2 2 4" xfId="18573" xr:uid="{2B83C1F7-E7AD-42DC-AFA0-80882660E932}"/>
    <cellStyle name="Currency 5 3 3 2 3" xfId="11026" xr:uid="{D850F367-3396-4AD9-B76D-E56459C3DE3C}"/>
    <cellStyle name="Currency 5 3 3 2 3 2" xfId="21406" xr:uid="{C9751C7E-EED7-40B7-99CB-553163E6D914}"/>
    <cellStyle name="Currency 5 3 3 2 4" xfId="24125" xr:uid="{F1D85D90-2F0F-4588-A85A-C8D9E996F941}"/>
    <cellStyle name="Currency 5 3 3 2 5" xfId="15740" xr:uid="{0A1C1433-46CA-4D11-98FF-9932F571D779}"/>
    <cellStyle name="Currency 5 3 3 3" xfId="2086" xr:uid="{00000000-0005-0000-0000-0000F0030000}"/>
    <cellStyle name="Currency 5 3 3 4" xfId="4435" xr:uid="{20CFB897-666F-4149-87D6-72BD94186F0A}"/>
    <cellStyle name="Currency 5 3 3 4 2" xfId="9207" xr:uid="{FEBB92A8-84BF-498D-9CC9-F630B4376368}"/>
    <cellStyle name="Currency 5 3 3 4 2 2" xfId="19587" xr:uid="{62507DBF-4272-4F62-BCDC-95743CA0B033}"/>
    <cellStyle name="Currency 5 3 3 4 2 3" xfId="31101" xr:uid="{785265B5-1F83-4815-9163-77914337B262}"/>
    <cellStyle name="Currency 5 3 3 4 2 4" xfId="30901" xr:uid="{7FC14047-A419-4FF0-AC80-82C714D7AF82}"/>
    <cellStyle name="Currency 5 3 3 4 3" xfId="12040" xr:uid="{6051F4A6-5D37-4162-ADF9-79B7787E3719}"/>
    <cellStyle name="Currency 5 3 3 4 3 2" xfId="22420" xr:uid="{2436F9F3-320D-4752-9AF1-E43DC261CDA1}"/>
    <cellStyle name="Currency 5 3 3 4 4" xfId="16754" xr:uid="{6F6A6062-2CE2-4B46-864C-7998CC3BFE47}"/>
    <cellStyle name="Currency 5 3 3 5" xfId="5713" xr:uid="{B225AD9D-70E2-4841-A531-CDA142155BD0}"/>
    <cellStyle name="Currency 5 3 3 5 2" xfId="29697" xr:uid="{A379AF37-E0F1-412B-A298-3E3C42206E20}"/>
    <cellStyle name="Currency 5 3 3 5 2 2" xfId="30996" xr:uid="{1F76261D-623D-47D8-8A94-50739780B2FC}"/>
    <cellStyle name="Currency 5 3 3 6" xfId="23072" xr:uid="{F18CE366-3398-446C-8744-B602531D5D21}"/>
    <cellStyle name="Currency 5 3 3 7" xfId="13633" xr:uid="{DF8FB77F-CD78-4108-AC65-79380C8B667D}"/>
    <cellStyle name="Currency 5 3 4" xfId="1973" xr:uid="{00000000-0005-0000-0000-0000F1030000}"/>
    <cellStyle name="Currency 5 3 4 2" xfId="3111" xr:uid="{00000000-0005-0000-0000-0000DC020000}"/>
    <cellStyle name="Currency 5 3 4 2 2" xfId="8191" xr:uid="{12605518-45C2-4A5E-B142-B539828DFC7C}"/>
    <cellStyle name="Currency 5 3 4 2 2 2" xfId="28858" xr:uid="{F2C64340-B6DF-456D-A36F-9ED0B197E7CF}"/>
    <cellStyle name="Currency 5 3 4 2 2 3" xfId="28283" xr:uid="{50F5FF16-544C-433F-AD2A-CC87A8B1AA2D}"/>
    <cellStyle name="Currency 5 3 4 2 2 4" xfId="18571" xr:uid="{2A125001-18F0-499F-A790-154D829D4369}"/>
    <cellStyle name="Currency 5 3 4 2 3" xfId="11024" xr:uid="{EBBBB68E-B7A9-4727-B8A5-CA63FBCD5FE7}"/>
    <cellStyle name="Currency 5 3 4 2 3 2" xfId="21404" xr:uid="{E180010A-2FCD-46F1-BA44-5BA0B1F655D8}"/>
    <cellStyle name="Currency 5 3 4 2 4" xfId="22874" xr:uid="{F8FA9813-888C-472C-A853-49F365954C32}"/>
    <cellStyle name="Currency 5 3 4 2 5" xfId="15738" xr:uid="{7F15E761-E3B1-4282-80AD-D5D4A5947524}"/>
    <cellStyle name="Currency 5 3 4 3" xfId="3544" xr:uid="{00000000-0005-0000-0000-0000F1030000}"/>
    <cellStyle name="Currency 5 3 4 4" xfId="5711" xr:uid="{3EEC26B5-3962-41F9-B6A3-EC813AA1EBAC}"/>
    <cellStyle name="Currency 5 3 4 4 2" xfId="29976" xr:uid="{D1112619-8F7B-4CEF-915B-708D2443B095}"/>
    <cellStyle name="Currency 5 3 4 5" xfId="24981" xr:uid="{B04AF8FD-6114-4C71-A9D7-E976CE18350C}"/>
    <cellStyle name="Currency 5 3 4 6" xfId="13631" xr:uid="{1BA1C8B1-6A6F-459D-B36D-75354FAD0DB3}"/>
    <cellStyle name="Currency 5 3 5" xfId="2583" xr:uid="{00000000-0005-0000-0000-0000DD020000}"/>
    <cellStyle name="Currency 5 3 5 2" xfId="5848" xr:uid="{3F6A570E-8A5C-4C20-A93D-0E180E864A90}"/>
    <cellStyle name="Currency 5 3 5 2 2" xfId="26968" xr:uid="{D1EBB5CD-FC7A-4F10-B519-46CA29184018}"/>
    <cellStyle name="Currency 5 3 5 2 2 2" xfId="31186" xr:uid="{C9C22307-3BA8-47BE-87A8-DE51ADDD98DB}"/>
    <cellStyle name="Currency 5 3 5 2 2 3" xfId="30903" xr:uid="{D3CCDC70-5088-44B7-86FC-33B08181C61A}"/>
    <cellStyle name="Currency 5 3 5 2 3" xfId="27435" xr:uid="{A30D7B8C-6247-4972-9E66-87FE75BA273A}"/>
    <cellStyle name="Currency 5 3 5 2 4" xfId="15255" xr:uid="{5A8FF11C-9103-4B97-B92A-D4028022214B}"/>
    <cellStyle name="Currency 5 3 5 3" xfId="7708" xr:uid="{9460C487-FB9F-432D-B8BA-58C64B66EF9C}"/>
    <cellStyle name="Currency 5 3 5 3 2" xfId="18088" xr:uid="{F4EF039A-E7C5-446C-85C1-54823D809576}"/>
    <cellStyle name="Currency 5 3 5 4" xfId="10541" xr:uid="{76470AA5-DD44-48EC-BF0C-40932FC056F6}"/>
    <cellStyle name="Currency 5 3 5 4 2" xfId="20921" xr:uid="{3D8BF286-0DD9-4AB7-85AA-76A759003684}"/>
    <cellStyle name="Currency 5 3 5 5" xfId="22928" xr:uid="{EB799ACC-0960-4BBD-AFBD-116C4BD090D4}"/>
    <cellStyle name="Currency 5 3 5 6" xfId="12971" xr:uid="{15AE4B7D-C61A-47C5-9B30-FD9BCA05DBB6}"/>
    <cellStyle name="Currency 5 3 6" xfId="2300" xr:uid="{00000000-0005-0000-0000-0000D8020000}"/>
    <cellStyle name="Currency 5 3 6 2" xfId="7427" xr:uid="{37D454D2-98EC-4ECA-875B-525C939A12B9}"/>
    <cellStyle name="Currency 5 3 6 2 2" xfId="17807" xr:uid="{FD2A3EEF-D7B3-4708-9FF7-7DBA0EEEC3A6}"/>
    <cellStyle name="Currency 5 3 6 3" xfId="10260" xr:uid="{66DE0595-77D0-44E2-BBAB-22A938590D29}"/>
    <cellStyle name="Currency 5 3 6 3 2" xfId="20640" xr:uid="{5A5654FD-D243-4742-BB0B-511AAA74AA3D}"/>
    <cellStyle name="Currency 5 3 6 4" xfId="24667" xr:uid="{953EE173-511B-4B9D-A92A-2D18C7063975}"/>
    <cellStyle name="Currency 5 3 6 5" xfId="28652" xr:uid="{8A1E049F-A38F-4793-A084-89101582F1E5}"/>
    <cellStyle name="Currency 5 3 6 6" xfId="14974" xr:uid="{A75CB0B2-BEB0-40BE-BC81-57A1FBA3825F}"/>
    <cellStyle name="Currency 5 3 7" xfId="3831" xr:uid="{4F7D27AA-E36A-485B-B1CA-FAD81716445B}"/>
    <cellStyle name="Currency 5 3 7 2" xfId="8664" xr:uid="{CA439490-CAC7-4667-8AAC-FC5DAB444913}"/>
    <cellStyle name="Currency 5 3 7 2 2" xfId="19044" xr:uid="{CA2B8348-30AA-4FB0-AE43-CECC40FCD663}"/>
    <cellStyle name="Currency 5 3 7 3" xfId="11497" xr:uid="{B425CEAF-FDE3-4E01-8713-78F3DCD91BC4}"/>
    <cellStyle name="Currency 5 3 7 3 2" xfId="21877" xr:uid="{D7EFDDC8-32C9-4BC3-A30B-61BCCA7B0596}"/>
    <cellStyle name="Currency 5 3 7 4" xfId="26161" xr:uid="{02640B68-3BEC-48B3-AC71-22D042167650}"/>
    <cellStyle name="Currency 5 3 7 5" xfId="25942" xr:uid="{B7C5EF07-BCE7-453B-898D-822557617857}"/>
    <cellStyle name="Currency 5 3 7 6" xfId="16211" xr:uid="{E8BDBC14-C79C-495C-87FC-BF87E75E23FC}"/>
    <cellStyle name="Currency 5 3 8" xfId="4976" xr:uid="{72549817-FBAA-4BE4-BCFB-74426F487CE8}"/>
    <cellStyle name="Currency 5 3 8 2" xfId="14271" xr:uid="{84018680-E061-4D9B-B808-5B964A2F0278}"/>
    <cellStyle name="Currency 5 3 9" xfId="6724" xr:uid="{7F742B85-07C3-4481-90BB-0054BDEEFD95}"/>
    <cellStyle name="Currency 5 3 9 2" xfId="17104" xr:uid="{86DC57A8-873C-436C-A7EF-6D6D1E4794F1}"/>
    <cellStyle name="Currency 5 4" xfId="595" xr:uid="{00000000-0005-0000-0000-0000F2030000}"/>
    <cellStyle name="Currency 5 4 10" xfId="12690" xr:uid="{91FE20A7-7F48-4F48-AD49-63CAB8CF3EEC}"/>
    <cellStyle name="Currency 5 4 2" xfId="1977" xr:uid="{00000000-0005-0000-0000-0000F3030000}"/>
    <cellStyle name="Currency 5 4 2 2" xfId="3114" xr:uid="{00000000-0005-0000-0000-0000DF020000}"/>
    <cellStyle name="Currency 5 4 2 2 2" xfId="8194" xr:uid="{608C7477-457B-446D-B4DA-1DE51946CB0C}"/>
    <cellStyle name="Currency 5 4 2 2 2 2" xfId="28860" xr:uid="{E574C560-A659-49CE-8A64-D1A07C293872}"/>
    <cellStyle name="Currency 5 4 2 2 2 3" xfId="27736" xr:uid="{A8559155-7CA4-4F41-9566-ACCBE439BD16}"/>
    <cellStyle name="Currency 5 4 2 2 2 4" xfId="18574" xr:uid="{326B5A18-FE67-48F1-857D-9002C90345F5}"/>
    <cellStyle name="Currency 5 4 2 2 3" xfId="11027" xr:uid="{92F448A3-E2F1-491A-BEB4-F0D29626B307}"/>
    <cellStyle name="Currency 5 4 2 2 3 2" xfId="21407" xr:uid="{8E9DA054-293F-4B35-9F07-D93D74CA882A}"/>
    <cellStyle name="Currency 5 4 2 2 4" xfId="23746" xr:uid="{0CC4DA2D-40A8-4977-A8A0-7877AAC19348}"/>
    <cellStyle name="Currency 5 4 2 2 5" xfId="15741" xr:uid="{A7D646FF-DCED-4ADD-A46C-B4FB30D778F5}"/>
    <cellStyle name="Currency 5 4 2 3" xfId="3641" xr:uid="{00000000-0005-0000-0000-0000F3030000}"/>
    <cellStyle name="Currency 5 4 2 4" xfId="5714" xr:uid="{671213EE-3688-4CDB-B942-51A717C3AE88}"/>
    <cellStyle name="Currency 5 4 2 4 2" xfId="29783" xr:uid="{19716B96-BD5D-41F7-9047-88F0E9D8F84C}"/>
    <cellStyle name="Currency 5 4 2 5" xfId="22822" xr:uid="{93D8A375-BAFB-437F-86FC-856A9BB2B527}"/>
    <cellStyle name="Currency 5 4 2 6" xfId="13634" xr:uid="{59CC9632-D058-4580-807A-C5EA2077C297}"/>
    <cellStyle name="Currency 5 4 3" xfId="1978" xr:uid="{00000000-0005-0000-0000-0000F4030000}"/>
    <cellStyle name="Currency 5 4 3 2" xfId="2698" xr:uid="{00000000-0005-0000-0000-0000E0020000}"/>
    <cellStyle name="Currency 5 4 3 2 2" xfId="7822" xr:uid="{9341D43D-1C0E-42BD-9D8B-CA18E72E65F2}"/>
    <cellStyle name="Currency 5 4 3 2 2 2" xfId="18202" xr:uid="{EB82C059-FCC5-413A-933D-7D4E33815D96}"/>
    <cellStyle name="Currency 5 4 3 2 3" xfId="10655" xr:uid="{B84212C0-4E2C-4BC6-AF4A-87BB56C1A2BC}"/>
    <cellStyle name="Currency 5 4 3 2 3 2" xfId="21035" xr:uid="{0E5706C4-251B-4ACD-847A-54DAED91BE3A}"/>
    <cellStyle name="Currency 5 4 3 2 4" xfId="15369" xr:uid="{1DDD8357-BD14-4A90-A5B6-F047397DF222}"/>
    <cellStyle name="Currency 5 4 3 2 5" xfId="30459" xr:uid="{C4BF89D7-9F8D-4225-9959-7ECED6738608}"/>
    <cellStyle name="Currency 5 4 3 3" xfId="2075" xr:uid="{00000000-0005-0000-0000-0000F4030000}"/>
    <cellStyle name="Currency 5 4 3 4" xfId="5715" xr:uid="{C626BE1A-2589-41B4-9BF0-6DAE18296A2F}"/>
    <cellStyle name="Currency 5 4 3 4 2" xfId="29761" xr:uid="{0D89A086-9FE6-4E3D-B526-1494DED2FF2F}"/>
    <cellStyle name="Currency 5 4 3 5" xfId="24140" xr:uid="{A701F4B5-A178-4B62-9F6D-3F10986EB839}"/>
    <cellStyle name="Currency 5 4 3 6" xfId="13116" xr:uid="{016BC64A-2097-4BBD-A94A-7AB945153B0D}"/>
    <cellStyle name="Currency 5 4 4" xfId="1976" xr:uid="{00000000-0005-0000-0000-0000F5030000}"/>
    <cellStyle name="Currency 5 4 4 2" xfId="4686" xr:uid="{4A9AF939-667D-426D-BF72-468498A1B299}"/>
    <cellStyle name="Currency 5 4 4 2 2" xfId="9418" xr:uid="{DCC31A4E-62FC-4BBF-B111-099F2404D1D3}"/>
    <cellStyle name="Currency 5 4 4 2 2 2" xfId="19798" xr:uid="{1A9D43C8-75CA-4A65-86DA-6C19B5A8B3C2}"/>
    <cellStyle name="Currency 5 4 4 2 3" xfId="12251" xr:uid="{A6A378A7-7F53-4A49-B81B-6D854337725F}"/>
    <cellStyle name="Currency 5 4 4 2 3 2" xfId="22631" xr:uid="{036EA76D-6C2F-4A47-BAFD-8A3C8A6EB59F}"/>
    <cellStyle name="Currency 5 4 4 2 4" xfId="26956" xr:uid="{A643EE9A-7110-41F1-BE5E-9E5F937DAD2E}"/>
    <cellStyle name="Currency 5 4 4 2 5" xfId="27889" xr:uid="{B1C1B6A2-8145-467F-BFC5-731084B68B53}"/>
    <cellStyle name="Currency 5 4 4 2 6" xfId="16965" xr:uid="{FAF55C85-0749-4872-95DC-8EF33A3C598C}"/>
    <cellStyle name="Currency 5 4 4 3" xfId="25437" xr:uid="{CA55A9C6-C83B-4E04-9403-84DCF3766DC3}"/>
    <cellStyle name="Currency 5 4 5" xfId="4142" xr:uid="{4351797D-9F35-45B9-A501-D6C8B37865AB}"/>
    <cellStyle name="Currency 5 4 5 2" xfId="8914" xr:uid="{58F36EE9-2E46-479C-9774-5A44F1F69E95}"/>
    <cellStyle name="Currency 5 4 5 2 2" xfId="29015" xr:uid="{2A89CA53-4B3E-48BB-BFC5-A31C57775E4F}"/>
    <cellStyle name="Currency 5 4 5 2 3" xfId="27420" xr:uid="{9F5A11DB-F689-4946-97CF-E74A490888DF}"/>
    <cellStyle name="Currency 5 4 5 2 4" xfId="19294" xr:uid="{8310129C-6CF4-4DC5-AFA2-A7C7B72CA879}"/>
    <cellStyle name="Currency 5 4 5 2 5" xfId="31022" xr:uid="{FA1B9D74-2E46-4D44-8B9F-96DCD9E4367B}"/>
    <cellStyle name="Currency 5 4 5 3" xfId="11747" xr:uid="{EA5370BB-422B-45AF-91B1-117312D9EF82}"/>
    <cellStyle name="Currency 5 4 5 3 2" xfId="22127" xr:uid="{4FB895CC-5250-42D6-B349-900B7EC8493D}"/>
    <cellStyle name="Currency 5 4 5 4" xfId="25807" xr:uid="{1B0D57D7-4222-41ED-906A-604F94DFF6BF}"/>
    <cellStyle name="Currency 5 4 5 5" xfId="16461" xr:uid="{89F97546-8E0D-4D87-BD1D-2D9C95D03802}"/>
    <cellStyle name="Currency 5 4 6" xfId="4977" xr:uid="{05AA86AA-B956-4C7D-A85F-E71ECC7E3D77}"/>
    <cellStyle name="Currency 5 4 6 2" xfId="27406" xr:uid="{1D6F3CF0-6FC0-4471-864E-B6327B69F8F3}"/>
    <cellStyle name="Currency 5 4 6 3" xfId="28474" xr:uid="{7FB88171-DFFE-466B-8BFD-5009AC714BDE}"/>
    <cellStyle name="Currency 5 4 6 4" xfId="14272" xr:uid="{7F2B38FB-4F6E-42CE-8FAB-D074634CBA5E}"/>
    <cellStyle name="Currency 5 4 7" xfId="6725" xr:uid="{F09D6F83-2D9D-49C9-A0DD-63FB6631CDAF}"/>
    <cellStyle name="Currency 5 4 7 2" xfId="27470" xr:uid="{3E163E22-5C8D-462B-A9C0-375C535D2B24}"/>
    <cellStyle name="Currency 5 4 7 3" xfId="26589" xr:uid="{FFE8322E-E7E0-4E1B-94B0-854A7D0E1DC2}"/>
    <cellStyle name="Currency 5 4 7 4" xfId="17105" xr:uid="{3FDF2449-9107-48F9-AB7E-CCFE792520C0}"/>
    <cellStyle name="Currency 5 4 8" xfId="9558" xr:uid="{FFB26C31-5CDB-487B-B8B5-EA32DD2E44C9}"/>
    <cellStyle name="Currency 5 4 8 2" xfId="19938" xr:uid="{5F7B9E25-5849-4F68-B7D7-0E93C280E9FF}"/>
    <cellStyle name="Currency 5 4 9" xfId="24091" xr:uid="{0C8BFE14-6BAD-41F0-B421-3FE0ED6862E4}"/>
    <cellStyle name="Currency 5 5" xfId="596" xr:uid="{00000000-0005-0000-0000-0000F6030000}"/>
    <cellStyle name="Currency 5 5 10" xfId="13635" xr:uid="{C24FF668-0F55-4C40-B058-589BF35CA821}"/>
    <cellStyle name="Currency 5 5 2" xfId="1980" xr:uid="{00000000-0005-0000-0000-0000F7030000}"/>
    <cellStyle name="Currency 5 5 2 2" xfId="25668" xr:uid="{790EC5A2-5E7E-41A1-9E04-568B7350D030}"/>
    <cellStyle name="Currency 5 5 2 2 2" xfId="29791" xr:uid="{1F4A1241-11FA-4754-B428-B23B31049367}"/>
    <cellStyle name="Currency 5 5 2 2 2 2" xfId="30905" xr:uid="{80A3C272-8E3F-47B7-88D9-24B437AF7685}"/>
    <cellStyle name="Currency 5 5 2 3" xfId="23371" xr:uid="{B1715BAC-BC59-417D-8714-CAE2DF61EF57}"/>
    <cellStyle name="Currency 5 5 2 4" xfId="30069"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8" xr:uid="{9F8D59D1-09B3-40C2-8B8B-F268F51DD1BB}"/>
    <cellStyle name="Currency 5 5 5 2 2" xfId="19588" xr:uid="{E3D20698-26E1-4A07-B56F-F00E9B23B379}"/>
    <cellStyle name="Currency 5 5 5 2 3" xfId="31102" xr:uid="{B937916B-8AE6-4502-9C61-03713E9CBD21}"/>
    <cellStyle name="Currency 5 5 5 2 4" xfId="30904" xr:uid="{4ACA4BB3-F1EB-41B8-9D97-8BA7228130D4}"/>
    <cellStyle name="Currency 5 5 5 3" xfId="12041" xr:uid="{F5B7CD9A-2460-4120-9BDA-946B16A1F489}"/>
    <cellStyle name="Currency 5 5 5 3 2" xfId="22421" xr:uid="{49C8612A-B147-4726-9FC5-A28CE79D1144}"/>
    <cellStyle name="Currency 5 5 5 4" xfId="16755" xr:uid="{04719F41-4A62-4119-84DB-2843D9CB414A}"/>
    <cellStyle name="Currency 5 5 6" xfId="4978" xr:uid="{1AAFD49D-1AC0-435F-A1BE-BB2B4E0816E8}"/>
    <cellStyle name="Currency 5 5 6 2" xfId="14273" xr:uid="{1DB61BD0-C769-437A-BCF9-6F8208D65BA2}"/>
    <cellStyle name="Currency 5 5 7" xfId="6726" xr:uid="{76D83108-19A4-4119-B570-B4BB73744FC8}"/>
    <cellStyle name="Currency 5 5 7 2" xfId="17106" xr:uid="{3F366261-FB4D-4435-85E6-7F4A971C6329}"/>
    <cellStyle name="Currency 5 5 8" xfId="9559" xr:uid="{EE655E4D-0198-4FDF-B8D8-1829D78D95FE}"/>
    <cellStyle name="Currency 5 5 8 2" xfId="19939" xr:uid="{88DD83A9-4B72-41FF-83A9-1B6BD2B45F06}"/>
    <cellStyle name="Currency 5 5 9" xfId="24977" xr:uid="{8A0125E3-2A7B-4AD7-91C0-3A287C64D067}"/>
    <cellStyle name="Currency 5 6" xfId="1982" xr:uid="{00000000-0005-0000-0000-0000FA030000}"/>
    <cellStyle name="Currency 5 6 2" xfId="2887" xr:uid="{00000000-0005-0000-0000-0000E2020000}"/>
    <cellStyle name="Currency 5 6 2 2" xfId="8004" xr:uid="{2E193E91-A01E-474F-B187-BDECE44FC3CE}"/>
    <cellStyle name="Currency 5 6 2 2 2" xfId="28210" xr:uid="{14B6FC4E-13C6-486E-BD2F-5876CC7E56F9}"/>
    <cellStyle name="Currency 5 6 2 2 2 2" xfId="31202" xr:uid="{ABAD1DC5-D818-4810-B437-4255C3E9C2B6}"/>
    <cellStyle name="Currency 5 6 2 2 2 3" xfId="30906" xr:uid="{8826BB34-1D56-4F2D-8AA5-9443D9B05EC7}"/>
    <cellStyle name="Currency 5 6 2 2 3" xfId="25936" xr:uid="{7B1B73F0-B870-470B-B1FF-EC0D27148914}"/>
    <cellStyle name="Currency 5 6 2 2 4" xfId="18384" xr:uid="{76291567-BE7E-43A2-82AA-B861F2BCB18B}"/>
    <cellStyle name="Currency 5 6 2 3" xfId="10837" xr:uid="{8F3BAA17-2897-4FC4-B162-B95A2EF15202}"/>
    <cellStyle name="Currency 5 6 2 3 2" xfId="21217" xr:uid="{59BCAAB1-0305-4051-9B80-D7CB1593BCE7}"/>
    <cellStyle name="Currency 5 6 2 4" xfId="24077" xr:uid="{F76CEBF8-4834-40F1-A0A9-6F44D2561F5C}"/>
    <cellStyle name="Currency 5 6 2 5" xfId="15551" xr:uid="{42E59D82-A4BB-4E12-8D3B-A7ADF868AE10}"/>
    <cellStyle name="Currency 5 6 3" xfId="3690" xr:uid="{00000000-0005-0000-0000-0000FA030000}"/>
    <cellStyle name="Currency 5 6 4" xfId="5716" xr:uid="{44AFBA4B-F3DA-45E7-8031-F5B823D74560}"/>
    <cellStyle name="Currency 5 6 4 2" xfId="29771" xr:uid="{05354970-BE85-4C7B-82A1-A927A75CB5E7}"/>
    <cellStyle name="Currency 5 6 5" xfId="24382" xr:uid="{CEE84C07-4DD9-4E37-9909-5EA26BFF24D9}"/>
    <cellStyle name="Currency 5 6 6" xfId="13388" xr:uid="{FE2E4751-23A1-443E-A06D-B4B73D4BD3D1}"/>
    <cellStyle name="Currency 5 7" xfId="1983" xr:uid="{00000000-0005-0000-0000-0000FB030000}"/>
    <cellStyle name="Currency 5 7 2" xfId="2480" xr:uid="{00000000-0005-0000-0000-0000E3020000}"/>
    <cellStyle name="Currency 5 7 2 2" xfId="7605" xr:uid="{81B6ED4A-CE42-4A61-BC5D-69B84F9C950A}"/>
    <cellStyle name="Currency 5 7 2 2 2" xfId="17985" xr:uid="{EC1E4757-EBAC-4784-BD20-FAE4953C5107}"/>
    <cellStyle name="Currency 5 7 2 3" xfId="10438" xr:uid="{D96C0D71-7FB5-47A8-A8D2-DFF0C562FC28}"/>
    <cellStyle name="Currency 5 7 2 3 2" xfId="20818" xr:uid="{5704FB28-4B0F-4916-BAB8-DD4E455FE1C1}"/>
    <cellStyle name="Currency 5 7 2 4" xfId="28060" xr:uid="{176DABD7-062A-41D4-A3E9-5125FE11A5A2}"/>
    <cellStyle name="Currency 5 7 2 5" xfId="28111" xr:uid="{089B1CD4-9833-4307-A3A8-197B98A42D20}"/>
    <cellStyle name="Currency 5 7 2 6" xfId="15152" xr:uid="{E7288997-845B-4A37-A39E-CB8CA64486CE}"/>
    <cellStyle name="Currency 5 7 3" xfId="3646" xr:uid="{00000000-0005-0000-0000-0000FB030000}"/>
    <cellStyle name="Currency 5 7 4" xfId="5717" xr:uid="{D5A2B45C-A8A1-436C-867B-5602BB3F9600}"/>
    <cellStyle name="Currency 5 7 4 2" xfId="29866" xr:uid="{78EF0E7C-CE30-48B2-8566-392947B9B818}"/>
    <cellStyle name="Currency 5 7 5" xfId="25197" xr:uid="{F805B778-1D64-4E1D-8196-D016BB112E02}"/>
    <cellStyle name="Currency 5 7 6" xfId="12868" xr:uid="{0768B0B1-F2DF-46EA-BF3F-F005417F30AF}"/>
    <cellStyle name="Currency 5 8" xfId="1963" xr:uid="{00000000-0005-0000-0000-0000FC030000}"/>
    <cellStyle name="Currency 5 8 2" xfId="2174" xr:uid="{00000000-0005-0000-0000-0000CA020000}"/>
    <cellStyle name="Currency 5 8 2 2" xfId="7301" xr:uid="{2BA16162-0B6E-4C20-8A60-28E540FB236F}"/>
    <cellStyle name="Currency 5 8 2 2 2" xfId="17681" xr:uid="{2CEA732B-993F-4E49-B872-4050164EE667}"/>
    <cellStyle name="Currency 5 8 2 3" xfId="10134" xr:uid="{66F8AB2E-3877-4275-A413-CAAED56745D9}"/>
    <cellStyle name="Currency 5 8 2 3 2" xfId="20514" xr:uid="{F81159EA-7D78-4921-A44E-95C8EE2125C2}"/>
    <cellStyle name="Currency 5 8 2 4" xfId="26737" xr:uid="{6FD107C8-114F-437F-825E-FA84EED388ED}"/>
    <cellStyle name="Currency 5 8 2 5" xfId="26489" xr:uid="{D98CFA33-C3DA-4AA7-9704-EC68A6C02AD1}"/>
    <cellStyle name="Currency 5 8 2 6" xfId="14848" xr:uid="{E36A90A7-BB3D-4AB2-AD35-1E4820D63B8B}"/>
    <cellStyle name="Currency 5 8 3" xfId="3698" xr:uid="{00000000-0005-0000-0000-0000FC030000}"/>
    <cellStyle name="Currency 5 8 4" xfId="23105" xr:uid="{CBC88581-24CC-458C-88B9-2467C62CDA1B}"/>
    <cellStyle name="Currency 5 9" xfId="3889" xr:uid="{089FD322-7546-4AC5-8174-2B983C2A3FFE}"/>
    <cellStyle name="Currency 5 9 2" xfId="8721" xr:uid="{46C8EBAA-AF0F-49E2-B11D-4F23B851DDE3}"/>
    <cellStyle name="Currency 5 9 2 2" xfId="19101" xr:uid="{3CB0A62C-3199-451E-93BA-2F628417CE2F}"/>
    <cellStyle name="Currency 5 9 3" xfId="11554" xr:uid="{412B073C-4D5A-4365-8D2A-427813A664D6}"/>
    <cellStyle name="Currency 5 9 3 2" xfId="21934" xr:uid="{380DAE2D-2C25-449B-A3D6-DCB50C838165}"/>
    <cellStyle name="Currency 5 9 4" xfId="26138" xr:uid="{369AE772-9A07-4F68-A207-2E6415819356}"/>
    <cellStyle name="Currency 5 9 5" xfId="25848" xr:uid="{EBFBB05E-9A8E-4913-AC3E-CC6EB926AF5B}"/>
    <cellStyle name="Currency 5 9 6" xfId="16268" xr:uid="{0C6BF226-38BF-43C2-AEDA-7E1BF8DDD751}"/>
    <cellStyle name="Currency 6" xfId="597" xr:uid="{00000000-0005-0000-0000-0000FD030000}"/>
    <cellStyle name="Currency 6 10" xfId="9560" xr:uid="{1EA0F611-3155-48A5-8C31-EEC6CE029B84}"/>
    <cellStyle name="Currency 6 10 2" xfId="19940" xr:uid="{14666BCF-C789-4475-BFDE-8152F12E9745}"/>
    <cellStyle name="Currency 6 11" xfId="23618" xr:uid="{7664BDC0-6195-4172-9E81-37B7AE460F56}"/>
    <cellStyle name="Currency 6 12" xfId="12491" xr:uid="{D12D9897-9D11-4078-925E-AEBA1F89B9F2}"/>
    <cellStyle name="Currency 6 2" xfId="1985" xr:uid="{00000000-0005-0000-0000-0000FE030000}"/>
    <cellStyle name="Currency 6 2 2" xfId="3116" xr:uid="{00000000-0005-0000-0000-0000E6020000}"/>
    <cellStyle name="Currency 6 2 2 2" xfId="6175" xr:uid="{41933847-B37D-4CF3-B1C3-C2A3F0023F76}"/>
    <cellStyle name="Currency 6 2 2 2 2" xfId="25463" xr:uid="{C5B4FCA3-71BB-46EB-B165-796FF42A1962}"/>
    <cellStyle name="Currency 6 2 2 2 2 2" xfId="26041" xr:uid="{49327C3C-5CC5-4E00-A2C7-077FC4F6646A}"/>
    <cellStyle name="Currency 6 2 2 2 2 3" xfId="31159" xr:uid="{7174CBCE-36C5-49A4-8A6A-16D407A6799D}"/>
    <cellStyle name="Currency 6 2 2 2 3" xfId="27793" xr:uid="{F7BA3B34-2026-45D8-BC9D-A78B757B57CC}"/>
    <cellStyle name="Currency 6 2 2 2 4" xfId="15743" xr:uid="{96897134-F6B2-40EC-9D96-14782BAB8DB0}"/>
    <cellStyle name="Currency 6 2 2 3" xfId="8196" xr:uid="{935FC321-B1BF-4E0C-9691-C96009EC3645}"/>
    <cellStyle name="Currency 6 2 2 3 2" xfId="18576" xr:uid="{41DDD923-352C-4561-812D-9F1C77F6D68A}"/>
    <cellStyle name="Currency 6 2 2 4" xfId="11029" xr:uid="{12F3EE4D-909E-4E6C-BAB4-2A665E6B37D7}"/>
    <cellStyle name="Currency 6 2 2 4 2" xfId="21409" xr:uid="{B12CEDAB-C56F-4467-9B7D-62209E82D808}"/>
    <cellStyle name="Currency 6 2 2 5" xfId="24480" xr:uid="{B9ABA610-844E-4614-BED9-97A27F232E46}"/>
    <cellStyle name="Currency 6 2 2 5 2" xfId="30089" xr:uid="{0BC24850-1976-4B8D-9771-DD8AE4D32C86}"/>
    <cellStyle name="Currency 6 2 2 6" xfId="28367" xr:uid="{EBCA16AE-96D4-488D-A986-859CC7AA8139}"/>
    <cellStyle name="Currency 6 2 2 7" xfId="13637" xr:uid="{C0201F41-C9BE-43C8-A20F-53347090CEC1}"/>
    <cellStyle name="Currency 6 2 3" xfId="2702" xr:uid="{00000000-0005-0000-0000-0000E5020000}"/>
    <cellStyle name="Currency 6 2 3 2" xfId="7826" xr:uid="{F41249D0-7A9D-49D8-B97E-C71575881320}"/>
    <cellStyle name="Currency 6 2 3 2 2" xfId="27036" xr:uid="{C6DBE360-F8D9-4524-8089-2596FC9BD3A5}"/>
    <cellStyle name="Currency 6 2 3 2 3" xfId="28226" xr:uid="{D945A51B-627C-432C-82FB-D3AEB4B6BA7C}"/>
    <cellStyle name="Currency 6 2 3 2 4" xfId="18206" xr:uid="{E8D108F8-6C70-4CA6-BB20-483DC8D21A83}"/>
    <cellStyle name="Currency 6 2 3 3" xfId="10659" xr:uid="{EA5F64A1-BB6C-4133-87BA-209B1E04BE7A}"/>
    <cellStyle name="Currency 6 2 3 3 2" xfId="21039" xr:uid="{2209A6D1-CB4E-49BC-BE78-A9256B537895}"/>
    <cellStyle name="Currency 6 2 3 4" xfId="24804" xr:uid="{90B1C746-CEC8-4244-AC5B-0741602C24AB}"/>
    <cellStyle name="Currency 6 2 3 5" xfId="15373" xr:uid="{932ADFCE-F4FC-461A-828F-1AE3D6AE8352}"/>
    <cellStyle name="Currency 6 2 4" xfId="3654" xr:uid="{00000000-0005-0000-0000-0000FE030000}"/>
    <cellStyle name="Currency 6 2 4 2" xfId="28453" xr:uid="{63F8D999-7F7B-4DAE-890C-454CEE7A69B1}"/>
    <cellStyle name="Currency 6 2 4 3" xfId="25893" xr:uid="{7C3EFCC2-60A4-44AB-9B00-3C8AEB3CC08F}"/>
    <cellStyle name="Currency 6 2 5" xfId="4279" xr:uid="{0A54B1B6-D5EC-4B60-8488-8E844F69E768}"/>
    <cellStyle name="Currency 6 2 5 2" xfId="9051" xr:uid="{96D08450-67FA-427F-A700-EE2FA7C1E6D0}"/>
    <cellStyle name="Currency 6 2 5 2 2" xfId="19431" xr:uid="{8B446E14-3E80-406E-AB72-E793AB585FB6}"/>
    <cellStyle name="Currency 6 2 5 2 3" xfId="31055" xr:uid="{5A5FF8E9-866E-408A-B46E-C2931AFFF820}"/>
    <cellStyle name="Currency 6 2 5 2 4" xfId="30908" xr:uid="{BE2DD6EC-46BA-44B9-B70A-5F3A211DC23A}"/>
    <cellStyle name="Currency 6 2 5 3" xfId="11884" xr:uid="{6FED515D-769D-402D-BE61-E7E5C151CA14}"/>
    <cellStyle name="Currency 6 2 5 3 2" xfId="22264" xr:uid="{77DDBDA7-10D1-494E-853A-E3E54A80E644}"/>
    <cellStyle name="Currency 6 2 5 4" xfId="26218" xr:uid="{F88209D4-2611-4A4D-80C0-183001678291}"/>
    <cellStyle name="Currency 6 2 5 5" xfId="27665" xr:uid="{EDFDCC1C-357B-436A-9571-FC29BC349F21}"/>
    <cellStyle name="Currency 6 2 5 6" xfId="16598" xr:uid="{689D998D-21E7-44E1-B5E5-EEF577F2B970}"/>
    <cellStyle name="Currency 6 2 6" xfId="5719" xr:uid="{211A447E-EC8D-47DF-A862-D72C839427FA}"/>
    <cellStyle name="Currency 6 2 6 2" xfId="29731" xr:uid="{CA4427FA-A10B-4481-823D-5EF31B041201}"/>
    <cellStyle name="Currency 6 2 6 2 2" xfId="30997" xr:uid="{EF69C268-86AE-4EDB-AC7E-3233C401BC61}"/>
    <cellStyle name="Currency 6 2 7" xfId="24757" xr:uid="{E9123834-46AB-4CF8-ABC6-146C5D9A9E59}"/>
    <cellStyle name="Currency 6 2 8" xfId="13120" xr:uid="{AF98AD0D-47DC-446A-B679-F04EDFEFA06F}"/>
    <cellStyle name="Currency 6 2 9" xfId="29997" xr:uid="{9296D3E2-4786-402C-9F10-BE45CC94E49E}"/>
    <cellStyle name="Currency 6 3" xfId="1986" xr:uid="{00000000-0005-0000-0000-0000FF030000}"/>
    <cellStyle name="Currency 6 3 2" xfId="3117" xr:uid="{00000000-0005-0000-0000-0000E7020000}"/>
    <cellStyle name="Currency 6 3 2 2" xfId="8197" xr:uid="{A42269E5-EF6D-4546-883F-087D96D68D71}"/>
    <cellStyle name="Currency 6 3 2 2 2" xfId="28862" xr:uid="{D8DF697A-1BCE-42F1-B1E7-69818B45F003}"/>
    <cellStyle name="Currency 6 3 2 2 3" xfId="27522" xr:uid="{01BC7D5D-223E-4CAC-ACAC-DEE3D97D95FD}"/>
    <cellStyle name="Currency 6 3 2 2 4" xfId="18577" xr:uid="{BAFB95C7-D894-4254-9F23-CC8D8627E608}"/>
    <cellStyle name="Currency 6 3 2 3" xfId="11030" xr:uid="{DB002C45-3523-403B-92E9-95BAF0B84C52}"/>
    <cellStyle name="Currency 6 3 2 3 2" xfId="21410" xr:uid="{97F49ADB-395D-4F19-8B4A-AA2DD331D327}"/>
    <cellStyle name="Currency 6 3 2 4" xfId="23411" xr:uid="{331CA974-3839-4E27-88BD-C4F3536B56DC}"/>
    <cellStyle name="Currency 6 3 2 5" xfId="15744" xr:uid="{3D44AFBD-6996-4D3D-9D97-27BC1D839A73}"/>
    <cellStyle name="Currency 6 3 3" xfId="3547" xr:uid="{00000000-0005-0000-0000-0000FF030000}"/>
    <cellStyle name="Currency 6 3 4" xfId="4437" xr:uid="{ED58BECA-A716-49F3-8373-3BDA6CD396BE}"/>
    <cellStyle name="Currency 6 3 4 2" xfId="9209" xr:uid="{F7AB1362-96BC-4846-AC98-58AA61C4ADF0}"/>
    <cellStyle name="Currency 6 3 4 2 2" xfId="19589" xr:uid="{2416904C-F46A-405C-9FE3-E739BF625B09}"/>
    <cellStyle name="Currency 6 3 4 2 3" xfId="31103" xr:uid="{7343AD9B-9F62-4FE0-BEFA-F619984343F2}"/>
    <cellStyle name="Currency 6 3 4 2 4" xfId="30909" xr:uid="{B5D80BAF-81AD-475A-AFB2-441CB8F3FF0E}"/>
    <cellStyle name="Currency 6 3 4 3" xfId="12042" xr:uid="{808FC44F-BE7D-400B-865D-37EAC5AE0468}"/>
    <cellStyle name="Currency 6 3 4 3 2" xfId="22422" xr:uid="{63D3AC90-D885-4124-992E-75268A560771}"/>
    <cellStyle name="Currency 6 3 4 4" xfId="16756" xr:uid="{D834180F-68F2-40D5-B9E3-BE0B0228C591}"/>
    <cellStyle name="Currency 6 3 5" xfId="5720" xr:uid="{216E36E5-E6BE-4018-A098-F238F6D5197E}"/>
    <cellStyle name="Currency 6 3 5 2" xfId="29715" xr:uid="{00913BD0-ABC3-4764-9C14-4A1079851A3F}"/>
    <cellStyle name="Currency 6 3 6" xfId="23592" xr:uid="{816385BB-9A36-41AC-AB41-223E5D48DAF7}"/>
    <cellStyle name="Currency 6 3 7" xfId="13638" xr:uid="{F82B903B-0C41-4CDC-8103-12D78468FD01}"/>
    <cellStyle name="Currency 6 4" xfId="1984" xr:uid="{00000000-0005-0000-0000-000000040000}"/>
    <cellStyle name="Currency 6 4 2" xfId="3115" xr:uid="{00000000-0005-0000-0000-0000E8020000}"/>
    <cellStyle name="Currency 6 4 2 2" xfId="8195" xr:uid="{9CBED767-ABC8-441E-B684-E9B5EBA52657}"/>
    <cellStyle name="Currency 6 4 2 2 2" xfId="28861" xr:uid="{7C250B5E-154C-4DE5-A0CC-D6485A63AF0C}"/>
    <cellStyle name="Currency 6 4 2 2 3" xfId="27792" xr:uid="{167F707A-BFA8-4003-BC7C-34480F30AF81}"/>
    <cellStyle name="Currency 6 4 2 2 4" xfId="18575" xr:uid="{9E96AF3C-CC09-4EC3-A506-996BCEF3600D}"/>
    <cellStyle name="Currency 6 4 2 3" xfId="11028" xr:uid="{E127B122-23EA-477E-A860-ECEA5366CDB4}"/>
    <cellStyle name="Currency 6 4 2 3 2" xfId="21408" xr:uid="{132D29D2-3492-42D0-A488-324147D9FCA5}"/>
    <cellStyle name="Currency 6 4 2 4" xfId="25756" xr:uid="{765C5510-ED98-4DB0-9C6E-A26BCE9DF2E0}"/>
    <cellStyle name="Currency 6 4 2 5" xfId="15742" xr:uid="{48F901EA-C6B5-43C6-9851-A3444CE29B6A}"/>
    <cellStyle name="Currency 6 4 3" xfId="3552" xr:uid="{00000000-0005-0000-0000-000000040000}"/>
    <cellStyle name="Currency 6 4 4" xfId="5718" xr:uid="{11FA6911-EB75-43D7-84D4-A0499B2EEBBB}"/>
    <cellStyle name="Currency 6 4 4 2" xfId="29977" xr:uid="{AF218B08-8952-477D-9428-2F58BAAF89AB}"/>
    <cellStyle name="Currency 6 4 5" xfId="24859" xr:uid="{5F7FD4A1-DB18-425B-B6D1-66A6965E70C1}"/>
    <cellStyle name="Currency 6 4 6" xfId="13636" xr:uid="{6DF1BF81-40CD-468A-B241-4518F1185C6D}"/>
    <cellStyle name="Currency 6 5" xfId="2654" xr:uid="{00000000-0005-0000-0000-0000E9020000}"/>
    <cellStyle name="Currency 6 5 2" xfId="5914" xr:uid="{884454CE-9BB5-4952-A318-76C10FC2969B}"/>
    <cellStyle name="Currency 6 5 2 2" xfId="27782" xr:uid="{4FDB38CB-03AA-42FF-B207-98D7582340D6}"/>
    <cellStyle name="Currency 6 5 2 3" xfId="28531" xr:uid="{A6A2558C-E1CD-4C2B-9176-8E13D2286CC5}"/>
    <cellStyle name="Currency 6 5 2 4" xfId="15326" xr:uid="{D9FDA700-08F4-4C71-93E9-9407BC6B886E}"/>
    <cellStyle name="Currency 6 5 3" xfId="7779" xr:uid="{F2FAB7B5-F236-4DC4-B28B-3A6854E4B875}"/>
    <cellStyle name="Currency 6 5 3 2" xfId="18159" xr:uid="{0C874C31-2A39-405A-A16A-A06F88C1AC35}"/>
    <cellStyle name="Currency 6 5 4" xfId="10612" xr:uid="{CB2DA553-5D06-48A8-AB3B-AACFD3650070}"/>
    <cellStyle name="Currency 6 5 4 2" xfId="20992" xr:uid="{1403120B-21CB-46E2-9B76-9DD978DC38D4}"/>
    <cellStyle name="Currency 6 5 5" xfId="24612" xr:uid="{67F13161-25AE-4408-95FE-08905A1D8AA1}"/>
    <cellStyle name="Currency 6 5 6" xfId="13056" xr:uid="{E9754CFD-B7FF-45FA-A0ED-3474F3A0F8F5}"/>
    <cellStyle name="Currency 6 6" xfId="2259" xr:uid="{00000000-0005-0000-0000-0000E4020000}"/>
    <cellStyle name="Currency 6 6 2" xfId="7386" xr:uid="{7C3D1EAE-4B6B-474E-9444-4BA9474956D4}"/>
    <cellStyle name="Currency 6 6 2 2" xfId="17766" xr:uid="{7157F5A0-44A1-4505-AA98-97C60BBF8A9B}"/>
    <cellStyle name="Currency 6 6 3" xfId="10219" xr:uid="{2FF151E0-A286-4D71-B98D-0244C7A48819}"/>
    <cellStyle name="Currency 6 6 3 2" xfId="20599" xr:uid="{B845B794-5689-492F-9725-A7C4850136EE}"/>
    <cellStyle name="Currency 6 6 4" xfId="24752" xr:uid="{ECD448A1-191F-40A2-AC56-85EC7F255739}"/>
    <cellStyle name="Currency 6 6 5" xfId="27106" xr:uid="{E7222C6F-38D4-4265-BAD5-F6A728370D82}"/>
    <cellStyle name="Currency 6 6 6" xfId="14933" xr:uid="{9160889B-8DC8-4D98-822E-48072C4B21D1}"/>
    <cellStyle name="Currency 6 7" xfId="3878" xr:uid="{360D4F66-F527-41D6-8F24-FCC5A5565C18}"/>
    <cellStyle name="Currency 6 7 2" xfId="8710" xr:uid="{17793515-7535-4B1E-AA90-9C7F622372E0}"/>
    <cellStyle name="Currency 6 7 2 2" xfId="19090" xr:uid="{04A3C4D1-648D-45E3-9B5E-0D47174CAAE3}"/>
    <cellStyle name="Currency 6 7 2 3" xfId="31004" xr:uid="{975FE8FC-D74B-4BAB-BB02-E6313F0E9F56}"/>
    <cellStyle name="Currency 6 7 2 4" xfId="30907" xr:uid="{8B99E9DC-DF10-4D98-B2A7-FC4E44B23349}"/>
    <cellStyle name="Currency 6 7 3" xfId="11543" xr:uid="{8A54C42F-7E13-48C8-80EA-59EB08013AEF}"/>
    <cellStyle name="Currency 6 7 3 2" xfId="21923" xr:uid="{7BBA711C-00CF-466C-9E78-9C3F01AD11AB}"/>
    <cellStyle name="Currency 6 7 4" xfId="26482" xr:uid="{E34036AA-DC09-4709-8C5E-380A56D25544}"/>
    <cellStyle name="Currency 6 7 5" xfId="27946" xr:uid="{467C4526-CA73-4ED5-8981-41B423076598}"/>
    <cellStyle name="Currency 6 7 6" xfId="16257" xr:uid="{7BC8DB39-A4BD-44E8-BB49-CB6E0CA6B3C2}"/>
    <cellStyle name="Currency 6 8" xfId="4979" xr:uid="{B78EC983-8FF8-45D6-A2BE-5944B0A2127E}"/>
    <cellStyle name="Currency 6 8 2" xfId="14274" xr:uid="{457A1028-6AA1-48DA-861B-93D3474006AF}"/>
    <cellStyle name="Currency 6 9" xfId="6727" xr:uid="{FEDA079E-B119-4EF6-B8D5-5B72B9E2447A}"/>
    <cellStyle name="Currency 6 9 2" xfId="17107" xr:uid="{C5054BCD-63D8-4D93-8946-F8D687080C64}"/>
    <cellStyle name="Currency 7" xfId="2688" xr:uid="{00000000-0005-0000-0000-0000EA020000}"/>
    <cellStyle name="Currency 7 2" xfId="3118" xr:uid="{00000000-0005-0000-0000-0000EB020000}"/>
    <cellStyle name="Currency 7 2 2" xfId="6176" xr:uid="{D9E1B83A-3F24-471B-9EDA-B54E6533FE98}"/>
    <cellStyle name="Currency 7 2 2 2" xfId="24684" xr:uid="{CEFCDACB-282E-4FF9-BC48-3099B0FC7EE8}"/>
    <cellStyle name="Currency 7 2 2 2 2" xfId="26464" xr:uid="{A5B4D759-8536-4897-8E66-68106CAB1926}"/>
    <cellStyle name="Currency 7 2 2 2 3" xfId="31154" xr:uid="{A4B65126-91AD-4731-B18E-C941117B3CBF}"/>
    <cellStyle name="Currency 7 2 2 3" xfId="27288" xr:uid="{AB679207-A083-4BDA-AAF7-C356897E6C22}"/>
    <cellStyle name="Currency 7 2 2 4" xfId="15745" xr:uid="{D39065B7-B32F-45CB-83B8-87230959F43A}"/>
    <cellStyle name="Currency 7 2 3" xfId="8198" xr:uid="{3C3DEA77-9252-4CA8-95EE-509344333E7F}"/>
    <cellStyle name="Currency 7 2 3 2" xfId="28863" xr:uid="{68F4C44D-B657-416C-80FC-5D2B8078A738}"/>
    <cellStyle name="Currency 7 2 3 3" xfId="25955" xr:uid="{764CC72C-A203-49F1-83F5-21D1E1AC9C73}"/>
    <cellStyle name="Currency 7 2 3 4" xfId="18578" xr:uid="{46A679A2-A92A-43BF-8655-ACEB4DC7A7E3}"/>
    <cellStyle name="Currency 7 2 4" xfId="11031" xr:uid="{CE58C3F8-7D55-4BB5-BCAF-F941D45451FF}"/>
    <cellStyle name="Currency 7 2 4 2" xfId="21411" xr:uid="{3C7DC662-43E0-46B4-AC8B-4A2C14775DCF}"/>
    <cellStyle name="Currency 7 2 5" xfId="24753" xr:uid="{1744AF6C-B642-4038-B9F9-51CE37983E0F}"/>
    <cellStyle name="Currency 7 2 6" xfId="13639" xr:uid="{C64D0CCC-D5E4-4BBA-8D76-FCFD2937BB16}"/>
    <cellStyle name="Currency 7 2 6 2" xfId="30083" xr:uid="{A2DDCFAE-5DAF-42B0-8BC1-D233D3247146}"/>
    <cellStyle name="Currency 7 3" xfId="4270" xr:uid="{5108D09C-1E19-45C4-93DC-64048A56B178}"/>
    <cellStyle name="Currency 7 3 2" xfId="9042" xr:uid="{8F7597DB-637C-46B3-83BD-6588FA3E34D5}"/>
    <cellStyle name="Currency 7 3 2 2" xfId="29094" xr:uid="{06FC2BF0-EBD5-4CEB-9242-29A9386AB13C}"/>
    <cellStyle name="Currency 7 3 2 3" xfId="28686" xr:uid="{A3FB48B2-3692-4591-8E9F-3E16484E5530}"/>
    <cellStyle name="Currency 7 3 2 4" xfId="19422" xr:uid="{8B236A8B-DEBD-4E86-A4CE-0E6F116B28C3}"/>
    <cellStyle name="Currency 7 3 2 5" xfId="31046" xr:uid="{FF6DB03D-F4BC-4037-887B-3140CF3B8F7C}"/>
    <cellStyle name="Currency 7 3 3" xfId="11875" xr:uid="{C614D5A7-091C-4DD5-BA80-8AEEF15D9816}"/>
    <cellStyle name="Currency 7 3 3 2" xfId="22255" xr:uid="{945F5127-9043-4071-B578-DE8BFB6A1213}"/>
    <cellStyle name="Currency 7 3 4" xfId="24602" xr:uid="{3F6D4EEB-B317-43CE-93BF-EB575C97ED08}"/>
    <cellStyle name="Currency 7 3 5" xfId="16589" xr:uid="{C10B803F-9C27-4444-8090-74F8AD11404E}"/>
    <cellStyle name="Currency 7 4" xfId="5921" xr:uid="{888BDFFC-D2BF-45F4-A2B0-4399EE5C49DE}"/>
    <cellStyle name="Currency 7 4 2" xfId="25903" xr:uid="{3BF6F9AB-DC2E-447F-A41D-2567B62C22C6}"/>
    <cellStyle name="Currency 7 4 3" xfId="28061" xr:uid="{AA463E49-7A22-4909-979B-7CAF52DEDD91}"/>
    <cellStyle name="Currency 7 4 4" xfId="15359" xr:uid="{F3E089C9-EB82-4D8E-A808-DBDDFDF0CBC6}"/>
    <cellStyle name="Currency 7 5" xfId="7812" xr:uid="{6050E524-E0E1-4F67-919D-9C66FA0948FE}"/>
    <cellStyle name="Currency 7 5 2" xfId="28083" xr:uid="{A188E16C-5F3D-4633-9AD1-4AE3F6637154}"/>
    <cellStyle name="Currency 7 5 3" xfId="27116" xr:uid="{9FBEB50B-1AEB-4BCF-8344-A76646EF3686}"/>
    <cellStyle name="Currency 7 5 4" xfId="18192" xr:uid="{C204D0C8-FB98-404D-9491-702EDA690BB0}"/>
    <cellStyle name="Currency 7 6" xfId="10645" xr:uid="{6C513F88-72EA-4351-861A-D129ADD4254E}"/>
    <cellStyle name="Currency 7 6 2" xfId="21025" xr:uid="{FEDA0071-305A-4ED3-9BCA-BD38BD64DF1D}"/>
    <cellStyle name="Currency 7 7" xfId="23841" xr:uid="{18EA0297-8161-4A87-A071-53E82500C750}"/>
    <cellStyle name="Currency 7 8" xfId="24055" xr:uid="{D9559532-AA1D-410A-986C-78FAAC4D8BA3}"/>
    <cellStyle name="Currency 7 8 2" xfId="29984" xr:uid="{38CCC4F8-3A05-4E8F-A88E-F9A4A5382814}"/>
    <cellStyle name="Currency 7 9" xfId="13101" xr:uid="{30FB82D5-F473-4E05-BB1D-109AEF4101FC}"/>
    <cellStyle name="Currency 8" xfId="4934" xr:uid="{F197CEBD-2C5D-4CBF-9D96-43D31DB105BC}"/>
    <cellStyle name="Currency 8 2" xfId="25601" xr:uid="{0A3EC9D9-FE1A-46FC-829B-E8E11294A4C2}"/>
    <cellStyle name="Currency 8 3" xfId="14226" xr:uid="{12253B7A-9A70-4C29-8C8E-F200B7DAA98B}"/>
    <cellStyle name="Currency 8 4" xfId="30929" xr:uid="{D45966F1-6C24-42C2-8D71-F9FB2965BA9E}"/>
    <cellStyle name="Currency 9" xfId="6679" xr:uid="{92AD7E56-FF09-4440-B173-1094A71FB0D3}"/>
    <cellStyle name="Currency 9 2" xfId="17059"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5" builtinId="53" customBuiltin="1"/>
    <cellStyle name="Explanatory Text 2" xfId="29552" xr:uid="{B4576BC8-55D4-46C7-856A-8A52C91891FA}"/>
    <cellStyle name="FundHeaderRowCol.*" xfId="12313" xr:uid="{30107591-BA76-4D19-A887-3FEAE1650577}"/>
    <cellStyle name="FundHeaderRowCol.1" xfId="12314" xr:uid="{00EFF92D-2F4D-4486-B652-96404B414C85}"/>
    <cellStyle name="FundHeaderRowCol.2" xfId="12315" xr:uid="{69018372-DFBE-43C7-B42A-CF4B4A9EA553}"/>
    <cellStyle name="FundSectionHeaderRowDescCol" xfId="12316" xr:uid="{8BD053DD-2230-48D8-AC57-44B3DE83240D}"/>
    <cellStyle name="FundSectionHeaderRowJERefCol" xfId="12317" xr:uid="{8CE873D4-FF14-4149-A394-6FF189B8DF37}"/>
    <cellStyle name="FundSectionHeaderRowNameCol" xfId="12318" xr:uid="{AF61B6DD-8826-4CF0-90CF-282A2B921CC6}"/>
    <cellStyle name="Good" xfId="4830" builtinId="26" customBuiltin="1"/>
    <cellStyle name="Good 2" xfId="601" xr:uid="{00000000-0005-0000-0000-000004040000}"/>
    <cellStyle name="Good 3" xfId="602" xr:uid="{00000000-0005-0000-0000-000005040000}"/>
    <cellStyle name="Good 4" xfId="29553" xr:uid="{73D04EFA-6288-4DE1-AC60-080AD9DDB73A}"/>
    <cellStyle name="GroupSectionHeaderRowBalance" xfId="12319" xr:uid="{DA166E2E-B504-4B9A-8852-CD4BEAFC2AAE}"/>
    <cellStyle name="GroupSectionHeaderRowDescCol" xfId="12320" xr:uid="{09A65350-37C6-483C-9076-B9B9EE9DB424}"/>
    <cellStyle name="GroupSectionHeaderRowNameCol" xfId="12321" xr:uid="{48CEC677-4043-42C1-A934-4F76033302EF}"/>
    <cellStyle name="GroupSelectionHeaderRowJERefCol" xfId="12322" xr:uid="{94232F09-04F3-4E6D-B7DB-04F59E9CD5DE}"/>
    <cellStyle name="Heading 1" xfId="4826" builtinId="16" customBuiltin="1"/>
    <cellStyle name="Heading 1 2" xfId="603" xr:uid="{00000000-0005-0000-0000-000006040000}"/>
    <cellStyle name="Heading 1 3" xfId="604" xr:uid="{00000000-0005-0000-0000-000007040000}"/>
    <cellStyle name="Heading 1 4" xfId="29554" xr:uid="{CA4BF050-0BB8-4C07-AB32-EEDEC7DE8D02}"/>
    <cellStyle name="Heading 2" xfId="4827" builtinId="17" customBuiltin="1"/>
    <cellStyle name="Heading 2 2" xfId="605" xr:uid="{00000000-0005-0000-0000-000008040000}"/>
    <cellStyle name="Heading 2 3" xfId="606" xr:uid="{00000000-0005-0000-0000-000009040000}"/>
    <cellStyle name="Heading 2 4" xfId="29555" xr:uid="{C46319D0-77EB-4CD4-930D-A0782678B5C8}"/>
    <cellStyle name="Heading 3" xfId="4828" builtinId="18" customBuiltin="1"/>
    <cellStyle name="Heading 3 2" xfId="607" xr:uid="{00000000-0005-0000-0000-00000A040000}"/>
    <cellStyle name="Heading 3 2 2" xfId="29556" xr:uid="{34280CFD-9731-497F-BC7D-6606D1BE1D50}"/>
    <cellStyle name="Heading 3 3" xfId="608" xr:uid="{00000000-0005-0000-0000-00000B040000}"/>
    <cellStyle name="Heading 3 3 2" xfId="29557" xr:uid="{7F9170D1-699D-48ED-ACD3-2207BA3A3A38}"/>
    <cellStyle name="Heading 3 4" xfId="29558" xr:uid="{32EE2CF5-75CA-4329-B9DB-F327B55E31FB}"/>
    <cellStyle name="Heading 4" xfId="4829" builtinId="19" customBuiltin="1"/>
    <cellStyle name="Heading 4 2" xfId="609" xr:uid="{00000000-0005-0000-0000-00000C040000}"/>
    <cellStyle name="Heading 4 3" xfId="610" xr:uid="{00000000-0005-0000-0000-00000D040000}"/>
    <cellStyle name="Heading 4 4" xfId="29559" xr:uid="{26CF4506-3C0C-4149-82F5-67DE7222738E}"/>
    <cellStyle name="Hyperlink" xfId="611" builtinId="8"/>
    <cellStyle name="Hyperlink 2" xfId="612" xr:uid="{00000000-0005-0000-0000-00000F040000}"/>
    <cellStyle name="Hyperlink 2 2" xfId="29595" xr:uid="{AFC0C00D-F11C-4445-A195-9C58C7F6F9AF}"/>
    <cellStyle name="Hyperlink 3" xfId="613" xr:uid="{00000000-0005-0000-0000-000010040000}"/>
    <cellStyle name="Hyperlink 4" xfId="614" xr:uid="{00000000-0005-0000-0000-000011040000}"/>
    <cellStyle name="Hyperlink 5" xfId="29596" xr:uid="{53BF9B33-031B-4A47-A462-794552C5F5C4}"/>
    <cellStyle name="Input" xfId="4832" builtinId="20" customBuiltin="1"/>
    <cellStyle name="Input 2" xfId="615" xr:uid="{00000000-0005-0000-0000-000012040000}"/>
    <cellStyle name="Input 3" xfId="616" xr:uid="{00000000-0005-0000-0000-000013040000}"/>
    <cellStyle name="Input 4" xfId="29560" xr:uid="{C0B9884E-84BA-41A6-ADBA-85A7A4A4B29C}"/>
    <cellStyle name="JEDescriptionRowNameCol" xfId="12323" xr:uid="{D7AC7BB0-9688-456A-B8D3-FA09DD0137F5}"/>
    <cellStyle name="JEDetailRowCreditCol" xfId="12324" xr:uid="{2B66B052-A8A2-4315-8820-BA95C9FC0D86}"/>
    <cellStyle name="JEDetailRowDebitCol" xfId="12325" xr:uid="{BA43A963-4B13-4778-AB36-88E6086C035F}"/>
    <cellStyle name="JEDetailRowDescCol" xfId="12326" xr:uid="{866EA52A-1467-4A66-8C56-CBBB989288FF}"/>
    <cellStyle name="JEDetailRowNameCol" xfId="12327" xr:uid="{D5EDB40B-5B17-40F4-BA94-A5C2FF9895DF}"/>
    <cellStyle name="JEDetailRowWPRefCol" xfId="12328" xr:uid="{388908A3-E726-44B7-A73F-A3C06954DF15}"/>
    <cellStyle name="JEIdentityRowDescCol" xfId="12329" xr:uid="{825B0865-A30D-4C62-8B41-AA14FFCCB4D4}"/>
    <cellStyle name="JEIdentityRowNameCol" xfId="12330" xr:uid="{A0A88C57-EFB6-4680-B416-FABA545BB0F9}"/>
    <cellStyle name="JEIdentityRowWPRefCol" xfId="12331" xr:uid="{AA8FCA78-A35F-435A-9773-AE7D5DFEB05A}"/>
    <cellStyle name="JETotalRowCreditCol" xfId="12332" xr:uid="{CBC2F19F-9212-4A47-B1E9-F8CBBFEB30BF}"/>
    <cellStyle name="JETotalRowDebitCol" xfId="12333" xr:uid="{86004B0D-F111-43BD-91D6-74F17F1148B0}"/>
    <cellStyle name="JETotalRowDescCol" xfId="12334" xr:uid="{E60B60DE-39B9-4650-86A4-D2C09E6902FC}"/>
    <cellStyle name="JETotalRowNameCol" xfId="12335" xr:uid="{054CE1E2-C09D-4C50-B388-27AA302258ED}"/>
    <cellStyle name="JETotalRowWPRefCol" xfId="12336" xr:uid="{61C2FCFF-EC42-4DF3-8C13-5AD2D79709C0}"/>
    <cellStyle name="JETypeDescriptionRowDescCol" xfId="12337" xr:uid="{8065F69E-3861-45A6-A349-5CFDE18A5F97}"/>
    <cellStyle name="JETypeDescriptionRowNameCol" xfId="12338" xr:uid="{52E08EE2-90C8-4506-BF47-147EE565D429}"/>
    <cellStyle name="Linked Cell" xfId="4835" builtinId="24" customBuiltin="1"/>
    <cellStyle name="Linked Cell 2" xfId="617" xr:uid="{00000000-0005-0000-0000-000014040000}"/>
    <cellStyle name="Linked Cell 3" xfId="618" xr:uid="{00000000-0005-0000-0000-000015040000}"/>
    <cellStyle name="Linked Cell 4" xfId="29561" xr:uid="{8B4B6641-0453-4E55-B892-08C524C0A5B2}"/>
    <cellStyle name="NetIncomeLossRowBalance" xfId="12339" xr:uid="{1433FCB7-B0C9-4DF0-B9B6-271B460A2FE0}"/>
    <cellStyle name="NetIncomeLossRowDescCol" xfId="12340" xr:uid="{597C11A1-FC41-41D2-B06D-C46DAEDC1B38}"/>
    <cellStyle name="NetIncomeLossRowJERefCol" xfId="12341" xr:uid="{63E13319-5232-4EEA-94AD-7E617E4FE709}"/>
    <cellStyle name="NetIncomeLossRowNameCol" xfId="12342" xr:uid="{FBC05D99-2A3C-4D44-8907-1C72E5EF1406}"/>
    <cellStyle name="NetIncomeLossRowVarPectCol" xfId="12343" xr:uid="{34E3AE3A-34B2-4329-B9E3-10C568F30822}"/>
    <cellStyle name="NetIncomeLossRowWPRefCol" xfId="12344" xr:uid="{0373C2AB-7463-4889-B6F1-C9B138613C3F}"/>
    <cellStyle name="Neutral 2" xfId="619" xr:uid="{00000000-0005-0000-0000-000016040000}"/>
    <cellStyle name="Neutral 3" xfId="620" xr:uid="{00000000-0005-0000-0000-000017040000}"/>
    <cellStyle name="Neutral 4" xfId="12253" xr:uid="{C7790D3F-7D01-4B5C-A199-EBC5EBD75914}"/>
    <cellStyle name="Neutral 4 2" xfId="29562"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7" xr:uid="{A48A6148-8147-4125-A12B-D8297B0DC6CE}"/>
    <cellStyle name="Normal 10 10 2 2 2" xfId="25731" xr:uid="{B93DA6C7-7B79-4108-B9B5-B8A81754163B}"/>
    <cellStyle name="Normal 10 10 2 2 3" xfId="26657" xr:uid="{3251EC09-E98D-432F-9FC1-719234C11B5F}"/>
    <cellStyle name="Normal 10 10 2 2 4" xfId="15746" xr:uid="{2CD1E5DE-C9FF-4874-8003-89ED02E976BC}"/>
    <cellStyle name="Normal 10 10 2 3" xfId="8199" xr:uid="{1E044D6B-77A0-49E0-8B6C-5F8F91E4792D}"/>
    <cellStyle name="Normal 10 10 2 3 2" xfId="28864" xr:uid="{F1BD571F-1560-49E1-8425-9B4799EE4C95}"/>
    <cellStyle name="Normal 10 10 2 3 3" xfId="18579" xr:uid="{C1410412-EC63-425F-8309-06C9FBE86E43}"/>
    <cellStyle name="Normal 10 10 2 4" xfId="11032" xr:uid="{5BA87819-5ABC-4ED4-AEBE-8E4FF6B09B7D}"/>
    <cellStyle name="Normal 10 10 2 4 2" xfId="21412" xr:uid="{1F718540-6159-4DED-BADE-5D719579F358}"/>
    <cellStyle name="Normal 10 10 2 5" xfId="23358" xr:uid="{A2F437CA-096E-4AD7-ABF2-8FC71022E231}"/>
    <cellStyle name="Normal 10 10 2 6" xfId="13640" xr:uid="{A8B787A3-15CD-49C8-88EB-15F04FD33F37}"/>
    <cellStyle name="Normal 10 10 3" xfId="2858" xr:uid="{00000000-0005-0000-0000-000006030000}"/>
    <cellStyle name="Normal 10 10 3 2" xfId="6071" xr:uid="{04870463-D7A8-44C0-B512-4B2CCF31F619}"/>
    <cellStyle name="Normal 10 10 3 2 2" xfId="28551" xr:uid="{0AD1D515-099A-47C0-BF64-E4C2E245900B}"/>
    <cellStyle name="Normal 10 10 3 2 3" xfId="15527" xr:uid="{C4E869DD-5012-4D41-AFFC-13C01508893B}"/>
    <cellStyle name="Normal 10 10 3 3" xfId="7980" xr:uid="{03B7D17F-8189-4ACE-923B-BDA665E25C79}"/>
    <cellStyle name="Normal 10 10 3 3 2" xfId="18360" xr:uid="{9C417B3D-0AD0-4992-A722-66D546994356}"/>
    <cellStyle name="Normal 10 10 3 4" xfId="10813" xr:uid="{3689B4B7-D4D3-4C10-9185-0F3DB2326800}"/>
    <cellStyle name="Normal 10 10 3 4 2" xfId="21193" xr:uid="{19B5D9BC-9C95-4340-ADA3-A7B5FA429E57}"/>
    <cellStyle name="Normal 10 10 3 5" xfId="25370" xr:uid="{2F619995-6181-409A-ADB1-EC322F973720}"/>
    <cellStyle name="Normal 10 10 3 6" xfId="13347" xr:uid="{586F1DD7-06A8-47EA-861F-D9CA85A788C6}"/>
    <cellStyle name="Normal 10 10 4" xfId="4144" xr:uid="{E80EB3A7-2CB6-4571-B043-917518450B51}"/>
    <cellStyle name="Normal 10 10 4 2" xfId="8916" xr:uid="{6EF97CAD-3298-4E65-98A6-6064F4C57182}"/>
    <cellStyle name="Normal 10 10 4 2 2" xfId="29017" xr:uid="{417C58D3-9799-4D46-9F6E-85B0D5026EAA}"/>
    <cellStyle name="Normal 10 10 4 2 3" xfId="19296" xr:uid="{0F9E426B-F47A-45A8-908C-E03D1FBEF688}"/>
    <cellStyle name="Normal 10 10 4 3" xfId="11749" xr:uid="{FD8848E4-23E2-4675-A872-E92E6F18DEB4}"/>
    <cellStyle name="Normal 10 10 4 3 2" xfId="22129" xr:uid="{50D26883-7F62-478C-AC5A-4239A024C1CD}"/>
    <cellStyle name="Normal 10 10 4 4" xfId="26284" xr:uid="{09455926-8F40-4E56-AA80-029CE8CB3D13}"/>
    <cellStyle name="Normal 10 10 4 5" xfId="16463" xr:uid="{A1987070-EC4A-44EF-A443-F203EA91973B}"/>
    <cellStyle name="Normal 10 10 5" xfId="4981" xr:uid="{E753EFC7-DAAA-43D3-B599-9A8598387912}"/>
    <cellStyle name="Normal 10 10 5 2" xfId="27335" xr:uid="{00F6F234-CF51-4305-9F2C-ADABAAABFC62}"/>
    <cellStyle name="Normal 10 10 5 3" xfId="14276" xr:uid="{45C443CD-DFC3-4F30-AF6B-047E441B48B0}"/>
    <cellStyle name="Normal 10 10 6" xfId="6729" xr:uid="{F769CB9A-5118-40B8-BFE1-BA45F45B3866}"/>
    <cellStyle name="Normal 10 10 6 2" xfId="17109" xr:uid="{96160406-AA55-4F3A-89A2-A36B462387BC}"/>
    <cellStyle name="Normal 10 10 7" xfId="9562" xr:uid="{8CE60302-7137-4977-ACE2-0CB0D21166D4}"/>
    <cellStyle name="Normal 10 10 7 2" xfId="19942" xr:uid="{BD059445-37A6-42A9-BBB6-2958E62DD1D8}"/>
    <cellStyle name="Normal 10 10 8" xfId="22898" xr:uid="{E2F28D9D-80D1-4AA1-950E-7F88298C357A}"/>
    <cellStyle name="Normal 10 10 9" xfId="12692" xr:uid="{BF623A86-DEA6-43D7-A8DF-075214355472}"/>
    <cellStyle name="Normal 10 11" xfId="623" xr:uid="{00000000-0005-0000-0000-00001B040000}"/>
    <cellStyle name="Normal 10 11 2" xfId="4982" xr:uid="{4A05A02C-96FD-4D1C-B9EA-2D237A2C3E1A}"/>
    <cellStyle name="Normal 10 11 2 2" xfId="24791" xr:uid="{80136C4F-516F-4571-8124-CA54C4A0D6E6}"/>
    <cellStyle name="Normal 10 11 2 3" xfId="27939" xr:uid="{6CA6B494-D6D1-42DD-8636-F29BE1730242}"/>
    <cellStyle name="Normal 10 11 2 4" xfId="14277" xr:uid="{7EA7914E-1DFE-465B-A512-FB4CB6AD8339}"/>
    <cellStyle name="Normal 10 11 3" xfId="6730" xr:uid="{972F9648-428D-46F0-ADB4-CF0E092FA608}"/>
    <cellStyle name="Normal 10 11 3 2" xfId="26904" xr:uid="{06042D5C-60F2-4660-9E2E-27D032A92803}"/>
    <cellStyle name="Normal 10 11 3 3" xfId="17110" xr:uid="{60BFD8D1-729B-455C-805A-FC03EBE5BF80}"/>
    <cellStyle name="Normal 10 11 4" xfId="9563" xr:uid="{EF0D317D-E54A-4A22-A8F7-62430034A042}"/>
    <cellStyle name="Normal 10 11 4 2" xfId="19943" xr:uid="{6040C0D3-6DF1-43CD-A964-89078F3349CF}"/>
    <cellStyle name="Normal 10 11 5" xfId="24544" xr:uid="{A8967592-2218-41C3-B75C-802374552DA4}"/>
    <cellStyle name="Normal 10 11 6" xfId="13390" xr:uid="{EAA21CE2-9C63-4B7D-A2A9-38AA0689EBAD}"/>
    <cellStyle name="Normal 10 11 7" xfId="31253" xr:uid="{28E00C5A-101C-4D57-87F3-FFA1BE1BED88}"/>
    <cellStyle name="Normal 10 12" xfId="624" xr:uid="{00000000-0005-0000-0000-00001C040000}"/>
    <cellStyle name="Normal 10 12 2" xfId="4983" xr:uid="{81C5B629-06FA-4C73-953D-3DE3B667ECA5}"/>
    <cellStyle name="Normal 10 12 2 2" xfId="28683" xr:uid="{70D88F76-2598-4C16-8EE5-C3E673473E1F}"/>
    <cellStyle name="Normal 10 12 2 3" xfId="14278" xr:uid="{89C68C09-9400-4D3A-AAB7-DA5D79F33409}"/>
    <cellStyle name="Normal 10 12 3" xfId="6731" xr:uid="{57ACEA7E-EF16-4D67-A33B-4FF3DC7A1D93}"/>
    <cellStyle name="Normal 10 12 3 2" xfId="17111" xr:uid="{D1ABC6DD-7170-43EB-B1CB-741E1C0DD98A}"/>
    <cellStyle name="Normal 10 12 4" xfId="9564" xr:uid="{87002A86-8D06-487A-AC53-CE9ED5BA9106}"/>
    <cellStyle name="Normal 10 12 4 2" xfId="19944" xr:uid="{BFDDF5AC-6A3D-4842-8E39-CF390305EE0E}"/>
    <cellStyle name="Normal 10 12 5" xfId="25343" xr:uid="{79FBB3CA-C3EC-4A74-86B1-41F1BED65901}"/>
    <cellStyle name="Normal 10 12 6" xfId="12829" xr:uid="{7D54B555-AEC5-4C97-9972-9E98BAF09667}"/>
    <cellStyle name="Normal 10 13" xfId="2172" xr:uid="{00000000-0005-0000-0000-000003030000}"/>
    <cellStyle name="Normal 10 13 2" xfId="7299" xr:uid="{7471D1E5-75EE-4ED7-BD7F-6DF83D0E9EB3}"/>
    <cellStyle name="Normal 10 13 2 2" xfId="26229" xr:uid="{FE4CFAEE-5A24-4CA5-9A6F-D15D149AEF8B}"/>
    <cellStyle name="Normal 10 13 2 3" xfId="17679" xr:uid="{C8E76887-BB42-4116-AB46-494CEC4EA311}"/>
    <cellStyle name="Normal 10 13 3" xfId="10132" xr:uid="{8CC65BA9-FB64-4FED-8E5E-40F54B9077A2}"/>
    <cellStyle name="Normal 10 13 3 2" xfId="20512" xr:uid="{DB027F51-F73F-4F34-AED5-42AF3848CBC3}"/>
    <cellStyle name="Normal 10 13 4" xfId="24626" xr:uid="{BA4460E7-40E0-4E0D-AA35-A58B189F0726}"/>
    <cellStyle name="Normal 10 13 5" xfId="14846" xr:uid="{37C09BCD-6E46-4E63-AABA-545A983990B3}"/>
    <cellStyle name="Normal 10 14" xfId="3903" xr:uid="{7725DFF7-5497-4F7F-AD85-E7F55E85149E}"/>
    <cellStyle name="Normal 10 14 2" xfId="8735" xr:uid="{D3261DEB-D026-4F7B-8A63-7BD33965FEFC}"/>
    <cellStyle name="Normal 10 14 2 2" xfId="19115" xr:uid="{380C6917-A8A9-4DB7-9E0B-B3881FEAE402}"/>
    <cellStyle name="Normal 10 14 3" xfId="11568" xr:uid="{301B0EC4-1920-4FE8-9DAB-CDC888ED9AD6}"/>
    <cellStyle name="Normal 10 14 3 2" xfId="21948" xr:uid="{8007155B-0D73-4E13-85BF-1868E391322A}"/>
    <cellStyle name="Normal 10 14 4" xfId="24488" xr:uid="{DD5DDC51-8259-4362-8BB5-3571609555BA}"/>
    <cellStyle name="Normal 10 14 5" xfId="16282" xr:uid="{5334FDBE-99E4-43B0-9536-0E4983E9CFFC}"/>
    <cellStyle name="Normal 10 15" xfId="4980" xr:uid="{7CC6FFB8-54FD-4DB8-994D-5373C639D597}"/>
    <cellStyle name="Normal 10 15 2" xfId="14275" xr:uid="{9D18A003-1AFB-4E00-826E-418CD25DC677}"/>
    <cellStyle name="Normal 10 16" xfId="6728" xr:uid="{9F24BD89-D286-4571-8C43-0DA4709BB7A6}"/>
    <cellStyle name="Normal 10 16 2" xfId="17108" xr:uid="{4D7CE34E-C0EB-4B47-B925-99E2328FCD47}"/>
    <cellStyle name="Normal 10 17" xfId="9561" xr:uid="{1F5857E8-0180-43B6-A67A-D8A50D53EE2D}"/>
    <cellStyle name="Normal 10 17 2" xfId="19941" xr:uid="{28EA8336-B58D-4001-97E1-1918AD18C978}"/>
    <cellStyle name="Normal 10 18" xfId="22964" xr:uid="{742F234D-82A3-42A6-B583-194E4A5AFD22}"/>
    <cellStyle name="Normal 10 19" xfId="12404" xr:uid="{F5251D3C-5E86-4A72-9FC4-354A3A96E2D8}"/>
    <cellStyle name="Normal 10 2" xfId="625" xr:uid="{00000000-0005-0000-0000-00001D040000}"/>
    <cellStyle name="Normal 10 2 10" xfId="4984" xr:uid="{AF9C9F13-AE12-416F-AE40-EC642CC2467C}"/>
    <cellStyle name="Normal 10 2 10 2" xfId="14279" xr:uid="{854A259B-B3C1-41B4-AF59-D6117453A646}"/>
    <cellStyle name="Normal 10 2 11" xfId="6732" xr:uid="{F38BD8C0-9421-42A1-8328-B5BC33C98FA2}"/>
    <cellStyle name="Normal 10 2 11 2" xfId="17112" xr:uid="{8E9DC401-4643-4F67-B21F-7F04CAF49562}"/>
    <cellStyle name="Normal 10 2 12" xfId="9565" xr:uid="{54731853-DF17-4F3C-8343-C979F78B6C83}"/>
    <cellStyle name="Normal 10 2 12 2" xfId="19945" xr:uid="{40651727-1308-4000-9898-92BFF5BA47AB}"/>
    <cellStyle name="Normal 10 2 13" xfId="22652" xr:uid="{7651A22B-3469-4C2B-915E-B0399D89FE02}"/>
    <cellStyle name="Normal 10 2 14" xfId="12427" xr:uid="{0FAB5A96-8730-4777-B641-7813F9F03870}"/>
    <cellStyle name="Normal 10 2 2" xfId="626" xr:uid="{00000000-0005-0000-0000-00001E040000}"/>
    <cellStyle name="Normal 10 2 2 10" xfId="6733" xr:uid="{5DEEFE5E-DCB4-4FB8-B9D0-9F375FA6CE18}"/>
    <cellStyle name="Normal 10 2 2 10 2" xfId="17113" xr:uid="{6B3362CF-1EAE-44AD-8E7C-6F8884070197}"/>
    <cellStyle name="Normal 10 2 2 11" xfId="9566" xr:uid="{C5321B08-B5F0-4349-9FC9-DE9D93B783A2}"/>
    <cellStyle name="Normal 10 2 2 11 2" xfId="19946" xr:uid="{BD78E8AA-A088-4DFF-8DB9-13392B6FBD50}"/>
    <cellStyle name="Normal 10 2 2 12" xfId="23868" xr:uid="{D7019344-E4F0-4EAD-A39E-0177C41E3B6B}"/>
    <cellStyle name="Normal 10 2 2 13" xfId="12487" xr:uid="{C372DA4C-48CA-4BB5-B2ED-2CF5B05C7D9B}"/>
    <cellStyle name="Normal 10 2 2 2" xfId="627" xr:uid="{00000000-0005-0000-0000-00001F040000}"/>
    <cellStyle name="Normal 10 2 2 2 10" xfId="13052" xr:uid="{D22D6458-D1DC-4AF5-8DFD-A093A36FDE01}"/>
    <cellStyle name="Normal 10 2 2 2 2" xfId="628" xr:uid="{00000000-0005-0000-0000-000020040000}"/>
    <cellStyle name="Normal 10 2 2 2 2 2" xfId="3122" xr:uid="{00000000-0005-0000-0000-00000D030000}"/>
    <cellStyle name="Normal 10 2 2 2 2 2 2" xfId="6180" xr:uid="{8892C1C8-BA0C-49CC-998F-780716EF93FA}"/>
    <cellStyle name="Normal 10 2 2 2 2 2 2 2" xfId="23344" xr:uid="{7DD4C7C2-B7B8-4A07-A0CB-863E7FD205F2}"/>
    <cellStyle name="Normal 10 2 2 2 2 2 2 3" xfId="15749" xr:uid="{04E6806C-7482-4417-8D92-21640E43690F}"/>
    <cellStyle name="Normal 10 2 2 2 2 2 3" xfId="8202" xr:uid="{CE95F44B-0481-40F9-81DF-031D79118290}"/>
    <cellStyle name="Normal 10 2 2 2 2 2 3 2" xfId="18582" xr:uid="{FB00175E-8C54-4F49-A0C0-F63484131B1D}"/>
    <cellStyle name="Normal 10 2 2 2 2 2 4" xfId="11035" xr:uid="{174873F6-C547-4786-A0B5-95F1612AD408}"/>
    <cellStyle name="Normal 10 2 2 2 2 2 4 2" xfId="21415" xr:uid="{BC9E8C52-4E9E-4F82-BC19-DEE42A19635E}"/>
    <cellStyle name="Normal 10 2 2 2 2 2 5" xfId="24509" xr:uid="{BD0491B1-769E-4376-BB95-956B81D9FAFD}"/>
    <cellStyle name="Normal 10 2 2 2 2 2 6" xfId="13643" xr:uid="{901212EF-41CF-4F24-8CB8-0D1DDE0AC254}"/>
    <cellStyle name="Normal 10 2 2 2 2 3" xfId="4281" xr:uid="{ACAE5F72-B919-4576-BC83-C3FD833AB1D4}"/>
    <cellStyle name="Normal 10 2 2 2 2 3 2" xfId="9053" xr:uid="{3AAA8962-D937-47D1-9A1D-B77E1ED0C51B}"/>
    <cellStyle name="Normal 10 2 2 2 2 3 2 2" xfId="29096" xr:uid="{979D5129-1C24-480B-A486-28EFA77CBE6D}"/>
    <cellStyle name="Normal 10 2 2 2 2 3 2 3" xfId="19433" xr:uid="{8602EA7C-0304-44EA-9F5F-2C6CBBB27DCE}"/>
    <cellStyle name="Normal 10 2 2 2 2 3 3" xfId="11886" xr:uid="{5FD814A5-9474-41D9-B7E0-A872F7B57471}"/>
    <cellStyle name="Normal 10 2 2 2 2 3 3 2" xfId="22266" xr:uid="{62E22EB4-6F34-4C11-A610-E66C71AAB67C}"/>
    <cellStyle name="Normal 10 2 2 2 2 3 4" xfId="24519" xr:uid="{C870E03D-2651-4024-82C9-F9C038A7E458}"/>
    <cellStyle name="Normal 10 2 2 2 2 3 5" xfId="16600" xr:uid="{D410EB35-9C13-475F-B509-4399F7E15C5F}"/>
    <cellStyle name="Normal 10 2 2 2 2 4" xfId="4987" xr:uid="{33657853-CCCE-4302-B0EA-6563BF685939}"/>
    <cellStyle name="Normal 10 2 2 2 2 4 2" xfId="26221" xr:uid="{E63D3BC4-CAE8-4CA8-B9EF-663319E45499}"/>
    <cellStyle name="Normal 10 2 2 2 2 4 3" xfId="14282" xr:uid="{2E27CB9C-65EF-432E-BC69-EC5871C28694}"/>
    <cellStyle name="Normal 10 2 2 2 2 5" xfId="6735" xr:uid="{18B0B3AE-F00C-44A4-A0BB-D96BC596D169}"/>
    <cellStyle name="Normal 10 2 2 2 2 5 2" xfId="17115" xr:uid="{43ED36AD-FE12-4253-9FDB-568A257CFF1C}"/>
    <cellStyle name="Normal 10 2 2 2 2 6" xfId="9568" xr:uid="{D6EF9651-6789-4D71-98F0-25F6733E9671}"/>
    <cellStyle name="Normal 10 2 2 2 2 6 2" xfId="19948" xr:uid="{215801CB-DDFC-4481-A3A3-2CEE6AD78369}"/>
    <cellStyle name="Normal 10 2 2 2 2 7" xfId="24123" xr:uid="{B5C766AC-D80E-4C99-BD59-6B9CA2AA78CC}"/>
    <cellStyle name="Normal 10 2 2 2 2 8" xfId="13124" xr:uid="{529951AB-5337-4B58-AF34-28E627BFA22D}"/>
    <cellStyle name="Normal 10 2 2 2 3" xfId="3123" xr:uid="{00000000-0005-0000-0000-00000E030000}"/>
    <cellStyle name="Normal 10 2 2 2 3 2" xfId="4438" xr:uid="{E2AA89EB-C97D-45BE-B966-48B716394DC9}"/>
    <cellStyle name="Normal 10 2 2 2 3 2 2" xfId="9210" xr:uid="{A3B3B5A1-450A-4876-9D75-2993D84F44F3}"/>
    <cellStyle name="Normal 10 2 2 2 3 2 2 2" xfId="19590" xr:uid="{618354FD-25C4-458F-BFA6-C1EDB634E19D}"/>
    <cellStyle name="Normal 10 2 2 2 3 2 3" xfId="12043" xr:uid="{D5657C4F-0073-4FED-BB23-E2D66386C214}"/>
    <cellStyle name="Normal 10 2 2 2 3 2 3 2" xfId="22423" xr:uid="{15DFA9D5-A74F-4957-834C-89B1892B51BE}"/>
    <cellStyle name="Normal 10 2 2 2 3 2 4" xfId="27377" xr:uid="{2C986A78-EA2D-4068-986C-4E50A0F9FB45}"/>
    <cellStyle name="Normal 10 2 2 2 3 2 5" xfId="16757" xr:uid="{5ED5E4E4-5416-4C27-92D6-B47855558055}"/>
    <cellStyle name="Normal 10 2 2 2 3 3" xfId="6181" xr:uid="{4E29BB3B-DC72-4DB0-B11F-BE88024F461F}"/>
    <cellStyle name="Normal 10 2 2 2 3 3 2" xfId="15750" xr:uid="{EB54DE73-99AA-4D15-B8EB-3C02BD029B8A}"/>
    <cellStyle name="Normal 10 2 2 2 3 4" xfId="8203" xr:uid="{024080C8-FA45-445F-A9C2-075CF8735947}"/>
    <cellStyle name="Normal 10 2 2 2 3 4 2" xfId="18583" xr:uid="{CFD5300B-1A3A-4915-A199-BFB4713B9D53}"/>
    <cellStyle name="Normal 10 2 2 2 3 5" xfId="11036" xr:uid="{15B46448-C47E-4D53-8BA5-BAB75DA022BA}"/>
    <cellStyle name="Normal 10 2 2 2 3 5 2" xfId="21416" xr:uid="{46A57970-6CE9-4A9D-99DC-DA644B6031D5}"/>
    <cellStyle name="Normal 10 2 2 2 3 6" xfId="25015" xr:uid="{6BD65E36-2C60-492E-BF6B-E21F3E861AC8}"/>
    <cellStyle name="Normal 10 2 2 2 3 7" xfId="13644" xr:uid="{FC53FECB-58BA-4718-8075-86664A1E6322}"/>
    <cellStyle name="Normal 10 2 2 2 4" xfId="3121" xr:uid="{00000000-0005-0000-0000-00000F030000}"/>
    <cellStyle name="Normal 10 2 2 2 4 2" xfId="6179" xr:uid="{D9AC5840-A868-42B7-9B07-5467B903D80D}"/>
    <cellStyle name="Normal 10 2 2 2 4 2 2" xfId="27786" xr:uid="{6564ECEB-9CA3-4A47-94F0-5EC4020FDC7A}"/>
    <cellStyle name="Normal 10 2 2 2 4 2 3" xfId="15748" xr:uid="{4D09A5EA-43A7-4061-94DA-4B6895A7D0CB}"/>
    <cellStyle name="Normal 10 2 2 2 4 3" xfId="8201" xr:uid="{D06D1FBF-1680-4C3E-9F8A-32347ED393AD}"/>
    <cellStyle name="Normal 10 2 2 2 4 3 2" xfId="18581" xr:uid="{86D4CCAD-D172-455E-81A3-1B1576D47BE7}"/>
    <cellStyle name="Normal 10 2 2 2 4 4" xfId="11034" xr:uid="{47AAC3C3-12E0-4688-8845-ED89CF201C9A}"/>
    <cellStyle name="Normal 10 2 2 2 4 4 2" xfId="21414" xr:uid="{599659D8-BCA0-4A15-BD36-14286147DB92}"/>
    <cellStyle name="Normal 10 2 2 2 4 5" xfId="25231" xr:uid="{1467B399-15F1-469F-89D4-8D378EDA1FA0}"/>
    <cellStyle name="Normal 10 2 2 2 4 6" xfId="13642" xr:uid="{BDB8401F-D8F7-4119-B70B-3F723D886614}"/>
    <cellStyle name="Normal 10 2 2 2 5" xfId="4249" xr:uid="{94DF746F-DA76-404E-A5D8-2B1EE8D78DA3}"/>
    <cellStyle name="Normal 10 2 2 2 5 2" xfId="9021" xr:uid="{51F0B0BE-85FE-4E4E-B024-52D05B01FDCD}"/>
    <cellStyle name="Normal 10 2 2 2 5 2 2" xfId="29092" xr:uid="{73998EA0-D064-4F29-A126-C4B7190220D2}"/>
    <cellStyle name="Normal 10 2 2 2 5 2 3" xfId="19401" xr:uid="{D71AF534-1369-4686-BCE9-85026FB57262}"/>
    <cellStyle name="Normal 10 2 2 2 5 3" xfId="11854" xr:uid="{FE6B161D-014D-401F-8215-1201007CF6F0}"/>
    <cellStyle name="Normal 10 2 2 2 5 3 2" xfId="22234" xr:uid="{69257FAD-A830-4407-BCFF-14E744BD8843}"/>
    <cellStyle name="Normal 10 2 2 2 5 4" xfId="24847" xr:uid="{BF300921-F94D-44A8-A812-EA36D6C647C1}"/>
    <cellStyle name="Normal 10 2 2 2 5 5" xfId="16568" xr:uid="{F2AE2A62-5EF8-4BFC-A25A-0A40AF8873BD}"/>
    <cellStyle name="Normal 10 2 2 2 6" xfId="4986" xr:uid="{6DEC9617-4757-4E64-BC38-968162AA2B65}"/>
    <cellStyle name="Normal 10 2 2 2 6 2" xfId="27151" xr:uid="{EA5B05D8-4061-4FF1-9F63-73DCD8376713}"/>
    <cellStyle name="Normal 10 2 2 2 6 3" xfId="14281" xr:uid="{E995415C-5015-4182-B255-64042699E0EA}"/>
    <cellStyle name="Normal 10 2 2 2 7" xfId="6734" xr:uid="{2237665E-E1E3-429A-B237-ABFA50A6625D}"/>
    <cellStyle name="Normal 10 2 2 2 7 2" xfId="17114" xr:uid="{814AB8BE-BD1F-4884-809F-2EB47B6090D0}"/>
    <cellStyle name="Normal 10 2 2 2 8" xfId="9567" xr:uid="{DB6FA345-7CDC-4D88-9112-5692E390DAA1}"/>
    <cellStyle name="Normal 10 2 2 2 8 2" xfId="19947" xr:uid="{9A481BF5-C7A2-4A10-BABA-A2E3BC565592}"/>
    <cellStyle name="Normal 10 2 2 2 9" xfId="23955" xr:uid="{BA52BDE3-7C7F-4D71-B637-52CBEA0DC3C0}"/>
    <cellStyle name="Normal 10 2 2 3" xfId="2705" xr:uid="{00000000-0005-0000-0000-000010030000}"/>
    <cellStyle name="Normal 10 2 2 3 2" xfId="3124" xr:uid="{00000000-0005-0000-0000-000011030000}"/>
    <cellStyle name="Normal 10 2 2 3 2 2" xfId="6182" xr:uid="{48C97DF0-1B66-4E10-823D-2ACA6DD41F45}"/>
    <cellStyle name="Normal 10 2 2 3 2 2 2" xfId="26483" xr:uid="{13AF5A21-8AB7-489C-8F85-C901E665D8C3}"/>
    <cellStyle name="Normal 10 2 2 3 2 2 3" xfId="15751" xr:uid="{4F3E3C81-A716-4B7A-B445-DA0536082110}"/>
    <cellStyle name="Normal 10 2 2 3 2 3" xfId="8204" xr:uid="{679CFA99-C008-41F0-B3C2-7EFA4FE36039}"/>
    <cellStyle name="Normal 10 2 2 3 2 3 2" xfId="18584" xr:uid="{97598FA3-C428-4140-AB50-8DCC1F0285F1}"/>
    <cellStyle name="Normal 10 2 2 3 2 4" xfId="11037" xr:uid="{30298B94-DD4A-4294-9F1A-80A691CD9A12}"/>
    <cellStyle name="Normal 10 2 2 3 2 4 2" xfId="21417" xr:uid="{D3554601-3873-4F72-B7E5-991D36B2D377}"/>
    <cellStyle name="Normal 10 2 2 3 2 5" xfId="25075" xr:uid="{DE176F45-4FA0-4E85-A104-C6FF0B1E6858}"/>
    <cellStyle name="Normal 10 2 2 3 2 6" xfId="13645" xr:uid="{16879DED-629F-4609-BF09-A8A776EE44C9}"/>
    <cellStyle name="Normal 10 2 2 3 3" xfId="4280" xr:uid="{1FAC44FA-4E51-4628-9445-2D7F98E054FF}"/>
    <cellStyle name="Normal 10 2 2 3 3 2" xfId="9052" xr:uid="{9D2B4F89-3C6D-45B9-8FC0-CFBC91013C54}"/>
    <cellStyle name="Normal 10 2 2 3 3 2 2" xfId="29095" xr:uid="{31B8CD6C-56D8-4712-AD9D-5A096EDB8514}"/>
    <cellStyle name="Normal 10 2 2 3 3 2 3" xfId="19432" xr:uid="{1DB8198A-E086-435C-92A5-D58553A06934}"/>
    <cellStyle name="Normal 10 2 2 3 3 3" xfId="11885" xr:uid="{1F979839-73B0-43B0-8E2C-F9D05D14CE39}"/>
    <cellStyle name="Normal 10 2 2 3 3 3 2" xfId="22265" xr:uid="{7189CD82-BC97-4C66-B6C8-20310049DF0B}"/>
    <cellStyle name="Normal 10 2 2 3 3 4" xfId="22910" xr:uid="{29581224-7E1A-4F3D-8D71-43A05C9C3CF3}"/>
    <cellStyle name="Normal 10 2 2 3 3 5" xfId="16599" xr:uid="{8C62D345-4F4D-478F-9D49-90B9453F88AE}"/>
    <cellStyle name="Normal 10 2 2 3 4" xfId="5923" xr:uid="{87D7F008-1DE4-4403-922B-D43A674A8AF2}"/>
    <cellStyle name="Normal 10 2 2 3 4 2" xfId="28200" xr:uid="{216470CD-747B-4C14-BE39-4CD59150A29E}"/>
    <cellStyle name="Normal 10 2 2 3 4 3" xfId="15376" xr:uid="{6ECE865A-6850-41C4-B5FB-9021FDD1F7F1}"/>
    <cellStyle name="Normal 10 2 2 3 5" xfId="7829" xr:uid="{B72C48AE-99C2-4CF0-8F6E-9DCCFB35ECE3}"/>
    <cellStyle name="Normal 10 2 2 3 5 2" xfId="18209" xr:uid="{78E51D10-62FB-47C7-8EEF-7DBD6583F8BC}"/>
    <cellStyle name="Normal 10 2 2 3 6" xfId="10662" xr:uid="{C9754DF2-04FB-4E00-96FF-A8F0C6CA43F7}"/>
    <cellStyle name="Normal 10 2 2 3 6 2" xfId="21042" xr:uid="{38B2FB28-ED29-4378-A066-79B7D0569704}"/>
    <cellStyle name="Normal 10 2 2 3 7" xfId="25118" xr:uid="{1FB94C85-7A95-4041-A50D-4E4803B1F68D}"/>
    <cellStyle name="Normal 10 2 2 3 8" xfId="13123" xr:uid="{810DCD6C-AD33-40D9-96A4-AEDFAE5EB9D5}"/>
    <cellStyle name="Normal 10 2 2 4" xfId="3125" xr:uid="{00000000-0005-0000-0000-000012030000}"/>
    <cellStyle name="Normal 10 2 2 4 2" xfId="4439" xr:uid="{6A906AE3-F548-4ECA-BD57-FC395690FEB4}"/>
    <cellStyle name="Normal 10 2 2 4 2 2" xfId="9211" xr:uid="{7E3EDC44-BAC1-489F-BB1B-4FE1DAA125F6}"/>
    <cellStyle name="Normal 10 2 2 4 2 2 2" xfId="19591" xr:uid="{EE763FE1-8B4F-4ED7-8C96-891A9D75D388}"/>
    <cellStyle name="Normal 10 2 2 4 2 3" xfId="12044" xr:uid="{67E1344F-0FB7-4417-A708-415AF897B88A}"/>
    <cellStyle name="Normal 10 2 2 4 2 3 2" xfId="22424" xr:uid="{14DC1667-F57E-4E9E-A7B5-C34D3228285B}"/>
    <cellStyle name="Normal 10 2 2 4 2 4" xfId="28310" xr:uid="{6BAEB0CE-AD41-4B42-A657-24E562108FAE}"/>
    <cellStyle name="Normal 10 2 2 4 2 5" xfId="16758" xr:uid="{4B9A97F8-D356-4D13-89D2-1EBC3BFF3B45}"/>
    <cellStyle name="Normal 10 2 2 4 3" xfId="6183" xr:uid="{19FFAA4F-CA95-48BE-8A08-FDBB7385607E}"/>
    <cellStyle name="Normal 10 2 2 4 3 2" xfId="15752" xr:uid="{36457E7F-C528-4151-997A-D93BE52C0390}"/>
    <cellStyle name="Normal 10 2 2 4 4" xfId="8205" xr:uid="{062830E6-052A-4E08-8036-A8A8E008D303}"/>
    <cellStyle name="Normal 10 2 2 4 4 2" xfId="18585" xr:uid="{274EC4F0-70C6-4FE1-9118-7B00898CED38}"/>
    <cellStyle name="Normal 10 2 2 4 5" xfId="11038" xr:uid="{2235F72D-D9D8-451D-A44F-6D478CBDF570}"/>
    <cellStyle name="Normal 10 2 2 4 5 2" xfId="21418" xr:uid="{3E96E501-BEDA-4F0D-9220-39A1146CF4C8}"/>
    <cellStyle name="Normal 10 2 2 4 6" xfId="25454" xr:uid="{A2FF38E6-342E-457A-A41E-F5A0C44280FB}"/>
    <cellStyle name="Normal 10 2 2 4 7" xfId="13646" xr:uid="{90C28F50-ECB7-4081-8BEE-F5EB3141D9C0}"/>
    <cellStyle name="Normal 10 2 2 5" xfId="3120" xr:uid="{00000000-0005-0000-0000-000013030000}"/>
    <cellStyle name="Normal 10 2 2 5 2" xfId="6178" xr:uid="{AAE91224-3FEA-4689-A1E2-BFE40525C04F}"/>
    <cellStyle name="Normal 10 2 2 5 2 2" xfId="26987" xr:uid="{65C35670-8E2B-47FB-B53E-DCCC7AAE461E}"/>
    <cellStyle name="Normal 10 2 2 5 2 3" xfId="15747" xr:uid="{9B8C1A40-5D77-4300-BF2C-8D0ECB82559B}"/>
    <cellStyle name="Normal 10 2 2 5 3" xfId="8200" xr:uid="{B2634CB7-F7A0-4518-BE1A-015DA6363A14}"/>
    <cellStyle name="Normal 10 2 2 5 3 2" xfId="18580" xr:uid="{7267FF51-299B-4E4E-80F9-90C0C9B72B63}"/>
    <cellStyle name="Normal 10 2 2 5 4" xfId="11033" xr:uid="{E3CDB59C-41AB-43F2-85A3-03249FD04521}"/>
    <cellStyle name="Normal 10 2 2 5 4 2" xfId="21413" xr:uid="{758D40D6-153A-4892-BC0F-E00FA5E16AB2}"/>
    <cellStyle name="Normal 10 2 2 5 5" xfId="24599" xr:uid="{BC000EEA-3EE4-42FF-A305-B87A508F8440}"/>
    <cellStyle name="Normal 10 2 2 5 6" xfId="13641" xr:uid="{428F0E52-915D-48E4-8517-0440EBB4D1A1}"/>
    <cellStyle name="Normal 10 2 2 6" xfId="2561" xr:uid="{00000000-0005-0000-0000-000014030000}"/>
    <cellStyle name="Normal 10 2 2 6 2" xfId="5831" xr:uid="{C2B45855-423A-47FB-9D6B-CB7368A13FAB}"/>
    <cellStyle name="Normal 10 2 2 6 2 2" xfId="27721" xr:uid="{B8E57B14-3087-4FD8-A70F-558C6E2EFEEF}"/>
    <cellStyle name="Normal 10 2 2 6 2 3" xfId="15233" xr:uid="{1BA6B575-E010-4591-AF3E-E793868702D3}"/>
    <cellStyle name="Normal 10 2 2 6 3" xfId="7686" xr:uid="{13D7AF40-FEAB-4878-BA8F-FA0C3D7D1285}"/>
    <cellStyle name="Normal 10 2 2 6 3 2" xfId="18066" xr:uid="{2C2250EA-CDE2-4AD7-B12C-9C5FF7FE71DA}"/>
    <cellStyle name="Normal 10 2 2 6 4" xfId="10519" xr:uid="{1E2817E8-F6C1-422A-AFF1-B08F6C4EC9EB}"/>
    <cellStyle name="Normal 10 2 2 6 4 2" xfId="20899" xr:uid="{649F1F4D-1B63-4577-AC77-F280D4AD418F}"/>
    <cellStyle name="Normal 10 2 2 6 5" xfId="23235" xr:uid="{A9A7B9A4-10FD-49F2-9A94-1BE00B532B9A}"/>
    <cellStyle name="Normal 10 2 2 6 6" xfId="12949" xr:uid="{8F8890C7-BEA1-4B46-92AD-CFB11FD11F2D}"/>
    <cellStyle name="Normal 10 2 2 7" xfId="2255" xr:uid="{00000000-0005-0000-0000-00000A030000}"/>
    <cellStyle name="Normal 10 2 2 7 2" xfId="7382" xr:uid="{BD878DF1-E595-4B3A-B030-1A4B86DE4C21}"/>
    <cellStyle name="Normal 10 2 2 7 2 2" xfId="17762" xr:uid="{96FB03A1-1F58-4F36-A6A6-BC99F5CC940D}"/>
    <cellStyle name="Normal 10 2 2 7 3" xfId="10215" xr:uid="{7BF5D359-D939-4B06-906E-7B39368A0073}"/>
    <cellStyle name="Normal 10 2 2 7 3 2" xfId="20595" xr:uid="{45D50ACB-C477-45EC-831A-F6720E857490}"/>
    <cellStyle name="Normal 10 2 2 7 4" xfId="25307" xr:uid="{B0BFD245-6F57-4792-B8AD-25314C9A3201}"/>
    <cellStyle name="Normal 10 2 2 7 5" xfId="14929" xr:uid="{9E1162FB-4068-4B26-9EE1-0DC7552744FA}"/>
    <cellStyle name="Normal 10 2 2 8" xfId="3805" xr:uid="{DE5EA038-3A02-4C47-8DE6-3A1441EDFAFA}"/>
    <cellStyle name="Normal 10 2 2 8 2" xfId="8641" xr:uid="{D2E15AB2-9668-4E5F-A639-514A11FF50D6}"/>
    <cellStyle name="Normal 10 2 2 8 2 2" xfId="19021" xr:uid="{3480B3A6-F662-4937-99DC-49EAFB9EA7A0}"/>
    <cellStyle name="Normal 10 2 2 8 3" xfId="11474" xr:uid="{A75F9D08-7B58-4EAA-A634-12F25C9A3922}"/>
    <cellStyle name="Normal 10 2 2 8 3 2" xfId="21854" xr:uid="{944B4970-0F84-4A3B-980A-849E2953B158}"/>
    <cellStyle name="Normal 10 2 2 8 4" xfId="16188" xr:uid="{BA2B70A8-69BA-4C67-B45B-50196AACCD26}"/>
    <cellStyle name="Normal 10 2 2 9" xfId="4985" xr:uid="{86C9F154-476B-4468-9FC4-5F160EBE9B49}"/>
    <cellStyle name="Normal 10 2 2 9 2" xfId="14280" xr:uid="{E3E2A61B-9D40-43EB-9D48-D96BFD3B58D0}"/>
    <cellStyle name="Normal 10 2 3" xfId="629" xr:uid="{00000000-0005-0000-0000-000021040000}"/>
    <cellStyle name="Normal 10 2 3 10" xfId="9569" xr:uid="{2C97D25C-BB1A-476C-B040-C7129D7C78F8}"/>
    <cellStyle name="Normal 10 2 3 10 2" xfId="19949" xr:uid="{C26B30B1-CA24-4063-9990-E82CA8D30A9E}"/>
    <cellStyle name="Normal 10 2 3 11" xfId="23693" xr:uid="{F46EF993-5487-4161-8132-6E4469E10AEF}"/>
    <cellStyle name="Normal 10 2 3 12" xfId="12535" xr:uid="{30ABFEF1-F302-48E8-80C8-FD85B566AB15}"/>
    <cellStyle name="Normal 10 2 3 2" xfId="2706" xr:uid="{00000000-0005-0000-0000-000016030000}"/>
    <cellStyle name="Normal 10 2 3 2 2" xfId="3127" xr:uid="{00000000-0005-0000-0000-000017030000}"/>
    <cellStyle name="Normal 10 2 3 2 2 2" xfId="6185" xr:uid="{F21BBDC9-8812-4296-AE4A-F43642B538F5}"/>
    <cellStyle name="Normal 10 2 3 2 2 2 2" xfId="26666" xr:uid="{D968F027-8C5A-4D5B-B2BC-79932E896B70}"/>
    <cellStyle name="Normal 10 2 3 2 2 2 3" xfId="15754" xr:uid="{2C3E5444-0944-4235-BBC7-58B631C232E9}"/>
    <cellStyle name="Normal 10 2 3 2 2 3" xfId="8207" xr:uid="{748CFDF7-39AA-4B48-846D-DFD53DCCDE46}"/>
    <cellStyle name="Normal 10 2 3 2 2 3 2" xfId="18587" xr:uid="{45C7548F-ABE9-4FD8-83DB-E4116F5BE0B7}"/>
    <cellStyle name="Normal 10 2 3 2 2 4" xfId="11040" xr:uid="{4B9FDFC5-57BF-47DF-8AEB-61C1EC11D3B0}"/>
    <cellStyle name="Normal 10 2 3 2 2 4 2" xfId="21420" xr:uid="{E77E9332-7AC6-44BC-80D8-AEA8D4B6FAC2}"/>
    <cellStyle name="Normal 10 2 3 2 2 5" xfId="23464" xr:uid="{DFBE45BE-79EF-49C6-BDC8-FF482BE25A0D}"/>
    <cellStyle name="Normal 10 2 3 2 2 6" xfId="13648" xr:uid="{50B21915-FBD1-44FF-955B-D305CBBC1A89}"/>
    <cellStyle name="Normal 10 2 3 2 3" xfId="4282" xr:uid="{2B94F73E-A71F-4B45-AB1A-F96E9B6FFBF5}"/>
    <cellStyle name="Normal 10 2 3 2 3 2" xfId="9054" xr:uid="{9FD5F957-C578-4F01-9FC1-69B359F5BAA4}"/>
    <cellStyle name="Normal 10 2 3 2 3 2 2" xfId="29097" xr:uid="{11FBA423-68F9-439E-B708-B9AF85FDFE2B}"/>
    <cellStyle name="Normal 10 2 3 2 3 2 3" xfId="19434" xr:uid="{4415A3C6-10BF-4B36-BC90-6F409E7AFDE1}"/>
    <cellStyle name="Normal 10 2 3 2 3 3" xfId="11887" xr:uid="{73E975D7-4723-457E-9759-1D54AC5E7481}"/>
    <cellStyle name="Normal 10 2 3 2 3 3 2" xfId="22267" xr:uid="{23334B30-CD1E-46BA-AA8F-928E8AA57B4B}"/>
    <cellStyle name="Normal 10 2 3 2 3 4" xfId="24450" xr:uid="{5EB69AA1-13EC-42BD-8FFE-6B2134503511}"/>
    <cellStyle name="Normal 10 2 3 2 3 5" xfId="16601" xr:uid="{A384552F-2090-445E-BAE5-6698F6D122C7}"/>
    <cellStyle name="Normal 10 2 3 2 4" xfId="5924" xr:uid="{CDA1F97D-60A1-407B-B633-AC0832D801F2}"/>
    <cellStyle name="Normal 10 2 3 2 4 2" xfId="28676" xr:uid="{A36775EF-6401-4226-A35F-5E9C74DF1AE6}"/>
    <cellStyle name="Normal 10 2 3 2 4 3" xfId="15377" xr:uid="{68E1D7BA-AD29-4DAD-950B-38FC6C839C0D}"/>
    <cellStyle name="Normal 10 2 3 2 5" xfId="7830" xr:uid="{85DC09AA-F078-4D23-AA13-CB516827E64E}"/>
    <cellStyle name="Normal 10 2 3 2 5 2" xfId="18210" xr:uid="{8981F427-A24D-4F3E-B774-84932F365DD4}"/>
    <cellStyle name="Normal 10 2 3 2 6" xfId="10663" xr:uid="{76110124-625D-47D4-AF91-BED10133DE30}"/>
    <cellStyle name="Normal 10 2 3 2 6 2" xfId="21043" xr:uid="{BE01F4B8-1875-492C-A5AD-83F27D3906D7}"/>
    <cellStyle name="Normal 10 2 3 2 7" xfId="24963" xr:uid="{A0FFC7DF-C238-474F-B0A2-5445E1885BE2}"/>
    <cellStyle name="Normal 10 2 3 2 8" xfId="13125" xr:uid="{50D78E67-3B19-4C22-AEF5-DF8C50160B8B}"/>
    <cellStyle name="Normal 10 2 3 3" xfId="3128" xr:uid="{00000000-0005-0000-0000-000018030000}"/>
    <cellStyle name="Normal 10 2 3 3 2" xfId="4440" xr:uid="{395FBBAC-4EB4-44DD-8BC8-3E17ADF9C3C0}"/>
    <cellStyle name="Normal 10 2 3 3 2 2" xfId="9212" xr:uid="{4044E785-F68D-497F-9D5B-50D7712F8C51}"/>
    <cellStyle name="Normal 10 2 3 3 2 2 2" xfId="29205" xr:uid="{F50990A4-77BD-4A19-9863-0010F3A43A57}"/>
    <cellStyle name="Normal 10 2 3 3 2 2 3" xfId="19592" xr:uid="{00874A4E-4DC7-4779-B725-0D034CD349DA}"/>
    <cellStyle name="Normal 10 2 3 3 2 3" xfId="12045" xr:uid="{651E0D9F-48E2-4C7E-B5CF-4E86AAEBDD58}"/>
    <cellStyle name="Normal 10 2 3 3 2 3 2" xfId="22425" xr:uid="{48A2501C-7E6B-4B28-BE41-C2D0983E25E3}"/>
    <cellStyle name="Normal 10 2 3 3 2 4" xfId="25826" xr:uid="{577FDCE4-8711-41C9-988F-AA44708C4806}"/>
    <cellStyle name="Normal 10 2 3 3 2 5" xfId="16759" xr:uid="{F5EB9542-0769-4B8A-91A4-7565AA0988C4}"/>
    <cellStyle name="Normal 10 2 3 3 3" xfId="6186" xr:uid="{ADCA5275-39F2-482D-8C01-D8EBC900C88A}"/>
    <cellStyle name="Normal 10 2 3 3 3 2" xfId="26223" xr:uid="{20EDA385-3F6C-463F-B9BB-E0DE71B26C1E}"/>
    <cellStyle name="Normal 10 2 3 3 3 3" xfId="15755" xr:uid="{EFE888DE-88DF-48D1-8F6B-2E83EDEA6128}"/>
    <cellStyle name="Normal 10 2 3 3 4" xfId="8208" xr:uid="{F0E2F6A5-BD42-4693-8AD0-A0C2526BA6B5}"/>
    <cellStyle name="Normal 10 2 3 3 4 2" xfId="18588" xr:uid="{D9C95B31-CCAA-4855-A2DF-2B2A41476B74}"/>
    <cellStyle name="Normal 10 2 3 3 5" xfId="11041" xr:uid="{12E48EE7-DB63-4777-854C-58E263EEB5CB}"/>
    <cellStyle name="Normal 10 2 3 3 5 2" xfId="21421" xr:uid="{9BE837BB-437F-4A9C-8324-8CA1E2D2D28C}"/>
    <cellStyle name="Normal 10 2 3 3 6" xfId="23787" xr:uid="{40569D23-61AB-45F8-AA45-BF39002CE525}"/>
    <cellStyle name="Normal 10 2 3 3 7" xfId="13649" xr:uid="{559FA790-3884-4188-B322-850E090BEBA9}"/>
    <cellStyle name="Normal 10 2 3 4" xfId="3126" xr:uid="{00000000-0005-0000-0000-000019030000}"/>
    <cellStyle name="Normal 10 2 3 4 2" xfId="6184" xr:uid="{6F80E080-F8C7-483A-84F6-435A6A402000}"/>
    <cellStyle name="Normal 10 2 3 4 2 2" xfId="28014" xr:uid="{CFCDEAE0-D338-4091-AC15-668D3B295B8B}"/>
    <cellStyle name="Normal 10 2 3 4 2 3" xfId="15753" xr:uid="{960A2809-F7FF-48CB-B2EB-DB8E348B18EC}"/>
    <cellStyle name="Normal 10 2 3 4 3" xfId="8206" xr:uid="{302DF909-5642-4A8D-88D7-5BFCE03896E9}"/>
    <cellStyle name="Normal 10 2 3 4 3 2" xfId="18586" xr:uid="{AB93101C-88F5-4130-A19E-5E38DF614E7E}"/>
    <cellStyle name="Normal 10 2 3 4 4" xfId="11039" xr:uid="{0B293727-8820-41D2-A0EB-ED5FCBF3C6B4}"/>
    <cellStyle name="Normal 10 2 3 4 4 2" xfId="21419" xr:uid="{98F15AD6-31E3-4DB6-85DB-7BFEF91DDA77}"/>
    <cellStyle name="Normal 10 2 3 4 5" xfId="23741" xr:uid="{4DEFB253-2EDE-47A7-8D1D-E3D674008FF9}"/>
    <cellStyle name="Normal 10 2 3 4 6" xfId="13647" xr:uid="{AFDB53F8-9F26-4C3F-BA97-172B32C285DF}"/>
    <cellStyle name="Normal 10 2 3 5" xfId="2604" xr:uid="{00000000-0005-0000-0000-00001A030000}"/>
    <cellStyle name="Normal 10 2 3 5 2" xfId="5869" xr:uid="{1F649C14-9E5E-422A-970C-FA8E95C730BA}"/>
    <cellStyle name="Normal 10 2 3 5 2 2" xfId="28059" xr:uid="{9C373D47-6388-4819-BB1F-656D0917F65C}"/>
    <cellStyle name="Normal 10 2 3 5 2 3" xfId="15276" xr:uid="{891E1580-5625-4160-8DB8-13978498474D}"/>
    <cellStyle name="Normal 10 2 3 5 3" xfId="7729" xr:uid="{A4A6A792-4386-4B80-9437-B711498C0164}"/>
    <cellStyle name="Normal 10 2 3 5 3 2" xfId="18109" xr:uid="{FCDC4A15-63D9-48D4-B37F-F0FF50324AE8}"/>
    <cellStyle name="Normal 10 2 3 5 4" xfId="10562" xr:uid="{DC0E6A81-5298-47EC-95E1-D37895DB0800}"/>
    <cellStyle name="Normal 10 2 3 5 4 2" xfId="20942" xr:uid="{C5FF6D72-279D-449B-A4B1-66785E62441F}"/>
    <cellStyle name="Normal 10 2 3 5 5" xfId="23813" xr:uid="{3974C175-0484-428C-819E-385B5B192098}"/>
    <cellStyle name="Normal 10 2 3 5 6" xfId="12992" xr:uid="{B567E562-90E7-4D8E-AAA7-875E9F4F5717}"/>
    <cellStyle name="Normal 10 2 3 6" xfId="2303" xr:uid="{00000000-0005-0000-0000-000015030000}"/>
    <cellStyle name="Normal 10 2 3 6 2" xfId="7430" xr:uid="{F65338EF-E7C1-4C21-ADD6-C3AE8BACAA87}"/>
    <cellStyle name="Normal 10 2 3 6 2 2" xfId="17810" xr:uid="{FAAE8B82-D8D7-4E2D-9117-A7D262707BC4}"/>
    <cellStyle name="Normal 10 2 3 6 3" xfId="10263" xr:uid="{92434D7F-4325-4704-BC8A-75EEF454854D}"/>
    <cellStyle name="Normal 10 2 3 6 3 2" xfId="20643" xr:uid="{6F76CD2A-A882-4BE1-9036-58E856D0DF41}"/>
    <cellStyle name="Normal 10 2 3 6 4" xfId="24567" xr:uid="{F399ECA1-22BC-4C28-BAC2-CEF11C98ECB3}"/>
    <cellStyle name="Normal 10 2 3 6 5" xfId="14977" xr:uid="{830DE2F1-D4F3-45C3-9DBE-14ADA1AAA0A6}"/>
    <cellStyle name="Normal 10 2 3 7" xfId="3834" xr:uid="{8B8290D7-AE8C-4937-9A4F-00917BF737BC}"/>
    <cellStyle name="Normal 10 2 3 7 2" xfId="8667" xr:uid="{EA0FCEC4-836D-4690-A6E7-8DC48BC34E27}"/>
    <cellStyle name="Normal 10 2 3 7 2 2" xfId="19047" xr:uid="{EF39DD86-7CBF-44F7-A0CA-DADF53320C47}"/>
    <cellStyle name="Normal 10 2 3 7 3" xfId="11500" xr:uid="{E7C24303-4015-422A-8765-8C895ECC8561}"/>
    <cellStyle name="Normal 10 2 3 7 3 2" xfId="21880" xr:uid="{9D168038-5E4A-4E92-B20D-4299A65F34C0}"/>
    <cellStyle name="Normal 10 2 3 7 4" xfId="16214" xr:uid="{88B26A2A-744C-4C28-A600-D8665AC5EC8A}"/>
    <cellStyle name="Normal 10 2 3 8" xfId="4988" xr:uid="{ED7C97D3-0FB5-4457-A673-C604FF5B7447}"/>
    <cellStyle name="Normal 10 2 3 8 2" xfId="14283" xr:uid="{91F9CF94-E671-4888-B146-8AAE97D323D1}"/>
    <cellStyle name="Normal 10 2 3 9" xfId="6736" xr:uid="{49615C31-75D1-4474-9BA1-F20597FA187A}"/>
    <cellStyle name="Normal 10 2 3 9 2" xfId="17116" xr:uid="{12A1D631-F493-4267-A179-AE8F3EBBF983}"/>
    <cellStyle name="Normal 10 2 4" xfId="630" xr:uid="{00000000-0005-0000-0000-000022040000}"/>
    <cellStyle name="Normal 10 2 4 2" xfId="3129" xr:uid="{00000000-0005-0000-0000-00001C030000}"/>
    <cellStyle name="Normal 10 2 4 2 2" xfId="6187" xr:uid="{CD81C353-7344-4C59-8828-166DB4D348FE}"/>
    <cellStyle name="Normal 10 2 4 2 2 2" xfId="28345" xr:uid="{761D17AF-64FC-417E-82CE-5B8063632213}"/>
    <cellStyle name="Normal 10 2 4 2 2 3" xfId="15756" xr:uid="{3302B5E1-2623-4BDC-99AF-F55B35D19A11}"/>
    <cellStyle name="Normal 10 2 4 2 3" xfId="8209" xr:uid="{15B50D38-A3A0-4A3A-B597-1BDBAC43A9B1}"/>
    <cellStyle name="Normal 10 2 4 2 3 2" xfId="18589" xr:uid="{9CB06398-FD5C-46CA-819B-B9D9A4A38E1D}"/>
    <cellStyle name="Normal 10 2 4 2 4" xfId="11042" xr:uid="{18D219A1-E916-4473-A30E-0EE6E957F7FC}"/>
    <cellStyle name="Normal 10 2 4 2 4 2" xfId="21422" xr:uid="{F6950B87-B095-4A92-9CDB-E62C0DF212BF}"/>
    <cellStyle name="Normal 10 2 4 2 5" xfId="24516" xr:uid="{FA73F80A-DCD5-4B61-8B84-C4D4B7693C92}"/>
    <cellStyle name="Normal 10 2 4 2 6" xfId="13650" xr:uid="{F767D00E-752E-4CFE-92E0-30323D098EBD}"/>
    <cellStyle name="Normal 10 2 4 3" xfId="2704" xr:uid="{00000000-0005-0000-0000-00001D030000}"/>
    <cellStyle name="Normal 10 2 4 3 2" xfId="5922" xr:uid="{0CCC0FB0-A059-4BCB-8DA1-770EA4429DFA}"/>
    <cellStyle name="Normal 10 2 4 3 2 2" xfId="26615" xr:uid="{802FFC82-4CAD-45AB-877A-9FA01D5FD3BF}"/>
    <cellStyle name="Normal 10 2 4 3 2 3" xfId="15375" xr:uid="{E2F920D3-F6FB-4E7E-9047-6D662B6AB81B}"/>
    <cellStyle name="Normal 10 2 4 3 3" xfId="7828" xr:uid="{74B90E5E-ED06-4B53-9B1F-8F05E7797B5F}"/>
    <cellStyle name="Normal 10 2 4 3 3 2" xfId="18208" xr:uid="{349E2243-017D-4FE5-BD7D-A90B7A3AB615}"/>
    <cellStyle name="Normal 10 2 4 3 4" xfId="10661" xr:uid="{C824EB2A-2B0A-4B36-A699-DDBAA50CF09F}"/>
    <cellStyle name="Normal 10 2 4 3 4 2" xfId="21041" xr:uid="{405BC94C-5055-4760-A913-4B930CAB0E7E}"/>
    <cellStyle name="Normal 10 2 4 3 5" xfId="24197" xr:uid="{73BF47DB-4558-46E0-9682-515D48F68056}"/>
    <cellStyle name="Normal 10 2 4 3 6" xfId="13122" xr:uid="{0F44A364-78A2-4162-90F3-50FE8FA80242}"/>
    <cellStyle name="Normal 10 2 4 4" xfId="4145" xr:uid="{F5B8E602-5C20-4A6E-97E5-C382727F07E8}"/>
    <cellStyle name="Normal 10 2 4 4 2" xfId="8917" xr:uid="{964DB0DE-F5F5-4ABA-BCC8-41DD10D7565A}"/>
    <cellStyle name="Normal 10 2 4 4 2 2" xfId="19297" xr:uid="{C47C3A9A-B917-4B8F-902B-F0A583A5B4EA}"/>
    <cellStyle name="Normal 10 2 4 4 3" xfId="11750" xr:uid="{7ED79008-29F0-476F-8C01-46DE75F05338}"/>
    <cellStyle name="Normal 10 2 4 4 3 2" xfId="22130" xr:uid="{BC7CF7BB-416D-4990-9C30-F72688ECBA70}"/>
    <cellStyle name="Normal 10 2 4 4 4" xfId="22945" xr:uid="{A370B6D4-A1E7-4B01-949F-2BE08000CCBB}"/>
    <cellStyle name="Normal 10 2 4 4 5" xfId="16464" xr:uid="{71362419-E58F-4356-B691-ED3DEF516EA1}"/>
    <cellStyle name="Normal 10 2 4 5" xfId="4989" xr:uid="{3620BA03-891B-4B6C-B831-2F7A09D9D59D}"/>
    <cellStyle name="Normal 10 2 4 5 2" xfId="14284" xr:uid="{13F992D6-3CE3-4B6A-882E-DC9C16A5E430}"/>
    <cellStyle name="Normal 10 2 4 6" xfId="6737" xr:uid="{11EE109C-25B0-4477-B953-6C38A2D79450}"/>
    <cellStyle name="Normal 10 2 4 6 2" xfId="17117" xr:uid="{1ABB1FCB-A73C-47FD-A1F2-908B22603DF6}"/>
    <cellStyle name="Normal 10 2 4 7" xfId="9570" xr:uid="{035FBA25-20E3-48E3-A528-D611C212017A}"/>
    <cellStyle name="Normal 10 2 4 7 2" xfId="19950" xr:uid="{F1863EE5-2F73-4F0D-865C-DE77E05A4C14}"/>
    <cellStyle name="Normal 10 2 4 8" xfId="25199" xr:uid="{FA6DC77F-6C8F-4F7B-A62E-33AABEEFCA03}"/>
    <cellStyle name="Normal 10 2 4 9" xfId="12693" xr:uid="{ECC619C5-78D3-4209-B844-DE894BEC0E7E}"/>
    <cellStyle name="Normal 10 2 5" xfId="3130" xr:uid="{00000000-0005-0000-0000-00001E030000}"/>
    <cellStyle name="Normal 10 2 5 2" xfId="4441" xr:uid="{9E338F2E-BE96-4E83-90F2-E16A4690B5A9}"/>
    <cellStyle name="Normal 10 2 5 2 2" xfId="9213" xr:uid="{BA65854E-AF92-4803-80F5-7C22DCC8293B}"/>
    <cellStyle name="Normal 10 2 5 2 2 2" xfId="29206" xr:uid="{6314A263-83F1-4B28-ABCE-765CABFD8127}"/>
    <cellStyle name="Normal 10 2 5 2 2 3" xfId="19593" xr:uid="{370D15FE-C276-4A45-83E6-DF6F800B0860}"/>
    <cellStyle name="Normal 10 2 5 2 3" xfId="12046" xr:uid="{496D436E-B032-4A07-B26D-488CDFFEC77E}"/>
    <cellStyle name="Normal 10 2 5 2 3 2" xfId="22426" xr:uid="{766BF66E-6196-4E68-9B7C-FF0C469F7940}"/>
    <cellStyle name="Normal 10 2 5 2 4" xfId="25621" xr:uid="{157B87D2-C5CA-4D5E-B2DA-1D3FC9672306}"/>
    <cellStyle name="Normal 10 2 5 2 5" xfId="16760" xr:uid="{7082362A-ECD0-4F4B-848B-5CCF414252C3}"/>
    <cellStyle name="Normal 10 2 5 3" xfId="6188" xr:uid="{BD1BFEE4-9F62-4A48-BD95-D53BC4D82615}"/>
    <cellStyle name="Normal 10 2 5 3 2" xfId="28202" xr:uid="{3A30FCB9-803E-4EC5-9919-163306731BC1}"/>
    <cellStyle name="Normal 10 2 5 3 3" xfId="15757" xr:uid="{3F571267-5D40-4D73-81AC-EC846B65A91F}"/>
    <cellStyle name="Normal 10 2 5 4" xfId="8210" xr:uid="{DD3F144C-0B72-4220-AF0F-6C8AF931DF96}"/>
    <cellStyle name="Normal 10 2 5 4 2" xfId="18590" xr:uid="{D44E319F-2FC8-4885-8CA0-4D3D7071A191}"/>
    <cellStyle name="Normal 10 2 5 5" xfId="11043" xr:uid="{4C93613D-EEC5-4473-A995-AFA6F2F8F050}"/>
    <cellStyle name="Normal 10 2 5 5 2" xfId="21423" xr:uid="{63931744-0C21-4ECC-BD7A-9138DB1EEDD1}"/>
    <cellStyle name="Normal 10 2 5 6" xfId="24522" xr:uid="{9F740B7E-7987-49C4-82C9-35191C4BEAEE}"/>
    <cellStyle name="Normal 10 2 5 7" xfId="13651" xr:uid="{5417E4E0-F7F8-4917-9C5E-6C988C3578DF}"/>
    <cellStyle name="Normal 10 2 6" xfId="2889" xr:uid="{00000000-0005-0000-0000-00001F030000}"/>
    <cellStyle name="Normal 10 2 6 2" xfId="6075" xr:uid="{B8B7211B-FFDA-4B81-A375-DD45B1DD517E}"/>
    <cellStyle name="Normal 10 2 6 2 2" xfId="27183" xr:uid="{76D46EE7-A365-41C6-8123-6B42149712D0}"/>
    <cellStyle name="Normal 10 2 6 2 3" xfId="15553" xr:uid="{0796DDD0-7B21-41F0-BCC5-C48576AB08EE}"/>
    <cellStyle name="Normal 10 2 6 3" xfId="8006" xr:uid="{0CA1C121-A45E-4913-9CCA-CBBAA3AE18EB}"/>
    <cellStyle name="Normal 10 2 6 3 2" xfId="18386" xr:uid="{93B5654E-534E-47BD-BD90-C53F0B89EC8A}"/>
    <cellStyle name="Normal 10 2 6 4" xfId="10839" xr:uid="{E7171419-1314-4CBA-B06A-C3721FCD9CA9}"/>
    <cellStyle name="Normal 10 2 6 4 2" xfId="21219" xr:uid="{C8AF0209-EC6E-43EB-9357-A1E5EC0623EF}"/>
    <cellStyle name="Normal 10 2 6 5" xfId="24835" xr:uid="{2AA68A3A-DCAE-496A-82A2-4D3838D9ABF1}"/>
    <cellStyle name="Normal 10 2 6 6" xfId="13391" xr:uid="{14C536AA-DB87-428A-B8DD-54EAB2B90CD1}"/>
    <cellStyle name="Normal 10 2 7" xfId="2501" xr:uid="{00000000-0005-0000-0000-000020030000}"/>
    <cellStyle name="Normal 10 2 7 2" xfId="5782" xr:uid="{D0B4CEE4-5864-4622-B725-5D5D21567676}"/>
    <cellStyle name="Normal 10 2 7 2 2" xfId="27112" xr:uid="{978E091B-8C60-428F-8E28-08D94C396028}"/>
    <cellStyle name="Normal 10 2 7 2 3" xfId="15173" xr:uid="{CE2A363D-DDDE-4623-A501-AAAF537750CD}"/>
    <cellStyle name="Normal 10 2 7 3" xfId="7626" xr:uid="{7A984B8F-FF27-492E-BA0E-F5C3E75B7C54}"/>
    <cellStyle name="Normal 10 2 7 3 2" xfId="18006" xr:uid="{45DE27C2-5F10-4CA5-BF51-54192B24021B}"/>
    <cellStyle name="Normal 10 2 7 4" xfId="10459" xr:uid="{5B46C42E-A9F8-44A4-B466-83BEF0D6B08F}"/>
    <cellStyle name="Normal 10 2 7 4 2" xfId="20839" xr:uid="{A911A6C3-C177-4436-98E2-79D9650DA797}"/>
    <cellStyle name="Normal 10 2 7 5" xfId="22948" xr:uid="{EF1259EB-84F5-4CD6-8766-0001F2586003}"/>
    <cellStyle name="Normal 10 2 7 6" xfId="12889" xr:uid="{62449018-77E9-4C59-A406-BD186A7876FD}"/>
    <cellStyle name="Normal 10 2 8" xfId="2195" xr:uid="{00000000-0005-0000-0000-000009030000}"/>
    <cellStyle name="Normal 10 2 8 2" xfId="7322" xr:uid="{CD3D437D-65A4-45F7-BD24-8B506936D243}"/>
    <cellStyle name="Normal 10 2 8 2 2" xfId="17702" xr:uid="{459D8D6A-E723-445E-8E7D-E58CC4E9DB9E}"/>
    <cellStyle name="Normal 10 2 8 3" xfId="10155" xr:uid="{A4E6239E-293D-43CF-BAE1-920FC2436C0D}"/>
    <cellStyle name="Normal 10 2 8 3 2" xfId="20535" xr:uid="{58CF501C-C41C-4CE0-9DC0-D9DF3C98CCAA}"/>
    <cellStyle name="Normal 10 2 8 4" xfId="23946" xr:uid="{B16A613C-DC7C-4BAB-9CE5-D2D4386F503D}"/>
    <cellStyle name="Normal 10 2 8 5" xfId="14869" xr:uid="{D2AC8B86-F8E4-403F-B63E-A61C29DDF6FC}"/>
    <cellStyle name="Normal 10 2 9" xfId="3904" xr:uid="{8D267ABA-D2E7-4AB9-85B6-698D2920A9CF}"/>
    <cellStyle name="Normal 10 2 9 2" xfId="8736" xr:uid="{AF649095-E975-4879-A024-D9E79D05AA14}"/>
    <cellStyle name="Normal 10 2 9 2 2" xfId="19116" xr:uid="{3191403E-2306-45DA-906D-6C9E51CA3AEA}"/>
    <cellStyle name="Normal 10 2 9 3" xfId="11569" xr:uid="{D853CF8D-5370-4F11-A2CD-EB1C71549CBB}"/>
    <cellStyle name="Normal 10 2 9 3 2" xfId="21949" xr:uid="{967439E1-E452-43A8-80DA-4BBE4EACCEE0}"/>
    <cellStyle name="Normal 10 2 9 4" xfId="16283" xr:uid="{D850474B-04FD-41D5-9E02-5BDAD9D1B3B8}"/>
    <cellStyle name="Normal 10 3" xfId="631" xr:uid="{00000000-0005-0000-0000-000023040000}"/>
    <cellStyle name="Normal 10 3 10" xfId="4990" xr:uid="{B971CAB3-4E5E-42A8-8E41-7E9B5496E5A2}"/>
    <cellStyle name="Normal 10 3 10 2" xfId="14285" xr:uid="{1D1E5673-3166-446E-874B-A45C646CA6F2}"/>
    <cellStyle name="Normal 10 3 11" xfId="6738" xr:uid="{2ED9A2C1-5D97-491C-ACA5-960CC9F31B2C}"/>
    <cellStyle name="Normal 10 3 11 2" xfId="17118" xr:uid="{0911746F-79BE-42B5-8D11-8F7DD6FFFB9D}"/>
    <cellStyle name="Normal 10 3 12" xfId="9571" xr:uid="{255DC69B-92E1-4FEB-9EFA-4F0D81443FB9}"/>
    <cellStyle name="Normal 10 3 12 2" xfId="19951" xr:uid="{7DB05A14-DDDF-42E0-BCD6-AF6AB9D9B9C4}"/>
    <cellStyle name="Normal 10 3 13" xfId="23886" xr:uid="{6272B891-EDDC-4148-A2A1-936240A89EBA}"/>
    <cellStyle name="Normal 10 3 14" xfId="12464" xr:uid="{359FC0B9-F250-4559-B02E-40DB23ABD1A8}"/>
    <cellStyle name="Normal 10 3 2" xfId="632" xr:uid="{00000000-0005-0000-0000-000024040000}"/>
    <cellStyle name="Normal 10 3 2 10" xfId="9572" xr:uid="{51C02921-58A3-463A-B4FC-F82EDF76A44E}"/>
    <cellStyle name="Normal 10 3 2 10 2" xfId="19952" xr:uid="{928C13C0-E605-4FA9-8E38-6C8897FF5498}"/>
    <cellStyle name="Normal 10 3 2 11" xfId="23012" xr:uid="{1AEADB29-65B1-4D02-9750-E5CD446409E6}"/>
    <cellStyle name="Normal 10 3 2 12" xfId="12536" xr:uid="{E0A41ED9-2C13-409B-93F2-56564369BD81}"/>
    <cellStyle name="Normal 10 3 2 2" xfId="633" xr:uid="{00000000-0005-0000-0000-000025040000}"/>
    <cellStyle name="Normal 10 3 2 2 2" xfId="3132" xr:uid="{00000000-0005-0000-0000-000024030000}"/>
    <cellStyle name="Normal 10 3 2 2 2 2" xfId="6190" xr:uid="{818E3871-8BBD-49A5-8F2F-3AA2809212CC}"/>
    <cellStyle name="Normal 10 3 2 2 2 2 2" xfId="26168" xr:uid="{EA40498E-9AB9-4A85-918E-BFACEC00A1BF}"/>
    <cellStyle name="Normal 10 3 2 2 2 2 3" xfId="25885" xr:uid="{53D87904-1416-4640-96E8-2900CC5A05C6}"/>
    <cellStyle name="Normal 10 3 2 2 2 2 4" xfId="15759" xr:uid="{528ECC10-08C3-4C6E-BA5F-675B8F05A6D1}"/>
    <cellStyle name="Normal 10 3 2 2 2 3" xfId="8212" xr:uid="{C721729A-2337-4936-B79F-891C05B4A559}"/>
    <cellStyle name="Normal 10 3 2 2 2 3 2" xfId="28865" xr:uid="{B96E90F2-99D0-4B90-805E-5BE51C97634A}"/>
    <cellStyle name="Normal 10 3 2 2 2 3 3" xfId="18592" xr:uid="{87839693-9F0F-49A5-850D-92BA297E6CB6}"/>
    <cellStyle name="Normal 10 3 2 2 2 4" xfId="11045" xr:uid="{BF195E82-5187-4D41-BD8C-60ED6733DFB5}"/>
    <cellStyle name="Normal 10 3 2 2 2 4 2" xfId="21425" xr:uid="{040CE62B-8DD3-48FD-885B-700066E6B86B}"/>
    <cellStyle name="Normal 10 3 2 2 2 5" xfId="22877" xr:uid="{BBA932E6-1E09-4080-98F2-0F79EA82D601}"/>
    <cellStyle name="Normal 10 3 2 2 2 6" xfId="13653" xr:uid="{5DADBDA1-26F8-4BD9-873A-036A9D4F8118}"/>
    <cellStyle name="Normal 10 3 2 2 3" xfId="4284" xr:uid="{A53AD929-881D-4AA3-8224-140DAE4C1638}"/>
    <cellStyle name="Normal 10 3 2 2 3 2" xfId="9056" xr:uid="{8C75F184-FFC8-4F9E-AACF-5A5E3057638C}"/>
    <cellStyle name="Normal 10 3 2 2 3 2 2" xfId="29099" xr:uid="{3FA52B86-173F-47DB-A46D-08887A85E943}"/>
    <cellStyle name="Normal 10 3 2 2 3 2 3" xfId="19436" xr:uid="{CF9251E8-D165-4028-9B55-9DFABB159669}"/>
    <cellStyle name="Normal 10 3 2 2 3 3" xfId="11889" xr:uid="{7B657372-A9AB-4CC8-A4F1-DA61F6B8BD3E}"/>
    <cellStyle name="Normal 10 3 2 2 3 3 2" xfId="22269" xr:uid="{7A27E98F-A5A0-4A1D-9085-C99D62911EC4}"/>
    <cellStyle name="Normal 10 3 2 2 3 4" xfId="24764" xr:uid="{B0263DA0-4320-4DB7-B5C5-010F7FD3EAA0}"/>
    <cellStyle name="Normal 10 3 2 2 3 5" xfId="16603" xr:uid="{DCC0A920-4C3C-4AB7-BF06-0525ABDD4CEB}"/>
    <cellStyle name="Normal 10 3 2 2 4" xfId="4992" xr:uid="{8FBD8140-B9BC-491C-8D7F-C7C1AAC31563}"/>
    <cellStyle name="Normal 10 3 2 2 4 2" xfId="26245" xr:uid="{5A9FC39D-CFFE-4712-BA37-6A6B52AF9965}"/>
    <cellStyle name="Normal 10 3 2 2 4 3" xfId="14287" xr:uid="{07170A62-D7A3-4CF8-AF7A-00C71D5117E1}"/>
    <cellStyle name="Normal 10 3 2 2 5" xfId="6740" xr:uid="{F488103A-1068-48DE-89EF-889B889BB68C}"/>
    <cellStyle name="Normal 10 3 2 2 5 2" xfId="17120" xr:uid="{723E325F-12B8-4F4B-BDC3-0F57FCB0A260}"/>
    <cellStyle name="Normal 10 3 2 2 6" xfId="9573" xr:uid="{6ED5D63F-9B82-414B-88E6-E4DB8CB3E9EB}"/>
    <cellStyle name="Normal 10 3 2 2 6 2" xfId="19953" xr:uid="{8BE44BC7-DC90-4F84-B987-DC25E2CE5C9D}"/>
    <cellStyle name="Normal 10 3 2 2 7" xfId="25180" xr:uid="{2F7CE6EA-3726-424C-8D77-756D4623EE51}"/>
    <cellStyle name="Normal 10 3 2 2 8" xfId="13127" xr:uid="{B9446284-ECCF-4080-BA5F-5D5B591A76AD}"/>
    <cellStyle name="Normal 10 3 2 3" xfId="3133" xr:uid="{00000000-0005-0000-0000-000025030000}"/>
    <cellStyle name="Normal 10 3 2 3 2" xfId="4442" xr:uid="{AB4DC996-997D-43F3-A978-07BE861BA132}"/>
    <cellStyle name="Normal 10 3 2 3 2 2" xfId="9214" xr:uid="{A96D1B7B-5F8C-4D05-9DC8-DE3645EF2A3D}"/>
    <cellStyle name="Normal 10 3 2 3 2 2 2" xfId="29207" xr:uid="{843C4DA1-F182-487D-80F5-0E6BE11C9AF5}"/>
    <cellStyle name="Normal 10 3 2 3 2 2 3" xfId="19594" xr:uid="{2E2CD963-89F6-41AE-88AD-9526C805221B}"/>
    <cellStyle name="Normal 10 3 2 3 2 3" xfId="12047" xr:uid="{3E76F8F7-3EC2-480D-BE7A-4019B720399F}"/>
    <cellStyle name="Normal 10 3 2 3 2 3 2" xfId="22427" xr:uid="{C1D9A5B9-0886-4A15-B4AC-905F0C43B983}"/>
    <cellStyle name="Normal 10 3 2 3 2 4" xfId="24899" xr:uid="{EF39CD07-3306-40C4-AC6B-FFC0565E7D10}"/>
    <cellStyle name="Normal 10 3 2 3 2 5" xfId="16761" xr:uid="{78EC5100-9684-4998-9F40-39204151AC55}"/>
    <cellStyle name="Normal 10 3 2 3 3" xfId="6191" xr:uid="{4FA7B985-F3FD-4BB1-BE6E-726FBE11C1C7}"/>
    <cellStyle name="Normal 10 3 2 3 3 2" xfId="28118" xr:uid="{CEA23EA0-2236-4A39-8BAD-FB0EC0DB315A}"/>
    <cellStyle name="Normal 10 3 2 3 3 3" xfId="15760" xr:uid="{9144E66A-91B6-4E51-ACAA-56ACDAF6CBAE}"/>
    <cellStyle name="Normal 10 3 2 3 4" xfId="8213" xr:uid="{0277978F-4825-43B0-B34A-710A6A851632}"/>
    <cellStyle name="Normal 10 3 2 3 4 2" xfId="18593" xr:uid="{72752379-22DD-4D52-BF80-11B385A74B1D}"/>
    <cellStyle name="Normal 10 3 2 3 5" xfId="11046" xr:uid="{1C342EAE-3E22-40BE-A5C7-8125513E85B4}"/>
    <cellStyle name="Normal 10 3 2 3 5 2" xfId="21426" xr:uid="{3BCAC77F-4504-4411-91D6-CDBAD0294ACA}"/>
    <cellStyle name="Normal 10 3 2 3 6" xfId="25053" xr:uid="{B1DA9158-FF4F-43E3-81BC-72A67E9F1FCA}"/>
    <cellStyle name="Normal 10 3 2 3 7" xfId="13654" xr:uid="{5F15AA7E-F44B-4554-B334-229175320190}"/>
    <cellStyle name="Normal 10 3 2 4" xfId="3131" xr:uid="{00000000-0005-0000-0000-000026030000}"/>
    <cellStyle name="Normal 10 3 2 4 2" xfId="6189" xr:uid="{B077E13E-CA6B-45D4-9087-D61876575884}"/>
    <cellStyle name="Normal 10 3 2 4 2 2" xfId="26601" xr:uid="{92FF2D64-E0F2-4AAB-81C6-B9C1DA63E523}"/>
    <cellStyle name="Normal 10 3 2 4 2 3" xfId="15758" xr:uid="{4B82FBAC-F2C9-4089-824F-815BB8080F6F}"/>
    <cellStyle name="Normal 10 3 2 4 3" xfId="8211" xr:uid="{B2BFB5DC-6009-4CCA-94A5-544F7797A084}"/>
    <cellStyle name="Normal 10 3 2 4 3 2" xfId="18591" xr:uid="{7E9BCD89-84C1-498B-B93E-51EAF88235C7}"/>
    <cellStyle name="Normal 10 3 2 4 4" xfId="11044" xr:uid="{E028B317-F9CA-4C90-B28A-1E0061DE4622}"/>
    <cellStyle name="Normal 10 3 2 4 4 2" xfId="21424" xr:uid="{66936DCA-6B75-429F-9723-956BD3D56201}"/>
    <cellStyle name="Normal 10 3 2 4 5" xfId="23279" xr:uid="{A2698027-CC44-496E-A047-99571E1CFE91}"/>
    <cellStyle name="Normal 10 3 2 4 6" xfId="13652" xr:uid="{B746249F-45B3-4BC8-9F06-58E0393BEAB6}"/>
    <cellStyle name="Normal 10 3 2 5" xfId="2538" xr:uid="{00000000-0005-0000-0000-000027030000}"/>
    <cellStyle name="Normal 10 3 2 5 2" xfId="5812" xr:uid="{3AFAD17B-9CB7-4043-92C4-690A02D02BCC}"/>
    <cellStyle name="Normal 10 3 2 5 2 2" xfId="28503" xr:uid="{EBF5EBE1-ED80-4526-AEB5-FBEF36F58529}"/>
    <cellStyle name="Normal 10 3 2 5 2 3" xfId="15210" xr:uid="{6989A562-4251-4F9F-8419-A33C25A59A25}"/>
    <cellStyle name="Normal 10 3 2 5 3" xfId="7663" xr:uid="{1831CD6D-9BE7-41B6-B199-6DCD146669B3}"/>
    <cellStyle name="Normal 10 3 2 5 3 2" xfId="18043" xr:uid="{BD83013A-EEF5-42AE-A6F5-16BD16D55753}"/>
    <cellStyle name="Normal 10 3 2 5 4" xfId="10496" xr:uid="{012ED8AA-B686-49AB-AFE6-52E2F18ECBDD}"/>
    <cellStyle name="Normal 10 3 2 5 4 2" xfId="20876" xr:uid="{DDCB5631-F786-43E1-AFAE-8891BC06A146}"/>
    <cellStyle name="Normal 10 3 2 5 5" xfId="24093" xr:uid="{81847829-8D06-4E14-B304-A1014F7064EF}"/>
    <cellStyle name="Normal 10 3 2 5 6" xfId="12926" xr:uid="{DF20E022-3898-4380-82B3-AC87090882AC}"/>
    <cellStyle name="Normal 10 3 2 6" xfId="2304" xr:uid="{00000000-0005-0000-0000-000022030000}"/>
    <cellStyle name="Normal 10 3 2 6 2" xfId="7431" xr:uid="{EAE563C9-0ED2-48F8-9124-2A92354E338C}"/>
    <cellStyle name="Normal 10 3 2 6 2 2" xfId="17811" xr:uid="{9E740C62-6C9B-4F4E-930E-6A6A3F2F3603}"/>
    <cellStyle name="Normal 10 3 2 6 3" xfId="10264" xr:uid="{49165BC3-52B0-4C24-A6C9-50659493E6C0}"/>
    <cellStyle name="Normal 10 3 2 6 3 2" xfId="20644" xr:uid="{9F65774C-CA03-4F18-9D11-43914841E605}"/>
    <cellStyle name="Normal 10 3 2 6 4" xfId="24222" xr:uid="{932920D9-C582-48DA-A395-DE5A8D4E9988}"/>
    <cellStyle name="Normal 10 3 2 6 5" xfId="14978" xr:uid="{58451BA6-A69A-4535-AEA4-F75B5AF1C6C4}"/>
    <cellStyle name="Normal 10 3 2 7" xfId="3835" xr:uid="{5DE2482C-58BB-48C3-BFAB-C7FEF5582713}"/>
    <cellStyle name="Normal 10 3 2 7 2" xfId="8668" xr:uid="{8DB17317-09E6-4641-BC0A-ED4C68F648C6}"/>
    <cellStyle name="Normal 10 3 2 7 2 2" xfId="19048" xr:uid="{353414D2-5965-4C88-9155-5637FB721339}"/>
    <cellStyle name="Normal 10 3 2 7 3" xfId="11501" xr:uid="{A50C2AEA-0E22-4976-9959-F2741F1D478D}"/>
    <cellStyle name="Normal 10 3 2 7 3 2" xfId="21881" xr:uid="{6537CBDA-0B47-4A02-9559-AE5B06F9477F}"/>
    <cellStyle name="Normal 10 3 2 7 4" xfId="16215" xr:uid="{D36FE6EB-A15E-44F2-8054-6C2B99B90891}"/>
    <cellStyle name="Normal 10 3 2 8" xfId="4991" xr:uid="{AABF2103-4513-4583-A363-6F64B000444F}"/>
    <cellStyle name="Normal 10 3 2 8 2" xfId="14286" xr:uid="{7022F2AB-98F8-4CC8-95C8-F55383562AED}"/>
    <cellStyle name="Normal 10 3 2 9" xfId="6739" xr:uid="{1FB954EC-E729-41E3-BF60-916B01A6773C}"/>
    <cellStyle name="Normal 10 3 2 9 2" xfId="17119" xr:uid="{066F68D1-A22B-4004-9509-9E7EFB117A42}"/>
    <cellStyle name="Normal 10 3 3" xfId="634" xr:uid="{00000000-0005-0000-0000-000026040000}"/>
    <cellStyle name="Normal 10 3 3 10" xfId="24634" xr:uid="{FC8A1D8D-9502-4418-BE56-E62F82A545E2}"/>
    <cellStyle name="Normal 10 3 3 11" xfId="12694" xr:uid="{107F9FA7-0259-4E3D-8341-5FD559C59C48}"/>
    <cellStyle name="Normal 10 3 3 2" xfId="2707" xr:uid="{00000000-0005-0000-0000-000029030000}"/>
    <cellStyle name="Normal 10 3 3 2 2" xfId="3135" xr:uid="{00000000-0005-0000-0000-00002A030000}"/>
    <cellStyle name="Normal 10 3 3 2 2 2" xfId="6193" xr:uid="{CD6BC6DD-65A0-4460-A783-00734090C10A}"/>
    <cellStyle name="Normal 10 3 3 2 2 2 2" xfId="27547" xr:uid="{F6E9DF03-CA51-4FF2-BF49-97DE818A30D7}"/>
    <cellStyle name="Normal 10 3 3 2 2 2 3" xfId="15762" xr:uid="{0C0BC6BF-440D-42B6-9B31-E981D40669B5}"/>
    <cellStyle name="Normal 10 3 3 2 2 3" xfId="8215" xr:uid="{E70CDCB3-2C59-4855-AC91-BC2EE6F71F41}"/>
    <cellStyle name="Normal 10 3 3 2 2 3 2" xfId="18595" xr:uid="{B6009367-2002-477F-ADA8-D12A52FB6F22}"/>
    <cellStyle name="Normal 10 3 3 2 2 4" xfId="11048" xr:uid="{511DD6FF-718F-40CE-8B3D-66AD6CA908FC}"/>
    <cellStyle name="Normal 10 3 3 2 2 4 2" xfId="21428" xr:uid="{2E00B27A-A42E-4F8B-B13D-BBB37244772E}"/>
    <cellStyle name="Normal 10 3 3 2 2 5" xfId="25086" xr:uid="{6363B84C-CDDF-4381-9906-941F5A74FE90}"/>
    <cellStyle name="Normal 10 3 3 2 2 6" xfId="13656" xr:uid="{F1911E96-22FE-4804-BF2B-2DC39E7E8FCF}"/>
    <cellStyle name="Normal 10 3 3 2 3" xfId="4285" xr:uid="{1084E21D-2F01-48DF-8530-0DD6342FD1D6}"/>
    <cellStyle name="Normal 10 3 3 2 3 2" xfId="9057" xr:uid="{3A87375D-5DC6-42E2-ACD4-630770DB3433}"/>
    <cellStyle name="Normal 10 3 3 2 3 2 2" xfId="29100" xr:uid="{8FB4BF09-347C-4E03-9A17-26F38F50AD2F}"/>
    <cellStyle name="Normal 10 3 3 2 3 2 3" xfId="19437" xr:uid="{F2F6F10E-DE6A-4D03-A63B-95C80F4D8ECB}"/>
    <cellStyle name="Normal 10 3 3 2 3 3" xfId="11890" xr:uid="{B5FEBB2C-18BD-4B11-9079-92D4D09B2BB6}"/>
    <cellStyle name="Normal 10 3 3 2 3 3 2" xfId="22270" xr:uid="{192847B9-433A-4DBD-8D2A-7ECB95F601F6}"/>
    <cellStyle name="Normal 10 3 3 2 3 4" xfId="24208" xr:uid="{CE8311F5-474D-495D-8F29-9C610027580A}"/>
    <cellStyle name="Normal 10 3 3 2 3 5" xfId="16604" xr:uid="{AA0CBE19-0038-472F-BE01-2DE5D8879BD4}"/>
    <cellStyle name="Normal 10 3 3 2 4" xfId="5925" xr:uid="{49AE9B8B-60D5-412E-A13F-852B75B379C2}"/>
    <cellStyle name="Normal 10 3 3 2 4 2" xfId="28292" xr:uid="{F2CB1B38-AB99-424C-B821-A6989D844967}"/>
    <cellStyle name="Normal 10 3 3 2 4 3" xfId="15378" xr:uid="{8864088A-97F7-4F3D-A94D-BC5AD6843D58}"/>
    <cellStyle name="Normal 10 3 3 2 5" xfId="7831" xr:uid="{AC1960BB-B33A-452C-9BAB-4826B5F1C111}"/>
    <cellStyle name="Normal 10 3 3 2 5 2" xfId="18211" xr:uid="{9738F909-F88A-4DA2-9ADF-3E9855FAB67C}"/>
    <cellStyle name="Normal 10 3 3 2 6" xfId="10664" xr:uid="{1713B0A9-4DFC-43D7-B3CB-4E5CCC9FB9E3}"/>
    <cellStyle name="Normal 10 3 3 2 6 2" xfId="21044" xr:uid="{67AD1D3A-BC95-4F8F-9E67-E20FAC2AEDBB}"/>
    <cellStyle name="Normal 10 3 3 2 7" xfId="24700" xr:uid="{579A7D72-7FBB-4A0B-8AC2-8B77510F8FBA}"/>
    <cellStyle name="Normal 10 3 3 2 8" xfId="13128" xr:uid="{6FCAC9DB-4A81-42EC-A4AF-158C0FC5212E}"/>
    <cellStyle name="Normal 10 3 3 3" xfId="3136" xr:uid="{00000000-0005-0000-0000-00002B030000}"/>
    <cellStyle name="Normal 10 3 3 3 2" xfId="4443" xr:uid="{F11CDAB9-888A-47CC-A013-7F0EA6C8B225}"/>
    <cellStyle name="Normal 10 3 3 3 2 2" xfId="9215" xr:uid="{7538ED8B-886C-49A0-B978-7D4B6B68CB80}"/>
    <cellStyle name="Normal 10 3 3 3 2 2 2" xfId="29208" xr:uid="{64ED5053-508E-494D-8FC0-805F9147E2BE}"/>
    <cellStyle name="Normal 10 3 3 3 2 2 3" xfId="19595" xr:uid="{76FD16F7-01B8-4248-A574-98D03BECB22C}"/>
    <cellStyle name="Normal 10 3 3 3 2 3" xfId="12048" xr:uid="{D05F6A24-CCAD-4391-AE37-AE46768AE2AA}"/>
    <cellStyle name="Normal 10 3 3 3 2 3 2" xfId="22428" xr:uid="{9CB67378-A7E5-4DFF-8039-EA53630F68B4}"/>
    <cellStyle name="Normal 10 3 3 3 2 4" xfId="25687" xr:uid="{59D31921-BD7B-410B-995B-A240C490AAC4}"/>
    <cellStyle name="Normal 10 3 3 3 2 5" xfId="16762" xr:uid="{41C32BF1-2AEF-4FCB-B0FB-832D71E9265B}"/>
    <cellStyle name="Normal 10 3 3 3 3" xfId="6194" xr:uid="{38472D4B-C516-4A45-A07C-56DE8DF449E4}"/>
    <cellStyle name="Normal 10 3 3 3 3 2" xfId="26854" xr:uid="{D4921790-E0C7-425A-8388-42044F8799DA}"/>
    <cellStyle name="Normal 10 3 3 3 3 3" xfId="15763" xr:uid="{80E669C7-FC3B-4E63-B72A-C7C6CC2DDC7B}"/>
    <cellStyle name="Normal 10 3 3 3 4" xfId="8216" xr:uid="{0736BEBB-3583-4FED-9AE4-002B3151CD49}"/>
    <cellStyle name="Normal 10 3 3 3 4 2" xfId="18596" xr:uid="{E149C1C9-FD91-4C75-B8C4-600B9FBC45EB}"/>
    <cellStyle name="Normal 10 3 3 3 5" xfId="11049" xr:uid="{2990E9DE-F821-4438-BA00-5B96F3E4EC3D}"/>
    <cellStyle name="Normal 10 3 3 3 5 2" xfId="21429" xr:uid="{CDD16F88-02D7-4B9A-B06B-6A19C7C01B37}"/>
    <cellStyle name="Normal 10 3 3 3 6" xfId="23027" xr:uid="{0EF7FB8A-31D6-40C1-8A48-66E85E1AE895}"/>
    <cellStyle name="Normal 10 3 3 3 7" xfId="13657" xr:uid="{5D07802A-295C-40F9-9CCC-ED8C4ABAD191}"/>
    <cellStyle name="Normal 10 3 3 4" xfId="3134" xr:uid="{00000000-0005-0000-0000-00002C030000}"/>
    <cellStyle name="Normal 10 3 3 4 2" xfId="6192" xr:uid="{CC2E32D4-5362-4611-AF3F-C0F3B40A61C9}"/>
    <cellStyle name="Normal 10 3 3 4 2 2" xfId="27849" xr:uid="{E7631E61-E7EB-487E-AFA4-2FDCD2DEF47E}"/>
    <cellStyle name="Normal 10 3 3 4 2 3" xfId="15761" xr:uid="{2BF59D66-C81C-499C-A46A-B1E17B24526C}"/>
    <cellStyle name="Normal 10 3 3 4 3" xfId="8214" xr:uid="{4B1740DF-DA70-4371-8F14-AB8C840FB985}"/>
    <cellStyle name="Normal 10 3 3 4 3 2" xfId="18594" xr:uid="{A18AFC81-B1D5-4A27-9E55-AA891CB5A47D}"/>
    <cellStyle name="Normal 10 3 3 4 4" xfId="11047" xr:uid="{A00259E1-939B-4EE5-B516-39DDAEFB0C33}"/>
    <cellStyle name="Normal 10 3 3 4 4 2" xfId="21427" xr:uid="{82B9EB5A-BF13-4A91-B6C3-D4633F88A1BF}"/>
    <cellStyle name="Normal 10 3 3 4 5" xfId="23474" xr:uid="{88365AA0-F73F-4C93-85F9-8056223A3BB7}"/>
    <cellStyle name="Normal 10 3 3 4 6" xfId="13655" xr:uid="{7AC675F4-EDE3-49BF-9A92-3810128595BF}"/>
    <cellStyle name="Normal 10 3 3 5" xfId="2640" xr:uid="{00000000-0005-0000-0000-00002D030000}"/>
    <cellStyle name="Normal 10 3 3 5 2" xfId="5902" xr:uid="{7317C662-3FFA-44C0-8540-BB269EC96C05}"/>
    <cellStyle name="Normal 10 3 3 5 2 2" xfId="28029" xr:uid="{4CBB18E1-F517-4DFF-847C-0B3F7CD6D389}"/>
    <cellStyle name="Normal 10 3 3 5 2 3" xfId="15312" xr:uid="{D2D60040-57CB-48AC-A06D-BA5300FEA18D}"/>
    <cellStyle name="Normal 10 3 3 5 3" xfId="7765" xr:uid="{65C29C45-4F49-4B4C-ACD4-B306EBC5733B}"/>
    <cellStyle name="Normal 10 3 3 5 3 2" xfId="18145" xr:uid="{1EE2A97B-CBB0-483E-BFD9-E0EBA9854283}"/>
    <cellStyle name="Normal 10 3 3 5 4" xfId="10598" xr:uid="{538FCF69-8E10-4AE3-BF4A-413C4FDB95A5}"/>
    <cellStyle name="Normal 10 3 3 5 4 2" xfId="20978" xr:uid="{CA4C8EE0-D68A-423B-AF9F-FEB3A83A347E}"/>
    <cellStyle name="Normal 10 3 3 5 5" xfId="24262" xr:uid="{9EE9879A-47D9-4A6A-B4AB-0EA40920AE79}"/>
    <cellStyle name="Normal 10 3 3 5 6" xfId="13029" xr:uid="{B3FC1032-6990-49BF-84CD-EA042BF26A29}"/>
    <cellStyle name="Normal 10 3 3 6" xfId="4146" xr:uid="{720A314B-D736-4B55-91D2-0A9538020FD9}"/>
    <cellStyle name="Normal 10 3 3 6 2" xfId="8918" xr:uid="{146BDAE5-801A-4480-9109-EF36CF3B3DAA}"/>
    <cellStyle name="Normal 10 3 3 6 2 2" xfId="19298" xr:uid="{F8E6BE30-8223-49EA-B7BC-C94DE5882EE1}"/>
    <cellStyle name="Normal 10 3 3 6 3" xfId="11751" xr:uid="{A25CFEF2-6593-4B5E-BD21-853D15FEBE47}"/>
    <cellStyle name="Normal 10 3 3 6 3 2" xfId="22131" xr:uid="{E2B4B273-0C6E-46FC-9E81-7BEC7BDA1D81}"/>
    <cellStyle name="Normal 10 3 3 6 4" xfId="24870" xr:uid="{6DEEF9DD-47F9-4373-AAF8-CDDE7FDB613C}"/>
    <cellStyle name="Normal 10 3 3 6 5" xfId="16465" xr:uid="{6F742FA1-D46B-4D41-83A7-CE84B26DD2D2}"/>
    <cellStyle name="Normal 10 3 3 7" xfId="4993" xr:uid="{76F195E5-F9BA-4629-A81C-7B3E73E89933}"/>
    <cellStyle name="Normal 10 3 3 7 2" xfId="14288" xr:uid="{793A3B51-E81A-4FCA-A6B8-8CAA78409040}"/>
    <cellStyle name="Normal 10 3 3 8" xfId="6741" xr:uid="{BB120FCB-8F6F-4A47-B67F-5468A5DC608A}"/>
    <cellStyle name="Normal 10 3 3 8 2" xfId="17121" xr:uid="{85583FF8-70AD-437B-93D6-4F13048E3AF1}"/>
    <cellStyle name="Normal 10 3 3 9" xfId="9574" xr:uid="{41F6E2E7-A077-43F8-9D5A-AD836BAB6389}"/>
    <cellStyle name="Normal 10 3 3 9 2" xfId="19954" xr:uid="{114E6468-8F35-48AA-8672-BACA8957B9DF}"/>
    <cellStyle name="Normal 10 3 4" xfId="635" xr:uid="{00000000-0005-0000-0000-000027040000}"/>
    <cellStyle name="Normal 10 3 4 2" xfId="3137" xr:uid="{00000000-0005-0000-0000-00002F030000}"/>
    <cellStyle name="Normal 10 3 4 2 2" xfId="6195" xr:uid="{EC9CB456-353B-44ED-8A95-68E8A608ACEA}"/>
    <cellStyle name="Normal 10 3 4 2 2 2" xfId="26078" xr:uid="{75B4E989-52C1-44C7-8D64-9F4442940882}"/>
    <cellStyle name="Normal 10 3 4 2 2 3" xfId="15764" xr:uid="{89FB9AF6-D2C0-4323-B17D-0D9743F23090}"/>
    <cellStyle name="Normal 10 3 4 2 3" xfId="8217" xr:uid="{D9E85761-58C7-4D3B-A2E5-044FD81D648F}"/>
    <cellStyle name="Normal 10 3 4 2 3 2" xfId="18597" xr:uid="{3AD4567C-F8F1-4839-95DF-E6D1F272F4E9}"/>
    <cellStyle name="Normal 10 3 4 2 4" xfId="11050" xr:uid="{D5C8DE77-E2A0-4247-806C-9D1FB1DA9EF6}"/>
    <cellStyle name="Normal 10 3 4 2 4 2" xfId="21430" xr:uid="{77712E07-E454-4FD2-841B-CDCBB182B862}"/>
    <cellStyle name="Normal 10 3 4 2 5" xfId="23007" xr:uid="{BDA9C7EB-35AD-4DBD-98B6-607A7BF34470}"/>
    <cellStyle name="Normal 10 3 4 2 6" xfId="13658" xr:uid="{C702F0AE-C2AB-4C81-997D-9B38F9C4558A}"/>
    <cellStyle name="Normal 10 3 4 3" xfId="4283" xr:uid="{727D90BB-C968-4920-862C-C2445E4027CE}"/>
    <cellStyle name="Normal 10 3 4 3 2" xfId="9055" xr:uid="{863D40C7-53A3-4DDB-B49D-A4C79F4AD3D9}"/>
    <cellStyle name="Normal 10 3 4 3 2 2" xfId="29098" xr:uid="{64B61225-A459-4345-8D2E-74E1F3B1BE4D}"/>
    <cellStyle name="Normal 10 3 4 3 2 3" xfId="19435" xr:uid="{4EC32CE8-1524-4A45-B50A-B559E9C19604}"/>
    <cellStyle name="Normal 10 3 4 3 3" xfId="11888" xr:uid="{84BC5F95-4EFD-4694-AFF7-81748F31181C}"/>
    <cellStyle name="Normal 10 3 4 3 3 2" xfId="22268" xr:uid="{E621FF38-7BB4-4CAD-B98F-3ED2F043755D}"/>
    <cellStyle name="Normal 10 3 4 3 4" xfId="24840" xr:uid="{874E08A6-1CA2-4DFD-BF71-3686E26141B8}"/>
    <cellStyle name="Normal 10 3 4 3 5" xfId="16602" xr:uid="{F19BB2E2-EA6D-4675-BBF3-E9766FA2DA92}"/>
    <cellStyle name="Normal 10 3 4 4" xfId="4994" xr:uid="{B3771ED7-7A4F-40E1-87A2-DD284B4D1FB0}"/>
    <cellStyle name="Normal 10 3 4 4 2" xfId="27710" xr:uid="{80240733-1F28-42D8-B52E-02AE0A900E69}"/>
    <cellStyle name="Normal 10 3 4 4 3" xfId="14289" xr:uid="{BC0FB313-E332-491A-A5A7-6B4708A96082}"/>
    <cellStyle name="Normal 10 3 4 5" xfId="6742" xr:uid="{B3EB4B11-BE2B-43D1-B380-671FAA13BD8B}"/>
    <cellStyle name="Normal 10 3 4 5 2" xfId="17122" xr:uid="{5F8A9B4C-9FF1-4D8C-9496-FB59C5921250}"/>
    <cellStyle name="Normal 10 3 4 6" xfId="9575" xr:uid="{6E895E4C-005B-4662-9C39-27B82A4CC90B}"/>
    <cellStyle name="Normal 10 3 4 6 2" xfId="19955" xr:uid="{6EC62299-454E-4B07-ACE0-9500222FE647}"/>
    <cellStyle name="Normal 10 3 4 7" xfId="25260" xr:uid="{9EC4ACD6-11A5-4535-A452-6040A01BCAA4}"/>
    <cellStyle name="Normal 10 3 4 8" xfId="13126" xr:uid="{5F516308-ACFA-4B49-ACB9-72422E653091}"/>
    <cellStyle name="Normal 10 3 5" xfId="3138" xr:uid="{00000000-0005-0000-0000-000030030000}"/>
    <cellStyle name="Normal 10 3 5 2" xfId="4444" xr:uid="{62BD4B13-781A-4338-ADA1-0DC58DB46F2D}"/>
    <cellStyle name="Normal 10 3 5 2 2" xfId="9216" xr:uid="{D51671E0-8C4B-44E4-868D-63BEE2417B69}"/>
    <cellStyle name="Normal 10 3 5 2 2 2" xfId="29209" xr:uid="{6B1E295B-F988-45A4-BC42-71E89C2D3DF1}"/>
    <cellStyle name="Normal 10 3 5 2 2 3" xfId="19596" xr:uid="{023E5AED-B5A8-49BA-8431-DBEBB38239BE}"/>
    <cellStyle name="Normal 10 3 5 2 3" xfId="12049" xr:uid="{909C78E4-B07A-4982-B196-49877638CD02}"/>
    <cellStyle name="Normal 10 3 5 2 3 2" xfId="22429" xr:uid="{A6376CE5-989F-4195-817F-5BEAB3B9170C}"/>
    <cellStyle name="Normal 10 3 5 2 4" xfId="22916" xr:uid="{77B4ADC0-A2C8-40E6-9F1C-F642C569F62A}"/>
    <cellStyle name="Normal 10 3 5 2 5" xfId="16763" xr:uid="{9C623E23-6903-4F72-9EE1-85955EAC33BA}"/>
    <cellStyle name="Normal 10 3 5 3" xfId="6196" xr:uid="{CE4477DA-1B11-4CBA-AD1A-7D1380E3DD0C}"/>
    <cellStyle name="Normal 10 3 5 3 2" xfId="28358" xr:uid="{609100A2-1C49-43BA-AFFB-B525D809C074}"/>
    <cellStyle name="Normal 10 3 5 3 3" xfId="15765" xr:uid="{E3A4951F-3AAB-42EB-8126-F57A869F346F}"/>
    <cellStyle name="Normal 10 3 5 4" xfId="8218" xr:uid="{310D63A0-24A3-4583-9A58-6F43F74A70F5}"/>
    <cellStyle name="Normal 10 3 5 4 2" xfId="18598" xr:uid="{473F5B53-4F3E-4867-A798-E2C5F0893558}"/>
    <cellStyle name="Normal 10 3 5 5" xfId="11051" xr:uid="{7D0B090E-B73A-4CEB-B990-6AEF5FBDED22}"/>
    <cellStyle name="Normal 10 3 5 5 2" xfId="21431" xr:uid="{1679AD0C-73AF-4ABB-A95F-69279A289615}"/>
    <cellStyle name="Normal 10 3 5 6" xfId="23808" xr:uid="{D907B0AC-9064-445B-82B3-C52D4CD7D1A4}"/>
    <cellStyle name="Normal 10 3 5 7" xfId="13659" xr:uid="{0BFE96D1-7E73-457E-8B74-D53EC3A2F9E0}"/>
    <cellStyle name="Normal 10 3 6" xfId="2890" xr:uid="{00000000-0005-0000-0000-000031030000}"/>
    <cellStyle name="Normal 10 3 6 2" xfId="6076" xr:uid="{63A2D3D4-354F-449C-B873-B13D65947A08}"/>
    <cellStyle name="Normal 10 3 6 2 2" xfId="25915" xr:uid="{7DE0E2F3-70A6-43B5-93B0-198AD3C5775D}"/>
    <cellStyle name="Normal 10 3 6 2 3" xfId="15554" xr:uid="{C889F172-5532-4A43-BB5E-6EFA80DE8FAA}"/>
    <cellStyle name="Normal 10 3 6 3" xfId="8007" xr:uid="{AD5B01FF-F810-4694-8B59-D841ABAC3A1D}"/>
    <cellStyle name="Normal 10 3 6 3 2" xfId="18387" xr:uid="{58414A3F-B83C-40A9-87CD-F6D074149D43}"/>
    <cellStyle name="Normal 10 3 6 4" xfId="10840" xr:uid="{68254EF4-AEDE-4D34-B040-74F5D68FD5F5}"/>
    <cellStyle name="Normal 10 3 6 4 2" xfId="21220" xr:uid="{3271912B-DD9A-4C23-A609-AD4A7076B685}"/>
    <cellStyle name="Normal 10 3 6 5" xfId="24749" xr:uid="{AD44433C-85A8-4C20-9673-689AB694C163}"/>
    <cellStyle name="Normal 10 3 6 6" xfId="13392" xr:uid="{94555134-64E5-494E-AB15-1E9A2FAA925D}"/>
    <cellStyle name="Normal 10 3 7" xfId="2478" xr:uid="{00000000-0005-0000-0000-000032030000}"/>
    <cellStyle name="Normal 10 3 7 2" xfId="5766" xr:uid="{35DABF79-AA0F-4397-B432-85D30F5B920E}"/>
    <cellStyle name="Normal 10 3 7 2 2" xfId="26004" xr:uid="{FBC0DBAE-8A1D-42BA-BF39-C45491425BDB}"/>
    <cellStyle name="Normal 10 3 7 2 3" xfId="15150" xr:uid="{46D098F0-24F6-4176-88F8-57985AC6B38B}"/>
    <cellStyle name="Normal 10 3 7 3" xfId="7603" xr:uid="{FA9123AC-D647-47A4-9914-D64BDD0110B6}"/>
    <cellStyle name="Normal 10 3 7 3 2" xfId="17983" xr:uid="{38861170-D29E-45DC-8318-4891B525C210}"/>
    <cellStyle name="Normal 10 3 7 4" xfId="10436" xr:uid="{DC90A635-41B1-4961-ACC7-F29EBD1693E0}"/>
    <cellStyle name="Normal 10 3 7 4 2" xfId="20816" xr:uid="{AC535C21-3E7B-4184-A68E-5617BE88C281}"/>
    <cellStyle name="Normal 10 3 7 5" xfId="25490" xr:uid="{C7698235-9481-465F-B45D-D05D6DF59E2A}"/>
    <cellStyle name="Normal 10 3 7 6" xfId="12866" xr:uid="{DA3547F9-157C-4BFC-B3B8-8754CCE8ABEC}"/>
    <cellStyle name="Normal 10 3 8" xfId="2232" xr:uid="{00000000-0005-0000-0000-000021030000}"/>
    <cellStyle name="Normal 10 3 8 2" xfId="7359" xr:uid="{72DDA263-81F6-43F0-8CA4-35ED37362871}"/>
    <cellStyle name="Normal 10 3 8 2 2" xfId="17739" xr:uid="{D0A43869-7421-42CA-AF8E-1A675A7319A5}"/>
    <cellStyle name="Normal 10 3 8 3" xfId="10192" xr:uid="{249BBC59-308D-4AB7-994C-5BA0CB273377}"/>
    <cellStyle name="Normal 10 3 8 3 2" xfId="20572" xr:uid="{B2AE14CA-27EC-4C5A-96EC-CF5A0B662E47}"/>
    <cellStyle name="Normal 10 3 8 4" xfId="23520" xr:uid="{DDCD5947-88AE-4CE7-AD1A-EE9946108DAD}"/>
    <cellStyle name="Normal 10 3 8 5" xfId="14906" xr:uid="{02D250B9-C265-425D-9921-FF6CCCAE255F}"/>
    <cellStyle name="Normal 10 3 9" xfId="3905" xr:uid="{DFAFEC0D-1123-40C7-8396-37B72A42A4E3}"/>
    <cellStyle name="Normal 10 3 9 2" xfId="8737" xr:uid="{0F6D0A89-C57D-4D60-909D-6327E96986AB}"/>
    <cellStyle name="Normal 10 3 9 2 2" xfId="19117" xr:uid="{F5AC2B97-3B86-43D1-AC13-952EA5581640}"/>
    <cellStyle name="Normal 10 3 9 3" xfId="11570" xr:uid="{A4405A67-BCE0-4793-905D-62F3F5DB56A9}"/>
    <cellStyle name="Normal 10 3 9 3 2" xfId="21950" xr:uid="{C3E35E6D-E8DA-48DB-A53C-AD965A433A5D}"/>
    <cellStyle name="Normal 10 3 9 4" xfId="16284" xr:uid="{7A4E722F-1587-42FD-B760-787107CE8583}"/>
    <cellStyle name="Normal 10 4" xfId="636" xr:uid="{00000000-0005-0000-0000-000028040000}"/>
    <cellStyle name="Normal 10 4 10" xfId="6743" xr:uid="{5920DC48-8D65-4018-A698-5A50362A0AE9}"/>
    <cellStyle name="Normal 10 4 10 2" xfId="17123" xr:uid="{44F67FD2-AE53-45BF-A513-ADCA8928DB4C}"/>
    <cellStyle name="Normal 10 4 11" xfId="9576" xr:uid="{B50B7FAB-23C0-4688-A51D-D6CD38E5B80C}"/>
    <cellStyle name="Normal 10 4 11 2" xfId="19956" xr:uid="{125C44FF-B7ED-432F-81AE-C213AA8C7EA1}"/>
    <cellStyle name="Normal 10 4 12" xfId="24681" xr:uid="{07D436A0-15B4-481A-8FE0-DDD06F0E7513}"/>
    <cellStyle name="Normal 10 4 13" xfId="12444" xr:uid="{9AC2E468-90FE-4AEA-8091-0C552D6D5FFB}"/>
    <cellStyle name="Normal 10 4 2" xfId="637" xr:uid="{00000000-0005-0000-0000-000029040000}"/>
    <cellStyle name="Normal 10 4 2 10" xfId="9577" xr:uid="{D4EA277E-FCC7-408B-9F3A-15E2DCB74069}"/>
    <cellStyle name="Normal 10 4 2 10 2" xfId="19957" xr:uid="{D6C62D71-8F1E-42A7-908F-5455BBDA1460}"/>
    <cellStyle name="Normal 10 4 2 11" xfId="25127" xr:uid="{BBCCF5EB-D03B-4D18-8B03-4B5ACA3F8E52}"/>
    <cellStyle name="Normal 10 4 2 12" xfId="12537" xr:uid="{67D8D94B-B82C-4209-95DD-0E71EBF554E7}"/>
    <cellStyle name="Normal 10 4 2 2" xfId="638" xr:uid="{00000000-0005-0000-0000-00002A040000}"/>
    <cellStyle name="Normal 10 4 2 2 2" xfId="3140" xr:uid="{00000000-0005-0000-0000-000036030000}"/>
    <cellStyle name="Normal 10 4 2 2 2 2" xfId="6198" xr:uid="{06F2B0D2-BE3F-4D5B-AE7B-D9F8BAA9692B}"/>
    <cellStyle name="Normal 10 4 2 2 2 2 2" xfId="26131" xr:uid="{EFF958C4-7ABB-4414-90EB-6A9CA6062F73}"/>
    <cellStyle name="Normal 10 4 2 2 2 2 3" xfId="28299" xr:uid="{E8C8467E-3FA8-4BAD-BD59-FD8074EF5103}"/>
    <cellStyle name="Normal 10 4 2 2 2 2 4" xfId="15767" xr:uid="{82792F97-AF95-4AE6-AA11-BB1C251B447A}"/>
    <cellStyle name="Normal 10 4 2 2 2 3" xfId="8220" xr:uid="{E8796C8C-6CB8-435E-9FAA-835CE642407F}"/>
    <cellStyle name="Normal 10 4 2 2 2 3 2" xfId="28866" xr:uid="{5C8AB1BF-315E-4194-950D-C7136336B9A1}"/>
    <cellStyle name="Normal 10 4 2 2 2 3 3" xfId="18600" xr:uid="{151C9F4C-E7BF-4FEC-B6A0-55545E0CB77B}"/>
    <cellStyle name="Normal 10 4 2 2 2 4" xfId="11053" xr:uid="{311656CA-3B45-45CB-A8D1-CA97EE9093C5}"/>
    <cellStyle name="Normal 10 4 2 2 2 4 2" xfId="21433" xr:uid="{9F359290-AB77-40CE-84DD-0746890789C4}"/>
    <cellStyle name="Normal 10 4 2 2 2 5" xfId="24713" xr:uid="{F315BE77-CBE9-40FF-A827-0A56A7F13A4E}"/>
    <cellStyle name="Normal 10 4 2 2 2 6" xfId="13661" xr:uid="{FC7B5103-5216-4ECD-BF0E-B0BF8325ADC0}"/>
    <cellStyle name="Normal 10 4 2 2 3" xfId="4286" xr:uid="{B33BE118-5B4D-42C0-8D8A-297D42D660E7}"/>
    <cellStyle name="Normal 10 4 2 2 3 2" xfId="9058" xr:uid="{011992E4-0B30-44AE-A330-84E6552E89A3}"/>
    <cellStyle name="Normal 10 4 2 2 3 2 2" xfId="29101" xr:uid="{EB6DCA00-11B9-45E4-850C-5A399C944CBC}"/>
    <cellStyle name="Normal 10 4 2 2 3 2 3" xfId="19438" xr:uid="{1E17F9D3-6FD9-4450-99BC-C17CF8C82ACF}"/>
    <cellStyle name="Normal 10 4 2 2 3 3" xfId="11891" xr:uid="{97A9FCD3-A616-4251-8DFA-44C6F1ADE11B}"/>
    <cellStyle name="Normal 10 4 2 2 3 3 2" xfId="22271" xr:uid="{B101FA82-953C-48BB-A152-913C8A344D20}"/>
    <cellStyle name="Normal 10 4 2 2 3 4" xfId="24820" xr:uid="{4F0432A1-A14C-4239-BDE4-C460D67AE82C}"/>
    <cellStyle name="Normal 10 4 2 2 3 5" xfId="16605" xr:uid="{322B70BC-6257-49F5-B228-4413C8E07220}"/>
    <cellStyle name="Normal 10 4 2 2 4" xfId="4997" xr:uid="{DAC04E3E-B1F8-4219-8EEB-0CCC0602482F}"/>
    <cellStyle name="Normal 10 4 2 2 4 2" xfId="27180" xr:uid="{6D7294A7-36FD-411B-8AA4-9FEE1CBCAF8E}"/>
    <cellStyle name="Normal 10 4 2 2 4 3" xfId="14292" xr:uid="{A0DBF87B-3249-475F-9F52-469F0EC7E109}"/>
    <cellStyle name="Normal 10 4 2 2 5" xfId="6745" xr:uid="{A4EB902D-3F9F-482C-86AD-9B66CF3E6B6F}"/>
    <cellStyle name="Normal 10 4 2 2 5 2" xfId="17125" xr:uid="{360D45F0-3803-4399-8218-0E713D188873}"/>
    <cellStyle name="Normal 10 4 2 2 6" xfId="9578" xr:uid="{6837B5A4-4671-4052-B884-5815B8212445}"/>
    <cellStyle name="Normal 10 4 2 2 6 2" xfId="19958" xr:uid="{F386D1A6-ABF7-4A9B-80BB-1D559C002524}"/>
    <cellStyle name="Normal 10 4 2 2 7" xfId="23059" xr:uid="{562739F2-F603-449E-9354-410FD527F77C}"/>
    <cellStyle name="Normal 10 4 2 2 8" xfId="13130" xr:uid="{9088F7F0-E3D0-4740-BC17-78C6ECDB3265}"/>
    <cellStyle name="Normal 10 4 2 3" xfId="3141" xr:uid="{00000000-0005-0000-0000-000037030000}"/>
    <cellStyle name="Normal 10 4 2 3 2" xfId="4445" xr:uid="{993D9A1E-0007-45A2-BDBD-615C6FF77875}"/>
    <cellStyle name="Normal 10 4 2 3 2 2" xfId="9217" xr:uid="{796D87CC-9C72-4436-9930-353404431198}"/>
    <cellStyle name="Normal 10 4 2 3 2 2 2" xfId="29210" xr:uid="{C9ABEA5E-0955-415D-B46F-B2F425FD2BEA}"/>
    <cellStyle name="Normal 10 4 2 3 2 2 3" xfId="19597" xr:uid="{947B9434-2737-4894-9CC1-886C18DE310E}"/>
    <cellStyle name="Normal 10 4 2 3 2 3" xfId="12050" xr:uid="{0017D429-C5F7-490A-95D2-40E3BACD14ED}"/>
    <cellStyle name="Normal 10 4 2 3 2 3 2" xfId="22430" xr:uid="{E15CCBB8-A745-4C41-8B06-D2E218F02349}"/>
    <cellStyle name="Normal 10 4 2 3 2 4" xfId="25645" xr:uid="{8EA90F6A-A0A5-454C-8877-AE245AD0F1CD}"/>
    <cellStyle name="Normal 10 4 2 3 2 5" xfId="16764" xr:uid="{D1707C35-54BC-42A0-B0DB-1F0221CD4D31}"/>
    <cellStyle name="Normal 10 4 2 3 3" xfId="6199" xr:uid="{3DA9AEB0-7430-4CD8-9759-403B2B29CB6E}"/>
    <cellStyle name="Normal 10 4 2 3 3 2" xfId="26247" xr:uid="{3988C583-4C03-4BA0-AD61-B9CD7F2D84B7}"/>
    <cellStyle name="Normal 10 4 2 3 3 3" xfId="15768" xr:uid="{9E97FCAA-40EF-49B6-BAB0-C8A96DEE02DB}"/>
    <cellStyle name="Normal 10 4 2 3 4" xfId="8221" xr:uid="{F9E0C1BB-B07A-45D9-A20E-5C7E023AFF5B}"/>
    <cellStyle name="Normal 10 4 2 3 4 2" xfId="18601" xr:uid="{5A7EDB01-41B1-4940-A948-C970566C72FF}"/>
    <cellStyle name="Normal 10 4 2 3 5" xfId="11054" xr:uid="{EABB47FE-094A-474B-A42F-A7A3FC429DAA}"/>
    <cellStyle name="Normal 10 4 2 3 5 2" xfId="21434" xr:uid="{45C324ED-D85E-4D25-862F-2C30CCA2847A}"/>
    <cellStyle name="Normal 10 4 2 3 6" xfId="22954" xr:uid="{BDD945F4-126B-4310-A9CC-2F9EAEE48A6C}"/>
    <cellStyle name="Normal 10 4 2 3 7" xfId="13662" xr:uid="{3E05150E-F02D-4C9A-AF6B-FB73AF8C6753}"/>
    <cellStyle name="Normal 10 4 2 4" xfId="3139" xr:uid="{00000000-0005-0000-0000-000038030000}"/>
    <cellStyle name="Normal 10 4 2 4 2" xfId="6197" xr:uid="{F68DC60C-0CB8-4A45-BAC8-8424ACFD301F}"/>
    <cellStyle name="Normal 10 4 2 4 2 2" xfId="27848" xr:uid="{BD935948-09BD-4AA5-82A6-309D057C86D6}"/>
    <cellStyle name="Normal 10 4 2 4 2 3" xfId="15766" xr:uid="{A4908460-27B0-484F-92FF-93FF6395B6CD}"/>
    <cellStyle name="Normal 10 4 2 4 3" xfId="8219" xr:uid="{8DA40B03-6080-411D-A100-B17AD3AAEB20}"/>
    <cellStyle name="Normal 10 4 2 4 3 2" xfId="18599" xr:uid="{210C5264-BF80-42B2-94FF-154D54786E94}"/>
    <cellStyle name="Normal 10 4 2 4 4" xfId="11052" xr:uid="{1B409DD8-EB9C-4B23-A0A3-166A63E15783}"/>
    <cellStyle name="Normal 10 4 2 4 4 2" xfId="21432" xr:uid="{83A1F8ED-7D53-4A69-89E7-AE220B6CF328}"/>
    <cellStyle name="Normal 10 4 2 4 5" xfId="24869" xr:uid="{6EC4A12D-7401-478A-88CC-9CEAEB506704}"/>
    <cellStyle name="Normal 10 4 2 4 6" xfId="13660" xr:uid="{88C1FCDE-2E73-41E3-8E0D-E934FA0EA4CD}"/>
    <cellStyle name="Normal 10 4 2 5" xfId="2621" xr:uid="{00000000-0005-0000-0000-000039030000}"/>
    <cellStyle name="Normal 10 4 2 5 2" xfId="5883" xr:uid="{7917804F-2066-4009-AC2B-830867C24119}"/>
    <cellStyle name="Normal 10 4 2 5 2 2" xfId="27755" xr:uid="{D102A650-5E04-4406-B6B7-8060D68E0AB1}"/>
    <cellStyle name="Normal 10 4 2 5 2 3" xfId="15293" xr:uid="{A8C87728-B097-4C76-A74E-DDF95D9FEE7C}"/>
    <cellStyle name="Normal 10 4 2 5 3" xfId="7746" xr:uid="{4B540000-AE30-4A5F-ADEB-495A25D7A052}"/>
    <cellStyle name="Normal 10 4 2 5 3 2" xfId="18126" xr:uid="{45E63A77-7412-4FF8-A4B0-6E92CBB14507}"/>
    <cellStyle name="Normal 10 4 2 5 4" xfId="10579" xr:uid="{C2A5C0CF-02E0-40E3-BA57-074EAA4B0557}"/>
    <cellStyle name="Normal 10 4 2 5 4 2" xfId="20959" xr:uid="{26DADC33-1F0D-4A63-AC2E-045E04BC48F6}"/>
    <cellStyle name="Normal 10 4 2 5 5" xfId="23694" xr:uid="{990F2A7C-A315-40A3-9E57-81A6FF4430F8}"/>
    <cellStyle name="Normal 10 4 2 5 6" xfId="13009" xr:uid="{3484E672-7684-4267-BB0F-3C5E93887B9E}"/>
    <cellStyle name="Normal 10 4 2 6" xfId="2305" xr:uid="{00000000-0005-0000-0000-000034030000}"/>
    <cellStyle name="Normal 10 4 2 6 2" xfId="7432" xr:uid="{BE5C89C6-840C-4D3D-9726-B49AF4747209}"/>
    <cellStyle name="Normal 10 4 2 6 2 2" xfId="17812" xr:uid="{954947CA-450C-4C41-AB3A-EB4432C2DD6E}"/>
    <cellStyle name="Normal 10 4 2 6 3" xfId="10265" xr:uid="{01117BE3-C7B3-4B34-B74A-E7A6E6080D2D}"/>
    <cellStyle name="Normal 10 4 2 6 3 2" xfId="20645" xr:uid="{7D36C5F0-7A94-445A-9AB6-40883BD93440}"/>
    <cellStyle name="Normal 10 4 2 6 4" xfId="25347" xr:uid="{5FF42BE9-003E-4F23-A987-93A9A6D87DA6}"/>
    <cellStyle name="Normal 10 4 2 6 5" xfId="14979" xr:uid="{BBD008D9-0D26-492B-8B56-9A8562448128}"/>
    <cellStyle name="Normal 10 4 2 7" xfId="3836" xr:uid="{7142DFA1-FE94-4334-A0D7-6C68B979514B}"/>
    <cellStyle name="Normal 10 4 2 7 2" xfId="8669" xr:uid="{384817B5-8FD6-4447-BB73-A5B71EE33F12}"/>
    <cellStyle name="Normal 10 4 2 7 2 2" xfId="19049" xr:uid="{46EA25DB-CEB0-45D5-85EE-E6E6C3B22B7B}"/>
    <cellStyle name="Normal 10 4 2 7 3" xfId="11502" xr:uid="{B1C3691F-7152-4061-9FCA-DA33E83D3158}"/>
    <cellStyle name="Normal 10 4 2 7 3 2" xfId="21882" xr:uid="{33FCF75F-0A24-4BC5-923D-974A5A02D885}"/>
    <cellStyle name="Normal 10 4 2 7 4" xfId="16216" xr:uid="{38104868-A40D-4F57-8878-59FCCA185F3D}"/>
    <cellStyle name="Normal 10 4 2 8" xfId="4996" xr:uid="{F5620966-7500-46ED-ADF1-F39A527642D9}"/>
    <cellStyle name="Normal 10 4 2 8 2" xfId="14291" xr:uid="{D9E36E45-AB1F-4C71-B895-C81DBBE23A85}"/>
    <cellStyle name="Normal 10 4 2 9" xfId="6744" xr:uid="{3B20EA16-B0DA-4F52-80D8-4A1A0A0C6CA7}"/>
    <cellStyle name="Normal 10 4 2 9 2" xfId="17124" xr:uid="{D75970FD-2A89-47B8-99E7-A2D9AB51E08D}"/>
    <cellStyle name="Normal 10 4 3" xfId="639" xr:uid="{00000000-0005-0000-0000-00002B040000}"/>
    <cellStyle name="Normal 10 4 3 2" xfId="3142" xr:uid="{00000000-0005-0000-0000-00003B030000}"/>
    <cellStyle name="Normal 10 4 3 2 2" xfId="6200" xr:uid="{8F85BE44-7EF3-4891-845F-2DCD5C213315}"/>
    <cellStyle name="Normal 10 4 3 2 2 2" xfId="24701" xr:uid="{1F5188A0-6D56-4E17-B88D-A7F231F86F17}"/>
    <cellStyle name="Normal 10 4 3 2 2 3" xfId="25958" xr:uid="{081438D6-0364-449B-92F6-660801982FCC}"/>
    <cellStyle name="Normal 10 4 3 2 2 4" xfId="15769" xr:uid="{73B2B1C6-F505-4F47-89A5-6CD78220D768}"/>
    <cellStyle name="Normal 10 4 3 2 3" xfId="8222" xr:uid="{CB49CE44-5EDE-4732-AF65-C4DEDE36D4C3}"/>
    <cellStyle name="Normal 10 4 3 2 3 2" xfId="28867" xr:uid="{2DF24A94-F17A-48E4-9285-3B04406C1BF2}"/>
    <cellStyle name="Normal 10 4 3 2 3 3" xfId="18602" xr:uid="{78738C8F-D1EA-446D-9460-7CA52EF59C6F}"/>
    <cellStyle name="Normal 10 4 3 2 4" xfId="11055" xr:uid="{4029CED2-7EB8-4117-B79B-450103ADD0FA}"/>
    <cellStyle name="Normal 10 4 3 2 4 2" xfId="21435" xr:uid="{89715F7D-B3FC-47EA-A310-712CF50AEFEA}"/>
    <cellStyle name="Normal 10 4 3 2 5" xfId="25532" xr:uid="{6A394A0E-95C8-4E61-97DD-6E9845B52B8B}"/>
    <cellStyle name="Normal 10 4 3 2 6" xfId="13663" xr:uid="{8C4953EC-805E-4453-9DBF-E6316EA73EFA}"/>
    <cellStyle name="Normal 10 4 3 3" xfId="2708" xr:uid="{00000000-0005-0000-0000-00003C030000}"/>
    <cellStyle name="Normal 10 4 3 3 2" xfId="5926" xr:uid="{E87DED74-5821-4857-BC63-6E961DE4D68E}"/>
    <cellStyle name="Normal 10 4 3 3 2 2" xfId="26869" xr:uid="{1AB606FD-7B4A-4E77-9ED0-D6A0BE3B2D8A}"/>
    <cellStyle name="Normal 10 4 3 3 2 3" xfId="15379" xr:uid="{BECC7A84-5C45-406F-B230-8C7832F7B885}"/>
    <cellStyle name="Normal 10 4 3 3 3" xfId="7832" xr:uid="{E69B4CBA-360D-49EB-A290-5485BDB1CBD4}"/>
    <cellStyle name="Normal 10 4 3 3 3 2" xfId="18212" xr:uid="{ADC9A054-D12B-485F-B2B5-93D9AA501CFE}"/>
    <cellStyle name="Normal 10 4 3 3 4" xfId="10665" xr:uid="{599ACBAD-8074-481F-8522-B8A6AA968E3A}"/>
    <cellStyle name="Normal 10 4 3 3 4 2" xfId="21045" xr:uid="{AF954BE9-B8D8-488D-B848-D1C6059FC95C}"/>
    <cellStyle name="Normal 10 4 3 3 5" xfId="24079" xr:uid="{E1FA7AE9-4B99-48AE-A6C0-8B9A1136EE4D}"/>
    <cellStyle name="Normal 10 4 3 3 6" xfId="13129" xr:uid="{348E9538-5BF6-4A8B-B83B-885F374C5708}"/>
    <cellStyle name="Normal 10 4 3 4" xfId="4147" xr:uid="{070D1809-360B-4990-A48A-9E25559891D3}"/>
    <cellStyle name="Normal 10 4 3 4 2" xfId="8919" xr:uid="{C14CCB26-7312-4AD7-833C-AB9D9B8AAB42}"/>
    <cellStyle name="Normal 10 4 3 4 2 2" xfId="29018" xr:uid="{2BCAA687-A7A8-4059-BAD7-6FAFAC315C04}"/>
    <cellStyle name="Normal 10 4 3 4 2 3" xfId="19299" xr:uid="{B0FCB9C4-92EC-4CA7-8EB0-9A23ED324B83}"/>
    <cellStyle name="Normal 10 4 3 4 3" xfId="11752" xr:uid="{CD4AEE46-359D-48CB-9B99-8C7A97D1F520}"/>
    <cellStyle name="Normal 10 4 3 4 3 2" xfId="22132" xr:uid="{8DAD3DEC-E9A7-495A-89B7-F14352CB269B}"/>
    <cellStyle name="Normal 10 4 3 4 4" xfId="25014" xr:uid="{2902129C-7B15-4B58-83AE-8C5C219BCA07}"/>
    <cellStyle name="Normal 10 4 3 4 5" xfId="16466" xr:uid="{A188AB4A-1B58-4C30-8023-79EA61F360E0}"/>
    <cellStyle name="Normal 10 4 3 5" xfId="4998" xr:uid="{D198BE66-4998-4CAE-9F89-01324D1C2DE2}"/>
    <cellStyle name="Normal 10 4 3 5 2" xfId="27211" xr:uid="{E7120924-463D-4C57-B848-00559370920B}"/>
    <cellStyle name="Normal 10 4 3 5 3" xfId="14293" xr:uid="{A453E66D-77BC-4EB6-BE7F-5AAD45936D9F}"/>
    <cellStyle name="Normal 10 4 3 6" xfId="6746" xr:uid="{03C4DB5A-EABD-457E-A697-0F4671C8956C}"/>
    <cellStyle name="Normal 10 4 3 6 2" xfId="17126" xr:uid="{41EE90C5-6814-4D0A-9303-2F921AE41FCC}"/>
    <cellStyle name="Normal 10 4 3 7" xfId="9579" xr:uid="{4F105625-756E-480C-B94F-3F476E725CBC}"/>
    <cellStyle name="Normal 10 4 3 7 2" xfId="19959" xr:uid="{3F4E1114-A756-4379-96E3-1E614F3FC23F}"/>
    <cellStyle name="Normal 10 4 3 8" xfId="23734" xr:uid="{D3699B06-F6E4-4343-BA14-3AFD9E6C5024}"/>
    <cellStyle name="Normal 10 4 3 9" xfId="12695" xr:uid="{B2FFDC8E-DEA9-4E59-9738-598153DBA741}"/>
    <cellStyle name="Normal 10 4 4" xfId="640" xr:uid="{00000000-0005-0000-0000-00002C040000}"/>
    <cellStyle name="Normal 10 4 4 2" xfId="4446" xr:uid="{FED6DE40-C019-4713-873E-099153FC2462}"/>
    <cellStyle name="Normal 10 4 4 2 2" xfId="9218" xr:uid="{ADDE207E-B207-4521-AA01-418E8FD87EAC}"/>
    <cellStyle name="Normal 10 4 4 2 2 2" xfId="29211" xr:uid="{0117A776-8209-429E-B511-2166081CE8C5}"/>
    <cellStyle name="Normal 10 4 4 2 2 3" xfId="19598" xr:uid="{758C5FCF-8A69-40A6-A8FC-9F17C6AFC487}"/>
    <cellStyle name="Normal 10 4 4 2 3" xfId="12051" xr:uid="{0CB694A1-516B-435E-8AD8-D7D9EEE10627}"/>
    <cellStyle name="Normal 10 4 4 2 3 2" xfId="22431" xr:uid="{1F5E7C9E-7277-4887-8E27-6B294F10874B}"/>
    <cellStyle name="Normal 10 4 4 2 4" xfId="24843" xr:uid="{448F5F0F-3DCC-4A78-870C-B32C436A8893}"/>
    <cellStyle name="Normal 10 4 4 2 5" xfId="16765" xr:uid="{214A2348-DC70-4C8D-A503-8F33E34207FB}"/>
    <cellStyle name="Normal 10 4 4 3" xfId="4999" xr:uid="{4EC831B8-43EE-4E74-BE6D-34012E779941}"/>
    <cellStyle name="Normal 10 4 4 3 2" xfId="26611" xr:uid="{F2478B7F-F2C5-4DAB-B8D5-13B59E8F8C2C}"/>
    <cellStyle name="Normal 10 4 4 3 3" xfId="14294" xr:uid="{4BD185A4-710F-4A33-93A6-B29A09C48BC3}"/>
    <cellStyle name="Normal 10 4 4 4" xfId="6747" xr:uid="{ACF83967-AFFD-4259-B641-CDF2E52DB754}"/>
    <cellStyle name="Normal 10 4 4 4 2" xfId="17127" xr:uid="{B3998039-080B-449A-8BB8-E6DFB21D490A}"/>
    <cellStyle name="Normal 10 4 4 5" xfId="9580" xr:uid="{0315C2AD-26DD-44A0-BC81-2138529DB183}"/>
    <cellStyle name="Normal 10 4 4 5 2" xfId="19960" xr:uid="{D93830F2-A53A-48E8-9C81-32A1C026D838}"/>
    <cellStyle name="Normal 10 4 4 6" xfId="22690" xr:uid="{05A5BCF4-7269-4638-ADA4-BCC60A0C206E}"/>
    <cellStyle name="Normal 10 4 4 7" xfId="13664" xr:uid="{CD3F9ABD-7191-4096-9CF6-ECB8A76C26A1}"/>
    <cellStyle name="Normal 10 4 5" xfId="2891" xr:uid="{00000000-0005-0000-0000-00003E030000}"/>
    <cellStyle name="Normal 10 4 5 2" xfId="6077" xr:uid="{EE912FDA-3587-4907-B455-C7712AB88464}"/>
    <cellStyle name="Normal 10 4 5 2 2" xfId="24997" xr:uid="{F76EBA85-BD92-4A09-B34F-0106A2D1DA3C}"/>
    <cellStyle name="Normal 10 4 5 2 3" xfId="26002" xr:uid="{B764BD81-9438-4D8D-92F1-EB1BB9AF4B44}"/>
    <cellStyle name="Normal 10 4 5 2 4" xfId="15555" xr:uid="{D06332D8-C06B-43DF-BF3F-83CBA4628405}"/>
    <cellStyle name="Normal 10 4 5 3" xfId="8008" xr:uid="{CE8C9C37-020C-4A8B-94F1-20CBF2F8BF50}"/>
    <cellStyle name="Normal 10 4 5 3 2" xfId="27916" xr:uid="{840F7BC9-A550-48E0-B7AE-996D58D5931E}"/>
    <cellStyle name="Normal 10 4 5 3 3" xfId="18388" xr:uid="{123E7895-5FD6-4BD2-B883-866B21142F08}"/>
    <cellStyle name="Normal 10 4 5 4" xfId="10841" xr:uid="{6270DEFA-E90F-4669-AEEE-BABC43DA7B6F}"/>
    <cellStyle name="Normal 10 4 5 4 2" xfId="21221" xr:uid="{7F47293F-5670-4749-A092-33C076919B41}"/>
    <cellStyle name="Normal 10 4 5 5" xfId="23792" xr:uid="{358142E0-908E-4AAE-B622-B79C6883EFF6}"/>
    <cellStyle name="Normal 10 4 5 6" xfId="13393" xr:uid="{F7E2404C-B0F7-4039-9E3C-735C7B365134}"/>
    <cellStyle name="Normal 10 4 6" xfId="2458" xr:uid="{00000000-0005-0000-0000-00003F030000}"/>
    <cellStyle name="Normal 10 4 6 2" xfId="5750" xr:uid="{0F23FB93-E217-41B5-ABF7-350F5ACA6F09}"/>
    <cellStyle name="Normal 10 4 6 2 2" xfId="28043" xr:uid="{8F6684C6-94DC-4FB6-B196-01445336A2BA}"/>
    <cellStyle name="Normal 10 4 6 2 3" xfId="15130" xr:uid="{2DF106B1-9B11-4BE2-B006-712D322DCFB7}"/>
    <cellStyle name="Normal 10 4 6 3" xfId="7583" xr:uid="{82E8652B-3E60-4EBE-B46C-ADDBB56DA047}"/>
    <cellStyle name="Normal 10 4 6 3 2" xfId="17963" xr:uid="{436F72D8-A605-401A-908A-B0DBEA597B52}"/>
    <cellStyle name="Normal 10 4 6 4" xfId="10416" xr:uid="{A0533D02-5157-40E1-A203-2FECB84DE265}"/>
    <cellStyle name="Normal 10 4 6 4 2" xfId="20796" xr:uid="{79DB107B-E074-4A46-805C-95DF99F83734}"/>
    <cellStyle name="Normal 10 4 6 5" xfId="24671" xr:uid="{3D96A320-90F3-41AB-B2A1-89FF4A0B9F65}"/>
    <cellStyle name="Normal 10 4 6 6" xfId="12846" xr:uid="{08DCF182-B7AD-4771-9695-0E35C8C1E668}"/>
    <cellStyle name="Normal 10 4 7" xfId="2212" xr:uid="{00000000-0005-0000-0000-000033030000}"/>
    <cellStyle name="Normal 10 4 7 2" xfId="7339" xr:uid="{BE331FC6-BE1F-4BA6-AB16-71F52CB804EC}"/>
    <cellStyle name="Normal 10 4 7 2 2" xfId="17719" xr:uid="{0871289B-5172-4539-A590-E8E25D2E3C85}"/>
    <cellStyle name="Normal 10 4 7 3" xfId="10172" xr:uid="{E60D71B5-629D-4C19-AE8A-9AB81C5D8AD5}"/>
    <cellStyle name="Normal 10 4 7 3 2" xfId="20552" xr:uid="{FDCD28BB-B3A4-4792-9841-DCC21490CF0B}"/>
    <cellStyle name="Normal 10 4 7 4" xfId="23794" xr:uid="{3E0EE174-F350-44F2-9E95-FE2DB17BBCFF}"/>
    <cellStyle name="Normal 10 4 7 5" xfId="14886" xr:uid="{71D0AC05-FEF8-4414-B6D8-72B294B5EF98}"/>
    <cellStyle name="Normal 10 4 8" xfId="3906" xr:uid="{E3CE3152-8EE9-4765-97AE-16B5954DFA2E}"/>
    <cellStyle name="Normal 10 4 8 2" xfId="8738" xr:uid="{FBF29ED0-88FE-4D24-B021-2C77A98FAD44}"/>
    <cellStyle name="Normal 10 4 8 2 2" xfId="19118" xr:uid="{8E9E50EC-59FF-49B7-8FA7-842DC8E7714B}"/>
    <cellStyle name="Normal 10 4 8 3" xfId="11571" xr:uid="{94E00386-5F15-48F7-A089-4B70EBC6EC14}"/>
    <cellStyle name="Normal 10 4 8 3 2" xfId="21951" xr:uid="{22A81BC2-86F5-4CA8-B327-6A8EB93F4376}"/>
    <cellStyle name="Normal 10 4 8 4" xfId="16285" xr:uid="{B590C8A2-F06D-459F-9E43-58AD1DF85E43}"/>
    <cellStyle name="Normal 10 4 9" xfId="4995" xr:uid="{40C4E1E8-B710-44B3-B4BB-CE66911A92FA}"/>
    <cellStyle name="Normal 10 4 9 2" xfId="14290" xr:uid="{149E8972-AEFC-4542-8FFD-BE8B167B9E89}"/>
    <cellStyle name="Normal 10 5" xfId="641" xr:uid="{00000000-0005-0000-0000-00002D040000}"/>
    <cellStyle name="Normal 10 5 10" xfId="9581" xr:uid="{3D2B9324-A82E-4310-BA59-5AAAC4517DA5}"/>
    <cellStyle name="Normal 10 5 10 2" xfId="19961" xr:uid="{2A62569E-31BE-42E9-8263-EB5CA8F29318}"/>
    <cellStyle name="Normal 10 5 11" xfId="22741" xr:uid="{02FDCA8D-FC0E-421D-8178-10DA43CB3C64}"/>
    <cellStyle name="Normal 10 5 12" xfId="12538" xr:uid="{3E9093EA-65F2-4765-9D30-4458D25DA0AC}"/>
    <cellStyle name="Normal 10 5 2" xfId="642" xr:uid="{00000000-0005-0000-0000-00002E040000}"/>
    <cellStyle name="Normal 10 5 2 2" xfId="643" xr:uid="{00000000-0005-0000-0000-00002F040000}"/>
    <cellStyle name="Normal 10 5 2 2 2" xfId="5002" xr:uid="{13D49CC8-AF93-4DCC-BD3F-FEAC19EECBB2}"/>
    <cellStyle name="Normal 10 5 2 2 2 2" xfId="24668" xr:uid="{BB52119C-4708-4E9D-B6D8-6144069A5569}"/>
    <cellStyle name="Normal 10 5 2 2 2 3" xfId="26413" xr:uid="{4B6F5A75-3F2A-4C3B-A9D7-7C32620B3E88}"/>
    <cellStyle name="Normal 10 5 2 2 2 4" xfId="14297" xr:uid="{6A7D45E9-B50D-49D4-9206-BF6526123D9A}"/>
    <cellStyle name="Normal 10 5 2 2 3" xfId="6750" xr:uid="{1E5737D2-CB2F-4760-B114-DEA854BDCBAF}"/>
    <cellStyle name="Normal 10 5 2 2 3 2" xfId="27556" xr:uid="{DAD4E840-AE7B-4604-88DE-1DA4F46BC69D}"/>
    <cellStyle name="Normal 10 5 2 2 3 3" xfId="28230" xr:uid="{3903B8F2-BFE6-4927-92BC-837A5CA78D6C}"/>
    <cellStyle name="Normal 10 5 2 2 3 4" xfId="17130" xr:uid="{F1F2EFC7-890A-42A4-8F8F-1B2CDB6CC3EC}"/>
    <cellStyle name="Normal 10 5 2 2 4" xfId="9583" xr:uid="{CAD3B168-4B51-4F45-A4A6-B0EF52358EEC}"/>
    <cellStyle name="Normal 10 5 2 2 4 2" xfId="29361" xr:uid="{A58EEC2B-C5A6-4934-828C-ACC0AFE19E0D}"/>
    <cellStyle name="Normal 10 5 2 2 4 3" xfId="19963" xr:uid="{F3835EC0-EA80-433B-9448-5E8DA8E2DE32}"/>
    <cellStyle name="Normal 10 5 2 2 5" xfId="24432" xr:uid="{F7137F87-C20B-4970-8EB6-9521C484C005}"/>
    <cellStyle name="Normal 10 5 2 2 6" xfId="13665" xr:uid="{96944166-BF2D-4EC8-AF70-F2B3AC679B41}"/>
    <cellStyle name="Normal 10 5 2 3" xfId="2709" xr:uid="{00000000-0005-0000-0000-000043030000}"/>
    <cellStyle name="Normal 10 5 2 3 2" xfId="5927" xr:uid="{772520A7-40DF-45D0-9E4E-FD7AF4BB6A20}"/>
    <cellStyle name="Normal 10 5 2 3 2 2" xfId="27374" xr:uid="{7A3A82BE-EB4F-476B-B6FD-7DF6A1D7563E}"/>
    <cellStyle name="Normal 10 5 2 3 2 3" xfId="15380" xr:uid="{7C1A99EC-7531-413E-B4BB-B21DCD684756}"/>
    <cellStyle name="Normal 10 5 2 3 3" xfId="7833" xr:uid="{805BA3C6-0E3E-41ED-A52D-7F9F85B1D98D}"/>
    <cellStyle name="Normal 10 5 2 3 3 2" xfId="18213" xr:uid="{917B624F-01F8-4CA3-A25A-91E857DFFD2F}"/>
    <cellStyle name="Normal 10 5 2 3 4" xfId="10666" xr:uid="{9FAF3AC9-C2DE-40F2-9886-9CD6589B79B0}"/>
    <cellStyle name="Normal 10 5 2 3 4 2" xfId="21046" xr:uid="{82B45561-8EBB-40BF-92C0-375D1B890D86}"/>
    <cellStyle name="Normal 10 5 2 3 5" xfId="23284" xr:uid="{6A6ACFC4-79D8-40A9-B65B-0910BE26AEF2}"/>
    <cellStyle name="Normal 10 5 2 3 6" xfId="13131" xr:uid="{681CAA0D-E8B8-49BA-B0B3-28EF143CAD39}"/>
    <cellStyle name="Normal 10 5 2 4" xfId="4148" xr:uid="{4C14400C-E34E-4C01-8887-3A8C6B63E03D}"/>
    <cellStyle name="Normal 10 5 2 4 2" xfId="8920" xr:uid="{4C48EBA9-F59B-44C9-A24D-4C314E207F08}"/>
    <cellStyle name="Normal 10 5 2 4 2 2" xfId="29019" xr:uid="{850F509F-AFB1-43C9-A790-A6106DBEC02C}"/>
    <cellStyle name="Normal 10 5 2 4 2 3" xfId="19300" xr:uid="{DDEA77CE-47E8-4C55-B8CA-A51C47F69F9B}"/>
    <cellStyle name="Normal 10 5 2 4 3" xfId="11753" xr:uid="{8A2BC8F2-81EF-4856-B76C-10D0DB1454DD}"/>
    <cellStyle name="Normal 10 5 2 4 3 2" xfId="22133" xr:uid="{E7DDCA76-C229-4331-8EAB-786FA0788B6F}"/>
    <cellStyle name="Normal 10 5 2 4 4" xfId="24228" xr:uid="{9CBC4316-7037-4C1A-BDDA-46CE9450F7A3}"/>
    <cellStyle name="Normal 10 5 2 4 5" xfId="16467" xr:uid="{506FDB89-9F30-4141-8870-1C8528927F5A}"/>
    <cellStyle name="Normal 10 5 2 5" xfId="5001" xr:uid="{E18094E2-C432-45DE-95D6-D948243380F5}"/>
    <cellStyle name="Normal 10 5 2 5 2" xfId="27227" xr:uid="{6371D496-E745-437C-B631-0188C249A7EB}"/>
    <cellStyle name="Normal 10 5 2 5 3" xfId="14296" xr:uid="{51A22F7E-012E-46DF-8F82-3FEC58DCF068}"/>
    <cellStyle name="Normal 10 5 2 6" xfId="6749" xr:uid="{2A293268-34C3-48B4-9B72-611DF3FD6758}"/>
    <cellStyle name="Normal 10 5 2 6 2" xfId="17129" xr:uid="{F5AF693C-6D25-4EB1-80B9-1AED14FDC168}"/>
    <cellStyle name="Normal 10 5 2 7" xfId="9582" xr:uid="{80B9C11C-C180-499F-94BA-C2393C403DCA}"/>
    <cellStyle name="Normal 10 5 2 7 2" xfId="19962" xr:uid="{50467DCE-313E-4E47-9BF5-3DD2E127CD9A}"/>
    <cellStyle name="Normal 10 5 2 8" xfId="24849" xr:uid="{090F4E05-A381-40D4-83E2-B26A823EB859}"/>
    <cellStyle name="Normal 10 5 2 9" xfId="12696" xr:uid="{1183FED9-4BD0-4E2F-B2A2-2A128B767239}"/>
    <cellStyle name="Normal 10 5 3" xfId="644" xr:uid="{00000000-0005-0000-0000-000030040000}"/>
    <cellStyle name="Normal 10 5 3 2" xfId="4447" xr:uid="{0A89EA51-063E-43AC-A1E7-E9682E1A5497}"/>
    <cellStyle name="Normal 10 5 3 2 2" xfId="9219" xr:uid="{BEC788BE-A140-47A0-B3F9-6E478422E98D}"/>
    <cellStyle name="Normal 10 5 3 2 2 2" xfId="29212" xr:uid="{DABD82A6-5D8A-4CD2-A5BA-EA9936FF7A45}"/>
    <cellStyle name="Normal 10 5 3 2 2 3" xfId="19599" xr:uid="{1516450A-92D9-4C04-A5EF-E0289F31968B}"/>
    <cellStyle name="Normal 10 5 3 2 3" xfId="12052" xr:uid="{450FDA87-BE48-4598-9290-D9138991DE06}"/>
    <cellStyle name="Normal 10 5 3 2 3 2" xfId="22432" xr:uid="{BC9E09BB-F40E-48A8-BF2D-26B7FBEB0079}"/>
    <cellStyle name="Normal 10 5 3 2 4" xfId="23608" xr:uid="{E0D3A3F8-EB89-463E-A537-660C646B716F}"/>
    <cellStyle name="Normal 10 5 3 2 5" xfId="16766" xr:uid="{A73D3805-4815-48AE-91F3-8E8A74EFB2F3}"/>
    <cellStyle name="Normal 10 5 3 3" xfId="5003" xr:uid="{2370935C-0FC5-43A0-B006-381702E8725C}"/>
    <cellStyle name="Normal 10 5 3 3 2" xfId="25809" xr:uid="{D470DAD1-5445-4CFC-8A2E-461D6B61F8AB}"/>
    <cellStyle name="Normal 10 5 3 3 3" xfId="27072" xr:uid="{B3BFE8E5-F51E-4A6E-A205-5A81DABFDB4F}"/>
    <cellStyle name="Normal 10 5 3 3 4" xfId="14298" xr:uid="{F97CC1F0-6D94-4297-99C7-E2005BFF54E9}"/>
    <cellStyle name="Normal 10 5 3 4" xfId="6751" xr:uid="{E7AB4243-2699-44EE-86F7-5E6A13B8BF80}"/>
    <cellStyle name="Normal 10 5 3 4 2" xfId="23554" xr:uid="{AECD84E2-8C9B-4A09-845D-7B4BAC66D262}"/>
    <cellStyle name="Normal 10 5 3 4 3" xfId="25864" xr:uid="{967A894D-8409-42A0-9782-D490A7D8F21F}"/>
    <cellStyle name="Normal 10 5 3 4 4" xfId="17131" xr:uid="{0CD599A4-10FD-4AA5-B6CC-D23A883806A2}"/>
    <cellStyle name="Normal 10 5 3 5" xfId="9584" xr:uid="{C2C14DB3-8908-4AE5-9D05-EE391474FF2A}"/>
    <cellStyle name="Normal 10 5 3 5 2" xfId="29362" xr:uid="{E48737DB-D702-4530-90D0-CED34E2AC31F}"/>
    <cellStyle name="Normal 10 5 3 5 3" xfId="19964" xr:uid="{57DC1D03-C575-4F1F-B700-D45B4650807B}"/>
    <cellStyle name="Normal 10 5 3 6" xfId="22957" xr:uid="{8E3ADA48-1E77-4039-A3ED-B3239EEBB099}"/>
    <cellStyle name="Normal 10 5 3 7" xfId="13666" xr:uid="{F7C40710-1C7D-4DD7-9825-22D0FC919B80}"/>
    <cellStyle name="Normal 10 5 4" xfId="645" xr:uid="{00000000-0005-0000-0000-000031040000}"/>
    <cellStyle name="Normal 10 5 4 2" xfId="5004" xr:uid="{4342FE0B-AA8F-4CEF-8AD1-7F6AF0BAB1FB}"/>
    <cellStyle name="Normal 10 5 4 2 2" xfId="24353" xr:uid="{A6E43774-BD8C-4352-9908-2DD351546716}"/>
    <cellStyle name="Normal 10 5 4 2 3" xfId="28075" xr:uid="{1B7574FF-4C54-4A95-BA18-173F16F58F3C}"/>
    <cellStyle name="Normal 10 5 4 2 4" xfId="14299" xr:uid="{CA8685CF-F32A-49BA-A644-620267EB76E8}"/>
    <cellStyle name="Normal 10 5 4 3" xfId="6752" xr:uid="{8B908391-30BF-46C0-AA2C-C0D141E31238}"/>
    <cellStyle name="Normal 10 5 4 3 2" xfId="27125" xr:uid="{3F3BF598-F57C-483C-99A5-D3D11EB02E14}"/>
    <cellStyle name="Normal 10 5 4 3 3" xfId="17132" xr:uid="{873FA108-CC8F-47ED-A58C-0134C2E980E2}"/>
    <cellStyle name="Normal 10 5 4 4" xfId="9585" xr:uid="{1E2FBCC0-D82F-4FC5-8A20-6B8C1DB5846F}"/>
    <cellStyle name="Normal 10 5 4 4 2" xfId="19965" xr:uid="{3CD86438-3BE1-48B8-8F94-F0338F604759}"/>
    <cellStyle name="Normal 10 5 4 5" xfId="24982" xr:uid="{4E7198E2-82D7-4B8A-9BC2-CBA7836F1157}"/>
    <cellStyle name="Normal 10 5 4 6" xfId="13394" xr:uid="{7D5D3E02-3D43-4193-B040-52D83F08A6FC}"/>
    <cellStyle name="Normal 10 5 5" xfId="2518" xr:uid="{00000000-0005-0000-0000-000046030000}"/>
    <cellStyle name="Normal 10 5 5 2" xfId="5796" xr:uid="{BBA602D0-A568-4ACB-A67E-F91E93CC6FB9}"/>
    <cellStyle name="Normal 10 5 5 2 2" xfId="27273" xr:uid="{0B555C7B-8EB6-444C-87A4-233D442D0B8D}"/>
    <cellStyle name="Normal 10 5 5 2 3" xfId="15190" xr:uid="{AEB8587F-0FDA-4BC6-9D25-F9DCC8287AB3}"/>
    <cellStyle name="Normal 10 5 5 3" xfId="7643" xr:uid="{2258F18E-951D-40CC-939D-CC1294766736}"/>
    <cellStyle name="Normal 10 5 5 3 2" xfId="18023" xr:uid="{06AFD005-437F-4727-BAE7-1B77907A3A1E}"/>
    <cellStyle name="Normal 10 5 5 4" xfId="10476" xr:uid="{A582D02C-1155-4180-AF05-3E13FA4C7CF6}"/>
    <cellStyle name="Normal 10 5 5 4 2" xfId="20856" xr:uid="{876FD3E6-5094-4C04-8674-5EC01CA7F588}"/>
    <cellStyle name="Normal 10 5 5 5" xfId="22699" xr:uid="{C02C73A9-6AA3-4D62-9381-1FD4F2BFB20C}"/>
    <cellStyle name="Normal 10 5 5 6" xfId="12906" xr:uid="{35683F76-71DE-490F-88CF-96BBEFF827C0}"/>
    <cellStyle name="Normal 10 5 6" xfId="2306" xr:uid="{00000000-0005-0000-0000-000040030000}"/>
    <cellStyle name="Normal 10 5 6 2" xfId="7433" xr:uid="{FC3D809D-CE2E-4EF5-857E-C0DCF26C42B7}"/>
    <cellStyle name="Normal 10 5 6 2 2" xfId="28730" xr:uid="{5C524D39-9C2B-4775-B9F3-C1B576EC8853}"/>
    <cellStyle name="Normal 10 5 6 2 3" xfId="17813" xr:uid="{210D17FB-841F-4727-85E3-5FE3FCC4ADD0}"/>
    <cellStyle name="Normal 10 5 6 3" xfId="10266" xr:uid="{D7731DE1-1F39-414E-94E8-F93ADE22AD36}"/>
    <cellStyle name="Normal 10 5 6 3 2" xfId="20646" xr:uid="{6AB2DD84-FC1E-4FCE-9A41-8AEC43B77AAB}"/>
    <cellStyle name="Normal 10 5 6 4" xfId="23215" xr:uid="{76D85C28-61AE-4219-984D-F64C2F08EF9D}"/>
    <cellStyle name="Normal 10 5 6 5" xfId="14980" xr:uid="{C73A3F77-5F9B-499C-99C1-C10AACA792FB}"/>
    <cellStyle name="Normal 10 5 7" xfId="3907" xr:uid="{8F1ECAB9-B2D0-4C66-A8C8-D8DB6AE70677}"/>
    <cellStyle name="Normal 10 5 7 2" xfId="8739" xr:uid="{3B338859-2BB7-4162-AFF2-8CE799F2D2F0}"/>
    <cellStyle name="Normal 10 5 7 2 2" xfId="19119" xr:uid="{1B97DD6F-C6DE-4CAA-9607-CC5F4AB82DA6}"/>
    <cellStyle name="Normal 10 5 7 3" xfId="11572" xr:uid="{3774D303-F796-402A-B72D-4E421037825C}"/>
    <cellStyle name="Normal 10 5 7 3 2" xfId="21952" xr:uid="{74694248-7D61-4DFB-9E54-39B70FA0DFA2}"/>
    <cellStyle name="Normal 10 5 7 4" xfId="27266" xr:uid="{80689584-B09C-4DBC-87BF-32AC6A054E81}"/>
    <cellStyle name="Normal 10 5 7 5" xfId="16286" xr:uid="{6C2AA31C-BC46-426A-BCD1-F32302E9D9C0}"/>
    <cellStyle name="Normal 10 5 8" xfId="5000" xr:uid="{E8BB7741-C876-45CA-BF01-E4DE7743D2A4}"/>
    <cellStyle name="Normal 10 5 8 2" xfId="14295" xr:uid="{BF531C93-9C84-44B1-B904-F3017FB86359}"/>
    <cellStyle name="Normal 10 5 9" xfId="6748" xr:uid="{60DF6826-08A1-4306-AFE5-63AAD1DDEB6D}"/>
    <cellStyle name="Normal 10 5 9 2" xfId="17128" xr:uid="{E47FA28B-42D9-4FDB-980B-CAB964F7C739}"/>
    <cellStyle name="Normal 10 6" xfId="646" xr:uid="{00000000-0005-0000-0000-000032040000}"/>
    <cellStyle name="Normal 10 6 10" xfId="9586" xr:uid="{BF9B7503-A44F-4390-8711-F07ABCCD2540}"/>
    <cellStyle name="Normal 10 6 10 2" xfId="19966" xr:uid="{8D28974B-C0A7-4A9A-9372-EF4CD004BAA0}"/>
    <cellStyle name="Normal 10 6 11" xfId="22726" xr:uid="{5324FDD6-CA57-4197-9D3A-497320850AF3}"/>
    <cellStyle name="Normal 10 6 12" xfId="12539" xr:uid="{920E345F-4955-448A-AE07-68A5F8ACB112}"/>
    <cellStyle name="Normal 10 6 2" xfId="647" xr:uid="{00000000-0005-0000-0000-000033040000}"/>
    <cellStyle name="Normal 10 6 2 2" xfId="648" xr:uid="{00000000-0005-0000-0000-000034040000}"/>
    <cellStyle name="Normal 10 6 2 2 2" xfId="5007" xr:uid="{39B56996-BACF-4C65-A039-1E7FA06B282E}"/>
    <cellStyle name="Normal 10 6 2 2 2 2" xfId="23703" xr:uid="{FA70729C-931C-4F65-90D9-27DCECD14F7E}"/>
    <cellStyle name="Normal 10 6 2 2 2 3" xfId="26249" xr:uid="{5EE40F8D-F9A4-4B99-822E-0104FF14354B}"/>
    <cellStyle name="Normal 10 6 2 2 2 4" xfId="14302" xr:uid="{10A92140-0D30-4480-BE1A-B6DC52AB4AE1}"/>
    <cellStyle name="Normal 10 6 2 2 3" xfId="6755" xr:uid="{A3F6FFA8-BCE9-488B-9DAC-B79C01361B55}"/>
    <cellStyle name="Normal 10 6 2 2 3 2" xfId="27558" xr:uid="{110C6E9B-7D3A-4776-8589-104B17B83A69}"/>
    <cellStyle name="Normal 10 6 2 2 3 3" xfId="26633" xr:uid="{F8DD828C-3596-4401-950D-AEDD6C57E035}"/>
    <cellStyle name="Normal 10 6 2 2 3 4" xfId="17135" xr:uid="{8F5C6642-B6A5-4231-A1E7-37158AF94102}"/>
    <cellStyle name="Normal 10 6 2 2 4" xfId="9588" xr:uid="{305A9460-1FB6-4B41-8A6E-1AAE76A5C45A}"/>
    <cellStyle name="Normal 10 6 2 2 4 2" xfId="29363" xr:uid="{61129D0B-387D-43DF-A959-20681714EEBD}"/>
    <cellStyle name="Normal 10 6 2 2 4 3" xfId="19968" xr:uid="{77C006B7-64F7-4BAE-AB5B-40567A449837}"/>
    <cellStyle name="Normal 10 6 2 2 5" xfId="23511" xr:uid="{1B56C959-4940-425F-953A-BE4766795580}"/>
    <cellStyle name="Normal 10 6 2 2 6" xfId="13667" xr:uid="{19F67F96-623F-4268-81C2-6B6E4B910625}"/>
    <cellStyle name="Normal 10 6 2 3" xfId="2710" xr:uid="{00000000-0005-0000-0000-00004A030000}"/>
    <cellStyle name="Normal 10 6 2 3 2" xfId="5928" xr:uid="{5982D64B-25C3-4AA1-B3A0-5D662BD0F663}"/>
    <cellStyle name="Normal 10 6 2 3 2 2" xfId="27901" xr:uid="{7E953B40-9F92-4B00-85F0-A374002C4C29}"/>
    <cellStyle name="Normal 10 6 2 3 2 3" xfId="15381" xr:uid="{0CE8BE64-1BB4-466E-8F36-32925D194118}"/>
    <cellStyle name="Normal 10 6 2 3 3" xfId="7834" xr:uid="{E59735AA-3C3C-4813-AF49-F60A6B61A21D}"/>
    <cellStyle name="Normal 10 6 2 3 3 2" xfId="18214" xr:uid="{0DC37640-7389-4FC8-8837-844B7798AD45}"/>
    <cellStyle name="Normal 10 6 2 3 4" xfId="10667" xr:uid="{2E3654C4-1C74-4339-9077-F92F9F9760F7}"/>
    <cellStyle name="Normal 10 6 2 3 4 2" xfId="21047" xr:uid="{880B7BB3-86A3-475B-935A-15DA7BC57CF9}"/>
    <cellStyle name="Normal 10 6 2 3 5" xfId="25294" xr:uid="{95709B43-6BF3-48EB-A15D-1920011B77FD}"/>
    <cellStyle name="Normal 10 6 2 3 6" xfId="13132" xr:uid="{F97B7FDC-819B-42EA-A182-A16499E8E5BA}"/>
    <cellStyle name="Normal 10 6 2 4" xfId="4149" xr:uid="{EAC5EE57-A6D6-4D64-8CB4-5F4C05BE2785}"/>
    <cellStyle name="Normal 10 6 2 4 2" xfId="8921" xr:uid="{B5C4E55E-AC21-412A-98AF-BE94B7998617}"/>
    <cellStyle name="Normal 10 6 2 4 2 2" xfId="29020" xr:uid="{880A3DEA-76D8-4573-A4D0-5E4C9480521D}"/>
    <cellStyle name="Normal 10 6 2 4 2 3" xfId="19301" xr:uid="{DBBE1912-80A6-4A42-A3FC-441F30A86E8B}"/>
    <cellStyle name="Normal 10 6 2 4 3" xfId="11754" xr:uid="{8E1B8FA6-9491-4279-BC88-632B6882E82C}"/>
    <cellStyle name="Normal 10 6 2 4 3 2" xfId="22134" xr:uid="{FF12EACC-A967-47BE-BE98-85132AE840E3}"/>
    <cellStyle name="Normal 10 6 2 4 4" xfId="25068" xr:uid="{0E0762A2-528D-416B-9669-382F11E08718}"/>
    <cellStyle name="Normal 10 6 2 4 5" xfId="16468" xr:uid="{DE694583-FED0-46AA-85CF-E78DF760D596}"/>
    <cellStyle name="Normal 10 6 2 5" xfId="5006" xr:uid="{DF1F6823-25E7-4F05-B57E-1EB8AA24D56D}"/>
    <cellStyle name="Normal 10 6 2 5 2" xfId="26551" xr:uid="{A0F6A9B4-5712-4C48-BDE6-DCD858684072}"/>
    <cellStyle name="Normal 10 6 2 5 3" xfId="14301" xr:uid="{84ACA945-8CE1-4B7E-82F0-C166E3A49B8C}"/>
    <cellStyle name="Normal 10 6 2 6" xfId="6754" xr:uid="{9F471B51-AA82-43BA-A861-84BE83FCD1DC}"/>
    <cellStyle name="Normal 10 6 2 6 2" xfId="17134" xr:uid="{A8ED8A8A-D036-48DD-ABBA-ED8B778C2FE3}"/>
    <cellStyle name="Normal 10 6 2 7" xfId="9587" xr:uid="{25BBE8C9-962D-48BE-A0BD-CF2937216FEC}"/>
    <cellStyle name="Normal 10 6 2 7 2" xfId="19967" xr:uid="{BDC739E1-E4E4-4E6B-A607-0B284BF6181C}"/>
    <cellStyle name="Normal 10 6 2 8" xfId="24088" xr:uid="{A2D4E8B2-D1DA-4754-A7F5-B003BAD84636}"/>
    <cellStyle name="Normal 10 6 2 9" xfId="12697" xr:uid="{34815816-84EF-47F5-8A53-5BDEE672354A}"/>
    <cellStyle name="Normal 10 6 3" xfId="649" xr:uid="{00000000-0005-0000-0000-000035040000}"/>
    <cellStyle name="Normal 10 6 3 2" xfId="4448" xr:uid="{F34BD96A-DB02-481B-9106-BFF9E529D8D4}"/>
    <cellStyle name="Normal 10 6 3 2 2" xfId="9220" xr:uid="{B885A5E0-403D-44AF-9BE1-09DAF86C44C0}"/>
    <cellStyle name="Normal 10 6 3 2 2 2" xfId="29213" xr:uid="{C1E3D8E8-BE48-47A5-B322-D45967D645FE}"/>
    <cellStyle name="Normal 10 6 3 2 2 3" xfId="19600" xr:uid="{16BA06DF-F5B4-43E4-AB90-6062B7824A70}"/>
    <cellStyle name="Normal 10 6 3 2 3" xfId="12053" xr:uid="{9CE428CC-3F08-4A0B-AB7D-6EAE5E11E180}"/>
    <cellStyle name="Normal 10 6 3 2 3 2" xfId="22433" xr:uid="{8D085CAC-80A9-49FB-962B-432B8CE290D6}"/>
    <cellStyle name="Normal 10 6 3 2 4" xfId="24863" xr:uid="{B3055D71-81D0-437D-9D41-F2836BE07C9E}"/>
    <cellStyle name="Normal 10 6 3 2 5" xfId="16767" xr:uid="{4A766B7B-E0F0-456B-A7A7-B6061B2E056F}"/>
    <cellStyle name="Normal 10 6 3 3" xfId="5008" xr:uid="{B637C1DD-301C-44F4-B7A7-79AD509BD66D}"/>
    <cellStyle name="Normal 10 6 3 3 2" xfId="26760" xr:uid="{0A587C40-267B-43F6-8529-3D992534D524}"/>
    <cellStyle name="Normal 10 6 3 3 3" xfId="26382" xr:uid="{8A39AC38-4960-4189-A4F2-FEA8F3F1D7E7}"/>
    <cellStyle name="Normal 10 6 3 3 4" xfId="14303" xr:uid="{6636712E-787F-45E7-B7CE-7C4B22CF90BB}"/>
    <cellStyle name="Normal 10 6 3 4" xfId="6756" xr:uid="{521F4715-30F3-450A-8E70-59A4C856F53B}"/>
    <cellStyle name="Normal 10 6 3 4 2" xfId="28493" xr:uid="{68D5B81F-06F9-4F91-8DA7-F99E5FB63E70}"/>
    <cellStyle name="Normal 10 6 3 4 3" xfId="27729" xr:uid="{A66326AE-615D-4899-9097-F01331D0DC14}"/>
    <cellStyle name="Normal 10 6 3 4 4" xfId="17136" xr:uid="{DFE05748-833C-49B5-8FC2-581C2F669F45}"/>
    <cellStyle name="Normal 10 6 3 5" xfId="9589" xr:uid="{9BEA53C0-A74E-473E-95EB-6E1EFC8E46DA}"/>
    <cellStyle name="Normal 10 6 3 5 2" xfId="29364" xr:uid="{1B00EA1A-C873-4984-AD72-859ACAA6BCF7}"/>
    <cellStyle name="Normal 10 6 3 5 3" xfId="19969" xr:uid="{C54DFF6E-8683-4C6A-AE25-D82FB9F4C314}"/>
    <cellStyle name="Normal 10 6 3 6" xfId="23752" xr:uid="{C3E94CB5-A5A2-47A9-A8D2-C9F20271064B}"/>
    <cellStyle name="Normal 10 6 3 7" xfId="13668" xr:uid="{431234E6-A6AB-4CDD-9650-3B70FE740AD1}"/>
    <cellStyle name="Normal 10 6 4" xfId="650" xr:uid="{00000000-0005-0000-0000-000036040000}"/>
    <cellStyle name="Normal 10 6 4 2" xfId="5009" xr:uid="{CDC7742B-7B1D-44B1-A6C7-1F7BF825D790}"/>
    <cellStyle name="Normal 10 6 4 2 2" xfId="25618" xr:uid="{90403AD1-87A2-4A06-B8D4-461532C87A2B}"/>
    <cellStyle name="Normal 10 6 4 2 3" xfId="26948" xr:uid="{8F25B05A-6692-41D6-AC10-02DF8228ABF7}"/>
    <cellStyle name="Normal 10 6 4 2 4" xfId="14304" xr:uid="{DE45C426-2429-44FA-BF31-64B37C6D2B76}"/>
    <cellStyle name="Normal 10 6 4 3" xfId="6757" xr:uid="{8DD2C49C-88CC-4D1E-9FC3-B3DB4EDF03DE}"/>
    <cellStyle name="Normal 10 6 4 3 2" xfId="27044" xr:uid="{29447C94-2B87-406A-A6EC-A96BA26D6005}"/>
    <cellStyle name="Normal 10 6 4 3 3" xfId="17137" xr:uid="{DA62D91E-8730-4317-BBDC-371015900A8A}"/>
    <cellStyle name="Normal 10 6 4 4" xfId="9590" xr:uid="{8D5F5DC9-0F6D-4E91-BB28-C2224301C004}"/>
    <cellStyle name="Normal 10 6 4 4 2" xfId="19970" xr:uid="{BDE4E12D-F3FD-40EB-ADC3-760BA283CA50}"/>
    <cellStyle name="Normal 10 6 4 5" xfId="23635" xr:uid="{EA37B6BC-5E00-4185-891A-4FC7F30E6DE9}"/>
    <cellStyle name="Normal 10 6 4 6" xfId="13395" xr:uid="{AE8005BD-9DD0-4DFB-9025-EA49D1ED0B05}"/>
    <cellStyle name="Normal 10 6 5" xfId="2581" xr:uid="{00000000-0005-0000-0000-00004D030000}"/>
    <cellStyle name="Normal 10 6 5 2" xfId="5846" xr:uid="{FE6DE163-301C-4795-9D06-4A5573B6961C}"/>
    <cellStyle name="Normal 10 6 5 2 2" xfId="26620" xr:uid="{3B123A76-95AA-4AF0-B4E8-68558BE41F55}"/>
    <cellStyle name="Normal 10 6 5 2 3" xfId="15253" xr:uid="{508EC014-028B-40B4-A293-3AE342E1137C}"/>
    <cellStyle name="Normal 10 6 5 3" xfId="7706" xr:uid="{03F66AF6-0F94-47D4-BCE0-E4F38834EC61}"/>
    <cellStyle name="Normal 10 6 5 3 2" xfId="18086" xr:uid="{09400E10-ADC3-428B-86CB-4AF8165E69E4}"/>
    <cellStyle name="Normal 10 6 5 4" xfId="10539" xr:uid="{86986A51-A91C-4172-AC43-10C674BD080F}"/>
    <cellStyle name="Normal 10 6 5 4 2" xfId="20919" xr:uid="{22F9676A-0A99-40C1-8725-F5A266751B24}"/>
    <cellStyle name="Normal 10 6 5 5" xfId="23403" xr:uid="{E89352E2-534E-475D-8CD3-48D0129E04DA}"/>
    <cellStyle name="Normal 10 6 5 6" xfId="12969" xr:uid="{D3105435-CF6A-4D95-9759-F0B25EEDE91F}"/>
    <cellStyle name="Normal 10 6 6" xfId="2307" xr:uid="{00000000-0005-0000-0000-000047030000}"/>
    <cellStyle name="Normal 10 6 6 2" xfId="7434" xr:uid="{F1276FE4-3F1A-44B8-B22D-1BCFFE76D63A}"/>
    <cellStyle name="Normal 10 6 6 2 2" xfId="26778" xr:uid="{B0BBD40A-C10E-4E20-8B65-20FF403BF4C4}"/>
    <cellStyle name="Normal 10 6 6 2 3" xfId="17814" xr:uid="{C074B1F8-18E2-4DEE-A23E-D7FDFD521CA2}"/>
    <cellStyle name="Normal 10 6 6 3" xfId="10267" xr:uid="{285AAFDB-F04D-43BE-9987-4E22A93AECB8}"/>
    <cellStyle name="Normal 10 6 6 3 2" xfId="20647" xr:uid="{B193B365-E63E-4F24-A47E-36330FBA0B4B}"/>
    <cellStyle name="Normal 10 6 6 4" xfId="24797" xr:uid="{9786D1C4-93E6-461A-BB9A-2F390036C635}"/>
    <cellStyle name="Normal 10 6 6 5" xfId="14981" xr:uid="{958DBBFA-20D9-4A0B-BE07-59CAABDC4B74}"/>
    <cellStyle name="Normal 10 6 7" xfId="3908" xr:uid="{A60CFB81-47FF-43EC-B87D-7B2942726973}"/>
    <cellStyle name="Normal 10 6 7 2" xfId="8740" xr:uid="{117CF4B0-DC20-439A-9C13-DE813CBE2479}"/>
    <cellStyle name="Normal 10 6 7 2 2" xfId="19120" xr:uid="{6D224E80-2EC9-4682-B730-A7D49657996C}"/>
    <cellStyle name="Normal 10 6 7 3" xfId="11573" xr:uid="{6E3979E6-29FC-4AD6-A1C8-A556A0047BFD}"/>
    <cellStyle name="Normal 10 6 7 3 2" xfId="21953" xr:uid="{0D3647C2-022A-4930-85A8-0685315DF9D0}"/>
    <cellStyle name="Normal 10 6 7 4" xfId="26978" xr:uid="{1AFC1FBA-F9D5-46EC-A43F-0046A8D48EC0}"/>
    <cellStyle name="Normal 10 6 7 5" xfId="16287" xr:uid="{946ACEF6-C366-4EA0-B9A2-DD5644EA8DD7}"/>
    <cellStyle name="Normal 10 6 8" xfId="5005" xr:uid="{CFAADE8E-03E3-433D-842C-3097079E60E5}"/>
    <cellStyle name="Normal 10 6 8 2" xfId="14300" xr:uid="{BD482CB5-9EAB-4853-B0E2-071175A9790D}"/>
    <cellStyle name="Normal 10 6 9" xfId="6753" xr:uid="{2058E728-6CCA-4E62-8143-E5BCB0205D8E}"/>
    <cellStyle name="Normal 10 6 9 2" xfId="17133" xr:uid="{FAA1640A-AFD2-4287-AD13-70DFDB6442C3}"/>
    <cellStyle name="Normal 10 7" xfId="651" xr:uid="{00000000-0005-0000-0000-000037040000}"/>
    <cellStyle name="Normal 10 7 10" xfId="12540" xr:uid="{F821FDA3-12BC-4518-8F28-E452748F667F}"/>
    <cellStyle name="Normal 10 7 2" xfId="652" xr:uid="{00000000-0005-0000-0000-000038040000}"/>
    <cellStyle name="Normal 10 7 2 2" xfId="2892" xr:uid="{00000000-0005-0000-0000-000050030000}"/>
    <cellStyle name="Normal 10 7 2 2 2" xfId="6078" xr:uid="{CC2ECD8F-407B-4927-ABEA-D40D40D24F66}"/>
    <cellStyle name="Normal 10 7 2 2 2 2" xfId="27281" xr:uid="{882C2F25-DCBF-4694-AA17-02BB48F7B57E}"/>
    <cellStyle name="Normal 10 7 2 2 2 3" xfId="26432" xr:uid="{DF87DB64-E865-49CB-9FDC-157286E0647D}"/>
    <cellStyle name="Normal 10 7 2 2 2 4" xfId="15556" xr:uid="{7EA5F5C9-C78D-415C-9D6F-9362545C0D7C}"/>
    <cellStyle name="Normal 10 7 2 2 3" xfId="8009" xr:uid="{94FA797D-4915-4A54-A568-7FEF5F6F8D40}"/>
    <cellStyle name="Normal 10 7 2 2 3 2" xfId="28450" xr:uid="{AEE86EF5-1F81-4D7C-8A04-C59592590F03}"/>
    <cellStyle name="Normal 10 7 2 2 3 3" xfId="18389" xr:uid="{228C6A02-AE5C-4173-A679-937E957CD907}"/>
    <cellStyle name="Normal 10 7 2 2 4" xfId="10842" xr:uid="{CF1B72B4-4A3F-4F90-A469-E1241D344A7F}"/>
    <cellStyle name="Normal 10 7 2 2 4 2" xfId="21222" xr:uid="{45CCC362-57C6-49C0-993A-DE7C70B0BADB}"/>
    <cellStyle name="Normal 10 7 2 2 5" xfId="24893" xr:uid="{57C54EAD-27D1-4A4D-9B91-6F36FCFB2DFE}"/>
    <cellStyle name="Normal 10 7 2 2 6" xfId="13396" xr:uid="{5FF3E50C-48B5-4A13-A404-BC06F6BFCA6D}"/>
    <cellStyle name="Normal 10 7 2 3" xfId="5011" xr:uid="{FBDBE7E8-6F8E-4593-9927-D38559C06384}"/>
    <cellStyle name="Normal 10 7 2 3 2" xfId="25201" xr:uid="{992B24E4-E892-44B1-90A3-931ACC9D3048}"/>
    <cellStyle name="Normal 10 7 2 3 3" xfId="28699" xr:uid="{90F417C6-03DE-4C3A-92A9-AC7D5FE1C73C}"/>
    <cellStyle name="Normal 10 7 2 3 4" xfId="14306" xr:uid="{0CF190E2-42DC-4B88-88DA-17A866438CF3}"/>
    <cellStyle name="Normal 10 7 2 4" xfId="6759" xr:uid="{A0459E73-A983-4DDF-9714-8E97BD05D5D6}"/>
    <cellStyle name="Normal 10 7 2 4 2" xfId="28297" xr:uid="{A292C127-3B59-4345-8BF7-9EC1B8D0DC4A}"/>
    <cellStyle name="Normal 10 7 2 4 3" xfId="27531" xr:uid="{EAD04638-6469-4367-8D06-21510AA38F8E}"/>
    <cellStyle name="Normal 10 7 2 4 4" xfId="17139" xr:uid="{558ABC0A-95E8-4546-9D32-71B526151466}"/>
    <cellStyle name="Normal 10 7 2 5" xfId="9592" xr:uid="{1784AC74-1DFC-4771-AE3E-D68ED207F8EE}"/>
    <cellStyle name="Normal 10 7 2 5 2" xfId="29365" xr:uid="{CF24331F-8507-4C5D-BFCC-1D3F38373ABE}"/>
    <cellStyle name="Normal 10 7 2 5 3" xfId="19972" xr:uid="{C3ECC58A-68DB-4012-A294-0326A38AC199}"/>
    <cellStyle name="Normal 10 7 2 6" xfId="22777" xr:uid="{B22A62FB-71E1-4CEA-8DA1-514420CD1381}"/>
    <cellStyle name="Normal 10 7 2 7" xfId="12698" xr:uid="{E4679F30-9D82-48AD-8C5B-CE3E86709B40}"/>
    <cellStyle name="Normal 10 7 3" xfId="653" xr:uid="{00000000-0005-0000-0000-000039040000}"/>
    <cellStyle name="Normal 10 7 3 2" xfId="5012" xr:uid="{C88D703C-81D9-4E77-A9D3-E3A21517C11B}"/>
    <cellStyle name="Normal 10 7 3 2 2" xfId="26637" xr:uid="{D73DE642-9C95-4957-8D2E-3DF02C734610}"/>
    <cellStyle name="Normal 10 7 3 2 3" xfId="26235" xr:uid="{638ADA3B-9727-4610-9F27-6A8251079301}"/>
    <cellStyle name="Normal 10 7 3 2 4" xfId="14307" xr:uid="{97DB6D93-0FB0-40C0-8035-803DA0B0EED5}"/>
    <cellStyle name="Normal 10 7 3 3" xfId="6760" xr:uid="{4E8E6403-062F-4D33-B367-EFB72E124076}"/>
    <cellStyle name="Normal 10 7 3 3 2" xfId="26746" xr:uid="{50992C7C-F8DB-4CD2-A1D6-F4DB4AA7DF31}"/>
    <cellStyle name="Normal 10 7 3 3 3" xfId="26567" xr:uid="{5EE0FC62-3A65-427E-BAF7-A25739160E17}"/>
    <cellStyle name="Normal 10 7 3 3 4" xfId="17140" xr:uid="{A8AA640D-8C7D-4575-AAFC-4DAADC06BCDA}"/>
    <cellStyle name="Normal 10 7 3 4" xfId="9593" xr:uid="{EE2FC9AD-A65D-4B9A-8732-6B708047D937}"/>
    <cellStyle name="Normal 10 7 3 4 2" xfId="29366" xr:uid="{32611AD5-F7BB-4BC4-BCB9-A2E09C46AC95}"/>
    <cellStyle name="Normal 10 7 3 4 3" xfId="19973" xr:uid="{2B1A8C81-742B-46B5-84AD-00923842F051}"/>
    <cellStyle name="Normal 10 7 3 5" xfId="22870" xr:uid="{4DDD050D-7732-43E9-90C4-007065CD737D}"/>
    <cellStyle name="Normal 10 7 3 6" xfId="13133" xr:uid="{5F5A99A5-EF3A-4D04-B501-071509441D16}"/>
    <cellStyle name="Normal 10 7 4" xfId="2308" xr:uid="{00000000-0005-0000-0000-00004E030000}"/>
    <cellStyle name="Normal 10 7 4 2" xfId="7435" xr:uid="{BAF217EA-ABDC-42D9-9E6F-41A7B7DE8930}"/>
    <cellStyle name="Normal 10 7 4 2 2" xfId="28146" xr:uid="{A559740B-61C2-4534-A1F4-8F727F634966}"/>
    <cellStyle name="Normal 10 7 4 2 3" xfId="17815" xr:uid="{AB56073A-238B-40AC-BFBA-98C82DDD024F}"/>
    <cellStyle name="Normal 10 7 4 3" xfId="10268" xr:uid="{DDDC7BD6-B3FE-46EE-9E13-DD6DB8618B71}"/>
    <cellStyle name="Normal 10 7 4 3 2" xfId="20648" xr:uid="{C96C7EF9-3262-4674-BF86-7BD8EC2521DD}"/>
    <cellStyle name="Normal 10 7 4 4" xfId="23389" xr:uid="{458D4371-4EFE-4C1D-832F-9A8A629CD593}"/>
    <cellStyle name="Normal 10 7 4 5" xfId="14982" xr:uid="{B299F396-D6F3-4F44-804C-772EFBD69A4E}"/>
    <cellStyle name="Normal 10 7 5" xfId="3909" xr:uid="{61C603DD-50F2-47B0-BCA8-B5EB6B4B49E1}"/>
    <cellStyle name="Normal 10 7 5 2" xfId="8741" xr:uid="{B49ABC57-6C3A-4AA0-B697-397F7ABD4B90}"/>
    <cellStyle name="Normal 10 7 5 2 2" xfId="28969" xr:uid="{ECD4C1E9-2E16-4E43-BC25-666E2AB156C1}"/>
    <cellStyle name="Normal 10 7 5 2 3" xfId="19121" xr:uid="{17C24AE6-B0A5-4521-86AC-96BAD9EAE656}"/>
    <cellStyle name="Normal 10 7 5 3" xfId="11574" xr:uid="{C81BDC82-E733-4F9D-938D-25440A8EEDD4}"/>
    <cellStyle name="Normal 10 7 5 3 2" xfId="21954" xr:uid="{DE0AD418-101F-4343-93B5-357FED240FAF}"/>
    <cellStyle name="Normal 10 7 5 4" xfId="25689" xr:uid="{DA66FF33-3ED4-4FF5-884F-8E76CA287F4D}"/>
    <cellStyle name="Normal 10 7 5 5" xfId="16288" xr:uid="{3A0456F9-E35C-4571-BD66-61535D499AF1}"/>
    <cellStyle name="Normal 10 7 6" xfId="5010" xr:uid="{85677112-D774-4197-804C-C7161A506172}"/>
    <cellStyle name="Normal 10 7 6 2" xfId="26308" xr:uid="{7EF06433-0338-44F1-A066-86EA325F5537}"/>
    <cellStyle name="Normal 10 7 6 3" xfId="27161" xr:uid="{EAE7A6D8-C933-46E4-B21C-514D984637C4}"/>
    <cellStyle name="Normal 10 7 6 4" xfId="14305" xr:uid="{2B4195E4-819A-4BBE-99A5-78CA492C5487}"/>
    <cellStyle name="Normal 10 7 7" xfId="6758" xr:uid="{6CB15D54-D6BE-4B60-8229-8F91DBFF0962}"/>
    <cellStyle name="Normal 10 7 7 2" xfId="27449" xr:uid="{4345BBE0-7708-4EFA-B388-A2920912B8B0}"/>
    <cellStyle name="Normal 10 7 7 3" xfId="17138" xr:uid="{3FA8B168-32A7-44B9-A805-AC0D19DB1902}"/>
    <cellStyle name="Normal 10 7 8" xfId="9591" xr:uid="{A30B71C2-1253-4D9E-8E5A-96397D10B1A0}"/>
    <cellStyle name="Normal 10 7 8 2" xfId="19971" xr:uid="{68E2C79B-3351-427E-90A4-9F8EE4F19241}"/>
    <cellStyle name="Normal 10 7 9" xfId="22894" xr:uid="{EE917F65-BFB8-4AFD-A29D-EA140501DFF2}"/>
    <cellStyle name="Normal 10 8" xfId="654" xr:uid="{00000000-0005-0000-0000-00003A040000}"/>
    <cellStyle name="Normal 10 8 10" xfId="12541" xr:uid="{EE31A128-3B45-438F-9726-B19FCB184595}"/>
    <cellStyle name="Normal 10 8 2" xfId="655" xr:uid="{00000000-0005-0000-0000-00003B040000}"/>
    <cellStyle name="Normal 10 8 2 2" xfId="2893" xr:uid="{00000000-0005-0000-0000-000054030000}"/>
    <cellStyle name="Normal 10 8 2 2 2" xfId="6079" xr:uid="{A0CFB994-EA60-4B02-AA68-B03074C76735}"/>
    <cellStyle name="Normal 10 8 2 2 2 2" xfId="28398" xr:uid="{D5975A2B-9295-469A-A133-0EBC572336E0}"/>
    <cellStyle name="Normal 10 8 2 2 2 3" xfId="27063" xr:uid="{70555EC4-546F-41C0-B750-52D6A322269C}"/>
    <cellStyle name="Normal 10 8 2 2 2 4" xfId="15557" xr:uid="{794DBC6E-14A2-4734-99F7-70D117FBBAD0}"/>
    <cellStyle name="Normal 10 8 2 2 3" xfId="8010" xr:uid="{FBAF8402-64FF-45F9-A42F-592C594DC771}"/>
    <cellStyle name="Normal 10 8 2 2 3 2" xfId="25986" xr:uid="{9097DAC1-B209-4E21-AE4E-BCAE804BAEFE}"/>
    <cellStyle name="Normal 10 8 2 2 3 3" xfId="18390" xr:uid="{CAE71BF5-3F3D-4465-B553-BCFC6E73AF9D}"/>
    <cellStyle name="Normal 10 8 2 2 4" xfId="10843" xr:uid="{6FC633C3-D4A3-42B9-AFCB-1ECA9A33E754}"/>
    <cellStyle name="Normal 10 8 2 2 4 2" xfId="21223" xr:uid="{1D1CE3C8-1DB9-4DB7-A522-1FDDFAADDA5E}"/>
    <cellStyle name="Normal 10 8 2 2 5" xfId="24857" xr:uid="{EB632C0D-AD4B-4FCC-8228-E986BEAEE4B1}"/>
    <cellStyle name="Normal 10 8 2 2 6" xfId="13397" xr:uid="{4FED0E67-E53E-4A17-AAA0-0A54730B296C}"/>
    <cellStyle name="Normal 10 8 2 3" xfId="5014" xr:uid="{409B2478-6962-4107-A19E-0FB21C35F15C}"/>
    <cellStyle name="Normal 10 8 2 3 2" xfId="24766" xr:uid="{CFA91C3D-2253-4631-B07D-0522ADC66C9B}"/>
    <cellStyle name="Normal 10 8 2 3 3" xfId="28165" xr:uid="{972AC645-2F54-44C0-987C-BB9102FC5DE8}"/>
    <cellStyle name="Normal 10 8 2 3 4" xfId="14309" xr:uid="{2D2E11D5-34E7-4B68-A643-72F678070917}"/>
    <cellStyle name="Normal 10 8 2 4" xfId="6762" xr:uid="{1584479C-892A-4314-962F-4E68ADB6D5E5}"/>
    <cellStyle name="Normal 10 8 2 4 2" xfId="28374" xr:uid="{CA89F0A2-B79D-43E4-9223-BD20D06DFA40}"/>
    <cellStyle name="Normal 10 8 2 4 3" xfId="26653" xr:uid="{F72933AC-3920-49BC-A29A-2ADF779F0C81}"/>
    <cellStyle name="Normal 10 8 2 4 4" xfId="17142" xr:uid="{21D46F1C-F270-4F2E-B443-4BE2392A6BB7}"/>
    <cellStyle name="Normal 10 8 2 5" xfId="9595" xr:uid="{317A581C-C5FB-445B-93C4-0A1BE1730DE7}"/>
    <cellStyle name="Normal 10 8 2 5 2" xfId="29367" xr:uid="{D0F43B31-E562-48A9-9176-AA5F40F37B3C}"/>
    <cellStyle name="Normal 10 8 2 5 3" xfId="19975" xr:uid="{92C0130D-6161-4069-ACD0-5D1D49843D38}"/>
    <cellStyle name="Normal 10 8 2 6" xfId="24666" xr:uid="{8DE1D7DF-FF9D-4516-A4A3-9FF161B67641}"/>
    <cellStyle name="Normal 10 8 2 7" xfId="12699" xr:uid="{F3D7643F-E5BE-412E-90FF-8EDF06986B0A}"/>
    <cellStyle name="Normal 10 8 3" xfId="656" xr:uid="{00000000-0005-0000-0000-00003C040000}"/>
    <cellStyle name="Normal 10 8 3 2" xfId="5015" xr:uid="{CAE5D93E-5D45-48CC-B987-3875BFAADF96}"/>
    <cellStyle name="Normal 10 8 3 2 2" xfId="26529" xr:uid="{47C137B0-9F61-45C8-BF19-4E2E1C05E6FE}"/>
    <cellStyle name="Normal 10 8 3 2 3" xfId="27571" xr:uid="{E8F109B9-33A9-41CC-91A6-5AB2C9B69C61}"/>
    <cellStyle name="Normal 10 8 3 2 4" xfId="14310" xr:uid="{AB4E8A9C-01B8-438D-9B99-62BE1966F05F}"/>
    <cellStyle name="Normal 10 8 3 3" xfId="6763" xr:uid="{A22C5863-B2D3-4AEC-A96F-85228836E625}"/>
    <cellStyle name="Normal 10 8 3 3 2" xfId="26856" xr:uid="{6ABAE12B-5A3C-48EC-A6EA-795259A43F37}"/>
    <cellStyle name="Normal 10 8 3 3 3" xfId="26173" xr:uid="{64A3C3EE-5345-4EA9-A7ED-8F7696168E86}"/>
    <cellStyle name="Normal 10 8 3 3 4" xfId="17143" xr:uid="{734FADE0-5EE3-4874-8BF2-008752407627}"/>
    <cellStyle name="Normal 10 8 3 4" xfId="9596" xr:uid="{EB7E1E39-BF3C-4703-8287-CB441AAE210D}"/>
    <cellStyle name="Normal 10 8 3 4 2" xfId="29368" xr:uid="{B25A99E3-6995-487D-A1B1-71C4FF5FF6CF}"/>
    <cellStyle name="Normal 10 8 3 4 3" xfId="19976" xr:uid="{F471CF1F-0349-4DBC-9773-0612DF90A625}"/>
    <cellStyle name="Normal 10 8 3 5" xfId="23461" xr:uid="{D0EFAB01-FE0D-4A03-A9A3-CA9F0E3D1FE0}"/>
    <cellStyle name="Normal 10 8 3 6" xfId="13134" xr:uid="{35FEE4B3-836F-4F9E-9143-C316473FB6F6}"/>
    <cellStyle name="Normal 10 8 4" xfId="2309" xr:uid="{00000000-0005-0000-0000-000052030000}"/>
    <cellStyle name="Normal 10 8 4 2" xfId="7436" xr:uid="{8FF68166-9F49-494D-8462-25DE2B08EE2E}"/>
    <cellStyle name="Normal 10 8 4 2 2" xfId="26885" xr:uid="{4669CDC5-AE32-433E-B6A4-3AE4679915BE}"/>
    <cellStyle name="Normal 10 8 4 2 3" xfId="17816" xr:uid="{70364681-6142-4D63-B7DE-0F5B7101ADAD}"/>
    <cellStyle name="Normal 10 8 4 3" xfId="10269" xr:uid="{488C0532-C5F5-45E2-B7BD-5CA7C011EA91}"/>
    <cellStyle name="Normal 10 8 4 3 2" xfId="20649" xr:uid="{30FDD3FA-02F4-47DB-8A7A-CAC4633D2432}"/>
    <cellStyle name="Normal 10 8 4 4" xfId="24216" xr:uid="{5EFFEEF8-FFC8-4640-85FA-258239ACB54A}"/>
    <cellStyle name="Normal 10 8 4 5" xfId="14983" xr:uid="{C9A74A77-D189-4A5F-BE8B-C46B08914AE5}"/>
    <cellStyle name="Normal 10 8 5" xfId="3910" xr:uid="{C8F123DD-E0F6-4353-820B-E926F9972A75}"/>
    <cellStyle name="Normal 10 8 5 2" xfId="8742" xr:uid="{8F970CBC-8B8E-4BE5-91D5-B32D299E0C52}"/>
    <cellStyle name="Normal 10 8 5 2 2" xfId="28970" xr:uid="{1B312749-DA4D-4BFD-8951-FB227F931A60}"/>
    <cellStyle name="Normal 10 8 5 2 3" xfId="19122" xr:uid="{F076B2C6-4BA3-4F4A-9744-89DC8E5F2DA0}"/>
    <cellStyle name="Normal 10 8 5 3" xfId="11575" xr:uid="{DAE36C14-F7EF-42EC-9DDD-DA03FD75FAFE}"/>
    <cellStyle name="Normal 10 8 5 3 2" xfId="21955" xr:uid="{D7DADB29-3C49-4D5F-B11D-4483FA22B25D}"/>
    <cellStyle name="Normal 10 8 5 4" xfId="23050" xr:uid="{6A8155D8-4B40-41BD-8C49-098456DFD963}"/>
    <cellStyle name="Normal 10 8 5 5" xfId="16289" xr:uid="{02F3164E-78E2-46D4-9BA6-C9EC3EA0CA17}"/>
    <cellStyle name="Normal 10 8 6" xfId="5013" xr:uid="{73290ACF-874E-4463-BF29-35BF3C392A42}"/>
    <cellStyle name="Normal 10 8 6 2" xfId="27012" xr:uid="{05E55131-60F5-414F-90BD-5809515F18DE}"/>
    <cellStyle name="Normal 10 8 6 3" xfId="28622" xr:uid="{FA43042F-556E-47EF-BE99-43541F3F04F3}"/>
    <cellStyle name="Normal 10 8 6 4" xfId="14308" xr:uid="{7A1DFDA4-BFFE-4316-976D-5C0000D69D46}"/>
    <cellStyle name="Normal 10 8 7" xfId="6761" xr:uid="{833A8830-F59C-4B79-94D7-4628C3C62663}"/>
    <cellStyle name="Normal 10 8 7 2" xfId="27919" xr:uid="{545609B8-E434-4CC6-8A8F-8B96C19D7E3D}"/>
    <cellStyle name="Normal 10 8 7 3" xfId="17141" xr:uid="{DB5D6570-175C-4332-8757-3BF2DA3031F1}"/>
    <cellStyle name="Normal 10 8 8" xfId="9594" xr:uid="{D3C09DE8-C693-446C-B052-83ABF954DF2A}"/>
    <cellStyle name="Normal 10 8 8 2" xfId="19974" xr:uid="{1C13563C-18B1-4DF8-ABE6-F35F41AFD964}"/>
    <cellStyle name="Normal 10 8 9" xfId="24296" xr:uid="{B603D7A7-04B1-4ED7-88ED-BFC0E0C71988}"/>
    <cellStyle name="Normal 10 9" xfId="657" xr:uid="{00000000-0005-0000-0000-00003D040000}"/>
    <cellStyle name="Normal 10 9 10" xfId="12534" xr:uid="{6A35C548-C03B-41DB-89F5-E67E3EC2B6B8}"/>
    <cellStyle name="Normal 10 9 2" xfId="658" xr:uid="{00000000-0005-0000-0000-00003E040000}"/>
    <cellStyle name="Normal 10 9 2 2" xfId="5017" xr:uid="{44EA2E7B-0E28-4354-ADFF-C1824D0A66F5}"/>
    <cellStyle name="Normal 10 9 2 2 2" xfId="25679" xr:uid="{49F5C2C5-B8A4-4A2F-B8EF-288E2B6DD99D}"/>
    <cellStyle name="Normal 10 9 2 2 3" xfId="28069" xr:uid="{C5C0F6E1-80A2-467C-8197-E34ABA307372}"/>
    <cellStyle name="Normal 10 9 2 2 4" xfId="14312" xr:uid="{BC7474D3-290D-4433-9889-54AF8D03D824}"/>
    <cellStyle name="Normal 10 9 2 3" xfId="6765" xr:uid="{35CE7DCA-172E-41D1-AEDF-D6BDD15EF4BE}"/>
    <cellStyle name="Normal 10 9 2 3 2" xfId="26055" xr:uid="{037D4F64-AFC1-4B88-8F04-59F028158B0E}"/>
    <cellStyle name="Normal 10 9 2 3 3" xfId="26706" xr:uid="{727E0F45-F15A-4771-A83B-58D00358145B}"/>
    <cellStyle name="Normal 10 9 2 3 4" xfId="17145" xr:uid="{BEBCC9DC-6C69-4362-8885-4504A4A3058D}"/>
    <cellStyle name="Normal 10 9 2 4" xfId="9598" xr:uid="{3012AD1B-DAF3-4034-8022-9E938CE83436}"/>
    <cellStyle name="Normal 10 9 2 4 2" xfId="29369" xr:uid="{332065EF-1C3C-48D9-8992-87DE9C467AFE}"/>
    <cellStyle name="Normal 10 9 2 4 3" xfId="19978" xr:uid="{42CEACA7-1BC8-4363-853A-DF1FCF5E462A}"/>
    <cellStyle name="Normal 10 9 2 5" xfId="24585" xr:uid="{9CAE7B6A-39D2-4C48-9EE7-84D4FD6E1A64}"/>
    <cellStyle name="Normal 10 9 2 6" xfId="13669" xr:uid="{9DEB3DFF-343C-40F6-A724-425256BF1796}"/>
    <cellStyle name="Normal 10 9 3" xfId="659" xr:uid="{00000000-0005-0000-0000-00003F040000}"/>
    <cellStyle name="Normal 10 9 3 2" xfId="2703" xr:uid="{00000000-0005-0000-0000-000058030000}"/>
    <cellStyle name="Normal 10 9 3 2 2" xfId="7827" xr:uid="{2BC96A01-13A6-43CF-9A41-B31CCAED71FF}"/>
    <cellStyle name="Normal 10 9 3 2 2 2" xfId="18207" xr:uid="{D0E5DF64-B356-420C-A17C-FC4B250E48FB}"/>
    <cellStyle name="Normal 10 9 3 2 3" xfId="10660" xr:uid="{109CB8A7-E0E7-403C-BF11-6492C60BA467}"/>
    <cellStyle name="Normal 10 9 3 2 3 2" xfId="21040" xr:uid="{CB50AAB3-2FDA-4AE0-BAAD-EE57FEBDB697}"/>
    <cellStyle name="Normal 10 9 3 2 4" xfId="27811" xr:uid="{7DB748C1-9AD9-4060-ABE2-5B42446CC4E2}"/>
    <cellStyle name="Normal 10 9 3 2 5" xfId="15374" xr:uid="{8A1082E3-E28F-4BA8-BE5A-701F36954EB8}"/>
    <cellStyle name="Normal 10 9 3 3" xfId="3626" xr:uid="{00000000-0005-0000-0000-00003F040000}"/>
    <cellStyle name="Normal 10 9 3 4" xfId="5018" xr:uid="{0C061EC0-651E-4DB0-B891-F07E2F1BDD54}"/>
    <cellStyle name="Normal 10 9 3 4 2" xfId="29762" xr:uid="{7DD32FFB-9842-4328-84E5-E9D8D2B0F68E}"/>
    <cellStyle name="Normal 10 9 3 5" xfId="25107" xr:uid="{A45BE94C-D0DC-47D2-B563-6A624B103F55}"/>
    <cellStyle name="Normal 10 9 3 6" xfId="13121" xr:uid="{C69776D5-8F20-4F3F-A364-1CB5A543619C}"/>
    <cellStyle name="Normal 10 9 4" xfId="2302" xr:uid="{00000000-0005-0000-0000-000056030000}"/>
    <cellStyle name="Normal 10 9 4 2" xfId="7429" xr:uid="{9EF342DE-D374-45F9-84AF-CFDBD2020EC2}"/>
    <cellStyle name="Normal 10 9 4 2 2" xfId="26515" xr:uid="{47B76C65-A14F-45B4-86BE-32651113DE28}"/>
    <cellStyle name="Normal 10 9 4 2 3" xfId="17809" xr:uid="{6A00B2B1-1E41-43BF-844E-E441F7A086EB}"/>
    <cellStyle name="Normal 10 9 4 3" xfId="10262" xr:uid="{682143A9-6192-47B4-93BA-0CB37927D3EE}"/>
    <cellStyle name="Normal 10 9 4 3 2" xfId="20642" xr:uid="{53B223BB-7E51-48BD-B152-655A411727BD}"/>
    <cellStyle name="Normal 10 9 4 4" xfId="24826" xr:uid="{4B75FB7A-6443-4AD5-A663-73E034A91ED2}"/>
    <cellStyle name="Normal 10 9 4 5" xfId="14976" xr:uid="{B9FD1D9C-4B85-4425-9107-F3FAA7C3292F}"/>
    <cellStyle name="Normal 10 9 5" xfId="3833" xr:uid="{38BEE9A2-138A-41C8-B897-26528965E9DC}"/>
    <cellStyle name="Normal 10 9 5 2" xfId="8666" xr:uid="{B1742B3F-F04A-46A7-9828-8E973F14E9E6}"/>
    <cellStyle name="Normal 10 9 5 2 2" xfId="19046" xr:uid="{12F12C3C-1009-41E4-BBFA-73E7EDC440C5}"/>
    <cellStyle name="Normal 10 9 5 3" xfId="11499" xr:uid="{A752D179-299D-4CED-84AC-43D333648C84}"/>
    <cellStyle name="Normal 10 9 5 3 2" xfId="21879" xr:uid="{CE83D025-6021-4861-A652-A8E895DDA20B}"/>
    <cellStyle name="Normal 10 9 5 4" xfId="24303" xr:uid="{7E973DDE-E521-4FF7-8B24-244FD6CEED26}"/>
    <cellStyle name="Normal 10 9 5 5" xfId="16213" xr:uid="{4CE5572E-57F1-406B-B8C2-60A4D9CDF3DA}"/>
    <cellStyle name="Normal 10 9 6" xfId="5016" xr:uid="{AEAAFD5F-4136-4B13-B97E-E1E6C09730CD}"/>
    <cellStyle name="Normal 10 9 6 2" xfId="14311" xr:uid="{4C8CA4C8-5764-4A18-B6E2-6CF1E28FDB22}"/>
    <cellStyle name="Normal 10 9 7" xfId="6764" xr:uid="{8784D988-4DCD-4478-948C-0E41BDC10F40}"/>
    <cellStyle name="Normal 10 9 7 2" xfId="17144" xr:uid="{25522DA6-EE50-4885-8B3B-D83433D1611A}"/>
    <cellStyle name="Normal 10 9 8" xfId="9597" xr:uid="{27AEA380-710C-4BDB-900B-A2D1A307B94E}"/>
    <cellStyle name="Normal 10 9 8 2" xfId="19977" xr:uid="{30E46A4B-4D08-4DB9-B09C-757CA4C06A5D}"/>
    <cellStyle name="Normal 10 9 9" xfId="23672" xr:uid="{85013132-E928-4914-B06F-88A658A30795}"/>
    <cellStyle name="Normal 11" xfId="660" xr:uid="{00000000-0005-0000-0000-000040040000}"/>
    <cellStyle name="Normal 11 10" xfId="3911" xr:uid="{B5FFDD0D-8E0B-4ED0-8A0D-4B8007D11A86}"/>
    <cellStyle name="Normal 11 10 2" xfId="8743" xr:uid="{AAB818BF-5CBB-4811-A7E4-A58D68CC5CE6}"/>
    <cellStyle name="Normal 11 10 2 2" xfId="19123" xr:uid="{C4FDB22F-4B32-4AFE-B1AC-B26D9CF0FEB6}"/>
    <cellStyle name="Normal 11 10 3" xfId="11576" xr:uid="{D8EDAFB7-A8BA-4FFF-91B2-6F2F30E36C13}"/>
    <cellStyle name="Normal 11 10 3 2" xfId="21956" xr:uid="{482897BE-7CE2-40D9-842C-3D6ACA578724}"/>
    <cellStyle name="Normal 11 10 4" xfId="27742" xr:uid="{34AA4C46-2A82-4BEC-A34F-A934DFD40F05}"/>
    <cellStyle name="Normal 11 10 5" xfId="16290" xr:uid="{D3184AC5-B09E-4D07-9B20-2FC93E3C3148}"/>
    <cellStyle name="Normal 11 11" xfId="5019" xr:uid="{4441E4E4-3C73-4FAC-9B9C-BDA790075A13}"/>
    <cellStyle name="Normal 11 11 2" xfId="14313" xr:uid="{646FA8FC-F484-45CF-B8FB-D6C592D859AF}"/>
    <cellStyle name="Normal 11 12" xfId="6766" xr:uid="{A351784F-7502-4117-838D-712C558F09FF}"/>
    <cellStyle name="Normal 11 12 2" xfId="17146" xr:uid="{2569FF26-C820-41A3-B9C6-C00588A74406}"/>
    <cellStyle name="Normal 11 13" xfId="9599" xr:uid="{A86FF662-0F53-4B38-8D1E-BE7AAF8E4A33}"/>
    <cellStyle name="Normal 11 13 2" xfId="19979" xr:uid="{0FC1EA5E-0F5F-486C-9AF6-605A65B49914}"/>
    <cellStyle name="Normal 11 14" xfId="22815" xr:uid="{5833387D-E9A9-4441-B9FE-4D9EAFAC98D4}"/>
    <cellStyle name="Normal 11 15" xfId="12488" xr:uid="{7EFC5989-DA7E-48B8-880F-CC6997E49A5D}"/>
    <cellStyle name="Normal 11 2" xfId="661" xr:uid="{00000000-0005-0000-0000-000041040000}"/>
    <cellStyle name="Normal 11 2 10" xfId="12543" xr:uid="{7E869A50-9584-4C5E-9D24-F234CDB98485}"/>
    <cellStyle name="Normal 11 2 2" xfId="662" xr:uid="{00000000-0005-0000-0000-000042040000}"/>
    <cellStyle name="Normal 11 2 2 2" xfId="663" xr:uid="{00000000-0005-0000-0000-000043040000}"/>
    <cellStyle name="Normal 11 2 2 2 2" xfId="5022" xr:uid="{BA8DA40D-765F-4216-82AB-BCD7EFE51A86}"/>
    <cellStyle name="Normal 11 2 2 2 2 2" xfId="26767" xr:uid="{D7BC8985-AC76-484A-83F1-F401BDDEC26E}"/>
    <cellStyle name="Normal 11 2 2 2 2 3" xfId="26093" xr:uid="{395AE3D6-859A-4CE7-A280-6E488F1674D3}"/>
    <cellStyle name="Normal 11 2 2 2 2 4" xfId="14316" xr:uid="{B2FC0D89-6FFE-420A-BBC4-6244EB26879D}"/>
    <cellStyle name="Normal 11 2 2 2 3" xfId="6769" xr:uid="{6ED8C70E-7C6C-4CA0-891E-0EEECA17AA0B}"/>
    <cellStyle name="Normal 11 2 2 2 3 2" xfId="27561" xr:uid="{094EEDDA-A4DD-4F1C-ABB6-2BE7049EC4E0}"/>
    <cellStyle name="Normal 11 2 2 2 3 3" xfId="17149" xr:uid="{6439F4BB-E5F4-4187-B455-B2E1C3FE540A}"/>
    <cellStyle name="Normal 11 2 2 2 4" xfId="9602" xr:uid="{18713007-5CA2-4DE3-A579-91CDBA2B003D}"/>
    <cellStyle name="Normal 11 2 2 2 4 2" xfId="19982" xr:uid="{B954F003-7930-465D-BCF0-331C99E7F348}"/>
    <cellStyle name="Normal 11 2 2 2 5" xfId="22838" xr:uid="{71469C86-025B-4C88-9D43-019C15117EF9}"/>
    <cellStyle name="Normal 11 2 2 2 6" xfId="13399" xr:uid="{86A143AF-F29F-4F80-B659-86F5E63994C2}"/>
    <cellStyle name="Normal 11 2 2 3" xfId="5021" xr:uid="{3666E523-EAB3-4F61-8F2A-1ED85699C265}"/>
    <cellStyle name="Normal 11 2 2 3 2" xfId="25103" xr:uid="{A78CBC4B-639F-4CB4-8708-3B4C0F09661D}"/>
    <cellStyle name="Normal 11 2 2 3 3" xfId="28020" xr:uid="{429137E1-1FD7-4D02-BE96-8AE50CA8DCE0}"/>
    <cellStyle name="Normal 11 2 2 3 4" xfId="14315" xr:uid="{92DA86C5-C158-4A16-B7A1-8B534FB7D785}"/>
    <cellStyle name="Normal 11 2 2 4" xfId="6768" xr:uid="{E0CD5663-441D-498F-A2EB-60988238896E}"/>
    <cellStyle name="Normal 11 2 2 4 2" xfId="23148" xr:uid="{B44FB618-BE3C-4955-9D18-97BD37EE7801}"/>
    <cellStyle name="Normal 11 2 2 4 3" xfId="26285" xr:uid="{32FF9B93-DE82-4AF8-A8A0-FB357E510D26}"/>
    <cellStyle name="Normal 11 2 2 4 4" xfId="17148" xr:uid="{A617F348-0250-40A7-9E68-6603C4F1233F}"/>
    <cellStyle name="Normal 11 2 2 5" xfId="9601" xr:uid="{669B17C0-DD9D-485B-8A13-678C00CFD102}"/>
    <cellStyle name="Normal 11 2 2 5 2" xfId="29370" xr:uid="{5BED36D4-72D3-43BB-A326-B56F2A7DB586}"/>
    <cellStyle name="Normal 11 2 2 5 3" xfId="19981" xr:uid="{04AF60EA-E3B2-4C0D-888A-5643CF5F053A}"/>
    <cellStyle name="Normal 11 2 2 6" xfId="24036" xr:uid="{2A976BB5-7227-426B-BAF5-710F9FB7AD66}"/>
    <cellStyle name="Normal 11 2 2 7" xfId="12701" xr:uid="{B9B44B2F-09F4-4F5A-81A4-A363C3B08CD8}"/>
    <cellStyle name="Normal 11 2 3" xfId="664" xr:uid="{00000000-0005-0000-0000-000044040000}"/>
    <cellStyle name="Normal 11 2 3 2" xfId="5023" xr:uid="{8D7B7765-0EE9-4AB0-9533-6D02F1D32CA6}"/>
    <cellStyle name="Normal 11 2 3 2 2" xfId="24060" xr:uid="{13EE7752-BAC5-4761-8D52-865BD1687F8B}"/>
    <cellStyle name="Normal 11 2 3 2 3" xfId="26422" xr:uid="{3F65E947-7EC7-4CA6-9FA9-31FBAAC4DB31}"/>
    <cellStyle name="Normal 11 2 3 2 4" xfId="14317" xr:uid="{36110C57-00AC-439B-9109-7B28C2CE2368}"/>
    <cellStyle name="Normal 11 2 3 3" xfId="6770" xr:uid="{D2360609-4E98-41CE-9402-047DAEBF7659}"/>
    <cellStyle name="Normal 11 2 3 3 2" xfId="25744" xr:uid="{9BF657A4-76E3-4294-96AC-9699E9AD370A}"/>
    <cellStyle name="Normal 11 2 3 3 3" xfId="28560" xr:uid="{5B8552F4-CAA9-45AB-A23A-F3B977DEA90C}"/>
    <cellStyle name="Normal 11 2 3 3 4" xfId="17150" xr:uid="{1EE0F6BE-5908-4A06-8918-BCBC0962A927}"/>
    <cellStyle name="Normal 11 2 3 4" xfId="9603" xr:uid="{E227C0A7-82F8-433F-AAF0-F42C79778371}"/>
    <cellStyle name="Normal 11 2 3 4 2" xfId="29371" xr:uid="{47494459-9E4E-4E1E-9967-DF12DF0B497D}"/>
    <cellStyle name="Normal 11 2 3 4 3" xfId="19983" xr:uid="{FC34B077-EBC7-4E7B-B96A-5617E40A1C2B}"/>
    <cellStyle name="Normal 11 2 3 5" xfId="25353" xr:uid="{2C1C60BF-0ED5-4A71-A86B-258F3212A8ED}"/>
    <cellStyle name="Normal 11 2 3 6" xfId="13136" xr:uid="{CE0F4D07-EED5-46F9-80EE-7ECBB432934E}"/>
    <cellStyle name="Normal 11 2 4" xfId="665" xr:uid="{00000000-0005-0000-0000-000045040000}"/>
    <cellStyle name="Normal 11 2 4 2" xfId="6771" xr:uid="{6FC13055-6C37-4A68-84C0-0EF1382DF28E}"/>
    <cellStyle name="Normal 11 2 4 2 2" xfId="27254" xr:uid="{41EC3C82-FA1C-4CB9-A3E7-F65B4905A12C}"/>
    <cellStyle name="Normal 11 2 4 2 3" xfId="17151" xr:uid="{2AEBD2DB-F0C3-47CB-BEF5-8D3B2C03CCC4}"/>
    <cellStyle name="Normal 11 2 4 3" xfId="9604" xr:uid="{149F13F6-B3CB-4D97-A0CE-2FFA9F125BEF}"/>
    <cellStyle name="Normal 11 2 4 3 2" xfId="19984" xr:uid="{05C9874B-CE67-4883-ABF1-BF3E014ED98B}"/>
    <cellStyle name="Normal 11 2 4 4" xfId="24290" xr:uid="{7EA0A519-3A89-48B0-9F76-76FA7FC64127}"/>
    <cellStyle name="Normal 11 2 4 5" xfId="14318" xr:uid="{3B4D1103-8FD6-4B6F-A67D-2616A7686505}"/>
    <cellStyle name="Normal 11 2 5" xfId="3912" xr:uid="{6D6FC8A0-19C3-4AFB-B0F3-1A70299C8861}"/>
    <cellStyle name="Normal 11 2 5 2" xfId="8744" xr:uid="{F42E2E87-920C-451F-A729-A8A289DF4DA6}"/>
    <cellStyle name="Normal 11 2 5 2 2" xfId="28971" xr:uid="{54456655-4F9A-48B2-BDC1-89B46144FB14}"/>
    <cellStyle name="Normal 11 2 5 2 3" xfId="19124" xr:uid="{65BFA062-C9FB-4635-A3E3-75513F96D177}"/>
    <cellStyle name="Normal 11 2 5 3" xfId="11577" xr:uid="{1B5C27D1-9672-4C2A-AFF7-0103D9DCCFF8}"/>
    <cellStyle name="Normal 11 2 5 3 2" xfId="21957" xr:uid="{D4500874-26D1-47F2-BA91-E45F7B7C840F}"/>
    <cellStyle name="Normal 11 2 5 4" xfId="25610" xr:uid="{FF225065-C54F-40C4-9707-1FAC0F1087E9}"/>
    <cellStyle name="Normal 11 2 5 5" xfId="16291" xr:uid="{93EDE843-9A22-4B3F-A14C-23A596433670}"/>
    <cellStyle name="Normal 11 2 6" xfId="5020" xr:uid="{3D522979-40D5-4A0D-812B-B82FFA87AAE4}"/>
    <cellStyle name="Normal 11 2 6 2" xfId="25733" xr:uid="{A09E37DF-F035-4BCA-A2E3-7A1295B00C72}"/>
    <cellStyle name="Normal 11 2 6 3" xfId="26553" xr:uid="{2C88A89D-BE01-464B-ACA7-6C72CCE9D11C}"/>
    <cellStyle name="Normal 11 2 6 4" xfId="14314" xr:uid="{7644D493-7267-4E52-AE60-1BA38E58EDDC}"/>
    <cellStyle name="Normal 11 2 7" xfId="6767" xr:uid="{41A70720-8E2A-42FE-9FBA-A60213032968}"/>
    <cellStyle name="Normal 11 2 7 2" xfId="27773" xr:uid="{ECB8DF8A-84B3-4F5D-B320-3B309D58FA40}"/>
    <cellStyle name="Normal 11 2 7 3" xfId="17147" xr:uid="{D41CF98A-C869-4219-9D61-63C9438080EF}"/>
    <cellStyle name="Normal 11 2 8" xfId="9600" xr:uid="{03680630-C21E-427F-A1D7-05E958DC8ADA}"/>
    <cellStyle name="Normal 11 2 8 2" xfId="19980" xr:uid="{8E89BE1B-ADF8-4A58-B216-FE5A5BCD1E3C}"/>
    <cellStyle name="Normal 11 2 9" xfId="23176" xr:uid="{81460E23-6EB1-49D8-A645-1A3E44E65310}"/>
    <cellStyle name="Normal 11 3" xfId="666" xr:uid="{00000000-0005-0000-0000-000046040000}"/>
    <cellStyle name="Normal 11 3 10" xfId="12544" xr:uid="{DE5CB4EC-3856-4404-8BD5-694F19EB3F2D}"/>
    <cellStyle name="Normal 11 3 2" xfId="667" xr:uid="{00000000-0005-0000-0000-000047040000}"/>
    <cellStyle name="Normal 11 3 2 2" xfId="668" xr:uid="{00000000-0005-0000-0000-000048040000}"/>
    <cellStyle name="Normal 11 3 2 2 2" xfId="5026" xr:uid="{C586F6EF-9902-4006-9902-EFBD3D1B3642}"/>
    <cellStyle name="Normal 11 3 2 2 2 2" xfId="26768" xr:uid="{0E88BB26-8DE8-4727-8EE1-C4104993574F}"/>
    <cellStyle name="Normal 11 3 2 2 2 3" xfId="26174" xr:uid="{9B686E4D-46C1-400F-BDB0-7E4DF50065AF}"/>
    <cellStyle name="Normal 11 3 2 2 2 4" xfId="14321" xr:uid="{4C7A75A4-55C7-4E8D-9CC7-EAF58D0D639A}"/>
    <cellStyle name="Normal 11 3 2 2 3" xfId="6774" xr:uid="{61E2EB25-B676-4750-8EF4-67A1701A3DF1}"/>
    <cellStyle name="Normal 11 3 2 2 3 2" xfId="27562" xr:uid="{9975980D-517F-4D31-8D2C-7D36363CCB32}"/>
    <cellStyle name="Normal 11 3 2 2 3 3" xfId="17154" xr:uid="{FB084660-5EC1-4824-888F-AAD9D6A5A50B}"/>
    <cellStyle name="Normal 11 3 2 2 4" xfId="9607" xr:uid="{B93F1DC8-F2EB-4222-9E05-D11416E9425E}"/>
    <cellStyle name="Normal 11 3 2 2 4 2" xfId="19987" xr:uid="{FA781ABD-CA61-4631-8DAF-3991ED4F265C}"/>
    <cellStyle name="Normal 11 3 2 2 5" xfId="24448" xr:uid="{DAC33619-D368-4550-A016-8622F25A9985}"/>
    <cellStyle name="Normal 11 3 2 2 6" xfId="13400" xr:uid="{D18452EE-469E-4F40-A03A-DF8D1F87B9CF}"/>
    <cellStyle name="Normal 11 3 2 3" xfId="5025" xr:uid="{DBAD4C82-4BF6-469F-81BD-0D549C5FFEAE}"/>
    <cellStyle name="Normal 11 3 2 3 2" xfId="23760" xr:uid="{EC0EF743-3D30-43D1-B983-4201625E7AD6}"/>
    <cellStyle name="Normal 11 3 2 3 3" xfId="28496" xr:uid="{8E1709E5-F404-41D5-B7E0-7AEA04AEB1FD}"/>
    <cellStyle name="Normal 11 3 2 3 4" xfId="14320" xr:uid="{5A480C38-8B8B-4B06-8B69-93FA2FF2396C}"/>
    <cellStyle name="Normal 11 3 2 4" xfId="6773" xr:uid="{05A750AD-AE05-48AD-B276-D9CA212BFE29}"/>
    <cellStyle name="Normal 11 3 2 4 2" xfId="24828" xr:uid="{0BBCF30A-9949-44A1-B8C4-E0C4D4D5D345}"/>
    <cellStyle name="Normal 11 3 2 4 3" xfId="28613" xr:uid="{C01ED12D-4FAB-49DF-A5F2-D3A87905D3BD}"/>
    <cellStyle name="Normal 11 3 2 4 4" xfId="17153" xr:uid="{3B0486EB-1E20-4ED3-A24E-DD6F37DF8F78}"/>
    <cellStyle name="Normal 11 3 2 5" xfId="9606" xr:uid="{549D58CD-3A88-48EC-9E8F-308ACBA6E02D}"/>
    <cellStyle name="Normal 11 3 2 5 2" xfId="29372" xr:uid="{EA46AE19-808A-4B5C-B068-F29641C577CC}"/>
    <cellStyle name="Normal 11 3 2 5 3" xfId="19986" xr:uid="{6B09AE4B-A9F8-4E59-AF75-B41B85C3F703}"/>
    <cellStyle name="Normal 11 3 2 6" xfId="23837" xr:uid="{27B6450B-2151-40CE-BF23-437819165869}"/>
    <cellStyle name="Normal 11 3 2 7" xfId="12702" xr:uid="{AEE0F9C2-DBED-4C83-9B30-1BFF1EF0E86D}"/>
    <cellStyle name="Normal 11 3 3" xfId="669" xr:uid="{00000000-0005-0000-0000-000049040000}"/>
    <cellStyle name="Normal 11 3 3 2" xfId="5027" xr:uid="{8C06DBC2-DDA8-4EF3-BD25-C5AA42C4564D}"/>
    <cellStyle name="Normal 11 3 3 2 2" xfId="26769" xr:uid="{A25B506B-BAF3-4505-8C8B-22FF2B6837ED}"/>
    <cellStyle name="Normal 11 3 3 2 3" xfId="28291" xr:uid="{CB6A426F-82A5-4260-A673-F81C3686242E}"/>
    <cellStyle name="Normal 11 3 3 2 4" xfId="14322" xr:uid="{0935CDD8-A7DB-4461-A014-80E9BEF715E7}"/>
    <cellStyle name="Normal 11 3 3 3" xfId="6775" xr:uid="{A41BC5D5-5123-4ED0-95F1-D9D160AC9C9D}"/>
    <cellStyle name="Normal 11 3 3 3 2" xfId="27563" xr:uid="{1A5F9BCC-B8AF-4809-8026-C15ADB9475A0}"/>
    <cellStyle name="Normal 11 3 3 3 3" xfId="26755" xr:uid="{477DA55A-367C-46B8-AC6D-106F743997AE}"/>
    <cellStyle name="Normal 11 3 3 3 4" xfId="17155" xr:uid="{93677684-FB0B-435D-A229-1C0AA2DA0D95}"/>
    <cellStyle name="Normal 11 3 3 4" xfId="9608" xr:uid="{6F0DFD3F-9895-4D8B-A8F5-981B36E0833D}"/>
    <cellStyle name="Normal 11 3 3 4 2" xfId="29373" xr:uid="{37D965CF-A197-4014-AFCA-5E70F1CD73C5}"/>
    <cellStyle name="Normal 11 3 3 4 3" xfId="19988" xr:uid="{296E0623-3297-40EC-93A6-E57B3F4A63A3}"/>
    <cellStyle name="Normal 11 3 3 5" xfId="24234" xr:uid="{0D851AD1-5272-4B55-9B36-BC31461895C4}"/>
    <cellStyle name="Normal 11 3 3 6" xfId="13137" xr:uid="{72F81136-ACE5-4FE5-A423-15E999396A2B}"/>
    <cellStyle name="Normal 11 3 4" xfId="670" xr:uid="{00000000-0005-0000-0000-00004A040000}"/>
    <cellStyle name="Normal 11 3 4 2" xfId="6776" xr:uid="{525E3984-2309-474D-8E61-2FBEDEDD798E}"/>
    <cellStyle name="Normal 11 3 4 2 2" xfId="27239" xr:uid="{18DF850A-9BB7-49F7-87DC-E6724D416728}"/>
    <cellStyle name="Normal 11 3 4 2 3" xfId="17156" xr:uid="{D4BEB83E-59B7-466C-B2C6-BE7ED1AC57D3}"/>
    <cellStyle name="Normal 11 3 4 3" xfId="9609" xr:uid="{7B93175C-3CC7-4031-B187-09D083BC8DD3}"/>
    <cellStyle name="Normal 11 3 4 3 2" xfId="19989" xr:uid="{EA99FA9B-4552-4798-981D-D2D03430BACB}"/>
    <cellStyle name="Normal 11 3 4 4" xfId="22881" xr:uid="{BA692C8E-869D-49A4-9FBB-086A65872992}"/>
    <cellStyle name="Normal 11 3 4 5" xfId="14323" xr:uid="{429B78E7-79ED-4010-8247-8AE18B06BFDD}"/>
    <cellStyle name="Normal 11 3 5" xfId="3913" xr:uid="{5F8D0651-3182-4A9E-AA1E-9C3AA1F77872}"/>
    <cellStyle name="Normal 11 3 5 2" xfId="8745" xr:uid="{1E1AD780-6E4E-4309-A722-2ECEAD03D09D}"/>
    <cellStyle name="Normal 11 3 5 2 2" xfId="28972" xr:uid="{30B45775-90E9-42E7-8B5C-46CCA9BAF7D7}"/>
    <cellStyle name="Normal 11 3 5 2 3" xfId="19125" xr:uid="{B67135CF-3284-4839-AAB7-7A6E3C0EBE03}"/>
    <cellStyle name="Normal 11 3 5 3" xfId="11578" xr:uid="{BD6BA976-0F9A-4F2C-90BB-CC1A607DED1A}"/>
    <cellStyle name="Normal 11 3 5 3 2" xfId="21958" xr:uid="{DE7A4E47-0D13-4BFE-8D85-77E6EBB294CC}"/>
    <cellStyle name="Normal 11 3 5 4" xfId="23999" xr:uid="{FC38D255-9A66-4C5C-B6F8-2FA9BE087CEF}"/>
    <cellStyle name="Normal 11 3 5 5" xfId="16292" xr:uid="{7DBADBA1-71E0-4C63-BF7C-8B98471971B0}"/>
    <cellStyle name="Normal 11 3 6" xfId="5024" xr:uid="{D4B640ED-396F-451B-B450-FED05EC40CCF}"/>
    <cellStyle name="Normal 11 3 6 2" xfId="23498" xr:uid="{45C3B587-B34B-4C0C-88D8-F99AF9F39D21}"/>
    <cellStyle name="Normal 11 3 6 3" xfId="27393" xr:uid="{D818418A-E729-4CFB-82CD-736FF1664127}"/>
    <cellStyle name="Normal 11 3 6 4" xfId="14319" xr:uid="{6A686EA7-3EC9-44F1-A330-0BA34D3C04DE}"/>
    <cellStyle name="Normal 11 3 7" xfId="6772" xr:uid="{AFE4D348-22E3-4EB0-8EB2-3C3195851085}"/>
    <cellStyle name="Normal 11 3 7 2" xfId="27384" xr:uid="{35B54A7C-0AE2-4961-8813-85FFE7E9F321}"/>
    <cellStyle name="Normal 11 3 7 3" xfId="17152" xr:uid="{E8A39245-1E46-4E1B-BEC6-4CE9E1F208E1}"/>
    <cellStyle name="Normal 11 3 8" xfId="9605" xr:uid="{E413EBD7-91A4-4C65-A0EC-EBF30833767A}"/>
    <cellStyle name="Normal 11 3 8 2" xfId="19985" xr:uid="{1B735CB8-671D-4E0E-B092-914FB5F16E02}"/>
    <cellStyle name="Normal 11 3 9" xfId="24660" xr:uid="{2AE20C54-B79E-4CDD-8E85-0E151CBDC13D}"/>
    <cellStyle name="Normal 11 4" xfId="671" xr:uid="{00000000-0005-0000-0000-00004B040000}"/>
    <cellStyle name="Normal 11 4 10" xfId="12545" xr:uid="{32DA3DB1-B217-4604-9AFD-0F53DC3D9D79}"/>
    <cellStyle name="Normal 11 4 2" xfId="672" xr:uid="{00000000-0005-0000-0000-00004C040000}"/>
    <cellStyle name="Normal 11 4 2 2" xfId="2894" xr:uid="{00000000-0005-0000-0000-000064030000}"/>
    <cellStyle name="Normal 11 4 2 2 2" xfId="6080" xr:uid="{638AB7AD-2EFD-4587-8170-B6C9ABC8A860}"/>
    <cellStyle name="Normal 11 4 2 2 2 2" xfId="27504" xr:uid="{44BCF25B-3303-491B-9398-AC74199A8FB7}"/>
    <cellStyle name="Normal 11 4 2 2 2 3" xfId="27958" xr:uid="{421CA5BC-66DE-4C11-8560-8085836A964F}"/>
    <cellStyle name="Normal 11 4 2 2 2 4" xfId="15558" xr:uid="{77D678A6-FB04-499A-8D50-6CC3EF7377B6}"/>
    <cellStyle name="Normal 11 4 2 2 3" xfId="8011" xr:uid="{92A64233-E5FA-4DF0-9033-18F2C8D20752}"/>
    <cellStyle name="Normal 11 4 2 2 3 2" xfId="27482" xr:uid="{A24A71F0-CF05-4172-B496-E2FD313B6CA9}"/>
    <cellStyle name="Normal 11 4 2 2 3 3" xfId="18391" xr:uid="{8535BAF6-E18C-4E47-A456-D14F8A6AAF7D}"/>
    <cellStyle name="Normal 11 4 2 2 4" xfId="10844" xr:uid="{0E33385C-032E-4B16-86D0-C2EC2609EB17}"/>
    <cellStyle name="Normal 11 4 2 2 4 2" xfId="21224" xr:uid="{0A965AF9-165C-4F2E-A797-A6545CDDAC86}"/>
    <cellStyle name="Normal 11 4 2 2 5" xfId="24841" xr:uid="{6C4EF4A7-F04B-40EB-B0CB-D2FB244C5B1D}"/>
    <cellStyle name="Normal 11 4 2 2 6" xfId="13401" xr:uid="{FF490721-9360-45FF-B598-4A6DEAEF1BD9}"/>
    <cellStyle name="Normal 11 4 2 3" xfId="5029" xr:uid="{09D41346-65F9-4754-8981-A6AE4D6D2B71}"/>
    <cellStyle name="Normal 11 4 2 3 2" xfId="23138" xr:uid="{A5B4D553-00F5-4278-A192-BCA5460DB1D2}"/>
    <cellStyle name="Normal 11 4 2 3 3" xfId="27655" xr:uid="{DA2178ED-C0B4-47E7-9A18-D04930947376}"/>
    <cellStyle name="Normal 11 4 2 3 4" xfId="14325" xr:uid="{8C3C65EE-A230-4AE1-A48F-8F19DD39C15D}"/>
    <cellStyle name="Normal 11 4 2 4" xfId="6778" xr:uid="{3FC43918-8A16-43A7-86EC-EF093A22A354}"/>
    <cellStyle name="Normal 11 4 2 4 2" xfId="26985" xr:uid="{F9C89338-8822-49FE-A0F9-344C1828451B}"/>
    <cellStyle name="Normal 11 4 2 4 3" xfId="28196" xr:uid="{CAFE39BD-9339-49FD-BE1D-24FC802D2383}"/>
    <cellStyle name="Normal 11 4 2 4 4" xfId="17158" xr:uid="{BE195126-BF42-46F0-80F9-B7BDBD2D837F}"/>
    <cellStyle name="Normal 11 4 2 5" xfId="9611" xr:uid="{FA3BF229-151C-4960-B5B6-9BD084993B34}"/>
    <cellStyle name="Normal 11 4 2 5 2" xfId="29374" xr:uid="{C66D6D37-59E4-46D1-9486-9A0AA0B9946A}"/>
    <cellStyle name="Normal 11 4 2 5 3" xfId="19991" xr:uid="{15262610-0F77-49C1-8B94-420F88791E14}"/>
    <cellStyle name="Normal 11 4 2 6" xfId="23280" xr:uid="{9B5595E7-9D85-47DE-A5FF-B00EA32836C6}"/>
    <cellStyle name="Normal 11 4 2 7" xfId="12703" xr:uid="{CE0D822D-5F48-4257-89C6-FAE62D7003F1}"/>
    <cellStyle name="Normal 11 4 3" xfId="673" xr:uid="{00000000-0005-0000-0000-00004D040000}"/>
    <cellStyle name="Normal 11 4 3 2" xfId="5030" xr:uid="{0C5810A7-7868-4A70-B763-EFD90EACFF69}"/>
    <cellStyle name="Normal 11 4 3 2 2" xfId="27263" xr:uid="{95ED38D0-6E85-4036-B35C-1751487878B3}"/>
    <cellStyle name="Normal 11 4 3 2 3" xfId="28067" xr:uid="{04B9A4C7-6478-42D6-90BF-88A3E2705691}"/>
    <cellStyle name="Normal 11 4 3 2 4" xfId="14326" xr:uid="{5C58E733-5A2F-4AD8-8A2A-8E8AFD15AB66}"/>
    <cellStyle name="Normal 11 4 3 3" xfId="6779" xr:uid="{D2ABF370-7D95-4DC2-9860-4CF5DB0775BE}"/>
    <cellStyle name="Normal 11 4 3 3 2" xfId="27795" xr:uid="{8DB23A2A-405D-4EF1-BDCA-91298B2F4FDA}"/>
    <cellStyle name="Normal 11 4 3 3 3" xfId="28404" xr:uid="{542C35E4-DE9B-4FD1-AC17-9798A51217D5}"/>
    <cellStyle name="Normal 11 4 3 3 4" xfId="17159" xr:uid="{69FE33AE-1816-4A43-89F9-3170E4FBBB41}"/>
    <cellStyle name="Normal 11 4 3 4" xfId="9612" xr:uid="{DC1B4FCE-FA02-4419-A0F4-7832434EF505}"/>
    <cellStyle name="Normal 11 4 3 4 2" xfId="29375" xr:uid="{1B44CD20-4F94-4165-8758-24170B523D18}"/>
    <cellStyle name="Normal 11 4 3 4 3" xfId="19992" xr:uid="{6EEE6ED3-74BF-4802-9021-5CF73EF5E5E3}"/>
    <cellStyle name="Normal 11 4 3 5" xfId="23337" xr:uid="{913A5553-8E2D-491A-9ECD-001DA73C9D57}"/>
    <cellStyle name="Normal 11 4 3 6" xfId="13138" xr:uid="{D9C8ABD3-EB57-455D-B81C-45325FB4E9B5}"/>
    <cellStyle name="Normal 11 4 4" xfId="2311" xr:uid="{00000000-0005-0000-0000-000062030000}"/>
    <cellStyle name="Normal 11 4 4 2" xfId="7438" xr:uid="{394811E4-217E-4816-8676-94FAE0589D3B}"/>
    <cellStyle name="Normal 11 4 4 2 2" xfId="26726" xr:uid="{1AF97864-D37D-4037-84D1-6CCD2AE37F6A}"/>
    <cellStyle name="Normal 11 4 4 2 3" xfId="17818" xr:uid="{22C4DDA3-0E64-4F06-8798-CE2CF1C14E38}"/>
    <cellStyle name="Normal 11 4 4 3" xfId="10271" xr:uid="{9A3D01F3-3A79-4FC6-B0B3-6124229E4D93}"/>
    <cellStyle name="Normal 11 4 4 3 2" xfId="20651" xr:uid="{C29B0363-002B-411E-895A-035368462CED}"/>
    <cellStyle name="Normal 11 4 4 4" xfId="25164" xr:uid="{D83C62A1-72F3-433C-BBC3-3EA1C796A097}"/>
    <cellStyle name="Normal 11 4 4 5" xfId="14985" xr:uid="{E5B598D3-FBC0-4B13-8358-920035AFF140}"/>
    <cellStyle name="Normal 11 4 5" xfId="3914" xr:uid="{9902BB13-0532-49D2-AEAD-792FC1809C68}"/>
    <cellStyle name="Normal 11 4 5 2" xfId="8746" xr:uid="{15F0FC37-5EC8-4DBB-AB36-1807EBF63018}"/>
    <cellStyle name="Normal 11 4 5 2 2" xfId="28973" xr:uid="{8CB43262-9F07-43E1-A748-EC554C77FA7B}"/>
    <cellStyle name="Normal 11 4 5 2 3" xfId="19126" xr:uid="{75928AAB-E63A-4E0D-B91B-1CB56A039DA7}"/>
    <cellStyle name="Normal 11 4 5 3" xfId="11579" xr:uid="{0405A663-ADD8-4A00-B9EC-955BAA456DF8}"/>
    <cellStyle name="Normal 11 4 5 3 2" xfId="21959" xr:uid="{23CC4FBC-7AC6-4FC7-BB7E-4EC14EF4FD8B}"/>
    <cellStyle name="Normal 11 4 5 4" xfId="23501" xr:uid="{CFD8BA40-1C3D-4CC8-8CB4-2F43131FAC8C}"/>
    <cellStyle name="Normal 11 4 5 5" xfId="16293" xr:uid="{608C74BC-40EF-43E7-8644-7C6CDFA9BA1E}"/>
    <cellStyle name="Normal 11 4 6" xfId="5028" xr:uid="{530B1860-0E38-4AB1-82D5-34D2D503466A}"/>
    <cellStyle name="Normal 11 4 6 2" xfId="26625" xr:uid="{6E4FFAB8-89DA-48A3-860E-AECD758CC5DF}"/>
    <cellStyle name="Normal 11 4 6 3" xfId="28681" xr:uid="{3FB66B60-3A9D-4335-8BCD-F245C49E3A54}"/>
    <cellStyle name="Normal 11 4 6 4" xfId="14324" xr:uid="{D3CE1157-80D7-4098-A91E-25BC0F82AE7C}"/>
    <cellStyle name="Normal 11 4 7" xfId="6777" xr:uid="{FA6FE495-F3FF-4302-943D-6B551539A985}"/>
    <cellStyle name="Normal 11 4 7 2" xfId="26817" xr:uid="{C8C05CDF-F846-41C0-A7BD-E6BF2BBE40CA}"/>
    <cellStyle name="Normal 11 4 7 3" xfId="17157" xr:uid="{C919DAC2-5ED6-4CA6-9C63-167B91DD9B7C}"/>
    <cellStyle name="Normal 11 4 8" xfId="9610" xr:uid="{E9EBDB79-4531-45D4-BD3C-274B2FF4B4C8}"/>
    <cellStyle name="Normal 11 4 8 2" xfId="19990" xr:uid="{FFA46CB1-C19C-4FD7-86AB-486C0515D668}"/>
    <cellStyle name="Normal 11 4 9" xfId="24256" xr:uid="{E8D0F19D-FDF9-43A5-91F0-731DE19A0A38}"/>
    <cellStyle name="Normal 11 5" xfId="674" xr:uid="{00000000-0005-0000-0000-00004E040000}"/>
    <cellStyle name="Normal 11 5 10" xfId="12542" xr:uid="{51AC1F11-C3FE-4EE9-8A11-26E03486E04E}"/>
    <cellStyle name="Normal 11 5 2" xfId="675" xr:uid="{00000000-0005-0000-0000-00004F040000}"/>
    <cellStyle name="Normal 11 5 2 2" xfId="5032" xr:uid="{2ECDA429-4EC8-4F67-98C9-7D876071CA03}"/>
    <cellStyle name="Normal 11 5 2 2 2" xfId="23179" xr:uid="{D6939B94-C692-4BBC-915C-45AE47A84439}"/>
    <cellStyle name="Normal 11 5 2 2 3" xfId="28360" xr:uid="{D36EC450-F19F-4975-AFB9-0B6FBC0C572B}"/>
    <cellStyle name="Normal 11 5 2 2 4" xfId="14328" xr:uid="{5D1E616E-3750-4D32-8DF1-D7426BDEB46B}"/>
    <cellStyle name="Normal 11 5 2 3" xfId="6781" xr:uid="{D1E164DC-1B11-469A-A7D5-A802A85B6DB3}"/>
    <cellStyle name="Normal 11 5 2 3 2" xfId="27565" xr:uid="{88109015-6CD9-4DC7-AE64-38E719ED4739}"/>
    <cellStyle name="Normal 11 5 2 3 3" xfId="28263" xr:uid="{0F2F7947-5A46-4A3D-8922-F710568EAD34}"/>
    <cellStyle name="Normal 11 5 2 3 4" xfId="17161" xr:uid="{D65AD02B-E74C-4006-B96B-120B8260D3AF}"/>
    <cellStyle name="Normal 11 5 2 4" xfId="9614" xr:uid="{E3B27907-6F21-42C4-BE25-292AEB6116F5}"/>
    <cellStyle name="Normal 11 5 2 4 2" xfId="29376" xr:uid="{88499F2D-8EDE-4595-B670-5C59F4C4079E}"/>
    <cellStyle name="Normal 11 5 2 4 3" xfId="19994" xr:uid="{A0AC8923-E63F-4815-87E4-1F847DC99337}"/>
    <cellStyle name="Normal 11 5 2 5" xfId="22897" xr:uid="{10AC2A4C-25B8-407B-86EB-D23AC8AE782F}"/>
    <cellStyle name="Normal 11 5 2 6" xfId="13670" xr:uid="{76BB1F48-F840-4163-B2ED-D67E928F6313}"/>
    <cellStyle name="Normal 11 5 3" xfId="2711" xr:uid="{00000000-0005-0000-0000-000068030000}"/>
    <cellStyle name="Normal 11 5 3 2" xfId="5929" xr:uid="{6F92EF33-8D36-4526-A477-9E3E38C0EF3D}"/>
    <cellStyle name="Normal 11 5 3 2 2" xfId="28482" xr:uid="{3D87EF29-19C2-41BB-8C2A-1F71A97B2050}"/>
    <cellStyle name="Normal 11 5 3 2 3" xfId="15382" xr:uid="{61F7D16C-D0BE-4935-AD5F-5C37E576F00C}"/>
    <cellStyle name="Normal 11 5 3 3" xfId="7835" xr:uid="{DC9D65AA-0A05-4438-B41F-99F031A1D619}"/>
    <cellStyle name="Normal 11 5 3 3 2" xfId="18215" xr:uid="{39276640-D55F-4F75-835D-12F838513141}"/>
    <cellStyle name="Normal 11 5 3 4" xfId="10668" xr:uid="{37F29275-441E-4E18-BABE-CF5B89C41A13}"/>
    <cellStyle name="Normal 11 5 3 4 2" xfId="21048" xr:uid="{5843CE77-DEA0-46CE-BA6D-3AA8FC5A9BC7}"/>
    <cellStyle name="Normal 11 5 3 5" xfId="24015" xr:uid="{4F462E06-2789-43B4-9538-4BFEF5954722}"/>
    <cellStyle name="Normal 11 5 3 6" xfId="13135" xr:uid="{99B4E794-325F-4CD6-91D4-ACCEC952CE5D}"/>
    <cellStyle name="Normal 11 5 4" xfId="2310" xr:uid="{00000000-0005-0000-0000-000066030000}"/>
    <cellStyle name="Normal 11 5 4 2" xfId="7437" xr:uid="{35B10574-9D4D-4578-AC4E-A61C69771504}"/>
    <cellStyle name="Normal 11 5 4 2 2" xfId="27376" xr:uid="{C8368EE2-DA1F-43DE-8F75-E476DF764D55}"/>
    <cellStyle name="Normal 11 5 4 2 3" xfId="17817" xr:uid="{419A3659-2A11-44E1-A28C-26C85944F939}"/>
    <cellStyle name="Normal 11 5 4 3" xfId="10270" xr:uid="{C8B48D61-49CA-4B57-9C8B-DBD170D7F774}"/>
    <cellStyle name="Normal 11 5 4 3 2" xfId="20650" xr:uid="{DCC9D1B5-17C8-42D9-BC5F-22A86B416D42}"/>
    <cellStyle name="Normal 11 5 4 4" xfId="25359" xr:uid="{5C49BD4A-9C02-47AF-9DA1-A08A087E6962}"/>
    <cellStyle name="Normal 11 5 4 5" xfId="14984" xr:uid="{A07DE548-936A-4CB8-94E7-52FA4E3A9589}"/>
    <cellStyle name="Normal 11 5 5" xfId="3837" xr:uid="{D19BC1C9-2E10-4B47-B0C8-B6F0346CE62D}"/>
    <cellStyle name="Normal 11 5 5 2" xfId="8670" xr:uid="{98449998-45F3-41E3-BEFC-C7A5CD274203}"/>
    <cellStyle name="Normal 11 5 5 2 2" xfId="19050" xr:uid="{D9DFE239-6AE4-49FD-91BC-4D8FE9CC916D}"/>
    <cellStyle name="Normal 11 5 5 3" xfId="11503" xr:uid="{ECB60C65-AE28-4FD2-A77A-C8F5F5E542F8}"/>
    <cellStyle name="Normal 11 5 5 3 2" xfId="21883" xr:uid="{D537F629-95BF-4A91-AE3A-8202DF7F1EAD}"/>
    <cellStyle name="Normal 11 5 5 4" xfId="26818" xr:uid="{1132127F-3DB5-46A5-BB43-6BCF4B34D10F}"/>
    <cellStyle name="Normal 11 5 5 5" xfId="16217" xr:uid="{7BA8269A-E710-4EEF-BE55-A3B6C7D256FA}"/>
    <cellStyle name="Normal 11 5 6" xfId="5031" xr:uid="{ACC57913-C41D-415C-AB56-B836E90863CC}"/>
    <cellStyle name="Normal 11 5 6 2" xfId="14327" xr:uid="{3918465B-9A15-4C3E-9B12-CCF9B5CA9EF1}"/>
    <cellStyle name="Normal 11 5 7" xfId="6780" xr:uid="{BA1E19AF-9C0A-4A8D-8781-6A9D8108365F}"/>
    <cellStyle name="Normal 11 5 7 2" xfId="17160" xr:uid="{8BE4348E-2A2B-4371-99E8-1FAAFC57962E}"/>
    <cellStyle name="Normal 11 5 8" xfId="9613" xr:uid="{1EF09A24-7522-4965-91FA-F627EED0F86E}"/>
    <cellStyle name="Normal 11 5 8 2" xfId="19993" xr:uid="{36C7FCF1-DF08-49D1-B277-C0EA1EF462A2}"/>
    <cellStyle name="Normal 11 5 9" xfId="23309" xr:uid="{0BB148A3-0364-4042-9D78-23888DA62354}"/>
    <cellStyle name="Normal 11 6" xfId="676" xr:uid="{00000000-0005-0000-0000-000050040000}"/>
    <cellStyle name="Normal 11 6 2" xfId="3143" xr:uid="{00000000-0005-0000-0000-00006A030000}"/>
    <cellStyle name="Normal 11 6 2 2" xfId="6201" xr:uid="{BD2FB26E-5A54-4702-8AD8-BF4594B190BE}"/>
    <cellStyle name="Normal 11 6 2 2 2" xfId="27433" xr:uid="{8411C2E7-6F5C-4B86-9ABF-BFF24311035C}"/>
    <cellStyle name="Normal 11 6 2 2 3" xfId="27278" xr:uid="{99477210-CFF4-4DA4-9107-C7EDD774EF58}"/>
    <cellStyle name="Normal 11 6 2 2 4" xfId="15770" xr:uid="{2A1554A1-6644-46C6-AD6B-A491CE4466C2}"/>
    <cellStyle name="Normal 11 6 2 3" xfId="8223" xr:uid="{1977EEAB-C78B-4F89-A0A2-57B4FE295A7A}"/>
    <cellStyle name="Normal 11 6 2 3 2" xfId="28868" xr:uid="{9AEE0E77-4E08-48C3-9C2F-5E9C4C8DCA98}"/>
    <cellStyle name="Normal 11 6 2 3 3" xfId="18603" xr:uid="{4FB95FB6-A6BC-4810-A27B-07F758FEBEF0}"/>
    <cellStyle name="Normal 11 6 2 4" xfId="11056" xr:uid="{5DC9A81C-8400-4BF9-B424-33BD0E155F50}"/>
    <cellStyle name="Normal 11 6 2 4 2" xfId="21436" xr:uid="{3245FFD4-9E08-459A-805A-681AC8FDAD7D}"/>
    <cellStyle name="Normal 11 6 2 5" xfId="24378" xr:uid="{9788469F-2D8A-4D77-A45D-F5DD89018255}"/>
    <cellStyle name="Normal 11 6 2 6" xfId="13671" xr:uid="{6D5378A5-9F6A-4DD9-88B5-A35EDAE7891B}"/>
    <cellStyle name="Normal 11 6 3" xfId="2859" xr:uid="{00000000-0005-0000-0000-00006B030000}"/>
    <cellStyle name="Normal 11 6 3 2" xfId="6072" xr:uid="{15DD6167-203B-433F-A9E3-2A16E6DED355}"/>
    <cellStyle name="Normal 11 6 3 2 2" xfId="26194" xr:uid="{4BEDC51B-725A-4593-9E6F-94F99D7F80AA}"/>
    <cellStyle name="Normal 11 6 3 2 3" xfId="15528" xr:uid="{49E981A8-79E2-4F5A-B95F-10B2AB8193C5}"/>
    <cellStyle name="Normal 11 6 3 3" xfId="7981" xr:uid="{08214E28-A72D-40B5-A0FF-BBC0FE4C1529}"/>
    <cellStyle name="Normal 11 6 3 3 2" xfId="18361" xr:uid="{43EB3EFD-E78F-4679-BBDC-835B346BDB3B}"/>
    <cellStyle name="Normal 11 6 3 4" xfId="10814" xr:uid="{A1CE415C-D7A7-430E-B35E-FA2D26E8C63C}"/>
    <cellStyle name="Normal 11 6 3 4 2" xfId="21194" xr:uid="{3E53748C-901F-4ABE-B0FB-05984115E6B7}"/>
    <cellStyle name="Normal 11 6 3 5" xfId="24150" xr:uid="{D95C5E7B-8D7F-4AFD-9FFC-363BC5D9368F}"/>
    <cellStyle name="Normal 11 6 3 6" xfId="13348" xr:uid="{A7160CAA-E05C-42CC-9C4E-7CF2940DD71A}"/>
    <cellStyle name="Normal 11 6 4" xfId="4150" xr:uid="{8897D64D-3888-4BB8-9522-58EB076CD29F}"/>
    <cellStyle name="Normal 11 6 4 2" xfId="8922" xr:uid="{34FD39BE-6E6B-4AD5-BEC0-389BB156B5B3}"/>
    <cellStyle name="Normal 11 6 4 2 2" xfId="29021" xr:uid="{96374AE3-3679-4035-B9B3-F79B3DA14166}"/>
    <cellStyle name="Normal 11 6 4 2 3" xfId="19302" xr:uid="{217AB037-360E-43AE-B0B0-259481AA9338}"/>
    <cellStyle name="Normal 11 6 4 3" xfId="11755" xr:uid="{A9DA5D51-E46E-4BCB-8481-C81DCA54B20A}"/>
    <cellStyle name="Normal 11 6 4 3 2" xfId="22135" xr:uid="{2FF41ADB-2ECD-4F50-AC3B-147B5FE36219}"/>
    <cellStyle name="Normal 11 6 4 4" xfId="28484" xr:uid="{75AA98EB-F151-4117-9127-C1275A9C0006}"/>
    <cellStyle name="Normal 11 6 4 5" xfId="16469" xr:uid="{078E3D01-56AA-4595-9FB7-B04864440EC3}"/>
    <cellStyle name="Normal 11 6 5" xfId="5033" xr:uid="{CC1A95E0-B1E7-46CF-AFFF-52BB857E64C8}"/>
    <cellStyle name="Normal 11 6 5 2" xfId="27489" xr:uid="{64B45BFB-1BBC-4084-97A0-74B6A5E9A3EA}"/>
    <cellStyle name="Normal 11 6 5 3" xfId="14329" xr:uid="{FA70D1E4-E891-43DE-A664-7C2EE46E6787}"/>
    <cellStyle name="Normal 11 6 6" xfId="6782" xr:uid="{7D48E33C-69FE-439E-942C-4531C77FC840}"/>
    <cellStyle name="Normal 11 6 6 2" xfId="17162" xr:uid="{C9D6E1D2-24A2-448A-B67A-2510BAAC2BC4}"/>
    <cellStyle name="Normal 11 6 7" xfId="9615" xr:uid="{D7C41B80-F05F-49AC-9D45-D2A58C8503A3}"/>
    <cellStyle name="Normal 11 6 7 2" xfId="19995" xr:uid="{B05B765F-6156-4216-9857-FFAFC4C46E29}"/>
    <cellStyle name="Normal 11 6 8" xfId="25569" xr:uid="{F67A65D7-3B24-4110-8BA4-D4600D14EC47}"/>
    <cellStyle name="Normal 11 6 9" xfId="12700" xr:uid="{7B8BA89E-E580-44A4-B170-94A6475269B6}"/>
    <cellStyle name="Normal 11 7" xfId="677" xr:uid="{00000000-0005-0000-0000-000051040000}"/>
    <cellStyle name="Normal 11 7 2" xfId="5034" xr:uid="{E2F2A623-6DC7-4ADF-87D8-C8404433EF29}"/>
    <cellStyle name="Normal 11 7 2 2" xfId="24299" xr:uid="{6658F537-39AE-4CEA-A705-BFA760AE7921}"/>
    <cellStyle name="Normal 11 7 2 3" xfId="28287" xr:uid="{4AF7F0B1-F341-4D19-B61E-35484FCA54DA}"/>
    <cellStyle name="Normal 11 7 2 4" xfId="14330" xr:uid="{172FED5F-EF95-4CE1-895E-131F5BFE53E3}"/>
    <cellStyle name="Normal 11 7 3" xfId="6783" xr:uid="{C70B7F4A-CFDA-408D-8E8C-60D74F6957C8}"/>
    <cellStyle name="Normal 11 7 3 2" xfId="26915" xr:uid="{45EE320C-490B-472A-84F1-B3CD9D7A21FE}"/>
    <cellStyle name="Normal 11 7 3 3" xfId="17163" xr:uid="{DA37AFFF-3F63-4AF7-BA68-6F52E5231E45}"/>
    <cellStyle name="Normal 11 7 4" xfId="9616" xr:uid="{207D58B0-82A5-4E81-BBD0-2A00B8F9B192}"/>
    <cellStyle name="Normal 11 7 4 2" xfId="19996" xr:uid="{217F3421-304B-4632-AAD6-496D87CB8017}"/>
    <cellStyle name="Normal 11 7 5" xfId="24073" xr:uid="{17114C85-D6E0-4CA6-8C08-BE54408EB7E6}"/>
    <cellStyle name="Normal 11 7 6" xfId="13398" xr:uid="{FA874369-E5D4-4170-94AB-236BD918FFB8}"/>
    <cellStyle name="Normal 11 8" xfId="2651" xr:uid="{00000000-0005-0000-0000-00006D030000}"/>
    <cellStyle name="Normal 11 8 2" xfId="5913" xr:uid="{3C16B3C4-9BA2-4BA5-B56C-569FDC9C4593}"/>
    <cellStyle name="Normal 11 8 2 2" xfId="26111" xr:uid="{54BF3F3F-E486-4A98-8F86-41E336AFA9FE}"/>
    <cellStyle name="Normal 11 8 2 3" xfId="15323" xr:uid="{C9968FD0-A6FD-4FFC-8DD2-8D5D8F8B13DB}"/>
    <cellStyle name="Normal 11 8 3" xfId="7776" xr:uid="{1CBB693E-D222-4711-9277-F48DC820F811}"/>
    <cellStyle name="Normal 11 8 3 2" xfId="18156" xr:uid="{695EB2FB-8162-4F8F-AB9B-77C49AC9BC6D}"/>
    <cellStyle name="Normal 11 8 4" xfId="10609" xr:uid="{9DDBDCA2-A42D-46D7-A65A-9B5B5F7571DF}"/>
    <cellStyle name="Normal 11 8 4 2" xfId="20989" xr:uid="{E64107D0-E411-4EED-ABAC-042DFC620510}"/>
    <cellStyle name="Normal 11 8 5" xfId="24148" xr:uid="{DE3B9CCD-AB2F-43CC-8B21-43E9D3C24ECA}"/>
    <cellStyle name="Normal 11 8 6" xfId="13053" xr:uid="{683EF287-66DA-4C6E-89BD-CBED583B0E34}"/>
    <cellStyle name="Normal 11 9" xfId="2256" xr:uid="{00000000-0005-0000-0000-000059030000}"/>
    <cellStyle name="Normal 11 9 2" xfId="7383" xr:uid="{CC45CD05-6C38-4C8F-969D-40CD46DD4EC2}"/>
    <cellStyle name="Normal 11 9 2 2" xfId="27280" xr:uid="{72E147AB-D952-44EA-AF13-327D60A7B6A6}"/>
    <cellStyle name="Normal 11 9 2 3" xfId="17763" xr:uid="{8A41127B-A9DB-421D-8BAB-419AD756C79D}"/>
    <cellStyle name="Normal 11 9 3" xfId="10216" xr:uid="{1EAA9FB2-92CE-410F-B029-E2AE91B18BE7}"/>
    <cellStyle name="Normal 11 9 3 2" xfId="20596" xr:uid="{4321BE4B-2DA1-492D-8447-49E3C6028460}"/>
    <cellStyle name="Normal 11 9 4" xfId="23172" xr:uid="{9FB7D291-3478-42A8-8F80-95239D39C086}"/>
    <cellStyle name="Normal 11 9 5" xfId="14930" xr:uid="{9FD45EBF-AC69-4791-830E-35A1B66B4468}"/>
    <cellStyle name="Normal 12" xfId="678" xr:uid="{00000000-0005-0000-0000-000052040000}"/>
    <cellStyle name="Normal 12 10" xfId="22965" xr:uid="{033343EA-8A5A-4D18-A061-28041EF0DCC6}"/>
    <cellStyle name="Normal 12 11" xfId="12496" xr:uid="{C76A44B9-FF9F-49AA-868F-89A514942165}"/>
    <cellStyle name="Normal 12 2" xfId="679" xr:uid="{00000000-0005-0000-0000-000053040000}"/>
    <cellStyle name="Normal 12 2 2" xfId="5036" xr:uid="{AD475A3E-73E0-4B12-B0FE-634B3B93A6DB}"/>
    <cellStyle name="Normal 12 2 2 2" xfId="25710" xr:uid="{7DEF7E45-F8D2-4063-B834-3C42CF35FB5A}"/>
    <cellStyle name="Normal 12 2 2 3" xfId="28324" xr:uid="{47B5D16A-CAC2-48DD-97F0-0C9E4E57B817}"/>
    <cellStyle name="Normal 12 2 2 4" xfId="14332" xr:uid="{073FA9A3-B4A4-40BF-82B1-D44419344B16}"/>
    <cellStyle name="Normal 12 2 3" xfId="6785" xr:uid="{7E55DEA3-BC79-4550-9BF7-EE947CFB9519}"/>
    <cellStyle name="Normal 12 2 3 2" xfId="26153" xr:uid="{81BE5766-15C6-4192-B29B-386BCB362BB7}"/>
    <cellStyle name="Normal 12 2 3 3" xfId="28618" xr:uid="{41EE9D90-22B5-4D91-B56D-7AEBE4D80B29}"/>
    <cellStyle name="Normal 12 2 3 4" xfId="17165" xr:uid="{EB77552A-3E39-4B3A-B257-4C2ECD7599FC}"/>
    <cellStyle name="Normal 12 2 4" xfId="9618" xr:uid="{F376DB83-EF64-4A8A-8A23-F57AF8F0224E}"/>
    <cellStyle name="Normal 12 2 4 2" xfId="29377" xr:uid="{16BF253E-C692-4009-9718-45A3A081B9C4}"/>
    <cellStyle name="Normal 12 2 4 3" xfId="19998" xr:uid="{C7955B86-9016-4C69-83B8-7A3A2A612F4F}"/>
    <cellStyle name="Normal 12 2 5" xfId="23084" xr:uid="{01633C0A-A72D-4EE4-9F1A-3DF12E369B3B}"/>
    <cellStyle name="Normal 12 2 6" xfId="13349" xr:uid="{04ADC0D9-B86A-46C2-99CE-0C892D77FB6D}"/>
    <cellStyle name="Normal 12 3" xfId="3144" xr:uid="{00000000-0005-0000-0000-000070030000}"/>
    <cellStyle name="Normal 12 3 2" xfId="6202" xr:uid="{7D022FC5-7870-45D9-8D59-60C6C14ADAA5}"/>
    <cellStyle name="Normal 12 3 2 2" xfId="22821" xr:uid="{A94978FC-D56E-43B3-9DC5-0274A2631273}"/>
    <cellStyle name="Normal 12 3 2 3" xfId="28691" xr:uid="{B751A062-B9D7-469D-A5F7-D39FB081053B}"/>
    <cellStyle name="Normal 12 3 2 4" xfId="15771" xr:uid="{12715E97-5114-4E2C-8FB6-DE55CB85D0A7}"/>
    <cellStyle name="Normal 12 3 3" xfId="8224" xr:uid="{280E29AF-96C5-490F-A35E-4FE1D8B8925E}"/>
    <cellStyle name="Normal 12 3 3 2" xfId="28869" xr:uid="{DB1364C7-AF5D-4030-A5A3-4EC5C448E437}"/>
    <cellStyle name="Normal 12 3 3 3" xfId="18604" xr:uid="{4A4433A0-54AB-4011-AC64-8F7A09961B7A}"/>
    <cellStyle name="Normal 12 3 4" xfId="11057" xr:uid="{967ED9CC-BE3E-49B9-B845-28C03999D68A}"/>
    <cellStyle name="Normal 12 3 4 2" xfId="21437" xr:uid="{709F180A-4DE2-4C8B-8544-6FE558FA0956}"/>
    <cellStyle name="Normal 12 3 5" xfId="23530" xr:uid="{D5234BF6-12FD-419A-8C41-7A9641DE3930}"/>
    <cellStyle name="Normal 12 3 6" xfId="13672" xr:uid="{0E151977-D1A2-40E0-AF8A-9538AD77A839}"/>
    <cellStyle name="Normal 12 4" xfId="2659" xr:uid="{00000000-0005-0000-0000-000071030000}"/>
    <cellStyle name="Normal 12 4 2" xfId="5919" xr:uid="{770C451C-813B-4FF8-B587-13F9DBD1EDDF}"/>
    <cellStyle name="Normal 12 4 2 2" xfId="26365" xr:uid="{A71634E2-0DF5-493D-84C0-FC73DA14EE97}"/>
    <cellStyle name="Normal 12 4 2 3" xfId="15331" xr:uid="{CC0B48EF-C0F2-4E06-A1BC-09A8A75F57FE}"/>
    <cellStyle name="Normal 12 4 3" xfId="7784" xr:uid="{BE42800C-35A8-4D46-A402-C7092A9B236B}"/>
    <cellStyle name="Normal 12 4 3 2" xfId="18164" xr:uid="{7B232A74-B0B6-4F4E-96AB-6D93C640B5A0}"/>
    <cellStyle name="Normal 12 4 4" xfId="10617" xr:uid="{FA08CA2A-FAAF-443C-9DDE-1D77E1DEA92C}"/>
    <cellStyle name="Normal 12 4 4 2" xfId="20997" xr:uid="{92F78D94-E3D1-471E-BEDA-A74745FCF85D}"/>
    <cellStyle name="Normal 12 4 5" xfId="23750" xr:uid="{DD1E9B09-6FEC-4C59-9677-7A102651FFEB}"/>
    <cellStyle name="Normal 12 4 6" xfId="13061" xr:uid="{A5C88BF8-7A2F-4C5B-A0D7-BBF24B97022B}"/>
    <cellStyle name="Normal 12 5" xfId="2264" xr:uid="{00000000-0005-0000-0000-00006E030000}"/>
    <cellStyle name="Normal 12 5 2" xfId="7391" xr:uid="{7E50454D-933B-4840-8B3F-BB52394ED944}"/>
    <cellStyle name="Normal 12 5 2 2" xfId="17771" xr:uid="{4048479F-63F7-41DF-BC82-7A11D85C922E}"/>
    <cellStyle name="Normal 12 5 3" xfId="10224" xr:uid="{F12FA1EC-A2E7-45E9-BE43-2774C2E1BC84}"/>
    <cellStyle name="Normal 12 5 3 2" xfId="20604" xr:uid="{B9D70D8E-2672-4BF9-9869-6734F15C2519}"/>
    <cellStyle name="Normal 12 5 4" xfId="24477" xr:uid="{DFAA973F-326E-446E-A2AD-301ABEE1A675}"/>
    <cellStyle name="Normal 12 5 5" xfId="14938" xr:uid="{10721356-729C-4D58-94C5-73C19FEC5DA1}"/>
    <cellStyle name="Normal 12 6" xfId="3787" xr:uid="{FC5D471A-BA1A-4CEB-A00A-3C532FA45458}"/>
    <cellStyle name="Normal 12 6 2" xfId="8626" xr:uid="{4A058FC5-A2EB-4011-AFB4-00F15F2B6912}"/>
    <cellStyle name="Normal 12 6 2 2" xfId="19006" xr:uid="{317FE9FD-0925-4241-B2DD-16B933DBA824}"/>
    <cellStyle name="Normal 12 6 3" xfId="11459" xr:uid="{F70DC20A-4CB9-48B4-9B61-85C555A8C8E9}"/>
    <cellStyle name="Normal 12 6 3 2" xfId="21839" xr:uid="{0810842A-5B40-4B7C-9C40-6719AEEE95F9}"/>
    <cellStyle name="Normal 12 6 4" xfId="16173" xr:uid="{5BB47EA7-B128-4837-9360-E10735DAAB63}"/>
    <cellStyle name="Normal 12 7" xfId="5035" xr:uid="{D8E44DB6-B01F-4F4D-BD68-0CD5A36983BA}"/>
    <cellStyle name="Normal 12 7 2" xfId="14331" xr:uid="{8BB7854B-15D0-42A0-B9E8-58D48B1E44D2}"/>
    <cellStyle name="Normal 12 8" xfId="6784" xr:uid="{A16B3C71-8F9F-450E-843E-AC7EFF0240D8}"/>
    <cellStyle name="Normal 12 8 2" xfId="17164" xr:uid="{B73FF3CB-5A5C-4E83-9F3D-74B341F1AA0B}"/>
    <cellStyle name="Normal 12 9" xfId="9617" xr:uid="{1F8F4189-B832-4E1E-A1D8-D39FD28B04F1}"/>
    <cellStyle name="Normal 12 9 2" xfId="19997" xr:uid="{8DD72BD7-34D7-44AA-991F-BA6B4ED22B16}"/>
    <cellStyle name="Normal 13" xfId="680" xr:uid="{00000000-0005-0000-0000-000054040000}"/>
    <cellStyle name="Normal 13 2" xfId="2857" xr:uid="{00000000-0005-0000-0000-000073030000}"/>
    <cellStyle name="Normal 13 2 2" xfId="6070" xr:uid="{AA45E48B-09ED-4685-8AB6-AA6F639FBB2D}"/>
    <cellStyle name="Normal 13 2 2 2" xfId="27453" xr:uid="{0ECDDCD3-2C26-43D1-B28A-9066ED64A0C3}"/>
    <cellStyle name="Normal 13 2 2 3" xfId="15526" xr:uid="{5315A895-933C-4175-B1C5-5A178C13C8AC}"/>
    <cellStyle name="Normal 13 2 3" xfId="7979" xr:uid="{D6ED7299-EB16-4696-9CA3-92A77439F31C}"/>
    <cellStyle name="Normal 13 2 3 2" xfId="18359" xr:uid="{D5E1AFA7-D19D-42A0-9BA6-AB9511E67ADC}"/>
    <cellStyle name="Normal 13 2 4" xfId="10812" xr:uid="{A6E33D61-2B9E-43E3-8C2E-E87F8B37CAB6}"/>
    <cellStyle name="Normal 13 2 4 2" xfId="21192" xr:uid="{0F36D579-9F20-4F18-916E-96830EF010CE}"/>
    <cellStyle name="Normal 13 2 5" xfId="25076" xr:uid="{4FF1AE43-EA66-47B5-B73F-454B5E6A16AC}"/>
    <cellStyle name="Normal 13 2 6" xfId="13346" xr:uid="{D4F3D36C-A7FC-4FDC-AAE9-E1EEBC23B8B9}"/>
    <cellStyle name="Normal 13 3" xfId="5037" xr:uid="{5EF0DBC1-19E6-4D57-AA65-7566483BF4E3}"/>
    <cellStyle name="Normal 13 3 2" xfId="23887" xr:uid="{BAF24BDA-9EA4-4E49-9C2F-0A1B24FBA196}"/>
    <cellStyle name="Normal 13 3 3" xfId="14333" xr:uid="{9DE4D361-8895-4AF1-9B4A-485DAAF66D82}"/>
    <cellStyle name="Normal 13 3 4" xfId="30031" xr:uid="{A3EAF4AB-5115-481D-A447-9586BF9ECF1A}"/>
    <cellStyle name="Normal 13 4" xfId="6786" xr:uid="{E5B61214-23AE-4E08-9C32-6624FB8807D7}"/>
    <cellStyle name="Normal 13 4 2" xfId="24750" xr:uid="{30EAA314-B589-4A22-96C7-402013D2E5F1}"/>
    <cellStyle name="Normal 13 4 3" xfId="17166" xr:uid="{CD1AFCFF-8A29-40F4-BCB3-13A9938CCB65}"/>
    <cellStyle name="Normal 13 5" xfId="9619" xr:uid="{A64C81F3-8753-4787-8678-DA3C0B4E0D5D}"/>
    <cellStyle name="Normal 13 5 2" xfId="19999" xr:uid="{6AD10095-07EB-44EC-BF77-DAA26E917E4A}"/>
    <cellStyle name="Normal 13 6" xfId="24643" xr:uid="{C31D4092-6773-469F-B36E-534BE4E414D1}"/>
    <cellStyle name="Normal 13 7" xfId="12654" xr:uid="{8816A397-40EB-4D81-AB75-F4B738433536}"/>
    <cellStyle name="Normal 14" xfId="681" xr:uid="{00000000-0005-0000-0000-000055040000}"/>
    <cellStyle name="Normal 14 2" xfId="5038" xr:uid="{0D3D8E5F-1EDF-435C-B1B0-BD478797D276}"/>
    <cellStyle name="Normal 14 2 2" xfId="24478" xr:uid="{C034AB12-76B5-486A-9894-6A048BC7366A}"/>
    <cellStyle name="Normal 14 2 3" xfId="27542" xr:uid="{2A7A1040-187C-4B84-82AB-F3A4C14E60F4}"/>
    <cellStyle name="Normal 14 2 4" xfId="14334" xr:uid="{1F912A46-1F27-4E86-990F-1ED3312AE108}"/>
    <cellStyle name="Normal 14 3" xfId="6787" xr:uid="{F3711F9B-2A3C-4CD8-BBD7-40DE750693A8}"/>
    <cellStyle name="Normal 14 3 2" xfId="26276" xr:uid="{2E219A78-E01D-45C7-835F-4A082BBDE51C}"/>
    <cellStyle name="Normal 14 3 3" xfId="17167" xr:uid="{98E27F91-1457-4546-AA50-24A60B093E5D}"/>
    <cellStyle name="Normal 14 4" xfId="9620" xr:uid="{24ACE589-6F58-480C-A0A9-E0CCB13410CC}"/>
    <cellStyle name="Normal 14 4 2" xfId="20000" xr:uid="{34A16C81-10AF-4836-996D-F492EE7E1506}"/>
    <cellStyle name="Normal 14 5" xfId="24460" xr:uid="{B2C5D97A-D174-4AE7-8B7D-B2C708EFC8E7}"/>
    <cellStyle name="Normal 14 6" xfId="13352" xr:uid="{A6F71BD5-6E29-429D-86A0-A3FE750FA4A2}"/>
    <cellStyle name="Normal 15" xfId="2426" xr:uid="{00000000-0005-0000-0000-000075030000}"/>
    <cellStyle name="Normal 15 2" xfId="23095" xr:uid="{2C9AB8CE-D120-4791-BB69-A1D95A2CF072}"/>
    <cellStyle name="Normal 15 3" xfId="25234" xr:uid="{43C97933-000E-4EB9-ADD0-F68EC944A8A0}"/>
    <cellStyle name="Normal 15 4" xfId="29985" xr:uid="{4C44E769-B72D-47F8-BFD8-967FDABB778E}"/>
    <cellStyle name="Normal 16" xfId="2425" xr:uid="{00000000-0005-0000-0000-000076030000}"/>
    <cellStyle name="Normal 16 2" xfId="5725" xr:uid="{B477EC25-0A93-45EF-93C3-5F54D32200CD}"/>
    <cellStyle name="Normal 16 2 2" xfId="28319" xr:uid="{D5DCF4FC-BC09-4702-B3D6-AB3F7724FBFD}"/>
    <cellStyle name="Normal 16 2 3" xfId="15099" xr:uid="{29037CB6-2C9A-47AC-9730-FFD64DBF95FD}"/>
    <cellStyle name="Normal 16 3" xfId="7552" xr:uid="{63D701BD-ABDA-4964-8C51-6402DDBE271A}"/>
    <cellStyle name="Normal 16 3 2" xfId="17932" xr:uid="{9D219CFE-1969-42B2-A553-D5847A6DA9DD}"/>
    <cellStyle name="Normal 16 4" xfId="10385" xr:uid="{D2522661-93A0-4956-9697-D1730F5CFA20}"/>
    <cellStyle name="Normal 16 4 2" xfId="20765" xr:uid="{5137FD37-CDFD-4897-8D9B-C3DCFC154183}"/>
    <cellStyle name="Normal 16 5" xfId="25181" xr:uid="{7A977A69-078F-4B3B-A863-D178A5FF7356}"/>
    <cellStyle name="Normal 16 6" xfId="12812" xr:uid="{29E9BBF2-7804-4601-B0CA-D6862E03B065}"/>
    <cellStyle name="Normal 17" xfId="4845" xr:uid="{4EC3EDA1-0B49-4397-ACE6-F65BB86475E3}"/>
    <cellStyle name="Normal 17 2" xfId="26264" xr:uid="{F9058EFE-70AF-4C20-8F8B-416CE835CA40}"/>
    <cellStyle name="Normal 17 3" xfId="14133" xr:uid="{19AEF679-6457-4A98-AD6A-ED8181B653C8}"/>
    <cellStyle name="Normal 17 4" xfId="29613" xr:uid="{1408406F-0F3E-4B32-8FAF-E9953EA12EC1}"/>
    <cellStyle name="Normal 17 5" xfId="29588" xr:uid="{4ED93E39-21EF-4DCF-B005-6E3097EA06BD}"/>
    <cellStyle name="Normal 17 5 2" xfId="29640" xr:uid="{45B16796-CAAF-4DF6-B906-098BDC71E282}"/>
    <cellStyle name="Normal 17 5 2 2" xfId="30107" xr:uid="{F7E39ECD-4D10-4D07-8F21-75FAF9DEBFA7}"/>
    <cellStyle name="Normal 17 5 3" xfId="30382" xr:uid="{B45CE350-A162-4B94-B9BF-8DDA18EE9D32}"/>
    <cellStyle name="Normal 17 5 4" xfId="30369" xr:uid="{8603D28E-B236-4EC6-AE4B-CCA2E34ECDF2}"/>
    <cellStyle name="Normal 17 5 4 2" xfId="31708" xr:uid="{8378316B-0AEB-4628-8314-F5A160EE652A}"/>
    <cellStyle name="Normal 17 6" xfId="29638" xr:uid="{2615603F-F587-465C-9DB1-DFE5AAD13470}"/>
    <cellStyle name="Normal 17 6 2" xfId="30106" xr:uid="{1CE297B0-511C-45BD-82B6-9F5EFC6F4E9E}"/>
    <cellStyle name="Normal 17 7" xfId="30352" xr:uid="{B6AE06BD-E46D-4EF1-88E1-B52B46EEF606}"/>
    <cellStyle name="Normal 17 7 2" xfId="31692" xr:uid="{715E5696-15DC-46D7-B1F6-6B19405350CB}"/>
    <cellStyle name="Normal 18" xfId="6586" xr:uid="{41350291-B8D4-4B0F-BB97-B6A2FEFF55C8}"/>
    <cellStyle name="Normal 18 2" xfId="16966" xr:uid="{A08ADA9E-880A-423A-BC21-A77F0F152E4B}"/>
    <cellStyle name="Normal 19" xfId="9419" xr:uid="{EEFE1ADD-8068-4691-A806-69EFDD9F49C8}"/>
    <cellStyle name="Normal 19 2" xfId="19799" xr:uid="{B56B06F7-E066-401E-BD37-8901D45D37C2}"/>
    <cellStyle name="Normal 2" xfId="682" xr:uid="{00000000-0005-0000-0000-000056040000}"/>
    <cellStyle name="Normal 2 10" xfId="683" xr:uid="{00000000-0005-0000-0000-000057040000}"/>
    <cellStyle name="Normal 2 10 10" xfId="9621" xr:uid="{6A978DBD-1903-4566-A76F-D9BD2824005F}"/>
    <cellStyle name="Normal 2 10 10 2" xfId="20001" xr:uid="{FCAF2797-04A4-45F3-AAB4-4974094B7C05}"/>
    <cellStyle name="Normal 2 10 11" xfId="24309" xr:uid="{7CE40F8D-2C6C-40A0-827F-401595517E6B}"/>
    <cellStyle name="Normal 2 10 12" xfId="12546" xr:uid="{D8F2B4BC-75C0-46DD-AA3E-912AAFB27616}"/>
    <cellStyle name="Normal 2 10 2" xfId="684" xr:uid="{00000000-0005-0000-0000-000058040000}"/>
    <cellStyle name="Normal 2 10 2 10" xfId="12704" xr:uid="{03590174-D100-4823-9470-1F863032040F}"/>
    <cellStyle name="Normal 2 10 2 2" xfId="685" xr:uid="{00000000-0005-0000-0000-000059040000}"/>
    <cellStyle name="Normal 2 10 2 2 2" xfId="5041" xr:uid="{4B1D97E6-96DB-48FB-BE29-9C4A808EEAF1}"/>
    <cellStyle name="Normal 2 10 2 2 2 2" xfId="25027" xr:uid="{85EF3525-AC41-4E56-B053-2013675EAF5F}"/>
    <cellStyle name="Normal 2 10 2 2 2 3" xfId="27770" xr:uid="{E3908DE8-2AA8-4280-BAA0-A0384637A422}"/>
    <cellStyle name="Normal 2 10 2 2 2 4" xfId="14337" xr:uid="{715D0DB7-0BAC-4BB5-8734-41CF55C22CDC}"/>
    <cellStyle name="Normal 2 10 2 2 3" xfId="6790" xr:uid="{0E5A8F5D-0961-4D45-9D50-F9720832934F}"/>
    <cellStyle name="Normal 2 10 2 2 3 2" xfId="27569" xr:uid="{FC2BD4B1-3FF0-4C9B-B62C-30EB7E056146}"/>
    <cellStyle name="Normal 2 10 2 2 3 3" xfId="28314" xr:uid="{2E712B32-BDE8-415B-A965-6709DFF53A01}"/>
    <cellStyle name="Normal 2 10 2 2 3 4" xfId="17170" xr:uid="{7732C903-252A-4177-B4EE-01EA203637C3}"/>
    <cellStyle name="Normal 2 10 2 2 4" xfId="9623" xr:uid="{90E5D0CC-8E0F-4145-AD1C-7A6B585F163D}"/>
    <cellStyle name="Normal 2 10 2 2 4 2" xfId="29378" xr:uid="{48816090-0EC0-4318-9EF0-31208B402F94}"/>
    <cellStyle name="Normal 2 10 2 2 4 3" xfId="20003" xr:uid="{BAC9179B-5B3E-4B5E-946C-494A9C64BE30}"/>
    <cellStyle name="Normal 2 10 2 2 5" xfId="24022" xr:uid="{69D296D9-4E64-4349-A6C1-12380EBC0D27}"/>
    <cellStyle name="Normal 2 10 2 2 6" xfId="13673" xr:uid="{21AB60BC-1520-40B2-80EB-15E14175247D}"/>
    <cellStyle name="Normal 2 10 2 3" xfId="2712" xr:uid="{00000000-0005-0000-0000-00007B030000}"/>
    <cellStyle name="Normal 2 10 2 3 2" xfId="5930" xr:uid="{6F9B445A-F519-4F2B-841F-0828963C8272}"/>
    <cellStyle name="Normal 2 10 2 3 2 2" xfId="27657" xr:uid="{84CDA419-4F55-43FC-ADC1-410564068752}"/>
    <cellStyle name="Normal 2 10 2 3 2 3" xfId="15383" xr:uid="{4BF48A87-A58E-48C5-B237-DBBC0B37BCFF}"/>
    <cellStyle name="Normal 2 10 2 3 3" xfId="7836" xr:uid="{756D2142-0636-4E39-AA65-B82595E47ED9}"/>
    <cellStyle name="Normal 2 10 2 3 3 2" xfId="18216" xr:uid="{8974FC1F-3940-4551-8566-90BF8E1DBE46}"/>
    <cellStyle name="Normal 2 10 2 3 4" xfId="10669" xr:uid="{981C3D8B-0BC7-4C56-8B70-DF9DCC096F32}"/>
    <cellStyle name="Normal 2 10 2 3 4 2" xfId="21049" xr:uid="{04A75ED6-0273-48B9-957F-A9EF01D42227}"/>
    <cellStyle name="Normal 2 10 2 3 5" xfId="23045" xr:uid="{A8EBECA3-327C-48A7-853D-6A48EDFE396E}"/>
    <cellStyle name="Normal 2 10 2 3 6" xfId="13139" xr:uid="{C2DFDE86-C1D5-41D4-BE4E-0A9C42D6D918}"/>
    <cellStyle name="Normal 2 10 2 4" xfId="2420" xr:uid="{00000000-0005-0000-0000-000079030000}"/>
    <cellStyle name="Normal 2 10 2 4 2" xfId="7547" xr:uid="{3B36CAC2-FF81-448A-95FB-1AA5EF72530D}"/>
    <cellStyle name="Normal 2 10 2 4 2 2" xfId="27933" xr:uid="{D2FE575E-6C08-4270-98DA-54828BC91846}"/>
    <cellStyle name="Normal 2 10 2 4 2 3" xfId="17927" xr:uid="{F6D443BF-C32A-492D-865E-6B60716A332A}"/>
    <cellStyle name="Normal 2 10 2 4 3" xfId="10380" xr:uid="{78384D6C-1B9B-4ED5-A6E0-75FBD89CE93B}"/>
    <cellStyle name="Normal 2 10 2 4 3 2" xfId="20760" xr:uid="{B112BDC5-E73D-4943-A297-053DD2012967}"/>
    <cellStyle name="Normal 2 10 2 4 4" xfId="24924" xr:uid="{54163CFA-A981-416D-A52A-8376976FC0C9}"/>
    <cellStyle name="Normal 2 10 2 4 5" xfId="15094" xr:uid="{5725EBF2-79D5-45F0-9961-B3DD42B887C3}"/>
    <cellStyle name="Normal 2 10 2 5" xfId="3916" xr:uid="{BD5E7341-68BF-4756-8305-A435157C6732}"/>
    <cellStyle name="Normal 2 10 2 5 2" xfId="8748" xr:uid="{7215D1F5-0354-459D-8EC2-14DB0923EF4F}"/>
    <cellStyle name="Normal 2 10 2 5 2 2" xfId="19128" xr:uid="{1B946FF3-D8FF-49C9-8E18-EDA76F7B3291}"/>
    <cellStyle name="Normal 2 10 2 5 3" xfId="11581" xr:uid="{A2149190-495C-499F-817F-63A921074BCE}"/>
    <cellStyle name="Normal 2 10 2 5 3 2" xfId="21961" xr:uid="{CCB3DD2F-6369-4CCF-A0BB-9B6FD6A06564}"/>
    <cellStyle name="Normal 2 10 2 5 4" xfId="26099" xr:uid="{12B3E98C-809D-4A86-BBB9-BCD3ED4B0349}"/>
    <cellStyle name="Normal 2 10 2 5 5" xfId="16295" xr:uid="{12D5A544-ABFE-4F3E-BCE3-3E0259E3DDDD}"/>
    <cellStyle name="Normal 2 10 2 6" xfId="5040" xr:uid="{D5B2E7E1-955B-4DE0-AE72-078AEA147FA3}"/>
    <cellStyle name="Normal 2 10 2 6 2" xfId="14336" xr:uid="{B1481CA9-47DB-478D-B9E6-EDCB74F5F9FE}"/>
    <cellStyle name="Normal 2 10 2 7" xfId="6789" xr:uid="{836EDE06-7085-4C14-AD6D-C9F5F92FC2A3}"/>
    <cellStyle name="Normal 2 10 2 7 2" xfId="17169" xr:uid="{38C9EFBA-9DB9-48BD-96E0-0CB7D0C9787F}"/>
    <cellStyle name="Normal 2 10 2 8" xfId="9622" xr:uid="{B9D44309-A423-4CC3-8623-A597779FE67A}"/>
    <cellStyle name="Normal 2 10 2 8 2" xfId="20002" xr:uid="{D7D18A0B-24F2-45BA-8A57-C998D2A2B2F1}"/>
    <cellStyle name="Normal 2 10 2 9" xfId="23586" xr:uid="{8CE583E1-4E59-4591-9A6A-677E69EF0669}"/>
    <cellStyle name="Normal 2 10 3" xfId="686" xr:uid="{00000000-0005-0000-0000-00005A040000}"/>
    <cellStyle name="Normal 2 10 3 2" xfId="4449" xr:uid="{056BFCF5-1274-4918-A4DB-F87B2191CBDF}"/>
    <cellStyle name="Normal 2 10 3 2 2" xfId="9221" xr:uid="{050CFBA6-16B7-4853-A509-E414C781678D}"/>
    <cellStyle name="Normal 2 10 3 2 2 2" xfId="29214" xr:uid="{2BA3FFC7-FF5D-4274-8170-8C001DC032FF}"/>
    <cellStyle name="Normal 2 10 3 2 2 3" xfId="19601" xr:uid="{3F2C4159-088E-40FF-8CC1-40E4F01F2175}"/>
    <cellStyle name="Normal 2 10 3 2 3" xfId="12054" xr:uid="{1737CD57-5D2B-42D0-AF93-FA54A6266609}"/>
    <cellStyle name="Normal 2 10 3 2 3 2" xfId="22434" xr:uid="{92A273E8-584A-4750-B49B-6A439EE7CDCF}"/>
    <cellStyle name="Normal 2 10 3 2 4" xfId="25658" xr:uid="{939EA17D-5404-42BF-9BCE-F96FB7F08C8C}"/>
    <cellStyle name="Normal 2 10 3 2 5" xfId="16768" xr:uid="{5BD07587-E792-4E60-81B5-E88AF2F62CBA}"/>
    <cellStyle name="Normal 2 10 3 3" xfId="5042" xr:uid="{A07D5222-E95C-4645-B95C-D413E152A2E0}"/>
    <cellStyle name="Normal 2 10 3 3 2" xfId="24507" xr:uid="{E4FB581A-5B57-460F-9BFE-9BBB58D36D54}"/>
    <cellStyle name="Normal 2 10 3 3 3" xfId="26533" xr:uid="{EB907162-DEC4-4F5E-9493-D102550CE772}"/>
    <cellStyle name="Normal 2 10 3 3 4" xfId="14338" xr:uid="{42913208-0214-447A-AAC1-150923146ADA}"/>
    <cellStyle name="Normal 2 10 3 4" xfId="6791" xr:uid="{C7792434-52BD-4AF3-90AC-0E6F0DB2DE3B}"/>
    <cellStyle name="Normal 2 10 3 4 2" xfId="24387" xr:uid="{ACBB8426-ADCF-4399-A188-1C03473A4B6F}"/>
    <cellStyle name="Normal 2 10 3 4 3" xfId="25865" xr:uid="{C99A89DD-C295-4A1A-AEFA-162926ACA3B9}"/>
    <cellStyle name="Normal 2 10 3 4 4" xfId="17171" xr:uid="{0F2D2FA9-4751-42CD-9D77-7FED9BC3B7DD}"/>
    <cellStyle name="Normal 2 10 3 5" xfId="9624" xr:uid="{D3E6235E-5788-4E8F-827B-7F0456FA5E08}"/>
    <cellStyle name="Normal 2 10 3 5 2" xfId="29379" xr:uid="{23296332-AF0F-4B31-8C10-BDC4A4C91A07}"/>
    <cellStyle name="Normal 2 10 3 5 3" xfId="20004" xr:uid="{0A543DC3-5871-41AF-A95F-CCCD8399027A}"/>
    <cellStyle name="Normal 2 10 3 6" xfId="23881" xr:uid="{88A6EF82-244A-4931-A304-409A70362C02}"/>
    <cellStyle name="Normal 2 10 3 7" xfId="13674" xr:uid="{35D9751C-52C4-44B3-AE92-A0BE2C32FF41}"/>
    <cellStyle name="Normal 2 10 4" xfId="687" xr:uid="{00000000-0005-0000-0000-00005B040000}"/>
    <cellStyle name="Normal 2 10 4 2" xfId="5043" xr:uid="{F0F1627E-1D02-477B-9062-80DFA671F4A1}"/>
    <cellStyle name="Normal 2 10 4 2 2" xfId="25678" xr:uid="{EFD2D526-1985-4BBF-B4E7-627FD67D47DC}"/>
    <cellStyle name="Normal 2 10 4 2 3" xfId="27923" xr:uid="{C17E5783-7881-49DD-859E-5D6DC5FCDACD}"/>
    <cellStyle name="Normal 2 10 4 2 4" xfId="14339" xr:uid="{0D9E0302-872C-41EE-AAD3-1D698F8F637D}"/>
    <cellStyle name="Normal 2 10 4 3" xfId="6792" xr:uid="{2E122C95-0419-48D1-B781-FE19679BDA09}"/>
    <cellStyle name="Normal 2 10 4 3 2" xfId="26672" xr:uid="{756C9BF8-7F4E-4D5D-BFEA-0DC97959D1C8}"/>
    <cellStyle name="Normal 2 10 4 3 3" xfId="17172" xr:uid="{6C9C85BD-F9DC-424A-8FA1-5460624278FD}"/>
    <cellStyle name="Normal 2 10 4 4" xfId="9625" xr:uid="{326FC538-9A19-44D5-B746-510789696F5A}"/>
    <cellStyle name="Normal 2 10 4 4 2" xfId="20005" xr:uid="{C629BCCB-DEA1-46F1-8FCC-A0F4FCAC0B9B}"/>
    <cellStyle name="Normal 2 10 4 5" xfId="24325" xr:uid="{D3B42B4B-9B2D-4347-967B-69A50EED4634}"/>
    <cellStyle name="Normal 2 10 4 6" xfId="13402" xr:uid="{0F9FA0E0-BEE7-41CF-AF3D-4AB2C0132119}"/>
    <cellStyle name="Normal 2 10 5" xfId="2503" xr:uid="{00000000-0005-0000-0000-00007E030000}"/>
    <cellStyle name="Normal 2 10 5 2" xfId="5783" xr:uid="{35CEC759-4A6C-40CC-BF8A-236861E32D53}"/>
    <cellStyle name="Normal 2 10 5 2 2" xfId="28491" xr:uid="{45F6E169-BB30-4E7B-9E02-EE4370FD78A0}"/>
    <cellStyle name="Normal 2 10 5 2 3" xfId="15175" xr:uid="{1C2128C8-39D5-467D-B67D-C52C1ACE183E}"/>
    <cellStyle name="Normal 2 10 5 3" xfId="7628" xr:uid="{58E3CCDA-41AC-456B-8B87-365313B280B1}"/>
    <cellStyle name="Normal 2 10 5 3 2" xfId="18008" xr:uid="{3B8B6460-2202-4356-BD8D-D6C673D66CAF}"/>
    <cellStyle name="Normal 2 10 5 4" xfId="10461" xr:uid="{7BD48EB6-81F0-4168-9D24-324DCFC2998C}"/>
    <cellStyle name="Normal 2 10 5 4 2" xfId="20841" xr:uid="{E05399EA-7298-4A1B-8A5D-E719A730BCFD}"/>
    <cellStyle name="Normal 2 10 5 5" xfId="23021" xr:uid="{A4F06588-7611-44B0-941D-2B3DAE839F8A}"/>
    <cellStyle name="Normal 2 10 5 6" xfId="12891" xr:uid="{77731914-FBAD-4C62-8728-7EB91800362C}"/>
    <cellStyle name="Normal 2 10 6" xfId="2312" xr:uid="{00000000-0005-0000-0000-000078030000}"/>
    <cellStyle name="Normal 2 10 6 2" xfId="7439" xr:uid="{823EDB6F-E493-41CE-A857-F74FF97C3104}"/>
    <cellStyle name="Normal 2 10 6 2 2" xfId="28348" xr:uid="{F9D97EDC-77FD-4C92-8C2F-CB40999DFDDD}"/>
    <cellStyle name="Normal 2 10 6 2 3" xfId="17819" xr:uid="{F5C772A3-31A2-4AF6-92E9-FDFC9BB82E61}"/>
    <cellStyle name="Normal 2 10 6 3" xfId="10272" xr:uid="{97712D6C-5236-40BF-BEE6-725451375070}"/>
    <cellStyle name="Normal 2 10 6 3 2" xfId="20652" xr:uid="{68EC7E14-846C-47E4-A899-7D9526CC3A2A}"/>
    <cellStyle name="Normal 2 10 6 4" xfId="24082" xr:uid="{4D8E30FC-2E63-43FE-A0C3-711DD8F4D046}"/>
    <cellStyle name="Normal 2 10 6 5" xfId="14986" xr:uid="{1181DD5C-0855-4543-8E8D-3FA0D1405AC4}"/>
    <cellStyle name="Normal 2 10 7" xfId="3786" xr:uid="{518FA295-D8E6-4FED-B958-7995796B86E0}"/>
    <cellStyle name="Normal 2 10 7 2" xfId="8625" xr:uid="{DF8E0C14-C08B-4D4E-8B85-5D64FADE70B5}"/>
    <cellStyle name="Normal 2 10 7 2 2" xfId="19005" xr:uid="{ACBA6765-E82B-40E4-8880-08D673526B82}"/>
    <cellStyle name="Normal 2 10 7 3" xfId="11458" xr:uid="{B3B5DF78-D8AF-4EDA-998E-39990D31FCD8}"/>
    <cellStyle name="Normal 2 10 7 3 2" xfId="21838" xr:uid="{92F6B062-43CF-4C49-BC32-F58100DAAC0E}"/>
    <cellStyle name="Normal 2 10 7 4" xfId="26543" xr:uid="{740D2E73-59CD-42D3-B046-5A1CFF56CCE5}"/>
    <cellStyle name="Normal 2 10 7 5" xfId="16172" xr:uid="{E850A9D8-B814-422E-8901-B9B7BCB32F8B}"/>
    <cellStyle name="Normal 2 10 8" xfId="5039" xr:uid="{8B8E9146-C08B-4340-A020-2D969D66A976}"/>
    <cellStyle name="Normal 2 10 8 2" xfId="14335" xr:uid="{E740B02E-4A03-4B04-9557-5007D61D822E}"/>
    <cellStyle name="Normal 2 10 9" xfId="6788" xr:uid="{93F39D5F-0B91-48F9-A606-E5256C9A4BF8}"/>
    <cellStyle name="Normal 2 10 9 2" xfId="17168" xr:uid="{02CFE5B8-BBCE-4940-BE7B-08B07D6A68F7}"/>
    <cellStyle name="Normal 2 11" xfId="688" xr:uid="{00000000-0005-0000-0000-00005C040000}"/>
    <cellStyle name="Normal 2 11 10" xfId="9626" xr:uid="{7548FCAA-9289-4A47-BA79-68BAFF6D3460}"/>
    <cellStyle name="Normal 2 11 10 2" xfId="20006" xr:uid="{A173D02A-D76A-45AF-9D7E-CF93B835499F}"/>
    <cellStyle name="Normal 2 11 11" xfId="23296" xr:uid="{17368848-A1E5-4BD5-A1FE-E3698DB59D92}"/>
    <cellStyle name="Normal 2 11 12" xfId="12547" xr:uid="{CDFC12FC-8415-4608-AA79-491AC8CBA97C}"/>
    <cellStyle name="Normal 2 11 2" xfId="689" xr:uid="{00000000-0005-0000-0000-00005D040000}"/>
    <cellStyle name="Normal 2 11 2 2" xfId="690" xr:uid="{00000000-0005-0000-0000-00005E040000}"/>
    <cellStyle name="Normal 2 11 2 2 2" xfId="5046" xr:uid="{A121F22B-E9DC-42F4-B6C5-AB0316A4170F}"/>
    <cellStyle name="Normal 2 11 2 2 2 2" xfId="24720" xr:uid="{FB5F1BBE-6AB3-41AF-8185-463AD36EB213}"/>
    <cellStyle name="Normal 2 11 2 2 2 3" xfId="26689" xr:uid="{FF9964BB-61F7-4489-80BE-4BF8BFA0CAFD}"/>
    <cellStyle name="Normal 2 11 2 2 2 4" xfId="14342" xr:uid="{85C26CF3-9A61-41B4-9EFA-809A6A39FA16}"/>
    <cellStyle name="Normal 2 11 2 2 3" xfId="6795" xr:uid="{463C792A-969D-45EA-890B-D4320993EA6A}"/>
    <cellStyle name="Normal 2 11 2 2 3 2" xfId="27572" xr:uid="{2450452C-7EDC-4CDD-8592-E8D48DD6E376}"/>
    <cellStyle name="Normal 2 11 2 2 3 3" xfId="26774" xr:uid="{441DF291-444B-43E1-A2AC-6EDBE1179BC5}"/>
    <cellStyle name="Normal 2 11 2 2 3 4" xfId="17175" xr:uid="{E6E690B2-CFF4-4E20-8FE2-C1CE4943C2CE}"/>
    <cellStyle name="Normal 2 11 2 2 4" xfId="9628" xr:uid="{DB6D3923-1ED3-4A63-89AA-B99AC5FED05C}"/>
    <cellStyle name="Normal 2 11 2 2 4 2" xfId="29380" xr:uid="{70BD47A4-93BD-4240-828D-C84766DEECF7}"/>
    <cellStyle name="Normal 2 11 2 2 4 3" xfId="20008" xr:uid="{0E3F1D15-7B3C-4D4B-8FE1-584FDBF7F8E3}"/>
    <cellStyle name="Normal 2 11 2 2 5" xfId="24824" xr:uid="{EBA2E477-AD16-452A-88E4-24DD740FE92F}"/>
    <cellStyle name="Normal 2 11 2 2 6" xfId="13675" xr:uid="{0C357037-5A12-4E9F-A359-B6EE41BB8FAC}"/>
    <cellStyle name="Normal 2 11 2 3" xfId="2713" xr:uid="{00000000-0005-0000-0000-000082030000}"/>
    <cellStyle name="Normal 2 11 2 3 2" xfId="5931" xr:uid="{9A09F166-FA77-4869-954E-ADAB91502713}"/>
    <cellStyle name="Normal 2 11 2 3 2 2" xfId="27083" xr:uid="{D2CD80BB-9D3A-4852-8F45-D9B4481616CB}"/>
    <cellStyle name="Normal 2 11 2 3 2 3" xfId="15384" xr:uid="{F33F2DAC-F98D-48AB-8924-842E8DBA5A51}"/>
    <cellStyle name="Normal 2 11 2 3 3" xfId="7837" xr:uid="{B4A9C05E-4CE1-4774-BB3D-6872279E97A9}"/>
    <cellStyle name="Normal 2 11 2 3 3 2" xfId="18217" xr:uid="{B64314EC-7446-45FD-9DDF-84AD8E4E2989}"/>
    <cellStyle name="Normal 2 11 2 3 4" xfId="10670" xr:uid="{57A0FED7-EE91-4F36-B209-B14BD447FFDB}"/>
    <cellStyle name="Normal 2 11 2 3 4 2" xfId="21050" xr:uid="{4C7B949E-1FB9-4AAC-8BF3-235375D74781}"/>
    <cellStyle name="Normal 2 11 2 3 5" xfId="25371" xr:uid="{0DCA70EE-9F8E-474B-9424-83BEB2617289}"/>
    <cellStyle name="Normal 2 11 2 3 6" xfId="13140" xr:uid="{31C34A61-71BC-4FA9-A305-6233FF33ADB2}"/>
    <cellStyle name="Normal 2 11 2 4" xfId="4151" xr:uid="{6318FECA-3F45-4155-812A-21138AD32A2F}"/>
    <cellStyle name="Normal 2 11 2 4 2" xfId="8923" xr:uid="{B9EC27BE-90BB-40FA-83FF-1CD425CCCAAF}"/>
    <cellStyle name="Normal 2 11 2 4 2 2" xfId="29022" xr:uid="{3A3C317C-E6AC-433D-BEFA-7B1878C467AC}"/>
    <cellStyle name="Normal 2 11 2 4 2 3" xfId="19303" xr:uid="{0A00667E-00DE-44A3-AE8F-86910B1AEDDC}"/>
    <cellStyle name="Normal 2 11 2 4 3" xfId="11756" xr:uid="{D08207BA-352E-413A-819E-FA704D7726FA}"/>
    <cellStyle name="Normal 2 11 2 4 3 2" xfId="22136" xr:uid="{F91428F8-9EF9-4878-98DE-CE6DE92C1F16}"/>
    <cellStyle name="Normal 2 11 2 4 4" xfId="24821" xr:uid="{B6F9C03E-37D1-4BF4-A756-E837032DF0A1}"/>
    <cellStyle name="Normal 2 11 2 4 5" xfId="16470" xr:uid="{BEF11B16-C78A-4FD0-AFBE-C19E85D82267}"/>
    <cellStyle name="Normal 2 11 2 5" xfId="5045" xr:uid="{2109241C-B5BC-4E24-B38E-4BB82FE72988}"/>
    <cellStyle name="Normal 2 11 2 5 2" xfId="27693" xr:uid="{5798BFE2-BADB-43AD-945A-44D3BCAF67DE}"/>
    <cellStyle name="Normal 2 11 2 5 3" xfId="14341" xr:uid="{B3AFDC84-0E9C-4CF5-A8AB-E3F38705A0A1}"/>
    <cellStyle name="Normal 2 11 2 6" xfId="6794" xr:uid="{40B32340-8D5B-460B-8831-8EF4ACC8C41B}"/>
    <cellStyle name="Normal 2 11 2 6 2" xfId="17174" xr:uid="{996A3F2C-39EB-4707-A2F2-F78D870EB6E8}"/>
    <cellStyle name="Normal 2 11 2 7" xfId="9627" xr:uid="{52B71E2C-50C5-44A7-90E1-88009A44BF23}"/>
    <cellStyle name="Normal 2 11 2 7 2" xfId="20007" xr:uid="{A438D991-6F78-4109-A30C-894D3D31F343}"/>
    <cellStyle name="Normal 2 11 2 8" xfId="24104" xr:uid="{AF03A40D-7B56-4DA0-ADCC-41B065F1C27F}"/>
    <cellStyle name="Normal 2 11 2 9" xfId="12705" xr:uid="{5B829EA5-7AAB-4415-9D70-13C1EC52E975}"/>
    <cellStyle name="Normal 2 11 3" xfId="691" xr:uid="{00000000-0005-0000-0000-00005F040000}"/>
    <cellStyle name="Normal 2 11 3 2" xfId="4450" xr:uid="{E4AA06BD-7FE9-48CD-90B1-A362FCBD00C8}"/>
    <cellStyle name="Normal 2 11 3 2 2" xfId="9222" xr:uid="{F0550F66-C55F-492A-A3AD-90BFD7C6BBDC}"/>
    <cellStyle name="Normal 2 11 3 2 2 2" xfId="29215" xr:uid="{37E09FE3-3014-4F20-BFD7-8E250D838089}"/>
    <cellStyle name="Normal 2 11 3 2 2 3" xfId="19602" xr:uid="{3C72F442-633A-4228-8991-E78B9EB79B03}"/>
    <cellStyle name="Normal 2 11 3 2 3" xfId="12055" xr:uid="{B946B2CC-E385-4F3B-AAC6-D354A5957472}"/>
    <cellStyle name="Normal 2 11 3 2 3 2" xfId="22435" xr:uid="{E93E7978-5662-40B0-81D3-620034DA0316}"/>
    <cellStyle name="Normal 2 11 3 2 4" xfId="25492" xr:uid="{D84B4758-CB8C-4D79-8E7D-7EE6146C1370}"/>
    <cellStyle name="Normal 2 11 3 2 5" xfId="16769" xr:uid="{095285EF-4D64-4392-9B31-8190D4A20ED2}"/>
    <cellStyle name="Normal 2 11 3 3" xfId="5047" xr:uid="{E89A2EE6-1ED1-47F2-B0C8-EA5ED086468D}"/>
    <cellStyle name="Normal 2 11 3 3 2" xfId="26775" xr:uid="{8827C68F-BD88-4085-8760-A7E1A3FA6C26}"/>
    <cellStyle name="Normal 2 11 3 3 3" xfId="28720" xr:uid="{662A2953-B65F-4D77-BC6A-49B049514D0B}"/>
    <cellStyle name="Normal 2 11 3 3 4" xfId="14343" xr:uid="{FCA7E365-B79A-448B-BA9F-C1559274F769}"/>
    <cellStyle name="Normal 2 11 3 4" xfId="6796" xr:uid="{C614A644-0336-47E7-A754-B93549ACD5B1}"/>
    <cellStyle name="Normal 2 11 3 4 2" xfId="26104" xr:uid="{BD6077F8-424E-45BA-890F-381664F411F8}"/>
    <cellStyle name="Normal 2 11 3 4 3" xfId="27927" xr:uid="{91779748-978F-4488-92EC-023F7053C0F9}"/>
    <cellStyle name="Normal 2 11 3 4 4" xfId="17176" xr:uid="{E121E7C8-2AD4-413C-B568-6D6773F8980D}"/>
    <cellStyle name="Normal 2 11 3 5" xfId="9629" xr:uid="{A96993EA-D2CD-46B2-AA33-7CA4B13204C7}"/>
    <cellStyle name="Normal 2 11 3 5 2" xfId="29381" xr:uid="{F415137C-BA0B-471C-A285-A0165AA071B4}"/>
    <cellStyle name="Normal 2 11 3 5 3" xfId="20009" xr:uid="{69F6D4C8-E326-4E7C-A2F4-77FAD8FE2A55}"/>
    <cellStyle name="Normal 2 11 3 6" xfId="25039" xr:uid="{24C1CE92-4BC4-4CB8-9D5C-F637E06C03CE}"/>
    <cellStyle name="Normal 2 11 3 7" xfId="13676" xr:uid="{C070D5ED-9226-4525-8A50-EBFAA8BEBDF9}"/>
    <cellStyle name="Normal 2 11 4" xfId="692" xr:uid="{00000000-0005-0000-0000-000060040000}"/>
    <cellStyle name="Normal 2 11 4 2" xfId="5048" xr:uid="{B459AB12-4828-4AA2-8E40-F8B486715A2D}"/>
    <cellStyle name="Normal 2 11 4 2 2" xfId="25261" xr:uid="{5E960269-814D-4456-95E2-655708844D34}"/>
    <cellStyle name="Normal 2 11 4 2 3" xfId="26089" xr:uid="{2C256AD7-078B-4201-9285-BA4F52ED228D}"/>
    <cellStyle name="Normal 2 11 4 2 4" xfId="14344" xr:uid="{6A39B338-3722-45EB-8A96-EA61AD7CBAA7}"/>
    <cellStyle name="Normal 2 11 4 3" xfId="6797" xr:uid="{3CF92346-50DA-4EB4-9C5C-3CCF6DDBC05C}"/>
    <cellStyle name="Normal 2 11 4 3 2" xfId="28542" xr:uid="{B32E054C-5B25-4561-AF31-1988B222402D}"/>
    <cellStyle name="Normal 2 11 4 3 3" xfId="17177" xr:uid="{5B29483F-8037-4C59-95DF-1295B2B45F5D}"/>
    <cellStyle name="Normal 2 11 4 4" xfId="9630" xr:uid="{8C4681F5-AAAA-46E5-9AF1-527E58636B02}"/>
    <cellStyle name="Normal 2 11 4 4 2" xfId="20010" xr:uid="{E0A811DB-F42D-4E4B-B5CF-B8996681460E}"/>
    <cellStyle name="Normal 2 11 4 5" xfId="23097" xr:uid="{C8991AE7-7C46-4C24-A122-733EF8D1EDE0}"/>
    <cellStyle name="Normal 2 11 4 6" xfId="13403" xr:uid="{62845E8B-48F5-4245-B069-A95A01B8AF7B}"/>
    <cellStyle name="Normal 2 11 5" xfId="2563" xr:uid="{00000000-0005-0000-0000-000085030000}"/>
    <cellStyle name="Normal 2 11 5 2" xfId="5832" xr:uid="{3843DFB2-AF84-43EE-B4D8-AE7AFCBBA700}"/>
    <cellStyle name="Normal 2 11 5 2 2" xfId="27268" xr:uid="{8D4F960F-5476-4E3F-B11B-250FAC601B6D}"/>
    <cellStyle name="Normal 2 11 5 2 3" xfId="15235" xr:uid="{D0010BDF-DB6D-45C2-9BF5-B06545F845E0}"/>
    <cellStyle name="Normal 2 11 5 3" xfId="7688" xr:uid="{44B9F64B-A6E0-4186-B934-BA18663C252F}"/>
    <cellStyle name="Normal 2 11 5 3 2" xfId="18068" xr:uid="{97428237-8D3A-49DB-965A-577A4C3636D2}"/>
    <cellStyle name="Normal 2 11 5 4" xfId="10521" xr:uid="{671E1D28-6DC0-42BC-B9C0-60C548BCDE3F}"/>
    <cellStyle name="Normal 2 11 5 4 2" xfId="20901" xr:uid="{A880F3B5-688A-4283-B8C5-7C7FE41008B3}"/>
    <cellStyle name="Normal 2 11 5 5" xfId="23034" xr:uid="{3E971D98-ED51-449C-8034-B00CD32D0621}"/>
    <cellStyle name="Normal 2 11 5 6" xfId="12951" xr:uid="{E1E1477C-2118-45A7-9CD4-049AB2E9D66F}"/>
    <cellStyle name="Normal 2 11 6" xfId="2313" xr:uid="{00000000-0005-0000-0000-00007F030000}"/>
    <cellStyle name="Normal 2 11 6 2" xfId="7440" xr:uid="{69E11F5C-F7BF-4C8E-AD28-0E8B14D6579A}"/>
    <cellStyle name="Normal 2 11 6 2 2" xfId="26937" xr:uid="{9E12E909-DDE7-4313-AB68-987C5001D703}"/>
    <cellStyle name="Normal 2 11 6 2 3" xfId="17820" xr:uid="{373AEC07-D39E-4183-8813-DBA35C3F2492}"/>
    <cellStyle name="Normal 2 11 6 3" xfId="10273" xr:uid="{539AB551-65C7-4741-B5A2-D5FCDB5026CD}"/>
    <cellStyle name="Normal 2 11 6 3 2" xfId="20653" xr:uid="{A8188C4A-C06A-45AD-B4D1-6BC021A6D367}"/>
    <cellStyle name="Normal 2 11 6 4" xfId="22765" xr:uid="{116E2B37-4337-40A3-B329-BE5487142260}"/>
    <cellStyle name="Normal 2 11 6 5" xfId="14987" xr:uid="{67241E7E-C338-4013-BCAF-399ABDFB593E}"/>
    <cellStyle name="Normal 2 11 7" xfId="3917" xr:uid="{06BB3BE3-9D12-4985-BD31-756EEB205484}"/>
    <cellStyle name="Normal 2 11 7 2" xfId="8749" xr:uid="{F57683C8-A1C4-4944-8FD6-7F4EE5939C8F}"/>
    <cellStyle name="Normal 2 11 7 2 2" xfId="19129" xr:uid="{CE16FD75-23A0-4DCC-BFCD-A73B6318A001}"/>
    <cellStyle name="Normal 2 11 7 3" xfId="11582" xr:uid="{82F203D4-7521-454E-A00F-E5AD75C1763C}"/>
    <cellStyle name="Normal 2 11 7 3 2" xfId="21962" xr:uid="{FB0B6F23-F158-4F56-B6D4-B7BC8BEDF650}"/>
    <cellStyle name="Normal 2 11 7 4" xfId="26485" xr:uid="{DBD1EC51-B97B-4FB0-A2A1-503AD5AA6633}"/>
    <cellStyle name="Normal 2 11 7 5" xfId="16296" xr:uid="{C552E4D6-655E-41D0-87B8-4B144DD82BBF}"/>
    <cellStyle name="Normal 2 11 8" xfId="5044" xr:uid="{1F883003-EC5B-4260-8FC9-7C6DB9ABE434}"/>
    <cellStyle name="Normal 2 11 8 2" xfId="14340" xr:uid="{C0136DF8-21E1-4D0E-9F14-3B063A768726}"/>
    <cellStyle name="Normal 2 11 9" xfId="6793" xr:uid="{44DE699F-26F4-406B-AC29-3FB1BDB84D9D}"/>
    <cellStyle name="Normal 2 11 9 2" xfId="17173" xr:uid="{17C94238-CFBE-4971-BCCC-B358BCF6191F}"/>
    <cellStyle name="Normal 2 12" xfId="693" xr:uid="{00000000-0005-0000-0000-000061040000}"/>
    <cellStyle name="Normal 2 12 10" xfId="24314" xr:uid="{C4B1694A-5BCF-45DE-9B73-CFCDB20B6893}"/>
    <cellStyle name="Normal 2 12 11" xfId="12548" xr:uid="{BFFFDA71-7163-41DB-9A19-3654BD8B95EB}"/>
    <cellStyle name="Normal 2 12 2" xfId="694" xr:uid="{00000000-0005-0000-0000-000062040000}"/>
    <cellStyle name="Normal 2 12 2 2" xfId="3145" xr:uid="{00000000-0005-0000-0000-000088030000}"/>
    <cellStyle name="Normal 2 12 2 2 2" xfId="6203" xr:uid="{6C071AA9-8052-4A19-BBC4-C8E53F832150}"/>
    <cellStyle name="Normal 2 12 2 2 2 2" xfId="25989" xr:uid="{F695E4B9-4BC3-47BC-9CA0-3B7921F5510E}"/>
    <cellStyle name="Normal 2 12 2 2 2 3" xfId="27229" xr:uid="{38AFDA61-A737-403B-A881-135D42BED6E6}"/>
    <cellStyle name="Normal 2 12 2 2 2 4" xfId="15772" xr:uid="{FD12E452-2EC6-4BC0-9A90-3CB71518575D}"/>
    <cellStyle name="Normal 2 12 2 2 3" xfId="8225" xr:uid="{EC34CF9E-73C1-4F11-877E-764BEF518540}"/>
    <cellStyle name="Normal 2 12 2 2 3 2" xfId="28870" xr:uid="{6779F0AC-58B0-4A9E-9D88-CC257E668B5C}"/>
    <cellStyle name="Normal 2 12 2 2 3 3" xfId="18605" xr:uid="{A4154F23-51F5-449E-8A05-FDD905E69D20}"/>
    <cellStyle name="Normal 2 12 2 2 4" xfId="11058" xr:uid="{D0A10C70-916A-4888-9EEA-ED28F8E4FF6D}"/>
    <cellStyle name="Normal 2 12 2 2 4 2" xfId="21438" xr:uid="{CF5B5B14-00CE-4717-B460-9F1F01FE11E2}"/>
    <cellStyle name="Normal 2 12 2 2 5" xfId="23631" xr:uid="{26CF3B86-1C4D-4D2A-A134-D8A6565FFB65}"/>
    <cellStyle name="Normal 2 12 2 2 6" xfId="13677" xr:uid="{873C0DE1-ED71-4AE4-AD00-59466186DF89}"/>
    <cellStyle name="Normal 2 12 2 3" xfId="4152" xr:uid="{D6D889A8-360D-4F80-BE4E-266A6A20A4BF}"/>
    <cellStyle name="Normal 2 12 2 3 2" xfId="8924" xr:uid="{A16E22F0-1D4D-45A4-AA47-286B6C3ADAA3}"/>
    <cellStyle name="Normal 2 12 2 3 2 2" xfId="29023" xr:uid="{83CBF888-FA03-447F-8596-28C7633A1CC7}"/>
    <cellStyle name="Normal 2 12 2 3 2 3" xfId="19304" xr:uid="{538EA8EF-BD3F-48CE-8778-1FD143DD9B26}"/>
    <cellStyle name="Normal 2 12 2 3 3" xfId="11757" xr:uid="{F3A7152B-C212-4717-A9E4-13C63A060CD2}"/>
    <cellStyle name="Normal 2 12 2 3 3 2" xfId="22137" xr:uid="{CD431837-B461-4DAD-AEF5-D8B2EA3EC706}"/>
    <cellStyle name="Normal 2 12 2 3 4" xfId="25525" xr:uid="{7C6351C7-1DF0-49F4-89CA-46204D01BE09}"/>
    <cellStyle name="Normal 2 12 2 3 5" xfId="16471" xr:uid="{B1C6F4CE-8387-4716-88CE-B2A151364380}"/>
    <cellStyle name="Normal 2 12 2 4" xfId="5050" xr:uid="{F62C2ABC-1BB4-4029-953A-D59273C67F6E}"/>
    <cellStyle name="Normal 2 12 2 4 2" xfId="26665" xr:uid="{0B9CEAF7-1404-42E7-A05F-D198DDED00CE}"/>
    <cellStyle name="Normal 2 12 2 4 3" xfId="26012" xr:uid="{9DEAB642-BE4E-4E78-A67E-70699AD08010}"/>
    <cellStyle name="Normal 2 12 2 4 4" xfId="14346" xr:uid="{48070E90-91AC-435A-A5A8-EE27C64ECD30}"/>
    <cellStyle name="Normal 2 12 2 5" xfId="6799" xr:uid="{BDA83EE7-03C3-42D1-A66E-72EC9F67172F}"/>
    <cellStyle name="Normal 2 12 2 5 2" xfId="27692" xr:uid="{687265EA-AABC-48CA-A712-B105A5D5D19F}"/>
    <cellStyle name="Normal 2 12 2 5 3" xfId="17179" xr:uid="{82FC7CC3-B637-4692-A214-3CD7CFD6DF5D}"/>
    <cellStyle name="Normal 2 12 2 6" xfId="9632" xr:uid="{1638419B-06C1-42AB-9F98-77B9A86A3617}"/>
    <cellStyle name="Normal 2 12 2 6 2" xfId="20012" xr:uid="{6079A914-03B8-4C16-8E6F-9BCDF6ACEFB3}"/>
    <cellStyle name="Normal 2 12 2 7" xfId="23840" xr:uid="{7C71DCE9-5F17-4CC9-9737-9F99AF9F3569}"/>
    <cellStyle name="Normal 2 12 2 8" xfId="12706" xr:uid="{8DDC709A-75C5-4897-9B52-E8F6F1A3181B}"/>
    <cellStyle name="Normal 2 12 3" xfId="695" xr:uid="{00000000-0005-0000-0000-000063040000}"/>
    <cellStyle name="Normal 2 12 3 2" xfId="5051" xr:uid="{CCC813CD-B7C3-42C7-A528-E5AC42534405}"/>
    <cellStyle name="Normal 2 12 3 2 2" xfId="25266" xr:uid="{A77A91DB-57CE-4117-B9A7-D2B1DBB076DB}"/>
    <cellStyle name="Normal 2 12 3 2 3" xfId="28128" xr:uid="{F62CBC98-6ADF-4C8A-8ADE-D1476DB1C7F4}"/>
    <cellStyle name="Normal 2 12 3 2 4" xfId="14347" xr:uid="{1A6A9825-4FB8-448D-8E8D-BB1048C7D29A}"/>
    <cellStyle name="Normal 2 12 3 3" xfId="6800" xr:uid="{1CFA7D1D-7493-40E9-BCE4-7710842CBAFE}"/>
    <cellStyle name="Normal 2 12 3 3 2" xfId="28732" xr:uid="{41CD5769-6139-4791-9F18-3E8DFDE530F4}"/>
    <cellStyle name="Normal 2 12 3 3 3" xfId="28262" xr:uid="{C966000D-184A-49D0-A2FF-DE2BB300B107}"/>
    <cellStyle name="Normal 2 12 3 3 4" xfId="17180" xr:uid="{EBA3E272-AFDC-446B-977E-9F575C9FF67C}"/>
    <cellStyle name="Normal 2 12 3 4" xfId="9633" xr:uid="{C2EE0B6B-E4B6-4424-B574-89BE29F83862}"/>
    <cellStyle name="Normal 2 12 3 4 2" xfId="26925" xr:uid="{D86BA0A1-F63D-4904-BE59-A0269A7B455F}"/>
    <cellStyle name="Normal 2 12 3 4 3" xfId="29382" xr:uid="{787C53C1-CC97-472E-BB39-879554D19472}"/>
    <cellStyle name="Normal 2 12 3 4 4" xfId="20013" xr:uid="{CD4337CD-DEB4-435A-8FF3-AA4B0D6DFDB8}"/>
    <cellStyle name="Normal 2 12 3 5" xfId="24527" xr:uid="{A71F60CB-D922-4F5A-9AD6-54A8BDC0EB0C}"/>
    <cellStyle name="Normal 2 12 3 6" xfId="26865" xr:uid="{1D230C7E-42DC-4938-B1D1-54C79D0144FB}"/>
    <cellStyle name="Normal 2 12 3 7" xfId="13404" xr:uid="{87A5CEEB-4A97-4BFC-BAA5-FB0FCC8F2AB3}"/>
    <cellStyle name="Normal 2 12 4" xfId="2714" xr:uid="{00000000-0005-0000-0000-00008A030000}"/>
    <cellStyle name="Normal 2 12 4 2" xfId="5932" xr:uid="{6EDD2CC7-2227-43CD-82A7-24FAE130A86C}"/>
    <cellStyle name="Normal 2 12 4 2 2" xfId="26959" xr:uid="{024009E2-69BC-4D14-85E4-41DAC904AAC2}"/>
    <cellStyle name="Normal 2 12 4 2 3" xfId="15385" xr:uid="{038E392B-4452-45D1-8175-0D0EF474C8A6}"/>
    <cellStyle name="Normal 2 12 4 3" xfId="7838" xr:uid="{E0B3EA40-2C1C-44F2-B694-F9521881BF73}"/>
    <cellStyle name="Normal 2 12 4 3 2" xfId="18218" xr:uid="{B472CFE4-A8DF-4F8A-BE9A-CF47B3E19988}"/>
    <cellStyle name="Normal 2 12 4 4" xfId="10671" xr:uid="{D99342C7-A30D-4D14-8108-8C3DECC0681A}"/>
    <cellStyle name="Normal 2 12 4 4 2" xfId="21051" xr:uid="{C3B3BD40-4897-4BAB-AE6F-B5D7241EEB89}"/>
    <cellStyle name="Normal 2 12 4 5" xfId="23046" xr:uid="{403BE773-368D-4016-90E9-A4AFA6A0328E}"/>
    <cellStyle name="Normal 2 12 4 6" xfId="13141" xr:uid="{35741350-EEE0-4A6C-A2C8-88454173C03D}"/>
    <cellStyle name="Normal 2 12 5" xfId="2314" xr:uid="{00000000-0005-0000-0000-000086030000}"/>
    <cellStyle name="Normal 2 12 5 2" xfId="7441" xr:uid="{DC74244F-CEF2-40BA-8E8B-AA2F626EA3B1}"/>
    <cellStyle name="Normal 2 12 5 2 2" xfId="27190" xr:uid="{12ED516D-C73E-4159-ABAD-D572C6B0472C}"/>
    <cellStyle name="Normal 2 12 5 2 3" xfId="17821" xr:uid="{A3327FF1-3D14-4461-8F48-9B893F7E937A}"/>
    <cellStyle name="Normal 2 12 5 3" xfId="10274" xr:uid="{2F6BF530-90FD-4764-B767-726AEAE083C0}"/>
    <cellStyle name="Normal 2 12 5 3 2" xfId="20654" xr:uid="{086AB441-B602-4A8B-8825-81A7CE08EDE3}"/>
    <cellStyle name="Normal 2 12 5 4" xfId="23382" xr:uid="{1930B0EF-6E92-4AD4-91BE-C5868B2324D3}"/>
    <cellStyle name="Normal 2 12 5 5" xfId="14988" xr:uid="{24197653-0156-4DCD-AAC4-185551D9B75C}"/>
    <cellStyle name="Normal 2 12 6" xfId="3918" xr:uid="{862F9C56-87FC-4028-AEE0-D599749BAE49}"/>
    <cellStyle name="Normal 2 12 6 2" xfId="8750" xr:uid="{4FE3C1CA-2370-4773-903B-43E21AD7A1A4}"/>
    <cellStyle name="Normal 2 12 6 2 2" xfId="28974" xr:uid="{88234ACF-7E58-4A8D-8098-E71BB925D1F5}"/>
    <cellStyle name="Normal 2 12 6 2 3" xfId="19130" xr:uid="{8A0FA511-4F05-41B9-9E2A-8EDE7BD4E1C5}"/>
    <cellStyle name="Normal 2 12 6 3" xfId="11583" xr:uid="{42E6267B-FCAD-4BAE-BAD2-0197454CED5A}"/>
    <cellStyle name="Normal 2 12 6 3 2" xfId="21963" xr:uid="{9BEE1500-3526-4456-B1DE-487CBCA099FF}"/>
    <cellStyle name="Normal 2 12 6 4" xfId="27261" xr:uid="{9509CF65-F4CD-4A01-B23A-D9B9F2577566}"/>
    <cellStyle name="Normal 2 12 6 5" xfId="16297" xr:uid="{32B63F1B-CB00-443A-B658-9EF61CC085BF}"/>
    <cellStyle name="Normal 2 12 7" xfId="5049" xr:uid="{205DCC1C-D8B2-45D1-9E98-A8EC02216FA7}"/>
    <cellStyle name="Normal 2 12 7 2" xfId="27216" xr:uid="{0DCF1CAA-9412-4493-867B-E55880945362}"/>
    <cellStyle name="Normal 2 12 7 3" xfId="14345" xr:uid="{45B08D12-5F3A-46E1-8825-F340495B8EA6}"/>
    <cellStyle name="Normal 2 12 8" xfId="6798" xr:uid="{3E9A390C-A202-4D43-8789-BFABD91A663E}"/>
    <cellStyle name="Normal 2 12 8 2" xfId="17178" xr:uid="{D6CDDCE8-823E-46BE-93B7-C9BAD3FB48F6}"/>
    <cellStyle name="Normal 2 12 9" xfId="9631" xr:uid="{9A2B37B7-75C6-4AB4-A526-78B3BAB40987}"/>
    <cellStyle name="Normal 2 12 9 2" xfId="20011" xr:uid="{FD04D961-0A2A-4BFA-9186-70C7CDAB289E}"/>
    <cellStyle name="Normal 2 13" xfId="696" xr:uid="{00000000-0005-0000-0000-000064040000}"/>
    <cellStyle name="Normal 2 13 10" xfId="12549" xr:uid="{607C6339-EF34-4CA7-B007-093589A9DFF1}"/>
    <cellStyle name="Normal 2 13 2" xfId="697" xr:uid="{00000000-0005-0000-0000-000065040000}"/>
    <cellStyle name="Normal 2 13 2 2" xfId="2895" xr:uid="{00000000-0005-0000-0000-00008D030000}"/>
    <cellStyle name="Normal 2 13 2 2 2" xfId="6081" xr:uid="{E7CD39CE-381A-480F-8304-93B35A1E0682}"/>
    <cellStyle name="Normal 2 13 2 2 2 2" xfId="28009" xr:uid="{9854EA64-D986-4B49-A540-0ECA80FCEA37}"/>
    <cellStyle name="Normal 2 13 2 2 2 3" xfId="26642" xr:uid="{3F1FD5B6-B6CD-4ACB-81A0-D882C93C8B85}"/>
    <cellStyle name="Normal 2 13 2 2 2 4" xfId="15559" xr:uid="{870D363D-9308-4DD1-890B-6775A99DE0C9}"/>
    <cellStyle name="Normal 2 13 2 2 3" xfId="8012" xr:uid="{25095A88-A81D-42AE-AF2C-DBADA90D3AC1}"/>
    <cellStyle name="Normal 2 13 2 2 3 2" xfId="27897" xr:uid="{312B33F7-0587-48D5-B937-0C1DDA6D7348}"/>
    <cellStyle name="Normal 2 13 2 2 3 3" xfId="18392" xr:uid="{E002EEA5-C0DA-4285-A382-40BA20D929BD}"/>
    <cellStyle name="Normal 2 13 2 2 4" xfId="10845" xr:uid="{71BB9C2D-DF6D-459D-95F5-030FDE47A73E}"/>
    <cellStyle name="Normal 2 13 2 2 4 2" xfId="21225" xr:uid="{C52CE360-551D-43D7-8E1F-982CAD2A7CE3}"/>
    <cellStyle name="Normal 2 13 2 2 5" xfId="24830" xr:uid="{17456269-B238-4D4B-AB28-04A2ABB60D54}"/>
    <cellStyle name="Normal 2 13 2 2 6" xfId="13405" xr:uid="{38B46987-3AED-480E-8634-DEC961362DBF}"/>
    <cellStyle name="Normal 2 13 2 3" xfId="5053" xr:uid="{C9DD66FA-B797-44BE-9410-5751FBD68DB7}"/>
    <cellStyle name="Normal 2 13 2 3 2" xfId="25400" xr:uid="{D76BF7DB-D0CE-4DA6-8D43-039205485AB8}"/>
    <cellStyle name="Normal 2 13 2 3 3" xfId="28711" xr:uid="{A8A6D2A8-1314-49BF-8395-21ABE9006B2F}"/>
    <cellStyle name="Normal 2 13 2 3 4" xfId="14349" xr:uid="{3E9E1CEC-20B8-4297-AF85-22B2129D76E3}"/>
    <cellStyle name="Normal 2 13 2 4" xfId="6802" xr:uid="{5B4DBFDA-5B2E-45CA-A5D1-EE20766DBB63}"/>
    <cellStyle name="Normal 2 13 2 4 2" xfId="26581" xr:uid="{3C5FB58E-3930-4A1D-AAA5-9891C20A8A77}"/>
    <cellStyle name="Normal 2 13 2 4 3" xfId="26781" xr:uid="{D38BDE4A-B84E-4801-ADA2-55FE88D7D48E}"/>
    <cellStyle name="Normal 2 13 2 4 4" xfId="17182" xr:uid="{35B851E9-70DE-4CEE-AE83-D37F0EA6D399}"/>
    <cellStyle name="Normal 2 13 2 5" xfId="9635" xr:uid="{955ACF57-2DC0-4076-81F5-1243B7117EF2}"/>
    <cellStyle name="Normal 2 13 2 5 2" xfId="29383" xr:uid="{4DA17BA7-05FA-4293-AD12-06B398A16DA6}"/>
    <cellStyle name="Normal 2 13 2 5 3" xfId="20015" xr:uid="{213CDD61-EBBA-4353-A7AD-8D16FE7D192B}"/>
    <cellStyle name="Normal 2 13 2 6" xfId="23568" xr:uid="{A0A782DB-AEF9-44EF-BB70-DDB14D6F3F53}"/>
    <cellStyle name="Normal 2 13 2 7" xfId="12707" xr:uid="{49B418C9-0409-418F-8BC6-D6E3895FCCE4}"/>
    <cellStyle name="Normal 2 13 3" xfId="698" xr:uid="{00000000-0005-0000-0000-000066040000}"/>
    <cellStyle name="Normal 2 13 3 2" xfId="5054" xr:uid="{16B57749-BC2F-4EBA-8A66-16C913CCE0A7}"/>
    <cellStyle name="Normal 2 13 3 2 2" xfId="26675" xr:uid="{4CE37BDF-DDA6-4EF4-A8BE-19F02199E1C5}"/>
    <cellStyle name="Normal 2 13 3 2 3" xfId="26169" xr:uid="{C0B932BA-994D-4246-B559-E24B1500E6E2}"/>
    <cellStyle name="Normal 2 13 3 2 4" xfId="14350" xr:uid="{4B9D994D-9B7F-4BAE-9A81-F34F5BDEB577}"/>
    <cellStyle name="Normal 2 13 3 3" xfId="6803" xr:uid="{629CD0E2-4D5B-451A-B552-F635A4777AA9}"/>
    <cellStyle name="Normal 2 13 3 3 2" xfId="27352" xr:uid="{38F693FB-6BC9-4DE0-96E1-669B38E1019A}"/>
    <cellStyle name="Normal 2 13 3 3 3" xfId="27785" xr:uid="{9680442B-8245-4246-A718-160A9B4BF8B1}"/>
    <cellStyle name="Normal 2 13 3 3 4" xfId="17183" xr:uid="{8323F49B-5484-4FB6-A4F9-5C80BEBC965C}"/>
    <cellStyle name="Normal 2 13 3 4" xfId="9636" xr:uid="{F3E931C3-F020-4CB7-9A99-B88618CE1F14}"/>
    <cellStyle name="Normal 2 13 3 4 2" xfId="29384" xr:uid="{D01D4042-F080-4C53-BD18-CDD381A6175C}"/>
    <cellStyle name="Normal 2 13 3 4 3" xfId="20016" xr:uid="{6DB56589-5B17-4810-8000-63FFF2681DCE}"/>
    <cellStyle name="Normal 2 13 3 5" xfId="23212" xr:uid="{7BF45036-8F2B-49EA-B7BD-11796D6E0761}"/>
    <cellStyle name="Normal 2 13 3 6" xfId="13142" xr:uid="{F3A004A6-7AA8-48A4-9171-2AFF8C2B85B7}"/>
    <cellStyle name="Normal 2 13 4" xfId="2315" xr:uid="{00000000-0005-0000-0000-00008B030000}"/>
    <cellStyle name="Normal 2 13 4 2" xfId="7442" xr:uid="{9FDCFD15-2045-4A73-B622-AAF6F3D2DB93}"/>
    <cellStyle name="Normal 2 13 4 2 2" xfId="27132" xr:uid="{BF7D1718-C9FB-4127-BC76-F04B7B5D282A}"/>
    <cellStyle name="Normal 2 13 4 2 3" xfId="17822" xr:uid="{21DDEA4D-1D09-4C5B-962F-FF6625B56D26}"/>
    <cellStyle name="Normal 2 13 4 3" xfId="10275" xr:uid="{940BD426-6BBD-4FF7-93CB-9B9049819199}"/>
    <cellStyle name="Normal 2 13 4 3 2" xfId="20655" xr:uid="{3E70BC60-4938-42BA-ADAC-D4256578727F}"/>
    <cellStyle name="Normal 2 13 4 4" xfId="23221" xr:uid="{BDD319B5-62A8-4F8E-837C-6526D1A0B017}"/>
    <cellStyle name="Normal 2 13 4 5" xfId="14989" xr:uid="{E57267F2-BDCA-4007-B707-B4B798846748}"/>
    <cellStyle name="Normal 2 13 5" xfId="3919" xr:uid="{AC20E962-BB90-4FD9-AACA-F35BDE47B5CC}"/>
    <cellStyle name="Normal 2 13 5 2" xfId="8751" xr:uid="{B76659DB-71A3-4D9A-81B3-85C900BAE2A4}"/>
    <cellStyle name="Normal 2 13 5 2 2" xfId="28975" xr:uid="{ABE0CF6F-4A69-4581-B8E2-387E2E91F688}"/>
    <cellStyle name="Normal 2 13 5 2 3" xfId="19131" xr:uid="{2EEF2137-3ACA-45D2-BDD9-EC95A5EF6D5A}"/>
    <cellStyle name="Normal 2 13 5 3" xfId="11584" xr:uid="{B612831D-FB7F-41B9-906D-ADCD843F1893}"/>
    <cellStyle name="Normal 2 13 5 3 2" xfId="21964" xr:uid="{E4933414-0080-41AE-BF13-7DEFA8A01D4A}"/>
    <cellStyle name="Normal 2 13 5 4" xfId="24186" xr:uid="{93C18363-F828-42DA-900A-A93383C46AF8}"/>
    <cellStyle name="Normal 2 13 5 5" xfId="16298" xr:uid="{8071185E-916E-422A-8C47-1CEDA5601695}"/>
    <cellStyle name="Normal 2 13 6" xfId="5052" xr:uid="{7B2222A7-5518-4240-ABEF-BB54564377AF}"/>
    <cellStyle name="Normal 2 13 6 2" xfId="28664" xr:uid="{509D706F-B397-497B-B228-7E14A9FD0E9D}"/>
    <cellStyle name="Normal 2 13 6 3" xfId="28526" xr:uid="{995C575B-22C2-4EB5-9366-2DA73AF2183D}"/>
    <cellStyle name="Normal 2 13 6 4" xfId="14348" xr:uid="{B52B2403-5BC0-40BA-9B3C-4D3583CA869C}"/>
    <cellStyle name="Normal 2 13 7" xfId="6801" xr:uid="{51956793-B0A0-42C4-AF73-0CD50D0F0060}"/>
    <cellStyle name="Normal 2 13 7 2" xfId="25837" xr:uid="{B020079B-E1E3-4D6B-892E-4E6785B372D3}"/>
    <cellStyle name="Normal 2 13 7 3" xfId="17181" xr:uid="{6FABBDF4-5A02-47AC-8BBA-64ED8D97D7BD}"/>
    <cellStyle name="Normal 2 13 8" xfId="9634" xr:uid="{29066DE0-0AC4-40A5-A210-1F32B4403DD1}"/>
    <cellStyle name="Normal 2 13 8 2" xfId="20014" xr:uid="{40C4E7B4-633A-405F-98B9-71C300C04F3E}"/>
    <cellStyle name="Normal 2 13 9" xfId="23536" xr:uid="{E3D13D6F-55A0-45A0-8F71-C656C2403A8B}"/>
    <cellStyle name="Normal 2 14" xfId="699" xr:uid="{00000000-0005-0000-0000-000067040000}"/>
    <cellStyle name="Normal 2 14 10" xfId="12497" xr:uid="{E4B5DED5-9547-46A4-84B7-2070BD7594F5}"/>
    <cellStyle name="Normal 2 14 2" xfId="700" xr:uid="{00000000-0005-0000-0000-000068040000}"/>
    <cellStyle name="Normal 2 14 2 2" xfId="5056" xr:uid="{1363D8E9-2358-4A8D-9C52-EE95A4EF83AB}"/>
    <cellStyle name="Normal 2 14 2 2 2" xfId="23646" xr:uid="{858CFCC9-7183-4B2F-B333-E1BC88013BC4}"/>
    <cellStyle name="Normal 2 14 2 2 3" xfId="26029" xr:uid="{40B98B3B-FF7B-495D-BA61-32A07F1C7778}"/>
    <cellStyle name="Normal 2 14 2 2 4" xfId="14352" xr:uid="{AEA686FA-6D4B-45CB-AA24-5FCE2B657FDE}"/>
    <cellStyle name="Normal 2 14 2 3" xfId="6805" xr:uid="{B71CAB16-0D84-48BE-9FE6-E95E192B92BF}"/>
    <cellStyle name="Normal 2 14 2 3 2" xfId="26480" xr:uid="{4F89B049-78E2-40D9-B8C7-1D736BF01293}"/>
    <cellStyle name="Normal 2 14 2 3 3" xfId="17185" xr:uid="{EFE3F972-A6A9-417F-8812-50DAFD47C87F}"/>
    <cellStyle name="Normal 2 14 2 4" xfId="9638" xr:uid="{6CA6BDB9-9B84-4635-8818-F3FF250B3FF6}"/>
    <cellStyle name="Normal 2 14 2 4 2" xfId="20018" xr:uid="{8DA8322E-FA58-48C2-9857-5F86B153E87A}"/>
    <cellStyle name="Normal 2 14 2 5" xfId="24373" xr:uid="{CEF9AF8D-2CF6-4C9A-8003-3940DE7E9F12}"/>
    <cellStyle name="Normal 2 14 2 6" xfId="13678" xr:uid="{174C2A17-2022-4783-8EFD-559BCAD0B7C8}"/>
    <cellStyle name="Normal 2 14 3" xfId="2865" xr:uid="{00000000-0005-0000-0000-000091030000}"/>
    <cellStyle name="Normal 2 14 3 2" xfId="6073" xr:uid="{433CEF8A-6A09-4ED8-AB5B-0926C5EB880D}"/>
    <cellStyle name="Normal 2 14 3 2 2" xfId="28114" xr:uid="{ED8068E4-02E9-4FD7-B3C2-595B9801CF8B}"/>
    <cellStyle name="Normal 2 14 3 2 3" xfId="15529" xr:uid="{FD6EB884-8A67-412A-97AB-66F0E8320116}"/>
    <cellStyle name="Normal 2 14 3 3" xfId="7982" xr:uid="{BA1B966F-DF06-49F3-9029-ABF63BD6DC72}"/>
    <cellStyle name="Normal 2 14 3 3 2" xfId="18362" xr:uid="{B5AA080D-5C5E-4BF3-A5AF-C3BA3DFBB6E8}"/>
    <cellStyle name="Normal 2 14 3 4" xfId="10815" xr:uid="{08498F0A-B8A9-456B-824D-8206B1236DB3}"/>
    <cellStyle name="Normal 2 14 3 4 2" xfId="21195" xr:uid="{49E6165B-1E45-482D-A6DA-B1691A0050C5}"/>
    <cellStyle name="Normal 2 14 3 5" xfId="23790" xr:uid="{D5072974-2C03-4927-BE24-8778772FACC3}"/>
    <cellStyle name="Normal 2 14 3 6" xfId="13350" xr:uid="{7CB9BDEC-71AE-46E8-AC9D-08D2EC46FF1D}"/>
    <cellStyle name="Normal 2 14 4" xfId="2265" xr:uid="{00000000-0005-0000-0000-00008F030000}"/>
    <cellStyle name="Normal 2 14 4 2" xfId="7392" xr:uid="{0B907001-6677-447A-A6C2-0B09DF739454}"/>
    <cellStyle name="Normal 2 14 4 2 2" xfId="28253" xr:uid="{C0F8C62A-F16A-4B3C-AF8B-30750ECC8415}"/>
    <cellStyle name="Normal 2 14 4 2 3" xfId="17772" xr:uid="{3C0F6D6B-5410-44C0-A2DB-223EC0D3F1BC}"/>
    <cellStyle name="Normal 2 14 4 3" xfId="10225" xr:uid="{08302955-BB10-41D8-909E-3E8424E9FBB3}"/>
    <cellStyle name="Normal 2 14 4 3 2" xfId="20605" xr:uid="{3013B32C-E195-4AA3-8280-F836F29D0E34}"/>
    <cellStyle name="Normal 2 14 4 4" xfId="23519" xr:uid="{C86BF460-B055-49D0-BA39-328E04DA1CEE}"/>
    <cellStyle name="Normal 2 14 4 5" xfId="14939" xr:uid="{355B811E-59FE-40CC-B377-45F176EF503D}"/>
    <cellStyle name="Normal 2 14 5" xfId="3808" xr:uid="{D9DAA485-8357-442D-9B98-92C0F260699D}"/>
    <cellStyle name="Normal 2 14 5 2" xfId="8643" xr:uid="{FFA257BC-0620-463A-8892-FF98F7E2FEA9}"/>
    <cellStyle name="Normal 2 14 5 2 2" xfId="19023" xr:uid="{C254367F-4AEE-4169-94FB-52330374D4F4}"/>
    <cellStyle name="Normal 2 14 5 3" xfId="11476" xr:uid="{CC096F01-573E-4C8E-A134-F943EA1CE1B8}"/>
    <cellStyle name="Normal 2 14 5 3 2" xfId="21856" xr:uid="{440DB34D-A26C-498E-BEAB-741B827F6018}"/>
    <cellStyle name="Normal 2 14 5 4" xfId="26722" xr:uid="{72278402-EFDA-4577-8A0D-2FF38D6C0467}"/>
    <cellStyle name="Normal 2 14 5 5" xfId="16190" xr:uid="{23538F8E-01F0-4BE4-968D-C2682A3143FB}"/>
    <cellStyle name="Normal 2 14 6" xfId="5055" xr:uid="{003AE1A6-2D71-41E4-8367-493182C6B595}"/>
    <cellStyle name="Normal 2 14 6 2" xfId="14351" xr:uid="{5DC8EE2A-B3AE-479B-8C67-FF5DB3DD5D9A}"/>
    <cellStyle name="Normal 2 14 7" xfId="6804" xr:uid="{BFD99BEB-92C6-46EC-A90C-D7FFF9A4A6DD}"/>
    <cellStyle name="Normal 2 14 7 2" xfId="17184" xr:uid="{C535D681-CD2F-4176-A2D3-4607F3A12937}"/>
    <cellStyle name="Normal 2 14 8" xfId="9637" xr:uid="{4CC85F6F-785C-4071-B5FD-E355E9959BC3}"/>
    <cellStyle name="Normal 2 14 8 2" xfId="20017" xr:uid="{245A27DE-B47D-4235-8FF5-2773DE19B130}"/>
    <cellStyle name="Normal 2 14 9" xfId="25427" xr:uid="{55DD9E7F-4A86-4C45-BB96-9BFBCE3F7FCB}"/>
    <cellStyle name="Normal 2 15" xfId="701" xr:uid="{00000000-0005-0000-0000-000069040000}"/>
    <cellStyle name="Normal 2 15 2" xfId="702" xr:uid="{00000000-0005-0000-0000-00006A040000}"/>
    <cellStyle name="Normal 2 15 2 2" xfId="5058" xr:uid="{2BFEB100-9E5C-4387-B323-D67574CF9B7E}"/>
    <cellStyle name="Normal 2 15 2 2 2" xfId="26554" xr:uid="{A2B43DCB-B00A-482D-A40B-EE72A1E43D53}"/>
    <cellStyle name="Normal 2 15 2 2 3" xfId="14354" xr:uid="{3D68C065-92F3-43AB-99E1-4F65DB8487D7}"/>
    <cellStyle name="Normal 2 15 2 3" xfId="6807" xr:uid="{7B49F8A6-84DA-45DA-9ABE-2256DFC46515}"/>
    <cellStyle name="Normal 2 15 2 3 2" xfId="17187" xr:uid="{CAA3F761-7097-401C-A1B3-3B23208D0B9D}"/>
    <cellStyle name="Normal 2 15 2 4" xfId="9640" xr:uid="{5527F7A9-E05B-4E2E-9705-E11411FA6C58}"/>
    <cellStyle name="Normal 2 15 2 4 2" xfId="20020" xr:uid="{7503549F-4A4C-4279-AD31-4F76F925ABC4}"/>
    <cellStyle name="Normal 2 15 2 5" xfId="22892" xr:uid="{39EF4E33-F99E-4775-AB98-C096AB7B8D4D}"/>
    <cellStyle name="Normal 2 15 2 6" xfId="13353" xr:uid="{31590658-156D-4AB2-BE37-F7F99165142D}"/>
    <cellStyle name="Normal 2 15 3" xfId="5057" xr:uid="{2CBAD390-B99A-43FD-9248-D8EFF22F6AC0}"/>
    <cellStyle name="Normal 2 15 3 2" xfId="25722" xr:uid="{6A9C28D9-3083-46F9-BD79-130EB0FE65BE}"/>
    <cellStyle name="Normal 2 15 3 3" xfId="27308" xr:uid="{74C16C77-A14C-43B2-98C1-C7ADD053C533}"/>
    <cellStyle name="Normal 2 15 3 4" xfId="14353" xr:uid="{5D2F0C45-D806-4776-8CAB-00970BA81410}"/>
    <cellStyle name="Normal 2 15 4" xfId="6806" xr:uid="{6D31F998-186C-4A82-B044-AB8AC20D8683}"/>
    <cellStyle name="Normal 2 15 4 2" xfId="25634" xr:uid="{91E43EBE-1915-4800-B7E0-94D2E29B09F0}"/>
    <cellStyle name="Normal 2 15 4 3" xfId="17186" xr:uid="{623333CB-EDDB-4765-A904-CE9FBC3BF16B}"/>
    <cellStyle name="Normal 2 15 5" xfId="9639" xr:uid="{B7199FFC-96E7-4347-B276-3A7FC63208A7}"/>
    <cellStyle name="Normal 2 15 5 2" xfId="20019" xr:uid="{95357289-5930-45E0-BAB5-2E572F5D4028}"/>
    <cellStyle name="Normal 2 15 6" xfId="24644" xr:uid="{228E92B8-911F-4BEC-90AB-1F2260168AC5}"/>
    <cellStyle name="Normal 2 15 7" xfId="12655" xr:uid="{5EFFA12E-06D8-49A5-8274-9AAF4DD80AA9}"/>
    <cellStyle name="Normal 2 16" xfId="703" xr:uid="{00000000-0005-0000-0000-00006B040000}"/>
    <cellStyle name="Normal 2 16 2" xfId="5059" xr:uid="{51280BA4-E357-4EC2-9A34-789C36438E69}"/>
    <cellStyle name="Normal 2 16 2 2" xfId="25752" xr:uid="{CCCD803B-7AE1-4D41-ABE9-B9F6DA72F6FB}"/>
    <cellStyle name="Normal 2 16 2 3" xfId="14355" xr:uid="{8F0649BB-FB29-4495-8867-9DADDE3172C1}"/>
    <cellStyle name="Normal 2 16 3" xfId="6808" xr:uid="{4AF8C3FB-1633-48BC-AC40-61D949CAD707}"/>
    <cellStyle name="Normal 2 16 3 2" xfId="25304" xr:uid="{5BB29FFF-05A9-49BD-9902-2A0D82D89346}"/>
    <cellStyle name="Normal 2 16 3 3" xfId="17188" xr:uid="{A72A8BC0-DA84-4C90-9A1A-1B149D8DB9CF}"/>
    <cellStyle name="Normal 2 16 4" xfId="9641" xr:uid="{7769E6A8-C929-46BD-9D9B-0CE77F82B4BD}"/>
    <cellStyle name="Normal 2 16 4 2" xfId="20021" xr:uid="{1B964D72-BC3E-4B50-B774-79758B8AF137}"/>
    <cellStyle name="Normal 2 16 5" xfId="25116" xr:uid="{39C6474D-79C0-4B4E-B2DD-74132C6BA907}"/>
    <cellStyle name="Normal 2 16 6" xfId="12814" xr:uid="{6C7A0E04-A236-4994-AD69-90C1FC6ADB2C}"/>
    <cellStyle name="Normal 2 17" xfId="704" xr:uid="{00000000-0005-0000-0000-00006C040000}"/>
    <cellStyle name="Normal 2 17 2" xfId="6809" xr:uid="{1585CA1A-B0BC-44CA-B92E-8C4A5C1CAD0A}"/>
    <cellStyle name="Normal 2 17 2 2" xfId="24635" xr:uid="{3ED16BA5-56C6-4154-967B-867B46BD49CE}"/>
    <cellStyle name="Normal 2 17 2 3" xfId="17189" xr:uid="{568842C7-4E9D-4D74-8F9A-50A419319891}"/>
    <cellStyle name="Normal 2 17 3" xfId="9642" xr:uid="{68A23A47-558E-4E49-9C63-20825D5B2438}"/>
    <cellStyle name="Normal 2 17 3 2" xfId="22673" xr:uid="{B1FAF7FF-9E8C-4DA4-A408-DDB7E7A7F771}"/>
    <cellStyle name="Normal 2 17 3 3" xfId="20022" xr:uid="{E61D0583-2D14-4241-9338-5AB767513FAC}"/>
    <cellStyle name="Normal 2 17 4" xfId="22654" xr:uid="{2D14B024-0C15-4849-A1C9-CC6835BF0F10}"/>
    <cellStyle name="Normal 2 17 5" xfId="25999" xr:uid="{48156FCF-7B74-410D-844E-48DE9A4DB097}"/>
    <cellStyle name="Normal 2 17 6" xfId="14356" xr:uid="{0FDB1D7D-3738-4279-AFC1-D13102CF7782}"/>
    <cellStyle name="Normal 2 18" xfId="3778" xr:uid="{687AD789-15F4-45FC-8C5E-5A0C50946765}"/>
    <cellStyle name="Normal 2 18 2" xfId="8618" xr:uid="{D0E1F64E-A739-4764-9D73-CF87B51A5F00}"/>
    <cellStyle name="Normal 2 18 2 2" xfId="25820" xr:uid="{BEE5FA88-0071-4F52-8AB1-13C8648A6374}"/>
    <cellStyle name="Normal 2 18 2 3" xfId="18998" xr:uid="{F51F4F5B-90B2-4451-9A34-FF469B481271}"/>
    <cellStyle name="Normal 2 18 2 4" xfId="31000" xr:uid="{F18E5E9C-D8D8-4F69-9CEA-1EB84E6CB813}"/>
    <cellStyle name="Normal 2 18 2 5" xfId="30915" xr:uid="{C8A5B2B3-A9B4-4CC3-9248-93D24488B8AF}"/>
    <cellStyle name="Normal 2 18 3" xfId="11451" xr:uid="{CDA90886-5D08-49E0-9163-5C00974CD9B6}"/>
    <cellStyle name="Normal 2 18 3 2" xfId="24300" xr:uid="{0C326032-0FD6-4917-9657-495AC37DBBE3}"/>
    <cellStyle name="Normal 2 18 3 3" xfId="21831" xr:uid="{8A722C41-4A34-4A02-A2B3-53A584E5910E}"/>
    <cellStyle name="Normal 2 18 4" xfId="25128" xr:uid="{BA8BD175-2F83-4035-AE66-B7D2C8E6709A}"/>
    <cellStyle name="Normal 2 18 5" xfId="24075" xr:uid="{FE883123-03AC-49F1-B7FA-8A98A4DAAC28}"/>
    <cellStyle name="Normal 2 18 6" xfId="16165" xr:uid="{184E429F-5396-4319-8D7D-B20F7B31B908}"/>
    <cellStyle name="Normal 2 19" xfId="12345" xr:uid="{2851D229-502A-4D82-8490-01DA0EBA2159}"/>
    <cellStyle name="Normal 2 19 2" xfId="24057" xr:uid="{C9B81072-9CE2-4F0C-B5E2-CE8D5CE0A9C0}"/>
    <cellStyle name="Normal 2 19 3" xfId="24239" xr:uid="{1066F9CC-788C-4F68-89FE-9B9F75C44A5D}"/>
    <cellStyle name="Normal 2 19 4" xfId="25828" xr:uid="{5058E664-5536-45CD-84E0-6FADFD894F75}"/>
    <cellStyle name="Normal 2 19 5" xfId="24508" xr:uid="{D329221E-E5FF-44FA-92BC-FF4B1867B2F5}"/>
    <cellStyle name="Normal 2 19 6" xfId="29616" xr:uid="{903768B7-2C41-46B2-A4D0-9D86B34D41A4}"/>
    <cellStyle name="Normal 2 19 7" xfId="29590" xr:uid="{8AF71700-81D8-4687-AC91-003585AB8325}"/>
    <cellStyle name="Normal 2 19 7 2" xfId="30105" xr:uid="{C4AE6AE8-64C8-4402-93EB-4E613E643CC2}"/>
    <cellStyle name="Normal 2 19 8" xfId="31111" xr:uid="{AD9EAF03-CE2E-4033-B917-F2FC89D9335A}"/>
    <cellStyle name="Normal 2 19 8 2" xfId="31694" xr:uid="{E7154EF1-2601-4A7C-8056-AA513484E4A7}"/>
    <cellStyle name="Normal 2 2" xfId="705" xr:uid="{00000000-0005-0000-0000-00006D040000}"/>
    <cellStyle name="Normal 2 2 10" xfId="706" xr:uid="{00000000-0005-0000-0000-00006E040000}"/>
    <cellStyle name="Normal 2 2 10 10" xfId="9644" xr:uid="{AA7C8D4E-8A4E-47BF-9CCA-4873F35B795C}"/>
    <cellStyle name="Normal 2 2 10 10 2" xfId="20024" xr:uid="{98345C2A-DAC5-4825-A0A8-021C089C2AF2}"/>
    <cellStyle name="Normal 2 2 10 11" xfId="24551" xr:uid="{505E598B-1912-43BF-8BA3-279748371E41}"/>
    <cellStyle name="Normal 2 2 10 12" xfId="12550" xr:uid="{69C35B79-29A5-43FB-862C-7335567D3235}"/>
    <cellStyle name="Normal 2 2 10 2" xfId="707" xr:uid="{00000000-0005-0000-0000-00006F040000}"/>
    <cellStyle name="Normal 2 2 10 2 2" xfId="708" xr:uid="{00000000-0005-0000-0000-000070040000}"/>
    <cellStyle name="Normal 2 2 10 2 2 2" xfId="5063" xr:uid="{E5DB27A1-F095-4B0D-B1FE-17B19E42AD2F}"/>
    <cellStyle name="Normal 2 2 10 2 2 2 2" xfId="24799" xr:uid="{FBA8B858-5805-4A81-83DE-365226052A35}"/>
    <cellStyle name="Normal 2 2 10 2 2 2 3" xfId="25899" xr:uid="{00543A6A-1BC8-44D0-9D96-E92831C3A63A}"/>
    <cellStyle name="Normal 2 2 10 2 2 2 4" xfId="14360" xr:uid="{F19CDEC1-13FD-4EE2-ADEF-DEEB1E15C467}"/>
    <cellStyle name="Normal 2 2 10 2 2 3" xfId="6813" xr:uid="{99174851-CC96-4A4C-91C6-5EB30DC24C04}"/>
    <cellStyle name="Normal 2 2 10 2 2 3 2" xfId="27578" xr:uid="{AF3C2EFA-9EB6-4B79-9DA5-FC9B9457BE6D}"/>
    <cellStyle name="Normal 2 2 10 2 2 3 3" xfId="27903" xr:uid="{BA4D5C2E-54AF-42B6-B1E0-A312C4F38B4D}"/>
    <cellStyle name="Normal 2 2 10 2 2 3 4" xfId="17193" xr:uid="{7F1932C3-573D-48A4-9694-EF8B0597E5E4}"/>
    <cellStyle name="Normal 2 2 10 2 2 4" xfId="9646" xr:uid="{2B8E2916-1FAD-4174-93AD-4FDDE1DA699C}"/>
    <cellStyle name="Normal 2 2 10 2 2 4 2" xfId="29385" xr:uid="{D9B05DEC-3C44-4ABB-92C4-B01E058A307D}"/>
    <cellStyle name="Normal 2 2 10 2 2 4 3" xfId="20026" xr:uid="{E1D17510-D4F8-4DF8-9C86-54A85495661A}"/>
    <cellStyle name="Normal 2 2 10 2 2 5" xfId="24648" xr:uid="{2863DE93-E0E9-4DCA-A783-915B8B2D6A3A}"/>
    <cellStyle name="Normal 2 2 10 2 2 6" xfId="13679" xr:uid="{DA987683-831F-4677-BAD2-DC6A81293BDA}"/>
    <cellStyle name="Normal 2 2 10 2 3" xfId="2716" xr:uid="{00000000-0005-0000-0000-000099030000}"/>
    <cellStyle name="Normal 2 2 10 2 3 2" xfId="5934" xr:uid="{107F8361-8D14-48E4-B386-6681F6985830}"/>
    <cellStyle name="Normal 2 2 10 2 3 2 2" xfId="27979" xr:uid="{439563EB-CDA5-4BE7-8F09-47FBE716BB3B}"/>
    <cellStyle name="Normal 2 2 10 2 3 2 3" xfId="15387" xr:uid="{AB8BAA13-0168-4B0A-A122-BEA762FA4220}"/>
    <cellStyle name="Normal 2 2 10 2 3 3" xfId="7840" xr:uid="{63CB1A3F-51C9-40AA-BDFC-374A71D849BD}"/>
    <cellStyle name="Normal 2 2 10 2 3 3 2" xfId="18220" xr:uid="{E506574E-4CD6-4127-960A-7E103336C974}"/>
    <cellStyle name="Normal 2 2 10 2 3 4" xfId="10673" xr:uid="{09130169-8034-4D96-85F9-4356246BFE9D}"/>
    <cellStyle name="Normal 2 2 10 2 3 4 2" xfId="21053" xr:uid="{1F5D3BB1-A60B-4476-8120-9E675D91B416}"/>
    <cellStyle name="Normal 2 2 10 2 3 5" xfId="25025" xr:uid="{4FFB09B8-3AF9-4044-A95D-D1F4BFC266C5}"/>
    <cellStyle name="Normal 2 2 10 2 3 6" xfId="13144" xr:uid="{88DEC1F8-E74A-47F2-B634-04FE49086530}"/>
    <cellStyle name="Normal 2 2 10 2 4" xfId="4153" xr:uid="{E764446D-83C9-4004-865D-359BF5B5F454}"/>
    <cellStyle name="Normal 2 2 10 2 4 2" xfId="8925" xr:uid="{13B6B776-8552-4F27-A149-221E36F04BD2}"/>
    <cellStyle name="Normal 2 2 10 2 4 2 2" xfId="29024" xr:uid="{68438DB2-A994-485C-B68E-63993A56C537}"/>
    <cellStyle name="Normal 2 2 10 2 4 2 3" xfId="19305" xr:uid="{B3CE92A7-987B-4043-8629-8C2E39A98538}"/>
    <cellStyle name="Normal 2 2 10 2 4 3" xfId="11758" xr:uid="{D0E1A260-329B-4663-B10B-AA9B56A80EFF}"/>
    <cellStyle name="Normal 2 2 10 2 4 3 2" xfId="22138" xr:uid="{B6CF3B47-D87D-45BB-87DF-85B77E70452A}"/>
    <cellStyle name="Normal 2 2 10 2 4 4" xfId="22991" xr:uid="{938AAFBC-6206-4672-B3C4-A0BA08185F9C}"/>
    <cellStyle name="Normal 2 2 10 2 4 5" xfId="16472" xr:uid="{90BFF79D-AAD0-4A91-BEBE-C3458FE2D30F}"/>
    <cellStyle name="Normal 2 2 10 2 5" xfId="5062" xr:uid="{7C5CCD42-756E-44AA-B35D-0888BE67E4DC}"/>
    <cellStyle name="Normal 2 2 10 2 5 2" xfId="26498" xr:uid="{8B0F7587-3D90-44A9-9D4E-94008281CF70}"/>
    <cellStyle name="Normal 2 2 10 2 5 3" xfId="14359" xr:uid="{6BB59D92-C073-4562-AF8F-C02AD369E213}"/>
    <cellStyle name="Normal 2 2 10 2 6" xfId="6812" xr:uid="{064FAEDA-6750-41CD-8BA4-6A0D5049602B}"/>
    <cellStyle name="Normal 2 2 10 2 6 2" xfId="17192" xr:uid="{837E47D0-0D94-4D5F-8367-141ABA0D4D67}"/>
    <cellStyle name="Normal 2 2 10 2 7" xfId="9645" xr:uid="{1E27734E-7094-4271-96C0-49C3F5B2DE9F}"/>
    <cellStyle name="Normal 2 2 10 2 7 2" xfId="20025" xr:uid="{81815907-AA58-4EF1-B4BC-87EBA1A0663F}"/>
    <cellStyle name="Normal 2 2 10 2 8" xfId="24487" xr:uid="{B0AB4854-A5AA-4971-A35C-FD6795C66512}"/>
    <cellStyle name="Normal 2 2 10 2 9" xfId="12708" xr:uid="{443C35AA-3E7C-4729-9C69-8DD456AB955A}"/>
    <cellStyle name="Normal 2 2 10 3" xfId="709" xr:uid="{00000000-0005-0000-0000-000071040000}"/>
    <cellStyle name="Normal 2 2 10 3 2" xfId="4451" xr:uid="{42C8B070-231B-4968-AE45-24977E7CDEBF}"/>
    <cellStyle name="Normal 2 2 10 3 2 2" xfId="9223" xr:uid="{B3100822-4B11-4BA9-940F-F2078324B99E}"/>
    <cellStyle name="Normal 2 2 10 3 2 2 2" xfId="29216" xr:uid="{398D0ABA-3928-427C-8C30-89730A5D7A3C}"/>
    <cellStyle name="Normal 2 2 10 3 2 2 3" xfId="19603" xr:uid="{AD153CD0-B2EC-4F34-96CD-AC815A48A242}"/>
    <cellStyle name="Normal 2 2 10 3 2 3" xfId="12056" xr:uid="{2B843B58-7B92-4A52-B7B1-0B052D6B6194}"/>
    <cellStyle name="Normal 2 2 10 3 2 3 2" xfId="22436" xr:uid="{3AD3D460-9B74-4C95-B9E1-A22A6F72193D}"/>
    <cellStyle name="Normal 2 2 10 3 2 4" xfId="23108" xr:uid="{6419FB7A-3DCF-4E03-99E4-C92D33E270D2}"/>
    <cellStyle name="Normal 2 2 10 3 2 5" xfId="16770" xr:uid="{57F08712-9C9F-4D18-8F3C-BB0511D0669C}"/>
    <cellStyle name="Normal 2 2 10 3 3" xfId="5064" xr:uid="{4A72CBA2-F61E-430F-AD4A-4CD853A42699}"/>
    <cellStyle name="Normal 2 2 10 3 3 2" xfId="26779" xr:uid="{F84AF31A-FE99-4562-B39C-4E385FDC17F3}"/>
    <cellStyle name="Normal 2 2 10 3 3 3" xfId="27557" xr:uid="{44CDE390-F64D-4A78-A0D1-B0C47C36573E}"/>
    <cellStyle name="Normal 2 2 10 3 3 4" xfId="14361" xr:uid="{2E7DDF77-9C26-42DB-8D72-47296D039541}"/>
    <cellStyle name="Normal 2 2 10 3 4" xfId="6814" xr:uid="{9D5CA963-1CB6-4841-BECA-773E3EF2CAA0}"/>
    <cellStyle name="Normal 2 2 10 3 4 2" xfId="26617" xr:uid="{789273C5-3E89-4F22-BC58-9FB25ED07422}"/>
    <cellStyle name="Normal 2 2 10 3 4 3" xfId="27221" xr:uid="{CF839B75-0BF5-4802-B3D9-B5A7B178CBC5}"/>
    <cellStyle name="Normal 2 2 10 3 4 4" xfId="17194" xr:uid="{ED4B26D7-2591-4F59-88AA-D0D54072C88D}"/>
    <cellStyle name="Normal 2 2 10 3 5" xfId="9647" xr:uid="{9019F8E2-FD32-4731-A2A8-6681B973D239}"/>
    <cellStyle name="Normal 2 2 10 3 5 2" xfId="29386" xr:uid="{65370D3C-9EB5-4761-8E5F-554AF99B3F9B}"/>
    <cellStyle name="Normal 2 2 10 3 5 3" xfId="20027" xr:uid="{BA430A4F-FF72-4303-9A89-E1A48B406065}"/>
    <cellStyle name="Normal 2 2 10 3 6" xfId="24517" xr:uid="{49067D6F-8843-4DD1-BAE8-7FA2BF07E820}"/>
    <cellStyle name="Normal 2 2 10 3 7" xfId="13680" xr:uid="{6339AC71-D4C9-41B9-A9DB-829F6C8BF374}"/>
    <cellStyle name="Normal 2 2 10 4" xfId="710" xr:uid="{00000000-0005-0000-0000-000072040000}"/>
    <cellStyle name="Normal 2 2 10 4 2" xfId="5065" xr:uid="{43FAF4F6-5944-411B-9C6E-4A883C4EBCCF}"/>
    <cellStyle name="Normal 2 2 10 4 2 2" xfId="24152" xr:uid="{0FF8B60A-773E-488B-9CA4-80B69D49D6F0}"/>
    <cellStyle name="Normal 2 2 10 4 2 3" xfId="28726" xr:uid="{0044B5AD-CC47-4AD7-9BAC-85830A68790F}"/>
    <cellStyle name="Normal 2 2 10 4 2 4" xfId="14362" xr:uid="{63833D4F-15C8-4AB3-85D1-56CFFDC43AAB}"/>
    <cellStyle name="Normal 2 2 10 4 3" xfId="6815" xr:uid="{6F8A17C8-5B7C-4D0A-89CE-3313691FEA10}"/>
    <cellStyle name="Normal 2 2 10 4 3 2" xfId="28597" xr:uid="{A29D8535-73B2-441D-AB06-3782139610D9}"/>
    <cellStyle name="Normal 2 2 10 4 3 3" xfId="17195" xr:uid="{BF3BCAE3-A914-4FAF-8660-894DFDDE4948}"/>
    <cellStyle name="Normal 2 2 10 4 4" xfId="9648" xr:uid="{F6AF43C2-38D3-4B63-9AFB-550F9CC18867}"/>
    <cellStyle name="Normal 2 2 10 4 4 2" xfId="20028" xr:uid="{0C94FB6B-3908-46B9-B035-AA01DE88862A}"/>
    <cellStyle name="Normal 2 2 10 4 5" xfId="24026" xr:uid="{EDDD3FD3-3F21-4BBB-A21E-5363C936A286}"/>
    <cellStyle name="Normal 2 2 10 4 6" xfId="13406" xr:uid="{52461BEE-55D6-4F43-9398-5A297151B16A}"/>
    <cellStyle name="Normal 2 2 10 5" xfId="2564" xr:uid="{00000000-0005-0000-0000-00009C030000}"/>
    <cellStyle name="Normal 2 2 10 5 2" xfId="5833" xr:uid="{F90F4BDD-8B44-417F-9C44-F07B562A1590}"/>
    <cellStyle name="Normal 2 2 10 5 2 2" xfId="26792" xr:uid="{C347E35F-955F-4394-8027-29A455EB4226}"/>
    <cellStyle name="Normal 2 2 10 5 2 3" xfId="15236" xr:uid="{8D2EC9C0-8C74-410D-8868-1302CCCBA839}"/>
    <cellStyle name="Normal 2 2 10 5 3" xfId="7689" xr:uid="{FAD042E3-0A5D-44D0-9B55-4A5BF2609101}"/>
    <cellStyle name="Normal 2 2 10 5 3 2" xfId="18069" xr:uid="{80FFC775-E0A3-405C-9250-A0FE081BCED3}"/>
    <cellStyle name="Normal 2 2 10 5 4" xfId="10522" xr:uid="{271EE65C-4308-4093-A0CA-EBD53146ED2E}"/>
    <cellStyle name="Normal 2 2 10 5 4 2" xfId="20902" xr:uid="{957E9CC8-329E-4D48-BD47-CE43D3C79F5C}"/>
    <cellStyle name="Normal 2 2 10 5 5" xfId="22943" xr:uid="{7FF42F5A-F766-492C-B313-F86840EA921E}"/>
    <cellStyle name="Normal 2 2 10 5 6" xfId="12952" xr:uid="{AFEA08B3-64BD-49F2-A894-F862B4F7670C}"/>
    <cellStyle name="Normal 2 2 10 6" xfId="2316" xr:uid="{00000000-0005-0000-0000-000096030000}"/>
    <cellStyle name="Normal 2 2 10 6 2" xfId="7443" xr:uid="{49339BE6-5FE9-42AE-9BC6-6DD209B051E8}"/>
    <cellStyle name="Normal 2 2 10 6 2 2" xfId="27931" xr:uid="{7D37FA61-88A9-417F-9E00-1067742685F6}"/>
    <cellStyle name="Normal 2 2 10 6 2 3" xfId="17823" xr:uid="{8BA1A808-3FDE-44C7-9142-154BE5F5E6B6}"/>
    <cellStyle name="Normal 2 2 10 6 3" xfId="10276" xr:uid="{2A7065D5-296E-44B5-86F3-53A1D5651C31}"/>
    <cellStyle name="Normal 2 2 10 6 3 2" xfId="20656" xr:uid="{0CDD9D9A-C9E9-419B-BFC8-FB6779F563E0}"/>
    <cellStyle name="Normal 2 2 10 6 4" xfId="24890" xr:uid="{946DE919-8989-49F0-8624-F124357DCEE6}"/>
    <cellStyle name="Normal 2 2 10 6 5" xfId="14990" xr:uid="{A42EDF13-7335-4FE4-9A95-547834990660}"/>
    <cellStyle name="Normal 2 2 10 7" xfId="3921" xr:uid="{498F4368-C384-4172-A5C5-389852219A0E}"/>
    <cellStyle name="Normal 2 2 10 7 2" xfId="8753" xr:uid="{7A29565A-49DE-496F-9B46-A14210F21EEC}"/>
    <cellStyle name="Normal 2 2 10 7 2 2" xfId="19133" xr:uid="{62EC0076-2ADE-4D86-9020-4C074AF71ABC}"/>
    <cellStyle name="Normal 2 2 10 7 3" xfId="11586" xr:uid="{0B8A006D-0451-4A93-A9DD-3B02EF3D4ED5}"/>
    <cellStyle name="Normal 2 2 10 7 3 2" xfId="21966" xr:uid="{1E17511E-8D69-4181-BF2A-8594B5C37FFA}"/>
    <cellStyle name="Normal 2 2 10 7 4" xfId="26886" xr:uid="{EE14755E-4017-4A11-B3B3-C3690CBE6087}"/>
    <cellStyle name="Normal 2 2 10 7 5" xfId="16300" xr:uid="{774583A9-CB71-49DF-9DC4-54BB1C00CF1D}"/>
    <cellStyle name="Normal 2 2 10 8" xfId="5061" xr:uid="{9A8CA319-5397-4A04-92EC-15A8A45212D4}"/>
    <cellStyle name="Normal 2 2 10 8 2" xfId="14358" xr:uid="{C8D3DA57-87D8-4704-97B7-6849991807F7}"/>
    <cellStyle name="Normal 2 2 10 9" xfId="6811" xr:uid="{6AB13237-9298-49AB-B12E-5BEA92D8EA25}"/>
    <cellStyle name="Normal 2 2 10 9 2" xfId="17191" xr:uid="{54002836-6CE1-4C08-BFD8-E939A1F4DFF9}"/>
    <cellStyle name="Normal 2 2 11" xfId="711" xr:uid="{00000000-0005-0000-0000-000073040000}"/>
    <cellStyle name="Normal 2 2 11 10" xfId="24715" xr:uid="{F360E3F7-4553-4010-BCA7-6D1AE9B901A1}"/>
    <cellStyle name="Normal 2 2 11 11" xfId="12551" xr:uid="{0081C13F-8DD0-413F-9503-D5C8BA41F1B0}"/>
    <cellStyle name="Normal 2 2 11 2" xfId="712" xr:uid="{00000000-0005-0000-0000-000074040000}"/>
    <cellStyle name="Normal 2 2 11 2 2" xfId="3146" xr:uid="{00000000-0005-0000-0000-00009F030000}"/>
    <cellStyle name="Normal 2 2 11 2 2 2" xfId="6204" xr:uid="{FF317ED0-C3C5-4BBA-96D4-A4FA9F71D13C}"/>
    <cellStyle name="Normal 2 2 11 2 2 2 2" xfId="26613" xr:uid="{C3C86F65-1009-45B4-ADDC-6A57ED7AC03D}"/>
    <cellStyle name="Normal 2 2 11 2 2 2 3" xfId="27336" xr:uid="{6C543D13-686B-42FE-9BED-916A8DF160CA}"/>
    <cellStyle name="Normal 2 2 11 2 2 2 4" xfId="15773" xr:uid="{F56D3B67-4334-45F9-8EA7-AB3AD0ED3090}"/>
    <cellStyle name="Normal 2 2 11 2 2 3" xfId="8226" xr:uid="{90B187A8-9982-44B7-9857-A6B63355AC82}"/>
    <cellStyle name="Normal 2 2 11 2 2 3 2" xfId="28871" xr:uid="{7EB596B2-7B15-4D64-83F3-AC9014D1750B}"/>
    <cellStyle name="Normal 2 2 11 2 2 3 3" xfId="18606" xr:uid="{8E5CC260-40CB-4E67-9E15-4F95D03C0961}"/>
    <cellStyle name="Normal 2 2 11 2 2 4" xfId="11059" xr:uid="{0C11086F-936F-4562-A968-407CE5092957}"/>
    <cellStyle name="Normal 2 2 11 2 2 4 2" xfId="21439" xr:uid="{ADB81A79-B7E1-43EB-BA27-D0C539476A90}"/>
    <cellStyle name="Normal 2 2 11 2 2 5" xfId="23264" xr:uid="{0F54DA92-1F69-4FE6-B714-AD6A3B712B6E}"/>
    <cellStyle name="Normal 2 2 11 2 2 6" xfId="13681" xr:uid="{66B84033-BF7F-481B-9AFA-9567FEF2CBE8}"/>
    <cellStyle name="Normal 2 2 11 2 3" xfId="4154" xr:uid="{00F1D4EF-91CF-40E8-B6B5-67F1D0D3D9FB}"/>
    <cellStyle name="Normal 2 2 11 2 3 2" xfId="8926" xr:uid="{0790826B-CA55-4CA9-B627-8A167494FAF5}"/>
    <cellStyle name="Normal 2 2 11 2 3 2 2" xfId="29025" xr:uid="{A608EEA1-12E2-4A50-AA92-15B6A6B67A09}"/>
    <cellStyle name="Normal 2 2 11 2 3 2 3" xfId="19306" xr:uid="{EA885710-01F3-4985-8E77-B95014EDAAF3}"/>
    <cellStyle name="Normal 2 2 11 2 3 3" xfId="11759" xr:uid="{858F1373-6516-4269-95EA-069E9EA42B73}"/>
    <cellStyle name="Normal 2 2 11 2 3 3 2" xfId="22139" xr:uid="{5A6A1CE6-03AA-488A-81B0-1F53FD50E577}"/>
    <cellStyle name="Normal 2 2 11 2 3 4" xfId="25219" xr:uid="{530BCB53-2788-48FC-8732-7713CE1DDE0F}"/>
    <cellStyle name="Normal 2 2 11 2 3 5" xfId="16473" xr:uid="{EB502878-9D72-4A66-8CC3-6FE968AF4A80}"/>
    <cellStyle name="Normal 2 2 11 2 4" xfId="5067" xr:uid="{C97103D0-552A-43CA-9D7F-000BE4CCD9EA}"/>
    <cellStyle name="Normal 2 2 11 2 4 2" xfId="27908" xr:uid="{5350DF39-5008-4E85-A8E3-EA51D3E70538}"/>
    <cellStyle name="Normal 2 2 11 2 4 3" xfId="26436" xr:uid="{45D098FC-3762-4A95-8E63-9E90376ED403}"/>
    <cellStyle name="Normal 2 2 11 2 4 4" xfId="14364" xr:uid="{852E6F0C-3895-4C89-86AC-0372EC1A09FB}"/>
    <cellStyle name="Normal 2 2 11 2 5" xfId="6817" xr:uid="{541B02AB-102A-4D2C-B7E2-2CAFA7B83913}"/>
    <cellStyle name="Normal 2 2 11 2 5 2" xfId="27588" xr:uid="{2B54EA2A-F5D7-4647-A3C3-89DA672DC2B2}"/>
    <cellStyle name="Normal 2 2 11 2 5 3" xfId="17197" xr:uid="{F7667B26-C2B3-4730-BA59-8727ECB0A4C1}"/>
    <cellStyle name="Normal 2 2 11 2 6" xfId="9650" xr:uid="{42FEB642-99A6-4F20-9405-ED218DBCD43E}"/>
    <cellStyle name="Normal 2 2 11 2 6 2" xfId="20030" xr:uid="{2D652F2E-72EB-4499-AC69-741A8BA79020}"/>
    <cellStyle name="Normal 2 2 11 2 7" xfId="22927" xr:uid="{9D773C07-20EF-400A-A5CD-96C731A65415}"/>
    <cellStyle name="Normal 2 2 11 2 8" xfId="12709" xr:uid="{557D45CE-8F42-4ABE-9E84-82DBCC416DEF}"/>
    <cellStyle name="Normal 2 2 11 3" xfId="713" xr:uid="{00000000-0005-0000-0000-000075040000}"/>
    <cellStyle name="Normal 2 2 11 3 2" xfId="5068" xr:uid="{0955E37E-640E-43B0-BD50-B8A99418383A}"/>
    <cellStyle name="Normal 2 2 11 3 2 2" xfId="22753" xr:uid="{2BEE5CBA-6AF4-40AF-B0DB-8908603C96C7}"/>
    <cellStyle name="Normal 2 2 11 3 2 3" xfId="27057" xr:uid="{4D557C4E-47EB-4C41-A11C-E40E615CDB78}"/>
    <cellStyle name="Normal 2 2 11 3 2 4" xfId="14365" xr:uid="{4016AE17-1A41-4C9A-98F4-1B4611B620B6}"/>
    <cellStyle name="Normal 2 2 11 3 3" xfId="6818" xr:uid="{00BD513C-FB94-428B-876A-E8EF0C4F55EF}"/>
    <cellStyle name="Normal 2 2 11 3 3 2" xfId="27764" xr:uid="{7ABA0B96-13D5-447B-85CC-329AC2C6D123}"/>
    <cellStyle name="Normal 2 2 11 3 3 3" xfId="26114" xr:uid="{D8E70133-ADC3-46CD-9CF8-B13AD605DBE3}"/>
    <cellStyle name="Normal 2 2 11 3 3 4" xfId="17198" xr:uid="{17775DBB-41D4-400E-94BF-23CFF9786007}"/>
    <cellStyle name="Normal 2 2 11 3 4" xfId="9651" xr:uid="{E8608BBB-BA40-49FE-9FE2-9263E842B72E}"/>
    <cellStyle name="Normal 2 2 11 3 4 2" xfId="27883" xr:uid="{A559915D-1C89-4A10-9523-59AE7D14C0BE}"/>
    <cellStyle name="Normal 2 2 11 3 4 3" xfId="29387" xr:uid="{3F8F59DF-F173-4A24-8C68-4AD13CC6FB4D}"/>
    <cellStyle name="Normal 2 2 11 3 4 4" xfId="20031" xr:uid="{4A8FE24E-E0C9-4A18-A18A-3252FA41CA10}"/>
    <cellStyle name="Normal 2 2 11 3 5" xfId="23890" xr:uid="{A43DAE62-9E93-4920-8A90-84070D82DB45}"/>
    <cellStyle name="Normal 2 2 11 3 6" xfId="26874" xr:uid="{993D1EDA-F7F0-4197-9D42-8112A38CDE4E}"/>
    <cellStyle name="Normal 2 2 11 3 7" xfId="13407" xr:uid="{0077151E-73EA-4320-85DE-C40187F66014}"/>
    <cellStyle name="Normal 2 2 11 4" xfId="2717" xr:uid="{00000000-0005-0000-0000-0000A1030000}"/>
    <cellStyle name="Normal 2 2 11 4 2" xfId="5935" xr:uid="{63E0683B-ACD4-4AA2-90DC-DB6AEBFA2948}"/>
    <cellStyle name="Normal 2 2 11 4 2 2" xfId="26140" xr:uid="{E537ED85-99E9-4A2C-ADE8-0473EAF8C191}"/>
    <cellStyle name="Normal 2 2 11 4 2 3" xfId="15388" xr:uid="{7E1EF9F7-FD04-4E90-BE93-DE2066F7588A}"/>
    <cellStyle name="Normal 2 2 11 4 3" xfId="7841" xr:uid="{FF13673E-D845-4C55-B7C8-00D6EF36B7D1}"/>
    <cellStyle name="Normal 2 2 11 4 3 2" xfId="18221" xr:uid="{D5B33116-A451-467B-9CE8-8F15637E1DCE}"/>
    <cellStyle name="Normal 2 2 11 4 4" xfId="10674" xr:uid="{93731593-600F-4279-9BC7-1C337825ADA4}"/>
    <cellStyle name="Normal 2 2 11 4 4 2" xfId="21054" xr:uid="{86328D34-6873-4657-BB4D-1FF619BF9538}"/>
    <cellStyle name="Normal 2 2 11 4 5" xfId="24615" xr:uid="{FFEC11AB-DB5A-4402-9B21-590F99BB08F6}"/>
    <cellStyle name="Normal 2 2 11 4 6" xfId="13145" xr:uid="{7C3F6871-62B6-4B36-8448-9E73B188E3DE}"/>
    <cellStyle name="Normal 2 2 11 5" xfId="2317" xr:uid="{00000000-0005-0000-0000-00009D030000}"/>
    <cellStyle name="Normal 2 2 11 5 2" xfId="7444" xr:uid="{7A3307D6-3912-4C07-B0F6-72C6E4F3B661}"/>
    <cellStyle name="Normal 2 2 11 5 2 2" xfId="25946" xr:uid="{1FFCC7DB-DE91-465E-A767-AAEF631C5C7D}"/>
    <cellStyle name="Normal 2 2 11 5 2 3" xfId="17824" xr:uid="{D00543A4-5E81-4315-ABFC-3BE08527D330}"/>
    <cellStyle name="Normal 2 2 11 5 3" xfId="10277" xr:uid="{CAE4606C-9F99-412B-B7A9-5DB4111EB00D}"/>
    <cellStyle name="Normal 2 2 11 5 3 2" xfId="20657" xr:uid="{0FF4E45D-E5E1-40C8-B569-7E751AA1A551}"/>
    <cellStyle name="Normal 2 2 11 5 4" xfId="24918" xr:uid="{121CDEFB-55B8-40A6-A06C-5FDF46209248}"/>
    <cellStyle name="Normal 2 2 11 5 5" xfId="14991" xr:uid="{7F643549-6605-400C-8C36-DF20AF78D7FB}"/>
    <cellStyle name="Normal 2 2 11 6" xfId="3922" xr:uid="{B8846A1D-2C16-48D2-8A11-823ADBAB4F28}"/>
    <cellStyle name="Normal 2 2 11 6 2" xfId="8754" xr:uid="{91A10251-2EEC-445C-82E3-E53D5D0CA3A7}"/>
    <cellStyle name="Normal 2 2 11 6 2 2" xfId="28976" xr:uid="{39F5A64B-9A16-4AC9-8402-214E3758C73A}"/>
    <cellStyle name="Normal 2 2 11 6 2 3" xfId="19134" xr:uid="{D8663FF4-7F2C-4388-B7A9-17831C9372D7}"/>
    <cellStyle name="Normal 2 2 11 6 3" xfId="11587" xr:uid="{D8BC32F4-4140-4BD2-BC51-A4794D42B1FF}"/>
    <cellStyle name="Normal 2 2 11 6 3 2" xfId="21967" xr:uid="{4644D31E-EB41-48D5-B4E9-516AFEBE10EF}"/>
    <cellStyle name="Normal 2 2 11 6 4" xfId="27277" xr:uid="{75C8AD18-4AFE-4842-A978-28943ACC31D9}"/>
    <cellStyle name="Normal 2 2 11 6 5" xfId="16301" xr:uid="{8E42CAA9-3BBD-4E3B-9F0B-24760E32739D}"/>
    <cellStyle name="Normal 2 2 11 7" xfId="5066" xr:uid="{B2DA2C86-A69D-4363-A409-5F20A56822C5}"/>
    <cellStyle name="Normal 2 2 11 7 2" xfId="26477" xr:uid="{8DA8B6FD-9B1D-46D4-BB5E-72F6E93EFE7C}"/>
    <cellStyle name="Normal 2 2 11 7 3" xfId="14363" xr:uid="{B631ECBF-56E4-4E7E-A0A4-2E50DFF99648}"/>
    <cellStyle name="Normal 2 2 11 8" xfId="6816" xr:uid="{0A45DC38-A460-417D-B5FF-5914C4641DB3}"/>
    <cellStyle name="Normal 2 2 11 8 2" xfId="17196" xr:uid="{F9AC5293-430A-4340-83DE-C9501E3F8EAB}"/>
    <cellStyle name="Normal 2 2 11 9" xfId="9649" xr:uid="{AEFEC1A8-311C-4583-9866-B998AF29808A}"/>
    <cellStyle name="Normal 2 2 11 9 2" xfId="20029" xr:uid="{36E210C7-88C1-4054-AA67-CA222587FB4B}"/>
    <cellStyle name="Normal 2 2 12" xfId="714" xr:uid="{00000000-0005-0000-0000-000076040000}"/>
    <cellStyle name="Normal 2 2 12 10" xfId="12552" xr:uid="{1065672E-2A58-4FF3-B14F-7A5A656F2C14}"/>
    <cellStyle name="Normal 2 2 12 2" xfId="715" xr:uid="{00000000-0005-0000-0000-000077040000}"/>
    <cellStyle name="Normal 2 2 12 2 2" xfId="2896" xr:uid="{00000000-0005-0000-0000-0000A4030000}"/>
    <cellStyle name="Normal 2 2 12 2 2 2" xfId="6082" xr:uid="{87D14F9D-0490-40A1-B2DF-6C3236D91088}"/>
    <cellStyle name="Normal 2 2 12 2 2 2 2" xfId="27091" xr:uid="{C3153807-B2E2-4D54-8253-7DBAF51F2DE7}"/>
    <cellStyle name="Normal 2 2 12 2 2 2 3" xfId="26699" xr:uid="{C8350D81-427F-46C9-AD88-E335CC47A38B}"/>
    <cellStyle name="Normal 2 2 12 2 2 2 4" xfId="15560" xr:uid="{39752D66-A282-4578-9662-B9863F6E05F0}"/>
    <cellStyle name="Normal 2 2 12 2 2 3" xfId="8013" xr:uid="{0D9E3B43-EDE7-49DA-AC95-C8D84130DC72}"/>
    <cellStyle name="Normal 2 2 12 2 2 3 2" xfId="27685" xr:uid="{AB1AF7C7-2D5A-48E6-8BF5-E5578B2E77B5}"/>
    <cellStyle name="Normal 2 2 12 2 2 3 3" xfId="18393" xr:uid="{1AFB2ABE-54F2-4B73-BE53-A072DAF3C08C}"/>
    <cellStyle name="Normal 2 2 12 2 2 4" xfId="10846" xr:uid="{4AE1C396-5D59-4371-B09F-AFF16EEF18AE}"/>
    <cellStyle name="Normal 2 2 12 2 2 4 2" xfId="21226" xr:uid="{3288323C-DEC5-4597-ACA5-E75281895242}"/>
    <cellStyle name="Normal 2 2 12 2 2 5" xfId="22929" xr:uid="{451C44D4-D385-49D8-8775-BDE566AC57E3}"/>
    <cellStyle name="Normal 2 2 12 2 2 6" xfId="13408" xr:uid="{CD1B9E5A-8689-4A5D-825F-CA09B31EB215}"/>
    <cellStyle name="Normal 2 2 12 2 3" xfId="5070" xr:uid="{E9CA4D25-7E66-4D37-9C3D-EE609FBB5CD4}"/>
    <cellStyle name="Normal 2 2 12 2 3 2" xfId="25613" xr:uid="{C82A4E5B-713A-4F0B-9C44-41515AA8671E}"/>
    <cellStyle name="Normal 2 2 12 2 3 3" xfId="28119" xr:uid="{D1426DE1-404F-476D-AA0E-23A2566C7733}"/>
    <cellStyle name="Normal 2 2 12 2 3 4" xfId="14367" xr:uid="{201E6DFB-DAAA-47D2-93D5-7D35EEF5EE4A}"/>
    <cellStyle name="Normal 2 2 12 2 4" xfId="6820" xr:uid="{9CE24DF9-8A53-40A5-9B9F-A4ED79DBA681}"/>
    <cellStyle name="Normal 2 2 12 2 4 2" xfId="25846" xr:uid="{DB2D1C67-6117-442B-B678-0E475AA7346F}"/>
    <cellStyle name="Normal 2 2 12 2 4 3" xfId="27932" xr:uid="{51025091-3DC7-4B0E-B201-8992EE577B4E}"/>
    <cellStyle name="Normal 2 2 12 2 4 4" xfId="17200" xr:uid="{83106FBE-5519-470B-B973-DC7EFE978364}"/>
    <cellStyle name="Normal 2 2 12 2 5" xfId="9653" xr:uid="{0B7EACDA-BBDF-48E1-8FE2-FC3073D2F396}"/>
    <cellStyle name="Normal 2 2 12 2 5 2" xfId="29388" xr:uid="{EBF4D029-387B-44E3-9D2A-2D2346652B52}"/>
    <cellStyle name="Normal 2 2 12 2 5 3" xfId="20033" xr:uid="{C0C59DC8-A38B-49A7-8B9B-B6BAEE89D21E}"/>
    <cellStyle name="Normal 2 2 12 2 6" xfId="23521" xr:uid="{58EB0826-388D-445A-8CD5-082685758BAB}"/>
    <cellStyle name="Normal 2 2 12 2 7" xfId="12710" xr:uid="{D90D89C1-CD52-404E-8854-9A6CE05D6A25}"/>
    <cellStyle name="Normal 2 2 12 3" xfId="716" xr:uid="{00000000-0005-0000-0000-000078040000}"/>
    <cellStyle name="Normal 2 2 12 3 2" xfId="5071" xr:uid="{3B181DA7-558B-4F08-91C6-2EF108D18741}"/>
    <cellStyle name="Normal 2 2 12 3 2 2" xfId="26075" xr:uid="{DADFDF4C-031A-4E25-9D4F-90085FBCDD66}"/>
    <cellStyle name="Normal 2 2 12 3 2 3" xfId="27301" xr:uid="{7C3C2C6B-A376-4C08-B672-72DD1C6DDA24}"/>
    <cellStyle name="Normal 2 2 12 3 2 4" xfId="14368" xr:uid="{87AA43E2-ABF6-4CF1-95E1-324AB002C98D}"/>
    <cellStyle name="Normal 2 2 12 3 3" xfId="6821" xr:uid="{E2C41153-FFAB-4ED0-AB8B-6014853786DF}"/>
    <cellStyle name="Normal 2 2 12 3 3 2" xfId="27508" xr:uid="{CC38DC81-9159-4D28-B7A4-DAC637FEB901}"/>
    <cellStyle name="Normal 2 2 12 3 3 3" xfId="27087" xr:uid="{7EF38C80-B0D3-4DFD-9A0A-41F57020FEC4}"/>
    <cellStyle name="Normal 2 2 12 3 3 4" xfId="17201" xr:uid="{26E52485-6547-4818-9BE2-E34CFBD2E42B}"/>
    <cellStyle name="Normal 2 2 12 3 4" xfId="9654" xr:uid="{6F87446E-73B0-415B-B3DF-BCDB2932CF02}"/>
    <cellStyle name="Normal 2 2 12 3 4 2" xfId="29389" xr:uid="{E1AB4123-829E-472B-8201-5042441F9D0E}"/>
    <cellStyle name="Normal 2 2 12 3 4 3" xfId="20034" xr:uid="{B5528FC7-B11C-4B89-AD12-5EA5CEA3F156}"/>
    <cellStyle name="Normal 2 2 12 3 5" xfId="23588" xr:uid="{E4661236-05E0-4733-83E4-BF38DCBD5CFB}"/>
    <cellStyle name="Normal 2 2 12 3 6" xfId="13146" xr:uid="{59784323-D983-4403-A797-10888BEA3561}"/>
    <cellStyle name="Normal 2 2 12 4" xfId="2318" xr:uid="{00000000-0005-0000-0000-0000A2030000}"/>
    <cellStyle name="Normal 2 2 12 4 2" xfId="7445" xr:uid="{BC4AB11F-05B5-41C6-848E-34FE761CDCF0}"/>
    <cellStyle name="Normal 2 2 12 4 2 2" xfId="27509" xr:uid="{1D0CBB2E-B506-46BE-9D6B-6EAEAD8F035C}"/>
    <cellStyle name="Normal 2 2 12 4 2 3" xfId="17825" xr:uid="{F50110FA-FA26-4B8F-BD48-D96B1E0B9EFD}"/>
    <cellStyle name="Normal 2 2 12 4 3" xfId="10278" xr:uid="{04089D3B-4538-4C52-A27C-4A9708A69974}"/>
    <cellStyle name="Normal 2 2 12 4 3 2" xfId="20658" xr:uid="{2E0D2A35-A4E4-431F-A576-04C14ABCDA3C}"/>
    <cellStyle name="Normal 2 2 12 4 4" xfId="23710" xr:uid="{93C07792-30FE-4B44-9573-26AEFF3A7BF0}"/>
    <cellStyle name="Normal 2 2 12 4 5" xfId="14992" xr:uid="{51B5B4D7-F9FA-4226-9AA7-18D07081935F}"/>
    <cellStyle name="Normal 2 2 12 5" xfId="3923" xr:uid="{80B48330-8868-42AD-8BDC-4ABE101D7FE5}"/>
    <cellStyle name="Normal 2 2 12 5 2" xfId="8755" xr:uid="{0552D940-71B3-43C0-B2DB-648923AA1A54}"/>
    <cellStyle name="Normal 2 2 12 5 2 2" xfId="28977" xr:uid="{B40DC248-C826-4482-AFB1-2C50FE8E20F9}"/>
    <cellStyle name="Normal 2 2 12 5 2 3" xfId="19135" xr:uid="{0DBB2F03-198E-4EA9-9FCB-52E1EB65A82B}"/>
    <cellStyle name="Normal 2 2 12 5 3" xfId="11588" xr:uid="{F8030501-846D-475A-A3BE-5B1CA040C545}"/>
    <cellStyle name="Normal 2 2 12 5 3 2" xfId="21968" xr:uid="{93B94236-8E68-420A-B001-78A4B3C4C0E4}"/>
    <cellStyle name="Normal 2 2 12 5 4" xfId="23010" xr:uid="{FF2626A7-2135-440A-A877-AEE80954058E}"/>
    <cellStyle name="Normal 2 2 12 5 5" xfId="16302" xr:uid="{E8CC1F3D-DAFB-4840-966E-72DE70B7AF30}"/>
    <cellStyle name="Normal 2 2 12 6" xfId="5069" xr:uid="{084EAE70-9054-40F8-BFE2-D35318827036}"/>
    <cellStyle name="Normal 2 2 12 6 2" xfId="28309" xr:uid="{E571C781-2D2F-4739-921B-7BDC8F0ACB39}"/>
    <cellStyle name="Normal 2 2 12 6 3" xfId="26134" xr:uid="{68DF8A38-4DBF-4086-9398-2C368CB90CBF}"/>
    <cellStyle name="Normal 2 2 12 6 4" xfId="14366" xr:uid="{E415832E-07C5-4280-9D6D-23D0D3FCCF5E}"/>
    <cellStyle name="Normal 2 2 12 7" xfId="6819" xr:uid="{BF3DB480-ACE2-4974-AD3C-1760B38EE11C}"/>
    <cellStyle name="Normal 2 2 12 7 2" xfId="26793" xr:uid="{64BE9471-4482-46F0-B926-F236CF48DE7A}"/>
    <cellStyle name="Normal 2 2 12 7 3" xfId="17199" xr:uid="{CDA13340-5781-4640-96A4-DAC67D8249D7}"/>
    <cellStyle name="Normal 2 2 12 8" xfId="9652" xr:uid="{EC8A2C6E-8145-4C6B-98CD-6625A6067AC5}"/>
    <cellStyle name="Normal 2 2 12 8 2" xfId="20032" xr:uid="{E34FB326-D462-4975-BFF1-2D6B474B3857}"/>
    <cellStyle name="Normal 2 2 12 9" xfId="24819" xr:uid="{92E2412E-AE0B-4E04-8A02-EE933A9D2232}"/>
    <cellStyle name="Normal 2 2 13" xfId="717" xr:uid="{00000000-0005-0000-0000-000079040000}"/>
    <cellStyle name="Normal 2 2 13 10" xfId="12498" xr:uid="{61170B46-1634-41C8-94F6-182BD1D0ECF0}"/>
    <cellStyle name="Normal 2 2 13 2" xfId="3147" xr:uid="{00000000-0005-0000-0000-0000A7030000}"/>
    <cellStyle name="Normal 2 2 13 2 2" xfId="6205" xr:uid="{1BE0B72C-EB5F-4A68-ADBB-776D2ABC6E28}"/>
    <cellStyle name="Normal 2 2 13 2 2 2" xfId="22858" xr:uid="{53D22A31-D144-49D0-91AA-1D8AA931FF1F}"/>
    <cellStyle name="Normal 2 2 13 2 2 3" xfId="26298" xr:uid="{D8911CED-764F-48E2-9168-73042C5D13ED}"/>
    <cellStyle name="Normal 2 2 13 2 2 4" xfId="15774" xr:uid="{E725DF8F-2486-44A0-9DDC-35451486C16E}"/>
    <cellStyle name="Normal 2 2 13 2 3" xfId="8227" xr:uid="{8FE612A1-40D0-4D13-BCB0-0744C78DD892}"/>
    <cellStyle name="Normal 2 2 13 2 3 2" xfId="26185" xr:uid="{06BF066D-2D8C-4346-B71C-B793C1B4A8CB}"/>
    <cellStyle name="Normal 2 2 13 2 3 3" xfId="28872" xr:uid="{8129AB89-2906-47C8-9BA7-89EE51578157}"/>
    <cellStyle name="Normal 2 2 13 2 3 4" xfId="18607" xr:uid="{64C64456-37D7-4EE3-92B2-E77B6817AC99}"/>
    <cellStyle name="Normal 2 2 13 2 4" xfId="11060" xr:uid="{FD08E1CF-839E-4985-96D9-9AA4F72A3267}"/>
    <cellStyle name="Normal 2 2 13 2 4 2" xfId="29475" xr:uid="{038BD399-35D3-48F3-8F87-83353631008F}"/>
    <cellStyle name="Normal 2 2 13 2 4 3" xfId="21440" xr:uid="{535D86DE-691C-4D4C-97D3-6C9A8B1E520E}"/>
    <cellStyle name="Normal 2 2 13 2 5" xfId="25157" xr:uid="{C24663EF-B84A-4159-827E-04DA4C4C0947}"/>
    <cellStyle name="Normal 2 2 13 2 6" xfId="13682" xr:uid="{D7D50C91-20D1-4F4F-B216-79150BA26CFA}"/>
    <cellStyle name="Normal 2 2 13 3" xfId="2715" xr:uid="{00000000-0005-0000-0000-0000A8030000}"/>
    <cellStyle name="Normal 2 2 13 3 2" xfId="5933" xr:uid="{D0C06B45-2A7E-4AB6-A718-198594DC2508}"/>
    <cellStyle name="Normal 2 2 13 3 2 2" xfId="27394" xr:uid="{6491416E-F12A-4584-81F1-655F94FF171F}"/>
    <cellStyle name="Normal 2 2 13 3 2 3" xfId="15386" xr:uid="{ED351527-011C-4C1E-AC63-0808C644313D}"/>
    <cellStyle name="Normal 2 2 13 3 3" xfId="7839" xr:uid="{906AFB7C-6C05-4D62-9036-BCB3EF4B597A}"/>
    <cellStyle name="Normal 2 2 13 3 3 2" xfId="18219" xr:uid="{70736B79-02B6-4245-8B46-CAAAA5DE7056}"/>
    <cellStyle name="Normal 2 2 13 3 4" xfId="10672" xr:uid="{2CB8B3FA-0C80-47EE-9634-14D33F0FA550}"/>
    <cellStyle name="Normal 2 2 13 3 4 2" xfId="21052" xr:uid="{F769EB83-E13C-416F-9B09-5D4D5057E829}"/>
    <cellStyle name="Normal 2 2 13 3 5" xfId="25239" xr:uid="{6C3C5C07-9AFA-4E02-B0A6-FA91BFF57E6E}"/>
    <cellStyle name="Normal 2 2 13 3 6" xfId="13143" xr:uid="{1162147A-342C-4981-8B63-09F1ABF2E97A}"/>
    <cellStyle name="Normal 2 2 13 4" xfId="2266" xr:uid="{00000000-0005-0000-0000-0000A6030000}"/>
    <cellStyle name="Normal 2 2 13 4 2" xfId="7393" xr:uid="{89FD8668-7FA1-4059-9FE1-C4A120F59806}"/>
    <cellStyle name="Normal 2 2 13 4 2 2" xfId="26379" xr:uid="{30E68958-E569-42E9-BA2F-E453205D9189}"/>
    <cellStyle name="Normal 2 2 13 4 2 3" xfId="17773" xr:uid="{C11B38C0-F736-4D86-A774-66F20C82FCF6}"/>
    <cellStyle name="Normal 2 2 13 4 3" xfId="10226" xr:uid="{C380EA43-0880-44F7-916A-3D91415E0C58}"/>
    <cellStyle name="Normal 2 2 13 4 3 2" xfId="20606" xr:uid="{1B250137-71E8-4861-B427-84820C9A4C85}"/>
    <cellStyle name="Normal 2 2 13 4 4" xfId="25247" xr:uid="{0774F863-049F-497C-9A81-59CA0A5BAD79}"/>
    <cellStyle name="Normal 2 2 13 4 5" xfId="14940" xr:uid="{9D586C60-AB7D-471D-9DEB-58BC88B4A903}"/>
    <cellStyle name="Normal 2 2 13 5" xfId="3920" xr:uid="{88D0797E-A6BF-4D0F-A6C0-FD36B77BCA0E}"/>
    <cellStyle name="Normal 2 2 13 5 2" xfId="8752" xr:uid="{03051166-9FC1-44DA-988E-9FADE5847749}"/>
    <cellStyle name="Normal 2 2 13 5 2 2" xfId="19132" xr:uid="{7E7697FE-260A-4D9E-AA2B-095703FCCC3B}"/>
    <cellStyle name="Normal 2 2 13 5 3" xfId="11585" xr:uid="{94226967-A082-4D5A-8487-E119D38878D8}"/>
    <cellStyle name="Normal 2 2 13 5 3 2" xfId="21965" xr:uid="{8E1EFF97-26F7-4B56-B54B-BA8AE98EEF0A}"/>
    <cellStyle name="Normal 2 2 13 5 4" xfId="28464" xr:uid="{C6513DD1-384B-4C82-BAD2-CE01468518F9}"/>
    <cellStyle name="Normal 2 2 13 5 5" xfId="16299" xr:uid="{CE55F6FE-2C4D-414D-8412-7E9EC598D893}"/>
    <cellStyle name="Normal 2 2 13 6" xfId="5072" xr:uid="{B3B3FD30-0DA2-4D0B-90F4-16E1CD25FDF6}"/>
    <cellStyle name="Normal 2 2 13 6 2" xfId="14369" xr:uid="{13419BAA-B656-4198-A9F7-5A4FD8DA4709}"/>
    <cellStyle name="Normal 2 2 13 7" xfId="6822" xr:uid="{CEB21734-C8F9-465C-B46A-FCCCCCE8CFCF}"/>
    <cellStyle name="Normal 2 2 13 7 2" xfId="17202" xr:uid="{706C0D92-3F15-4226-8081-848ED9C101B0}"/>
    <cellStyle name="Normal 2 2 13 8" xfId="9655" xr:uid="{C8721B46-B374-4413-9AE3-932F85723B3E}"/>
    <cellStyle name="Normal 2 2 13 8 2" xfId="20035" xr:uid="{FEB40EA4-6CE0-42DE-A328-4F68BE1326E9}"/>
    <cellStyle name="Normal 2 2 13 9" xfId="24744" xr:uid="{C60147FB-826F-443F-AA1A-C1D4BD123A46}"/>
    <cellStyle name="Normal 2 2 14" xfId="718" xr:uid="{00000000-0005-0000-0000-00007A040000}"/>
    <cellStyle name="Normal 2 2 14 2" xfId="3148" xr:uid="{00000000-0005-0000-0000-0000AA030000}"/>
    <cellStyle name="Normal 2 2 14 2 2" xfId="6206" xr:uid="{8F05DB9B-6A25-4038-B62A-F4C873DD9350}"/>
    <cellStyle name="Normal 2 2 14 2 2 2" xfId="28570" xr:uid="{33B1D394-50B2-48C6-8C60-F743ED085D4B}"/>
    <cellStyle name="Normal 2 2 14 2 2 3" xfId="15775" xr:uid="{9F35178A-3720-4778-B1B0-CC80F28CC6AB}"/>
    <cellStyle name="Normal 2 2 14 2 3" xfId="8228" xr:uid="{2044CE16-91FB-4D80-914A-CE644F87D8F4}"/>
    <cellStyle name="Normal 2 2 14 2 3 2" xfId="18608" xr:uid="{D2404AF2-005E-4188-9906-4F235B286828}"/>
    <cellStyle name="Normal 2 2 14 2 4" xfId="11061" xr:uid="{978E363D-3991-4448-883D-E2E7811566D6}"/>
    <cellStyle name="Normal 2 2 14 2 4 2" xfId="21441" xr:uid="{7CD9C325-1851-4180-A5CB-3E7F4E214531}"/>
    <cellStyle name="Normal 2 2 14 2 5" xfId="25279" xr:uid="{0E9922C5-37E1-4CFC-A1AD-C203AD371C98}"/>
    <cellStyle name="Normal 2 2 14 2 6" xfId="13683" xr:uid="{FA8C0126-C36E-4F2D-B7DC-A80CBCD032BF}"/>
    <cellStyle name="Normal 2 2 14 3" xfId="4113" xr:uid="{602DFCFD-72D5-44D7-ACF2-C21656B95719}"/>
    <cellStyle name="Normal 2 2 14 3 2" xfId="8885" xr:uid="{2CCE2982-B565-4F22-8E33-8D5CA20D7F6E}"/>
    <cellStyle name="Normal 2 2 14 3 2 2" xfId="29000" xr:uid="{2C74AD77-220B-4613-8EF4-23EA7DCE53B9}"/>
    <cellStyle name="Normal 2 2 14 3 2 3" xfId="19265" xr:uid="{CA98168B-B65C-4AA5-94DF-F59345996913}"/>
    <cellStyle name="Normal 2 2 14 3 3" xfId="11718" xr:uid="{78412A5D-245A-4544-97D0-24E00F40E1FB}"/>
    <cellStyle name="Normal 2 2 14 3 3 2" xfId="22098" xr:uid="{76B852D3-6881-4247-B526-76ED020D3A4D}"/>
    <cellStyle name="Normal 2 2 14 3 4" xfId="25691" xr:uid="{75B9DCA7-9735-49CB-B831-5B7CB6738F60}"/>
    <cellStyle name="Normal 2 2 14 3 5" xfId="16432" xr:uid="{0D9D12F8-7C95-49C3-93C2-5B61176932CC}"/>
    <cellStyle name="Normal 2 2 14 4" xfId="5073" xr:uid="{0FE830B5-3A30-4425-8BA3-1607EFF37B17}"/>
    <cellStyle name="Normal 2 2 14 4 2" xfId="25633" xr:uid="{CA7AE7FF-9709-40FF-9F56-95356DE17C7B}"/>
    <cellStyle name="Normal 2 2 14 4 3" xfId="26938" xr:uid="{C80C593B-D2C3-4351-A7D5-8F610999EDE7}"/>
    <cellStyle name="Normal 2 2 14 4 4" xfId="14370" xr:uid="{1BB74058-6697-4959-92B2-21F05B0323C1}"/>
    <cellStyle name="Normal 2 2 14 5" xfId="6823" xr:uid="{C93C6F00-7AA6-4DFD-83A2-657CD0BC4C50}"/>
    <cellStyle name="Normal 2 2 14 5 2" xfId="28717" xr:uid="{8A97C4F5-E096-4825-9758-77B6F6DA2CD0}"/>
    <cellStyle name="Normal 2 2 14 5 3" xfId="17203" xr:uid="{BE1AB2A4-25C8-48F8-AD75-90D61AD378D0}"/>
    <cellStyle name="Normal 2 2 14 6" xfId="9656" xr:uid="{74930A9B-473A-4A6C-8087-6DB80EE741A5}"/>
    <cellStyle name="Normal 2 2 14 6 2" xfId="20036" xr:uid="{24AF2EAD-E8F1-441C-8B69-9B4ADD7029B5}"/>
    <cellStyle name="Normal 2 2 14 7" xfId="25034" xr:uid="{BEC619D2-5B98-42AF-BBF7-4FB6E12567A9}"/>
    <cellStyle name="Normal 2 2 14 8" xfId="12656" xr:uid="{63162DEC-A129-4FF9-A03A-433E2293C74C}"/>
    <cellStyle name="Normal 2 2 15" xfId="719" xr:uid="{00000000-0005-0000-0000-00007B040000}"/>
    <cellStyle name="Normal 2 2 15 2" xfId="5074" xr:uid="{99306018-F539-426E-AFF6-71AB4177B221}"/>
    <cellStyle name="Normal 2 2 15 2 2" xfId="24897" xr:uid="{E75E3B17-5623-440A-8AC2-87E8488F28F8}"/>
    <cellStyle name="Normal 2 2 15 2 3" xfId="27593" xr:uid="{0DEC1CF2-4696-41D2-BDF1-5213B9DC73D4}"/>
    <cellStyle name="Normal 2 2 15 2 4" xfId="14371" xr:uid="{8A48EF3E-8497-433A-B4E0-FC09E0C9B29D}"/>
    <cellStyle name="Normal 2 2 15 3" xfId="6824" xr:uid="{2AFC4162-E263-4598-B568-AA1597C44A31}"/>
    <cellStyle name="Normal 2 2 15 3 2" xfId="23600" xr:uid="{25F08F60-A152-4AFF-9E13-906EB14A6DBF}"/>
    <cellStyle name="Normal 2 2 15 3 3" xfId="17204" xr:uid="{C4B807F5-A277-4249-AB06-7D0E0B3D6BF2}"/>
    <cellStyle name="Normal 2 2 15 4" xfId="9657" xr:uid="{F7968E4B-B502-4F1E-82C8-90DBD07CB023}"/>
    <cellStyle name="Normal 2 2 15 4 2" xfId="20037" xr:uid="{6CBDC6EB-DB76-4B70-AB04-21547ACF243C}"/>
    <cellStyle name="Normal 2 2 15 5" xfId="25482" xr:uid="{F089609E-A798-4813-922E-69531170DBF7}"/>
    <cellStyle name="Normal 2 2 15 6" xfId="13354" xr:uid="{1F482952-DA57-4E9F-823C-05C97A7B78EE}"/>
    <cellStyle name="Normal 2 2 16" xfId="2429" xr:uid="{00000000-0005-0000-0000-0000AC030000}"/>
    <cellStyle name="Normal 2 2 16 2" xfId="5726" xr:uid="{E66317E7-6FD0-4B91-B500-9D3330F0A614}"/>
    <cellStyle name="Normal 2 2 16 2 2" xfId="26390" xr:uid="{ABDA310A-0346-4DC4-984F-29ED74B584EF}"/>
    <cellStyle name="Normal 2 2 16 2 3" xfId="15101" xr:uid="{A6040207-EB44-4575-8EA9-C4CE90C60DC5}"/>
    <cellStyle name="Normal 2 2 16 3" xfId="7554" xr:uid="{1514F63C-9927-45A2-B5F6-B96FBA1E7225}"/>
    <cellStyle name="Normal 2 2 16 3 2" xfId="17934" xr:uid="{E0721F0A-358B-4AE8-9224-B0BFCC2F56D7}"/>
    <cellStyle name="Normal 2 2 16 4" xfId="10387" xr:uid="{FF4F799A-66E3-4F40-B618-37BB9F15E6A9}"/>
    <cellStyle name="Normal 2 2 16 4 2" xfId="20767" xr:uid="{C773C84F-6066-46CF-883F-384DBDBBE522}"/>
    <cellStyle name="Normal 2 2 16 5" xfId="25421" xr:uid="{A63BB850-207E-4F37-B731-B70170A9DB5E}"/>
    <cellStyle name="Normal 2 2 16 6" xfId="12815" xr:uid="{7EF3574B-DB58-4C59-B778-7C91746B762A}"/>
    <cellStyle name="Normal 2 2 17" xfId="2156" xr:uid="{00000000-0005-0000-0000-000095030000}"/>
    <cellStyle name="Normal 2 2 17 2" xfId="7283" xr:uid="{B4EC62D9-AF82-4025-970D-EA4C3E026774}"/>
    <cellStyle name="Normal 2 2 17 2 2" xfId="26237" xr:uid="{6DAF2BCE-0C86-4D88-9E2F-78E919AFD190}"/>
    <cellStyle name="Normal 2 2 17 2 3" xfId="17663" xr:uid="{1E015E8D-58DC-456F-BDFE-E140A635E965}"/>
    <cellStyle name="Normal 2 2 17 3" xfId="10116" xr:uid="{2EC4786D-A0A0-483A-9CB6-2C0C04AACC31}"/>
    <cellStyle name="Normal 2 2 17 3 2" xfId="20496" xr:uid="{0E6F1898-8781-4A3A-BF71-DBEE4D01B0BB}"/>
    <cellStyle name="Normal 2 2 17 4" xfId="23735" xr:uid="{A8D75A14-F8ED-4363-B00E-9520DBE2BB4B}"/>
    <cellStyle name="Normal 2 2 17 5" xfId="14830" xr:uid="{B1CA58E7-00A2-41F1-9A0F-BDFFC5AAD87E}"/>
    <cellStyle name="Normal 2 2 18" xfId="3779" xr:uid="{1A373675-4207-447F-B1B4-24466C74361E}"/>
    <cellStyle name="Normal 2 2 18 2" xfId="8619" xr:uid="{A213806B-ABAF-492B-B6D9-CA5737F09E61}"/>
    <cellStyle name="Normal 2 2 18 2 2" xfId="18999" xr:uid="{160AAC24-51E3-424E-AD27-F18D3F8AE720}"/>
    <cellStyle name="Normal 2 2 18 3" xfId="11452" xr:uid="{5ACF6E83-7460-44A6-9393-BEDF0BFE2652}"/>
    <cellStyle name="Normal 2 2 18 3 2" xfId="21832" xr:uid="{16E87DC4-FD90-46D1-A322-126D2F2E83E0}"/>
    <cellStyle name="Normal 2 2 18 4" xfId="24737" xr:uid="{AA2FF3AD-A4EF-4B36-8436-1AADB93BDB37}"/>
    <cellStyle name="Normal 2 2 18 5" xfId="16166" xr:uid="{AC157D38-856C-4580-B563-DCA32EBD428F}"/>
    <cellStyle name="Normal 2 2 19" xfId="5060" xr:uid="{BC3E59D0-D094-48BD-81F3-E96859DFE0F0}"/>
    <cellStyle name="Normal 2 2 19 2" xfId="14357" xr:uid="{AD30DF1C-1582-45A7-99EE-46D101CF8C51}"/>
    <cellStyle name="Normal 2 2 2" xfId="720" xr:uid="{00000000-0005-0000-0000-00007C040000}"/>
    <cellStyle name="Normal 2 2 2 2" xfId="29564" xr:uid="{0140F41A-A7F6-4E64-8D0A-7ADB50A575AD}"/>
    <cellStyle name="Normal 2 2 20" xfId="6810" xr:uid="{9AA093BE-465D-42F9-802A-DCF38D2C3E24}"/>
    <cellStyle name="Normal 2 2 20 2" xfId="17190" xr:uid="{B7BD99B6-0B8B-4E45-BB86-E9AAD9928BCD}"/>
    <cellStyle name="Normal 2 2 21" xfId="9643" xr:uid="{0A98CF2D-EF20-429F-B97D-47442972AF38}"/>
    <cellStyle name="Normal 2 2 21 2" xfId="20023" xr:uid="{A91E6670-104C-49CF-BFCC-DB2F2A80100C}"/>
    <cellStyle name="Normal 2 2 22" xfId="23644" xr:uid="{0A2E6619-5DD4-4182-B404-64DD36161338}"/>
    <cellStyle name="Normal 2 2 23" xfId="12387"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7" xr:uid="{D7D969D3-4E61-4406-BF24-BF599DCF1FAF}"/>
    <cellStyle name="Normal 2 2 4 10 2 2 2" xfId="26539" xr:uid="{E88740FE-679A-4BE2-AB30-5E1E4717FB7B}"/>
    <cellStyle name="Normal 2 2 4 10 2 2 3" xfId="15776" xr:uid="{F38DC642-4549-412E-BBDA-A3A6DD21FAE8}"/>
    <cellStyle name="Normal 2 2 4 10 2 3" xfId="8229" xr:uid="{D6982DF3-9915-4EEC-9953-5C07FCBC40B5}"/>
    <cellStyle name="Normal 2 2 4 10 2 3 2" xfId="18609" xr:uid="{0946FFCE-0946-4566-BB07-7342E0525B8C}"/>
    <cellStyle name="Normal 2 2 4 10 2 4" xfId="11062" xr:uid="{526B7178-26B3-4B9F-BAE8-574354D1F0EB}"/>
    <cellStyle name="Normal 2 2 4 10 2 4 2" xfId="21442" xr:uid="{AC1455A0-CF64-4E90-A7EF-26CE4100BB90}"/>
    <cellStyle name="Normal 2 2 4 10 2 5" xfId="24282" xr:uid="{3C5BC3D8-8C4D-426E-8F06-8F3538AF29AB}"/>
    <cellStyle name="Normal 2 2 4 10 2 6" xfId="13684" xr:uid="{48B9F930-0C25-4581-8E69-79189B949E6F}"/>
    <cellStyle name="Normal 2 2 4 10 3" xfId="4155" xr:uid="{0FD2C3DC-255B-49BE-9FF6-4AC92C7D63F7}"/>
    <cellStyle name="Normal 2 2 4 10 3 2" xfId="8927" xr:uid="{80F2C0FB-F1DC-4258-AD0E-0DD06142707D}"/>
    <cellStyle name="Normal 2 2 4 10 3 2 2" xfId="29026" xr:uid="{37D72171-B24D-4194-B4D3-0A959E954D4C}"/>
    <cellStyle name="Normal 2 2 4 10 3 2 3" xfId="19307" xr:uid="{0681EC7E-E68D-4E35-B1B5-2655A10948DE}"/>
    <cellStyle name="Normal 2 2 4 10 3 3" xfId="11760" xr:uid="{FB782192-D2F5-470E-9650-80D7248ADBA5}"/>
    <cellStyle name="Normal 2 2 4 10 3 3 2" xfId="22140" xr:uid="{6E3AFC5A-8E1D-454F-B124-8B28C999AE87}"/>
    <cellStyle name="Normal 2 2 4 10 3 4" xfId="25696" xr:uid="{960F127A-99EC-4F61-836C-569C208D49CA}"/>
    <cellStyle name="Normal 2 2 4 10 3 5" xfId="16474" xr:uid="{9FDA4D38-87A1-433B-9B04-BCCC15C7061F}"/>
    <cellStyle name="Normal 2 2 4 10 4" xfId="5076" xr:uid="{1FCF3AF0-FBC6-4D63-B3BA-20A01A6167FF}"/>
    <cellStyle name="Normal 2 2 4 10 4 2" xfId="24032" xr:uid="{1E9FBC44-0CCC-4A72-9906-A1159634CC09}"/>
    <cellStyle name="Normal 2 2 4 10 4 3" xfId="26851" xr:uid="{C9EF5E2D-A247-4207-82D8-EEE74AFA64FD}"/>
    <cellStyle name="Normal 2 2 4 10 4 4" xfId="14373" xr:uid="{A90D1DCD-BBBB-4311-AE23-3B6BA1E3AF5D}"/>
    <cellStyle name="Normal 2 2 4 10 5" xfId="6826" xr:uid="{3A3629AD-74B0-46DD-930A-D13A43E4B5A8}"/>
    <cellStyle name="Normal 2 2 4 10 5 2" xfId="27193" xr:uid="{EE7C6482-5934-4C5E-8210-9C33C60F11DA}"/>
    <cellStyle name="Normal 2 2 4 10 5 3" xfId="17206" xr:uid="{2EA77B2A-9F6B-494B-9CDD-F0DCBF707307}"/>
    <cellStyle name="Normal 2 2 4 10 6" xfId="9659" xr:uid="{C57FB809-5FE2-45E4-ACDC-C1DBA03283E4}"/>
    <cellStyle name="Normal 2 2 4 10 6 2" xfId="20039" xr:uid="{CDB3F3D8-A21A-4F07-ADB0-05173762F68D}"/>
    <cellStyle name="Normal 2 2 4 10 7" xfId="22879" xr:uid="{5CF308C9-6D51-4643-9E2C-5CA6A840CF6A}"/>
    <cellStyle name="Normal 2 2 4 10 8" xfId="12711" xr:uid="{E7A9E7AD-6F08-45B4-9A3F-FF2B6DF2184A}"/>
    <cellStyle name="Normal 2 2 4 11" xfId="724" xr:uid="{00000000-0005-0000-0000-000080040000}"/>
    <cellStyle name="Normal 2 2 4 11 2" xfId="5077" xr:uid="{B2B51439-26A5-4C50-95D8-D9A322E62328}"/>
    <cellStyle name="Normal 2 2 4 11 2 2" xfId="25677" xr:uid="{C402C1D2-4423-4CDA-ADCF-C57202F1D021}"/>
    <cellStyle name="Normal 2 2 4 11 2 3" xfId="26358" xr:uid="{056DCAAC-24E9-43A1-82A6-0C9A315D56AD}"/>
    <cellStyle name="Normal 2 2 4 11 2 4" xfId="14374" xr:uid="{872521E7-6E08-4614-B377-4B95D2864DA4}"/>
    <cellStyle name="Normal 2 2 4 11 3" xfId="6827" xr:uid="{7C2751A7-702E-4DF4-9E80-C1AE00BF3135}"/>
    <cellStyle name="Normal 2 2 4 11 3 2" xfId="27642" xr:uid="{19F6A390-B923-463C-9013-7110AED7F8C9}"/>
    <cellStyle name="Normal 2 2 4 11 3 3" xfId="17207" xr:uid="{AC1AC1C8-1FF9-407E-943E-53543251EF25}"/>
    <cellStyle name="Normal 2 2 4 11 4" xfId="9660" xr:uid="{19073B8C-2791-4F34-812F-A2DE9320F133}"/>
    <cellStyle name="Normal 2 2 4 11 4 2" xfId="20040" xr:uid="{34810A10-8551-4547-9322-99F6D9A4A5EA}"/>
    <cellStyle name="Normal 2 2 4 11 5" xfId="23141" xr:uid="{416C81B3-0819-4BF8-9A30-32B0AC090322}"/>
    <cellStyle name="Normal 2 2 4 11 6" xfId="13409" xr:uid="{FC688F8D-7DA8-4750-8693-6F6C1C293274}"/>
    <cellStyle name="Normal 2 2 4 12" xfId="2436" xr:uid="{00000000-0005-0000-0000-0000B3030000}"/>
    <cellStyle name="Normal 2 2 4 12 2" xfId="5731" xr:uid="{1CA93B62-87E4-4705-96DD-F355FB40FC33}"/>
    <cellStyle name="Normal 2 2 4 12 2 2" xfId="27528" xr:uid="{693F9F83-E752-4F7D-B8DA-264691227F4E}"/>
    <cellStyle name="Normal 2 2 4 12 2 3" xfId="15108" xr:uid="{F5B0BC0C-3FEA-4385-B77E-05F42AF9B996}"/>
    <cellStyle name="Normal 2 2 4 12 3" xfId="7561" xr:uid="{D54A0966-299F-4FC9-8FED-1E10BBEC96F3}"/>
    <cellStyle name="Normal 2 2 4 12 3 2" xfId="17941" xr:uid="{26E2A7A7-1EAB-45EE-920C-AD013DF7E206}"/>
    <cellStyle name="Normal 2 2 4 12 4" xfId="10394" xr:uid="{C84F7657-F60B-4659-BC49-8D0BE4A04CC6}"/>
    <cellStyle name="Normal 2 2 4 12 4 2" xfId="20774" xr:uid="{5769F3AE-2EF9-48C9-AB5C-93E5211D5A0F}"/>
    <cellStyle name="Normal 2 2 4 12 5" xfId="24007" xr:uid="{FABCEE1E-7C42-4836-8C1F-79CA52228F4A}"/>
    <cellStyle name="Normal 2 2 4 12 6" xfId="12823" xr:uid="{676C421A-797B-4EB2-918A-9AC76E6E9645}"/>
    <cellStyle name="Normal 2 2 4 13" xfId="2166" xr:uid="{00000000-0005-0000-0000-0000AF030000}"/>
    <cellStyle name="Normal 2 2 4 13 2" xfId="7293" xr:uid="{F1BFA181-64C5-4E4A-ABD0-7974201F6931}"/>
    <cellStyle name="Normal 2 2 4 13 2 2" xfId="26397" xr:uid="{C5112DC9-9925-499D-B2E9-335E18D7B2D2}"/>
    <cellStyle name="Normal 2 2 4 13 2 3" xfId="17673" xr:uid="{F344F0F8-8DF6-4F0A-BAB4-42D5F92328BF}"/>
    <cellStyle name="Normal 2 2 4 13 3" xfId="10126" xr:uid="{E442D80D-08EC-4EAA-BC94-B6780007F958}"/>
    <cellStyle name="Normal 2 2 4 13 3 2" xfId="20506" xr:uid="{246E3730-AF31-49D0-A8E0-7E7785E2D887}"/>
    <cellStyle name="Normal 2 2 4 13 4" xfId="23598" xr:uid="{D26C7D18-001A-43BB-9815-B9CF2762C3E7}"/>
    <cellStyle name="Normal 2 2 4 13 5" xfId="14840" xr:uid="{A06D253D-74AA-4949-A3C4-488C2ED85076}"/>
    <cellStyle name="Normal 2 2 4 14" xfId="3926" xr:uid="{9224FE76-AF9F-40C7-9E4B-7A38724FA954}"/>
    <cellStyle name="Normal 2 2 4 14 2" xfId="8758" xr:uid="{6E95594E-0165-4B4D-ADF3-14A3EE4DDC8E}"/>
    <cellStyle name="Normal 2 2 4 14 2 2" xfId="19138" xr:uid="{2422C39E-40B6-44E7-8B83-F4CBD35700F8}"/>
    <cellStyle name="Normal 2 2 4 14 3" xfId="11591" xr:uid="{BC9F1DA9-C5F5-42AD-BD86-0A771A3DF603}"/>
    <cellStyle name="Normal 2 2 4 14 3 2" xfId="21971" xr:uid="{4D8611E8-F2C4-448E-BE12-76FC605A333A}"/>
    <cellStyle name="Normal 2 2 4 14 4" xfId="27369" xr:uid="{FE9CCE05-EF0F-418B-AE5C-0376211A82BB}"/>
    <cellStyle name="Normal 2 2 4 14 5" xfId="16305" xr:uid="{10BBC8C1-DA61-4642-8926-FA9976CAA80E}"/>
    <cellStyle name="Normal 2 2 4 15" xfId="5075" xr:uid="{3F321B4F-E47A-4304-B738-AE2327016E19}"/>
    <cellStyle name="Normal 2 2 4 15 2" xfId="14372" xr:uid="{AE14D018-34CD-4C44-BCC8-1E57CECF4998}"/>
    <cellStyle name="Normal 2 2 4 16" xfId="6825" xr:uid="{1BB3EEC8-AF94-4899-A302-68D57360357C}"/>
    <cellStyle name="Normal 2 2 4 16 2" xfId="17205" xr:uid="{A687550A-8C82-42DC-9A95-3E243EE3767B}"/>
    <cellStyle name="Normal 2 2 4 17" xfId="9658" xr:uid="{C6FCDE00-F4C5-44DE-844A-7083A1A96C98}"/>
    <cellStyle name="Normal 2 2 4 17 2" xfId="20038" xr:uid="{B61EA2A4-DD29-4E0D-90E6-932E4981EC6A}"/>
    <cellStyle name="Normal 2 2 4 18" xfId="23384" xr:uid="{E36E8115-6050-4A3E-9EF7-52F5E1BB4ED5}"/>
    <cellStyle name="Normal 2 2 4 19" xfId="12398" xr:uid="{7149CC92-E14B-4B1D-A89B-503FF7AF0A7B}"/>
    <cellStyle name="Normal 2 2 4 2" xfId="725" xr:uid="{00000000-0005-0000-0000-000081040000}"/>
    <cellStyle name="Normal 2 2 4 2 10" xfId="5078" xr:uid="{082F0210-4C72-422F-80F9-ACC646677EA2}"/>
    <cellStyle name="Normal 2 2 4 2 10 2" xfId="14375" xr:uid="{94822CAF-2092-49A9-B8CD-410DA0A1A116}"/>
    <cellStyle name="Normal 2 2 4 2 11" xfId="6828" xr:uid="{242FD371-17D0-477D-B9D8-109C3D143C7C}"/>
    <cellStyle name="Normal 2 2 4 2 11 2" xfId="17208" xr:uid="{065C0B98-270C-4FA0-BFD9-19E1970F6214}"/>
    <cellStyle name="Normal 2 2 4 2 12" xfId="9661" xr:uid="{9EC68AC5-DB34-4CC7-9026-D9E313DA6B00}"/>
    <cellStyle name="Normal 2 2 4 2 12 2" xfId="20041" xr:uid="{9D0222BA-8F09-45F6-B777-449CA78646CA}"/>
    <cellStyle name="Normal 2 2 4 2 13" xfId="24968" xr:uid="{0C738B10-8E93-4856-BCB1-B19FD7867AA7}"/>
    <cellStyle name="Normal 2 2 4 2 14" xfId="12421" xr:uid="{384D961C-EC37-4EA2-A57F-262696283CE4}"/>
    <cellStyle name="Normal 2 2 4 2 2" xfId="726" xr:uid="{00000000-0005-0000-0000-000082040000}"/>
    <cellStyle name="Normal 2 2 4 2 2 10" xfId="6829" xr:uid="{BE5F802E-0A33-4C0C-B22F-904F96F5C12D}"/>
    <cellStyle name="Normal 2 2 4 2 2 10 2" xfId="17209" xr:uid="{0E0A262A-9010-4CD1-BFCB-467216AADD64}"/>
    <cellStyle name="Normal 2 2 4 2 2 11" xfId="9662" xr:uid="{ABFE3BC2-408D-4C96-99C4-97DE3C927B68}"/>
    <cellStyle name="Normal 2 2 4 2 2 11 2" xfId="20042" xr:uid="{7F457473-275E-44E9-8293-D49E2EC6900B}"/>
    <cellStyle name="Normal 2 2 4 2 2 12" xfId="23567" xr:uid="{714019CF-C46E-40AB-935E-1D4B4ECBD1B9}"/>
    <cellStyle name="Normal 2 2 4 2 2 13" xfId="12481" xr:uid="{18DB36CC-DB17-43E4-811E-FC915DA0DCCC}"/>
    <cellStyle name="Normal 2 2 4 2 2 2" xfId="727" xr:uid="{00000000-0005-0000-0000-000083040000}"/>
    <cellStyle name="Normal 2 2 4 2 2 2 10" xfId="13046" xr:uid="{B75C6799-77DF-49EF-B0AB-0CAF2F2B5AA6}"/>
    <cellStyle name="Normal 2 2 4 2 2 2 2" xfId="2721" xr:uid="{00000000-0005-0000-0000-0000B7030000}"/>
    <cellStyle name="Normal 2 2 4 2 2 2 2 2" xfId="3152" xr:uid="{00000000-0005-0000-0000-0000B8030000}"/>
    <cellStyle name="Normal 2 2 4 2 2 2 2 2 2" xfId="6210" xr:uid="{2699C163-FD31-4EAE-A8F7-B64A6502ECF7}"/>
    <cellStyle name="Normal 2 2 4 2 2 2 2 2 2 2" xfId="27309" xr:uid="{979CD163-8371-46E5-A003-E51E3D7A9388}"/>
    <cellStyle name="Normal 2 2 4 2 2 2 2 2 2 3" xfId="15779" xr:uid="{F6DCBA35-A6CE-45ED-8A34-3DB0D43A58A2}"/>
    <cellStyle name="Normal 2 2 4 2 2 2 2 2 3" xfId="8232" xr:uid="{F0D0C146-855C-4C83-8150-0B386D5B8ED4}"/>
    <cellStyle name="Normal 2 2 4 2 2 2 2 2 3 2" xfId="18612" xr:uid="{6399A8DE-701C-4DB0-91AB-D921947BE8E1}"/>
    <cellStyle name="Normal 2 2 4 2 2 2 2 2 4" xfId="11065" xr:uid="{1E9C24A1-9573-4B38-8468-E68552F1F4BA}"/>
    <cellStyle name="Normal 2 2 4 2 2 2 2 2 4 2" xfId="21445" xr:uid="{6EA31103-5C99-4B3E-AD13-B9D29EBA98AE}"/>
    <cellStyle name="Normal 2 2 4 2 2 2 2 2 5" xfId="25298" xr:uid="{2DD1FCC2-D5B0-44E4-80A1-FF322D89482A}"/>
    <cellStyle name="Normal 2 2 4 2 2 2 2 2 6" xfId="13687" xr:uid="{00D91A39-C71B-4EF1-940F-2B85EFA0B76C}"/>
    <cellStyle name="Normal 2 2 4 2 2 2 2 3" xfId="4288" xr:uid="{EB4C999B-FD68-43F3-85D7-E9F10D41EA3E}"/>
    <cellStyle name="Normal 2 2 4 2 2 2 2 3 2" xfId="9060" xr:uid="{D55F9012-33D5-4D08-A084-FDFFB9E1BD7C}"/>
    <cellStyle name="Normal 2 2 4 2 2 2 2 3 2 2" xfId="29103" xr:uid="{0037F71B-AF57-417B-B0C1-9187E1724F27}"/>
    <cellStyle name="Normal 2 2 4 2 2 2 2 3 2 3" xfId="19440" xr:uid="{35B5BCF0-9220-4EAF-8043-00F118D02DCA}"/>
    <cellStyle name="Normal 2 2 4 2 2 2 2 3 3" xfId="11893" xr:uid="{15FFEA8F-AD61-42BA-B4DF-77F494056622}"/>
    <cellStyle name="Normal 2 2 4 2 2 2 2 3 3 2" xfId="22273" xr:uid="{DDAA0DAD-3748-447D-859F-158EAAB2B3D1}"/>
    <cellStyle name="Normal 2 2 4 2 2 2 2 3 4" xfId="25556" xr:uid="{88F7A1A7-A134-4BD9-BEF1-7FA3B8A59D87}"/>
    <cellStyle name="Normal 2 2 4 2 2 2 2 3 5" xfId="16607" xr:uid="{EB03052E-F658-45EF-B3DB-852A4C7BB8AE}"/>
    <cellStyle name="Normal 2 2 4 2 2 2 2 4" xfId="5939" xr:uid="{CB7445F3-EDE3-4EE8-B6F9-3A408AAD304B}"/>
    <cellStyle name="Normal 2 2 4 2 2 2 2 4 2" xfId="26544" xr:uid="{88071224-704B-408D-9737-7F52197591E3}"/>
    <cellStyle name="Normal 2 2 4 2 2 2 2 4 3" xfId="15392" xr:uid="{78E75524-9F07-495E-8BF3-3BAF4F5DD576}"/>
    <cellStyle name="Normal 2 2 4 2 2 2 2 5" xfId="7845" xr:uid="{5D107997-4F67-464D-A286-B2B2A0262103}"/>
    <cellStyle name="Normal 2 2 4 2 2 2 2 5 2" xfId="18225" xr:uid="{AA40D164-9E2D-4A13-910B-3D371DE141C5}"/>
    <cellStyle name="Normal 2 2 4 2 2 2 2 6" xfId="10678" xr:uid="{18926BE6-A7E2-4432-B7DE-3E917506226E}"/>
    <cellStyle name="Normal 2 2 4 2 2 2 2 6 2" xfId="21058" xr:uid="{5DB5DD18-242B-488B-BD94-C1C85C86F788}"/>
    <cellStyle name="Normal 2 2 4 2 2 2 2 7" xfId="23627" xr:uid="{83E0FFC2-481C-45AE-8A7D-75DA91E86A48}"/>
    <cellStyle name="Normal 2 2 4 2 2 2 2 8" xfId="13150" xr:uid="{C5B5A001-DC74-4D19-AFCD-13258C952985}"/>
    <cellStyle name="Normal 2 2 4 2 2 2 3" xfId="3153" xr:uid="{00000000-0005-0000-0000-0000B9030000}"/>
    <cellStyle name="Normal 2 2 4 2 2 2 3 2" xfId="4452" xr:uid="{4A97CEB2-5003-4355-8B57-CF23B36F416D}"/>
    <cellStyle name="Normal 2 2 4 2 2 2 3 2 2" xfId="9224" xr:uid="{F5720346-86C9-4C63-BA2E-BAE188667089}"/>
    <cellStyle name="Normal 2 2 4 2 2 2 3 2 2 2" xfId="19604" xr:uid="{9305AE05-2DFF-4B0F-A9D4-8809704FA2E9}"/>
    <cellStyle name="Normal 2 2 4 2 2 2 3 2 3" xfId="12057" xr:uid="{ECFF396C-25C3-49B8-AA48-4D7D1EBC0BDB}"/>
    <cellStyle name="Normal 2 2 4 2 2 2 3 2 3 2" xfId="22437" xr:uid="{2BC92043-679A-4766-9259-2405F2EA928F}"/>
    <cellStyle name="Normal 2 2 4 2 2 2 3 2 4" xfId="26057" xr:uid="{ED0E0944-5CEF-4C9C-AA0F-E258430D90A9}"/>
    <cellStyle name="Normal 2 2 4 2 2 2 3 2 5" xfId="16771" xr:uid="{55BE370F-B348-471C-8745-E120F97BE2A0}"/>
    <cellStyle name="Normal 2 2 4 2 2 2 3 3" xfId="6211" xr:uid="{CF2B2C7D-8D4A-4128-AE44-E970B94FCAE1}"/>
    <cellStyle name="Normal 2 2 4 2 2 2 3 3 2" xfId="15780" xr:uid="{B75D01FD-8740-465A-8152-A77BC1D4819D}"/>
    <cellStyle name="Normal 2 2 4 2 2 2 3 4" xfId="8233" xr:uid="{CEBD421D-9A20-422F-AC86-CA9DEA90F093}"/>
    <cellStyle name="Normal 2 2 4 2 2 2 3 4 2" xfId="18613" xr:uid="{1B2C86E2-3FE6-4F5C-BA72-F9B27B3FBC4B}"/>
    <cellStyle name="Normal 2 2 4 2 2 2 3 5" xfId="11066" xr:uid="{505C8031-27A6-4614-A3C4-177C0D99977D}"/>
    <cellStyle name="Normal 2 2 4 2 2 2 3 5 2" xfId="21446" xr:uid="{4C04D953-6EF7-4BBC-BA46-8EFDD1D1EA4D}"/>
    <cellStyle name="Normal 2 2 4 2 2 2 3 6" xfId="24287" xr:uid="{171037B2-2BB0-4C29-BBCE-68189D2748E9}"/>
    <cellStyle name="Normal 2 2 4 2 2 2 3 7" xfId="13688" xr:uid="{271CF764-F5C9-47CB-857B-A73B69E6962C}"/>
    <cellStyle name="Normal 2 2 4 2 2 2 4" xfId="3151" xr:uid="{00000000-0005-0000-0000-0000BA030000}"/>
    <cellStyle name="Normal 2 2 4 2 2 2 4 2" xfId="6209" xr:uid="{E91A0431-FCC1-463D-BD9C-F55AA905BE01}"/>
    <cellStyle name="Normal 2 2 4 2 2 2 4 2 2" xfId="27581" xr:uid="{7798AA59-ECF7-4EA6-AE66-36AF8239076A}"/>
    <cellStyle name="Normal 2 2 4 2 2 2 4 2 3" xfId="15778" xr:uid="{3D255CEF-B0D7-4594-8D79-B28B7B704CE7}"/>
    <cellStyle name="Normal 2 2 4 2 2 2 4 3" xfId="8231" xr:uid="{0CD3A607-C712-4534-B9B7-8F82DE39D3A1}"/>
    <cellStyle name="Normal 2 2 4 2 2 2 4 3 2" xfId="18611" xr:uid="{847B1C1E-5B45-4EA7-9A71-E2F0ED75139E}"/>
    <cellStyle name="Normal 2 2 4 2 2 2 4 4" xfId="11064" xr:uid="{314174BA-CE9E-4BBB-86B5-4BE1B74BFD55}"/>
    <cellStyle name="Normal 2 2 4 2 2 2 4 4 2" xfId="21444" xr:uid="{BF5AEE3C-78FF-46DD-B096-C3648047178D}"/>
    <cellStyle name="Normal 2 2 4 2 2 2 4 5" xfId="24462" xr:uid="{CE55173A-4A4F-4D6C-9EB6-0BBA474A68A0}"/>
    <cellStyle name="Normal 2 2 4 2 2 2 4 6" xfId="13686" xr:uid="{BBE612DB-E7AA-4BE9-B15F-44A38468F16D}"/>
    <cellStyle name="Normal 2 2 4 2 2 2 5" xfId="4245" xr:uid="{A5837D72-58FA-4ACE-83A8-4C32A870CADD}"/>
    <cellStyle name="Normal 2 2 4 2 2 2 5 2" xfId="9017" xr:uid="{3911FCCB-8233-454F-8863-A3272D932E7B}"/>
    <cellStyle name="Normal 2 2 4 2 2 2 5 2 2" xfId="29088" xr:uid="{559997CF-28FA-4C70-AEF7-995D956D328F}"/>
    <cellStyle name="Normal 2 2 4 2 2 2 5 2 3" xfId="19397" xr:uid="{6AA6EA60-8522-44FD-82C6-A119F68309F5}"/>
    <cellStyle name="Normal 2 2 4 2 2 2 5 3" xfId="11850" xr:uid="{E81DFAA3-3FDC-4207-982E-6BBCB881398F}"/>
    <cellStyle name="Normal 2 2 4 2 2 2 5 3 2" xfId="22230" xr:uid="{F4A4E475-A61A-492B-AD1A-F651E84955C9}"/>
    <cellStyle name="Normal 2 2 4 2 2 2 5 4" xfId="23355" xr:uid="{4A63525E-46BF-4176-BD63-81BE8045E9C6}"/>
    <cellStyle name="Normal 2 2 4 2 2 2 5 5" xfId="16564" xr:uid="{B6518A45-8C55-4D40-819C-2C376C91C8EE}"/>
    <cellStyle name="Normal 2 2 4 2 2 2 6" xfId="5080" xr:uid="{47FC8CF6-B486-4972-BA38-F5EDBBDDAC10}"/>
    <cellStyle name="Normal 2 2 4 2 2 2 6 2" xfId="28156" xr:uid="{9FFF3425-5AF2-4761-BE08-7EC4173D3F76}"/>
    <cellStyle name="Normal 2 2 4 2 2 2 6 3" xfId="14377" xr:uid="{335F4B5E-37F6-4AD8-9623-4B17805DE4A7}"/>
    <cellStyle name="Normal 2 2 4 2 2 2 7" xfId="6830" xr:uid="{EBF1790C-9A9E-4FDA-99F8-75F26B66D02D}"/>
    <cellStyle name="Normal 2 2 4 2 2 2 7 2" xfId="17210" xr:uid="{2C60DF07-AFD6-4899-B1D4-DE65F15B1770}"/>
    <cellStyle name="Normal 2 2 4 2 2 2 8" xfId="9663" xr:uid="{C51E09DB-C633-47B9-8D83-AA8B5E1C1EF6}"/>
    <cellStyle name="Normal 2 2 4 2 2 2 8 2" xfId="20043" xr:uid="{B55AE1A0-B807-4104-AD5F-DF983DAA81AF}"/>
    <cellStyle name="Normal 2 2 4 2 2 2 9" xfId="23562" xr:uid="{2519DEBA-4290-4708-B313-1F513235CCFB}"/>
    <cellStyle name="Normal 2 2 4 2 2 3" xfId="2720" xr:uid="{00000000-0005-0000-0000-0000BB030000}"/>
    <cellStyle name="Normal 2 2 4 2 2 3 2" xfId="3154" xr:uid="{00000000-0005-0000-0000-0000BC030000}"/>
    <cellStyle name="Normal 2 2 4 2 2 3 2 2" xfId="6212" xr:uid="{E71CCDBE-A511-45EC-9137-4294D00A3932}"/>
    <cellStyle name="Normal 2 2 4 2 2 3 2 2 2" xfId="25954" xr:uid="{622D5F88-FF21-4BA9-ADB2-3C2824DEFF04}"/>
    <cellStyle name="Normal 2 2 4 2 2 3 2 2 3" xfId="15781" xr:uid="{7866CC56-376B-4590-9306-7811498CB6B8}"/>
    <cellStyle name="Normal 2 2 4 2 2 3 2 3" xfId="8234" xr:uid="{07E27873-EAB3-4DFE-8C19-8F30AA3B3052}"/>
    <cellStyle name="Normal 2 2 4 2 2 3 2 3 2" xfId="18614" xr:uid="{AF9E421E-67EC-4F27-9E84-047FCB4FE572}"/>
    <cellStyle name="Normal 2 2 4 2 2 3 2 4" xfId="11067" xr:uid="{023DF42C-3068-40E6-BBA8-6E262468578C}"/>
    <cellStyle name="Normal 2 2 4 2 2 3 2 4 2" xfId="21447" xr:uid="{7174D068-6883-470E-A0A5-DA37122A2777}"/>
    <cellStyle name="Normal 2 2 4 2 2 3 2 5" xfId="23926" xr:uid="{2562E55E-8274-403D-B64C-DC58F9E1C9E8}"/>
    <cellStyle name="Normal 2 2 4 2 2 3 2 6" xfId="13689" xr:uid="{B836E300-9378-4951-82EB-4DDBB1393F70}"/>
    <cellStyle name="Normal 2 2 4 2 2 3 3" xfId="4287" xr:uid="{532B6416-E1AF-42E2-83CC-09B1192EA672}"/>
    <cellStyle name="Normal 2 2 4 2 2 3 3 2" xfId="9059" xr:uid="{EC143838-7391-4B15-9DD0-BA807430AB81}"/>
    <cellStyle name="Normal 2 2 4 2 2 3 3 2 2" xfId="29102" xr:uid="{7F65475A-E3E1-406B-890B-AEFDBE121E83}"/>
    <cellStyle name="Normal 2 2 4 2 2 3 3 2 3" xfId="19439" xr:uid="{0F5C69B9-7445-41F9-930F-53777E6EAC14}"/>
    <cellStyle name="Normal 2 2 4 2 2 3 3 3" xfId="11892" xr:uid="{468137D7-7E07-42F8-910E-692041FBE6F2}"/>
    <cellStyle name="Normal 2 2 4 2 2 3 3 3 2" xfId="22272" xr:uid="{33261F64-5DDC-4BB0-9A2A-BD3F4E05BDBB}"/>
    <cellStyle name="Normal 2 2 4 2 2 3 3 4" xfId="23531" xr:uid="{AC9474BA-6BE0-4E77-90A2-7F6257FC8D5C}"/>
    <cellStyle name="Normal 2 2 4 2 2 3 3 5" xfId="16606" xr:uid="{DE13A975-C627-4FF1-B28C-7DEB8A7E81CB}"/>
    <cellStyle name="Normal 2 2 4 2 2 3 4" xfId="5938" xr:uid="{F1175C17-8A92-44F1-B138-AC745586A597}"/>
    <cellStyle name="Normal 2 2 4 2 2 3 4 2" xfId="28184" xr:uid="{5AEBB01A-7D83-4CAE-99D5-D5C0545F0400}"/>
    <cellStyle name="Normal 2 2 4 2 2 3 4 3" xfId="15391" xr:uid="{F668E040-A025-46A1-8A8E-AA168A3620CF}"/>
    <cellStyle name="Normal 2 2 4 2 2 3 5" xfId="7844" xr:uid="{5A74DDD8-F7C1-4489-B7BF-C018EF908A51}"/>
    <cellStyle name="Normal 2 2 4 2 2 3 5 2" xfId="18224" xr:uid="{D5AE22DE-B013-4403-96C7-3EBF811005EA}"/>
    <cellStyle name="Normal 2 2 4 2 2 3 6" xfId="10677" xr:uid="{5F3C90A9-0021-45AF-A681-54A1EC48DD82}"/>
    <cellStyle name="Normal 2 2 4 2 2 3 6 2" xfId="21057" xr:uid="{1B7B70CA-7443-44A0-8740-97A89863AA0C}"/>
    <cellStyle name="Normal 2 2 4 2 2 3 7" xfId="23376" xr:uid="{254CF21A-F962-4C43-844D-B0F1B8A8A487}"/>
    <cellStyle name="Normal 2 2 4 2 2 3 8" xfId="13149" xr:uid="{90D1D134-855A-4F6D-BAE2-F2146545F8C0}"/>
    <cellStyle name="Normal 2 2 4 2 2 4" xfId="3155" xr:uid="{00000000-0005-0000-0000-0000BD030000}"/>
    <cellStyle name="Normal 2 2 4 2 2 4 2" xfId="4453" xr:uid="{D31ECB7F-F17E-42F8-B936-3BE6C6095BEC}"/>
    <cellStyle name="Normal 2 2 4 2 2 4 2 2" xfId="9225" xr:uid="{EB4AD320-1ECF-4D1E-9848-5956DEAE50ED}"/>
    <cellStyle name="Normal 2 2 4 2 2 4 2 2 2" xfId="19605" xr:uid="{57484C8E-A8FE-4895-934A-C9451297BB0C}"/>
    <cellStyle name="Normal 2 2 4 2 2 4 2 3" xfId="12058" xr:uid="{15235E2B-8571-4A74-A144-F9D9E0AA927E}"/>
    <cellStyle name="Normal 2 2 4 2 2 4 2 3 2" xfId="22438" xr:uid="{5C86E97E-7370-44AF-86BD-20021B9D7D69}"/>
    <cellStyle name="Normal 2 2 4 2 2 4 2 4" xfId="25896" xr:uid="{854538DB-A2EA-425F-AFD9-5652C6107723}"/>
    <cellStyle name="Normal 2 2 4 2 2 4 2 5" xfId="16772" xr:uid="{CF930C04-3313-4181-A114-8330FD14F551}"/>
    <cellStyle name="Normal 2 2 4 2 2 4 3" xfId="6213" xr:uid="{CD40CAC9-9E42-4AC8-85F3-B5103FCCDD0D}"/>
    <cellStyle name="Normal 2 2 4 2 2 4 3 2" xfId="15782" xr:uid="{8780E0F3-6CDD-4337-BAE4-EB9EB4BE57C6}"/>
    <cellStyle name="Normal 2 2 4 2 2 4 4" xfId="8235" xr:uid="{F075D409-C758-4478-B09B-E66243D7D14C}"/>
    <cellStyle name="Normal 2 2 4 2 2 4 4 2" xfId="18615" xr:uid="{12B53BBF-199C-4CAD-96D3-C0B66EAD64E8}"/>
    <cellStyle name="Normal 2 2 4 2 2 4 5" xfId="11068" xr:uid="{5A0534AB-A9DA-46E2-B0AE-4C734142AB01}"/>
    <cellStyle name="Normal 2 2 4 2 2 4 5 2" xfId="21448" xr:uid="{E11B5D29-5E1D-482A-80F9-DD81AAE2A100}"/>
    <cellStyle name="Normal 2 2 4 2 2 4 6" xfId="22835" xr:uid="{F355649C-0759-4C44-A8E7-F4F596869D20}"/>
    <cellStyle name="Normal 2 2 4 2 2 4 7" xfId="13690" xr:uid="{DBA412D2-DB80-4C7A-BC79-A8E74C2F9856}"/>
    <cellStyle name="Normal 2 2 4 2 2 5" xfId="3150" xr:uid="{00000000-0005-0000-0000-0000BE030000}"/>
    <cellStyle name="Normal 2 2 4 2 2 5 2" xfId="6208" xr:uid="{618D1D94-107E-44CF-AA1E-6A06B104CAE9}"/>
    <cellStyle name="Normal 2 2 4 2 2 5 2 2" xfId="26460" xr:uid="{A029499B-D5E3-44F3-8A69-9F2DCF13D404}"/>
    <cellStyle name="Normal 2 2 4 2 2 5 2 3" xfId="15777" xr:uid="{6F6DB294-D076-489F-BC5F-91BDF121C51B}"/>
    <cellStyle name="Normal 2 2 4 2 2 5 3" xfId="8230" xr:uid="{ACE1619D-C6AC-4A41-959F-78832DFE1FFD}"/>
    <cellStyle name="Normal 2 2 4 2 2 5 3 2" xfId="18610" xr:uid="{E47AD77C-F5DF-4D81-B6BE-C15CCB65D6D6}"/>
    <cellStyle name="Normal 2 2 4 2 2 5 4" xfId="11063" xr:uid="{0FA6119F-1A0C-487E-82A8-BDBD6597F767}"/>
    <cellStyle name="Normal 2 2 4 2 2 5 4 2" xfId="21443" xr:uid="{3E9CFA26-34F8-41EF-BF82-4D42604E8B93}"/>
    <cellStyle name="Normal 2 2 4 2 2 5 5" xfId="23450" xr:uid="{12EE21C7-E8D0-43FF-8A01-E77B1BB12DFE}"/>
    <cellStyle name="Normal 2 2 4 2 2 5 6" xfId="13685" xr:uid="{6EAC6775-9A55-4C60-A018-12D794A91A63}"/>
    <cellStyle name="Normal 2 2 4 2 2 6" xfId="2555" xr:uid="{00000000-0005-0000-0000-0000BF030000}"/>
    <cellStyle name="Normal 2 2 4 2 2 6 2" xfId="5825" xr:uid="{F2196EFF-4174-4140-908D-57A5DEF88B4E}"/>
    <cellStyle name="Normal 2 2 4 2 2 6 2 2" xfId="27746" xr:uid="{5FCDB675-1C76-42FB-920F-6D13460C5D38}"/>
    <cellStyle name="Normal 2 2 4 2 2 6 2 3" xfId="15227" xr:uid="{B4005584-B072-4CB9-84C6-79406B33ECF4}"/>
    <cellStyle name="Normal 2 2 4 2 2 6 3" xfId="7680" xr:uid="{BE402371-848C-4CE7-9765-6C156D82E772}"/>
    <cellStyle name="Normal 2 2 4 2 2 6 3 2" xfId="18060" xr:uid="{9F3895C7-4D6D-47E6-B687-46076222C947}"/>
    <cellStyle name="Normal 2 2 4 2 2 6 4" xfId="10513" xr:uid="{7AE1DE80-25B3-4C00-97DF-DBD27601E652}"/>
    <cellStyle name="Normal 2 2 4 2 2 6 4 2" xfId="20893" xr:uid="{8721C51B-DFE3-4D00-B8EC-56FC3E931C64}"/>
    <cellStyle name="Normal 2 2 4 2 2 6 5" xfId="25579" xr:uid="{FEE6F374-2430-40BD-B012-CC0B8883E86E}"/>
    <cellStyle name="Normal 2 2 4 2 2 6 6" xfId="12943" xr:uid="{B721A15B-6509-477A-A1E0-530863601813}"/>
    <cellStyle name="Normal 2 2 4 2 2 7" xfId="2249" xr:uid="{00000000-0005-0000-0000-0000B5030000}"/>
    <cellStyle name="Normal 2 2 4 2 2 7 2" xfId="7376" xr:uid="{7322D2C7-5B3C-4E9C-94C9-09023A49B850}"/>
    <cellStyle name="Normal 2 2 4 2 2 7 2 2" xfId="17756" xr:uid="{CEAE7E0A-B11D-4CA8-BE3C-D1FD62F72706}"/>
    <cellStyle name="Normal 2 2 4 2 2 7 3" xfId="10209" xr:uid="{4DC9D3FD-899D-439E-9756-E8909AD65FD1}"/>
    <cellStyle name="Normal 2 2 4 2 2 7 3 2" xfId="20589" xr:uid="{720FB1B8-01B7-4754-AD97-FAF561815584}"/>
    <cellStyle name="Normal 2 2 4 2 2 7 4" xfId="22960" xr:uid="{3D743B37-7539-46DD-89B6-0C47060567BC}"/>
    <cellStyle name="Normal 2 2 4 2 2 7 5" xfId="14923" xr:uid="{47E46C3A-2B1A-4572-BFD4-D629EC5B57FE}"/>
    <cellStyle name="Normal 2 2 4 2 2 8" xfId="3800" xr:uid="{6A30176C-DD0C-4612-B71D-4A3D00BA024F}"/>
    <cellStyle name="Normal 2 2 4 2 2 8 2" xfId="8636" xr:uid="{4056E821-8729-4119-BA4D-378C7358BEC6}"/>
    <cellStyle name="Normal 2 2 4 2 2 8 2 2" xfId="19016" xr:uid="{9637E5B6-D8FE-4263-B9A5-367EB34CF628}"/>
    <cellStyle name="Normal 2 2 4 2 2 8 3" xfId="11469" xr:uid="{5818410A-B52B-47AC-A336-512452EFCCB4}"/>
    <cellStyle name="Normal 2 2 4 2 2 8 3 2" xfId="21849" xr:uid="{D76487B1-A11A-4A1F-9C3C-E8DB63A10ED6}"/>
    <cellStyle name="Normal 2 2 4 2 2 8 4" xfId="16183" xr:uid="{9BE97DD1-8084-482A-BECD-99F93C470751}"/>
    <cellStyle name="Normal 2 2 4 2 2 9" xfId="5079" xr:uid="{1236D320-5B06-4478-AAF3-4B2E5BE0E489}"/>
    <cellStyle name="Normal 2 2 4 2 2 9 2" xfId="14376" xr:uid="{8DBF017B-9133-4929-8C04-9A8AA0829C93}"/>
    <cellStyle name="Normal 2 2 4 2 3" xfId="728" xr:uid="{00000000-0005-0000-0000-000084040000}"/>
    <cellStyle name="Normal 2 2 4 2 3 10" xfId="9664" xr:uid="{137A06F2-9AAE-40E7-AE22-97F5F1BE99E1}"/>
    <cellStyle name="Normal 2 2 4 2 3 10 2" xfId="20044" xr:uid="{025ED9FD-5072-439D-9430-47E4292AD7C9}"/>
    <cellStyle name="Normal 2 2 4 2 3 11" xfId="23040" xr:uid="{235C0F80-384A-419B-9486-8C753C5A3951}"/>
    <cellStyle name="Normal 2 2 4 2 3 12" xfId="12554" xr:uid="{28B82401-46F6-4C42-B730-CD28F76A03E8}"/>
    <cellStyle name="Normal 2 2 4 2 3 2" xfId="2722" xr:uid="{00000000-0005-0000-0000-0000C1030000}"/>
    <cellStyle name="Normal 2 2 4 2 3 2 2" xfId="3157" xr:uid="{00000000-0005-0000-0000-0000C2030000}"/>
    <cellStyle name="Normal 2 2 4 2 3 2 2 2" xfId="6215" xr:uid="{66D33B85-2A81-416A-AD46-3B9315192992}"/>
    <cellStyle name="Normal 2 2 4 2 3 2 2 2 2" xfId="27854" xr:uid="{5E967662-6A04-49F4-879A-7449CBCEE179}"/>
    <cellStyle name="Normal 2 2 4 2 3 2 2 2 3" xfId="15784" xr:uid="{C8D5E1CE-4F41-4562-A8EF-D042F4D4BC44}"/>
    <cellStyle name="Normal 2 2 4 2 3 2 2 3" xfId="8237" xr:uid="{AB7EDDB6-A68C-452D-9EB7-082C7E72F8C3}"/>
    <cellStyle name="Normal 2 2 4 2 3 2 2 3 2" xfId="18617" xr:uid="{C40C6339-F8E8-4409-8B71-362FA6BA542A}"/>
    <cellStyle name="Normal 2 2 4 2 3 2 2 4" xfId="11070" xr:uid="{D7010550-EAA3-458B-9CDD-2BE9418C860F}"/>
    <cellStyle name="Normal 2 2 4 2 3 2 2 4 2" xfId="21450" xr:uid="{C71421EA-067D-41C4-B02B-C20DD3DCA8A1}"/>
    <cellStyle name="Normal 2 2 4 2 3 2 2 5" xfId="23765" xr:uid="{ABC7261B-63A8-4DA9-9D02-BAAAA1BD8FFD}"/>
    <cellStyle name="Normal 2 2 4 2 3 2 2 6" xfId="13692" xr:uid="{A73CA4DE-74D7-4551-81AD-B5E01A232169}"/>
    <cellStyle name="Normal 2 2 4 2 3 2 3" xfId="4289" xr:uid="{BD3BFC28-8A02-4D45-BB9E-50A4D3B84292}"/>
    <cellStyle name="Normal 2 2 4 2 3 2 3 2" xfId="9061" xr:uid="{CD90A5CA-7C3C-4B16-9B47-4B8052078D1C}"/>
    <cellStyle name="Normal 2 2 4 2 3 2 3 2 2" xfId="29104" xr:uid="{30107FE3-C4A2-41B7-A790-77D344D282FC}"/>
    <cellStyle name="Normal 2 2 4 2 3 2 3 2 3" xfId="19441" xr:uid="{427E193C-89AF-4104-A9DD-86A5CE8C51A8}"/>
    <cellStyle name="Normal 2 2 4 2 3 2 3 3" xfId="11894" xr:uid="{0DDEC6CD-D410-4905-9F0A-2B8F9BFB81E3}"/>
    <cellStyle name="Normal 2 2 4 2 3 2 3 3 2" xfId="22274" xr:uid="{F678408C-20CD-4456-A14D-365F845CF170}"/>
    <cellStyle name="Normal 2 2 4 2 3 2 3 4" xfId="24572" xr:uid="{A6A98DBF-49BB-4916-8A98-E19DC87ABACC}"/>
    <cellStyle name="Normal 2 2 4 2 3 2 3 5" xfId="16608" xr:uid="{5917F770-B013-4C4C-A0FD-558297F36532}"/>
    <cellStyle name="Normal 2 2 4 2 3 2 4" xfId="5940" xr:uid="{1C5B2A3E-FF54-48BD-8D3B-9A7F4AACF0C8}"/>
    <cellStyle name="Normal 2 2 4 2 3 2 4 2" xfId="28135" xr:uid="{7131533B-38BF-4DFE-9DB1-42DCA1AC2C3E}"/>
    <cellStyle name="Normal 2 2 4 2 3 2 4 3" xfId="15393" xr:uid="{89A5315B-242A-4C32-8140-3E3AD5692490}"/>
    <cellStyle name="Normal 2 2 4 2 3 2 5" xfId="7846" xr:uid="{F0B5BE23-5203-4072-A38A-0F1423B4EA2D}"/>
    <cellStyle name="Normal 2 2 4 2 3 2 5 2" xfId="18226" xr:uid="{3FF81DB4-D6A0-44B5-8826-DCB93F432D0C}"/>
    <cellStyle name="Normal 2 2 4 2 3 2 6" xfId="10679" xr:uid="{7228B68C-7F2C-4A9A-988D-45760A04CA25}"/>
    <cellStyle name="Normal 2 2 4 2 3 2 6 2" xfId="21059" xr:uid="{D46540AE-7316-4109-942F-AA2BBDB038FA}"/>
    <cellStyle name="Normal 2 2 4 2 3 2 7" xfId="23136" xr:uid="{5E9C447A-02A9-4E08-BDA6-6FEA1E041AA6}"/>
    <cellStyle name="Normal 2 2 4 2 3 2 8" xfId="13151" xr:uid="{54E1DE7E-B85C-4CED-BFC6-3289733923E4}"/>
    <cellStyle name="Normal 2 2 4 2 3 3" xfId="3158" xr:uid="{00000000-0005-0000-0000-0000C3030000}"/>
    <cellStyle name="Normal 2 2 4 2 3 3 2" xfId="4454" xr:uid="{5248CC53-CC7A-4521-91BA-5DE56FF28C9D}"/>
    <cellStyle name="Normal 2 2 4 2 3 3 2 2" xfId="9226" xr:uid="{495C9C38-0F1A-46C6-8AE7-A932D2D2165C}"/>
    <cellStyle name="Normal 2 2 4 2 3 3 2 2 2" xfId="29217" xr:uid="{59CF6D59-8891-4798-9E6C-1166DE93EA9D}"/>
    <cellStyle name="Normal 2 2 4 2 3 3 2 2 3" xfId="19606" xr:uid="{E6BFEC40-DF17-4C6F-BC0E-C81B751B73AF}"/>
    <cellStyle name="Normal 2 2 4 2 3 3 2 3" xfId="12059" xr:uid="{D36FA740-A532-4B07-8BB1-EA8595F86055}"/>
    <cellStyle name="Normal 2 2 4 2 3 3 2 3 2" xfId="22439" xr:uid="{00C91EF7-A65D-407E-976E-DAFED77B341E}"/>
    <cellStyle name="Normal 2 2 4 2 3 3 2 4" xfId="23194" xr:uid="{57DED316-0EEB-4F17-B299-A1D8ED799983}"/>
    <cellStyle name="Normal 2 2 4 2 3 3 2 5" xfId="16773" xr:uid="{6E1C6F5C-2A6C-4229-A54C-806C33C3FCEA}"/>
    <cellStyle name="Normal 2 2 4 2 3 3 3" xfId="6216" xr:uid="{AFFD9ADB-3225-48AD-BBED-70A8BCBF3ADB}"/>
    <cellStyle name="Normal 2 2 4 2 3 3 3 2" xfId="27880" xr:uid="{238C539D-D95E-4BF8-ABE6-C387C7BC20C2}"/>
    <cellStyle name="Normal 2 2 4 2 3 3 3 3" xfId="15785" xr:uid="{76975D4A-7E3C-4564-AA51-F00EDB647832}"/>
    <cellStyle name="Normal 2 2 4 2 3 3 4" xfId="8238" xr:uid="{EA813DCE-C5A7-40A8-8D2E-4D8CC5A07749}"/>
    <cellStyle name="Normal 2 2 4 2 3 3 4 2" xfId="18618" xr:uid="{739FB499-24ED-426E-93BE-AEA94F51E9A4}"/>
    <cellStyle name="Normal 2 2 4 2 3 3 5" xfId="11071" xr:uid="{AC742C09-C1E1-4DE8-9459-618BD82FF5FD}"/>
    <cellStyle name="Normal 2 2 4 2 3 3 5 2" xfId="21451" xr:uid="{720EDA05-FA92-472F-8C79-AA2F3C789D28}"/>
    <cellStyle name="Normal 2 2 4 2 3 3 6" xfId="25551" xr:uid="{AFD675E3-2BBF-4944-A20C-869E3EC374A7}"/>
    <cellStyle name="Normal 2 2 4 2 3 3 7" xfId="13693" xr:uid="{B4F7B5C4-69E9-48FD-92CF-48DBC77932FF}"/>
    <cellStyle name="Normal 2 2 4 2 3 4" xfId="3156" xr:uid="{00000000-0005-0000-0000-0000C4030000}"/>
    <cellStyle name="Normal 2 2 4 2 3 4 2" xfId="6214" xr:uid="{68A4C56B-52D9-48AA-ACA8-17EE6BC59CDD}"/>
    <cellStyle name="Normal 2 2 4 2 3 4 2 2" xfId="28023" xr:uid="{381603AB-51F4-4558-BF47-113DE99AE6E9}"/>
    <cellStyle name="Normal 2 2 4 2 3 4 2 3" xfId="15783" xr:uid="{E1BDD14A-692C-4F04-BE73-518FE4FA805C}"/>
    <cellStyle name="Normal 2 2 4 2 3 4 3" xfId="8236" xr:uid="{3A17D46A-29E8-4E76-8E19-EF54ACD4B71C}"/>
    <cellStyle name="Normal 2 2 4 2 3 4 3 2" xfId="18616" xr:uid="{C05099B4-AEE6-4492-A998-3E509271EBC2}"/>
    <cellStyle name="Normal 2 2 4 2 3 4 4" xfId="11069" xr:uid="{2C6AF62C-0AFA-4C56-8B81-6CD5554000E7}"/>
    <cellStyle name="Normal 2 2 4 2 3 4 4 2" xfId="21449" xr:uid="{46ECBCB4-4140-48FB-B3BB-76BB4596D026}"/>
    <cellStyle name="Normal 2 2 4 2 3 4 5" xfId="25354" xr:uid="{41420271-C229-4F12-A8C3-C45E90D69C07}"/>
    <cellStyle name="Normal 2 2 4 2 3 4 6" xfId="13691" xr:uid="{5817FFAA-34D2-4D74-BC0B-898F7709E16F}"/>
    <cellStyle name="Normal 2 2 4 2 3 5" xfId="2598" xr:uid="{00000000-0005-0000-0000-0000C5030000}"/>
    <cellStyle name="Normal 2 2 4 2 3 5 2" xfId="5863" xr:uid="{8A4BEA37-8FD8-4397-8FA6-1776F135E90E}"/>
    <cellStyle name="Normal 2 2 4 2 3 5 2 2" xfId="26604" xr:uid="{2B0A737C-5946-46D8-86A1-CE639C6376D8}"/>
    <cellStyle name="Normal 2 2 4 2 3 5 2 3" xfId="15270" xr:uid="{7714C8BD-4C09-49E4-A675-4A2A3A7EBE2F}"/>
    <cellStyle name="Normal 2 2 4 2 3 5 3" xfId="7723" xr:uid="{83312644-C190-4DE2-A05A-D2CB02D84EED}"/>
    <cellStyle name="Normal 2 2 4 2 3 5 3 2" xfId="18103" xr:uid="{E3E3A4D0-5FC6-442F-8EF7-1801A6DD01FC}"/>
    <cellStyle name="Normal 2 2 4 2 3 5 4" xfId="10556" xr:uid="{85A274E6-AB1F-421D-855F-FF5BC5D9A45A}"/>
    <cellStyle name="Normal 2 2 4 2 3 5 4 2" xfId="20936" xr:uid="{0C36F9B6-1F8A-40FD-8CA3-3E459FA87A3E}"/>
    <cellStyle name="Normal 2 2 4 2 3 5 5" xfId="23386" xr:uid="{93DA55E4-4537-4916-907E-0392790EAEF6}"/>
    <cellStyle name="Normal 2 2 4 2 3 5 6" xfId="12986" xr:uid="{3F549D23-DCC2-4F1B-ABBC-AC856BB18B35}"/>
    <cellStyle name="Normal 2 2 4 2 3 6" xfId="2320" xr:uid="{00000000-0005-0000-0000-0000C0030000}"/>
    <cellStyle name="Normal 2 2 4 2 3 6 2" xfId="7447" xr:uid="{9976F5AD-B946-4435-AF60-3F82B981EB91}"/>
    <cellStyle name="Normal 2 2 4 2 3 6 2 2" xfId="17827" xr:uid="{4E4FFECD-97F5-470F-A1F7-7D7112862757}"/>
    <cellStyle name="Normal 2 2 4 2 3 6 3" xfId="10280" xr:uid="{1CDBB532-7859-4A0D-BE5C-33FAED3D78BC}"/>
    <cellStyle name="Normal 2 2 4 2 3 6 3 2" xfId="20660" xr:uid="{9C4A01FD-2C23-458A-9657-67354914F195}"/>
    <cellStyle name="Normal 2 2 4 2 3 6 4" xfId="23663" xr:uid="{EC7BBC41-7451-484B-907E-BC4354195EF3}"/>
    <cellStyle name="Normal 2 2 4 2 3 6 5" xfId="14994" xr:uid="{66E40264-68CC-4F11-9621-02ACE31AE67B}"/>
    <cellStyle name="Normal 2 2 4 2 3 7" xfId="3839" xr:uid="{23EA705F-20C4-43AA-891D-3014BAC31BE4}"/>
    <cellStyle name="Normal 2 2 4 2 3 7 2" xfId="8672" xr:uid="{CF216A4A-E3FC-4ECD-A076-6EC7214B2585}"/>
    <cellStyle name="Normal 2 2 4 2 3 7 2 2" xfId="19052" xr:uid="{361070C4-EC75-4E4E-A83D-2952936E361E}"/>
    <cellStyle name="Normal 2 2 4 2 3 7 3" xfId="11505" xr:uid="{D9D67743-BBE3-4E16-A716-8FD7CE5A3935}"/>
    <cellStyle name="Normal 2 2 4 2 3 7 3 2" xfId="21885" xr:uid="{5F7EE2D8-B053-409E-95A2-9E1F6D1C462B}"/>
    <cellStyle name="Normal 2 2 4 2 3 7 4" xfId="16219" xr:uid="{988D23EC-7AE1-4359-B886-63B78F6D9286}"/>
    <cellStyle name="Normal 2 2 4 2 3 8" xfId="5081" xr:uid="{0B217810-9819-4D72-9703-40033B207891}"/>
    <cellStyle name="Normal 2 2 4 2 3 8 2" xfId="14378" xr:uid="{F6CE234F-EEC7-4AC8-BDD8-8BCB9B71EFE2}"/>
    <cellStyle name="Normal 2 2 4 2 3 9" xfId="6831" xr:uid="{CF338C0A-9C5A-40B4-803E-7787754A9871}"/>
    <cellStyle name="Normal 2 2 4 2 3 9 2" xfId="17211" xr:uid="{F700A31A-79C3-457A-A22E-BAFCB9786A30}"/>
    <cellStyle name="Normal 2 2 4 2 4" xfId="729" xr:uid="{00000000-0005-0000-0000-000085040000}"/>
    <cellStyle name="Normal 2 2 4 2 4 2" xfId="3159" xr:uid="{00000000-0005-0000-0000-0000C7030000}"/>
    <cellStyle name="Normal 2 2 4 2 4 2 2" xfId="6217" xr:uid="{80E48B82-3C34-40D3-9788-1D0DC13EFE6C}"/>
    <cellStyle name="Normal 2 2 4 2 4 2 2 2" xfId="27683" xr:uid="{1ACFCBBA-A51F-4249-9BD9-04D756965607}"/>
    <cellStyle name="Normal 2 2 4 2 4 2 2 3" xfId="15786" xr:uid="{81BA7999-FD7D-4CBD-B441-EC403C2A8945}"/>
    <cellStyle name="Normal 2 2 4 2 4 2 3" xfId="8239" xr:uid="{1BCB77AB-A035-4619-912F-68B8A65D1029}"/>
    <cellStyle name="Normal 2 2 4 2 4 2 3 2" xfId="18619" xr:uid="{2382335A-E3B0-40B3-A2FD-A29A63008124}"/>
    <cellStyle name="Normal 2 2 4 2 4 2 4" xfId="11072" xr:uid="{5F1C3224-08D4-435B-854B-F040467BF595}"/>
    <cellStyle name="Normal 2 2 4 2 4 2 4 2" xfId="21452" xr:uid="{AD30834A-3033-43EA-9F97-1EBB7381F8AE}"/>
    <cellStyle name="Normal 2 2 4 2 4 2 5" xfId="23001" xr:uid="{BE504945-8FD7-4F3D-B0E7-ADE7D69CD6EE}"/>
    <cellStyle name="Normal 2 2 4 2 4 2 6" xfId="13694" xr:uid="{F97A643D-40DB-431D-9772-81B29E66EFDA}"/>
    <cellStyle name="Normal 2 2 4 2 4 3" xfId="2719" xr:uid="{00000000-0005-0000-0000-0000C8030000}"/>
    <cellStyle name="Normal 2 2 4 2 4 3 2" xfId="5937" xr:uid="{6A8F2C84-EAC0-4E94-8D03-05CD3BC2E25D}"/>
    <cellStyle name="Normal 2 2 4 2 4 3 2 2" xfId="28706" xr:uid="{773E2714-BAA3-46A3-A053-B0C03B71BF19}"/>
    <cellStyle name="Normal 2 2 4 2 4 3 2 3" xfId="15390" xr:uid="{92EFF602-C511-45B1-9C01-DFB5E725DB28}"/>
    <cellStyle name="Normal 2 2 4 2 4 3 3" xfId="7843" xr:uid="{5FDAFDE8-4BFF-4804-AC58-584CFB114ED7}"/>
    <cellStyle name="Normal 2 2 4 2 4 3 3 2" xfId="18223" xr:uid="{689C8253-79CB-448D-98D3-AF66C2344D49}"/>
    <cellStyle name="Normal 2 2 4 2 4 3 4" xfId="10676" xr:uid="{18CF8772-8474-4A17-9CC2-CC41FFF96740}"/>
    <cellStyle name="Normal 2 2 4 2 4 3 4 2" xfId="21056" xr:uid="{79C2AF01-6A9A-4064-916D-A4A44190100B}"/>
    <cellStyle name="Normal 2 2 4 2 4 3 5" xfId="23239" xr:uid="{5031D9C5-652F-405D-9401-4F4ABD2E7DED}"/>
    <cellStyle name="Normal 2 2 4 2 4 3 6" xfId="13148" xr:uid="{3DCC7B6D-7B4F-4493-AAF2-5426EBE62873}"/>
    <cellStyle name="Normal 2 2 4 2 4 4" xfId="4156" xr:uid="{F97839D7-2F29-47B5-9650-9F95C736EDCE}"/>
    <cellStyle name="Normal 2 2 4 2 4 4 2" xfId="8928" xr:uid="{AFC92C82-B247-40B9-B5C4-000C1625DEC4}"/>
    <cellStyle name="Normal 2 2 4 2 4 4 2 2" xfId="19308" xr:uid="{11AB5E93-4EC5-4318-BEA2-8C1CD6B827EE}"/>
    <cellStyle name="Normal 2 2 4 2 4 4 3" xfId="11761" xr:uid="{DE6D08B3-D675-4A4A-9318-0CB51C55BD64}"/>
    <cellStyle name="Normal 2 2 4 2 4 4 3 2" xfId="22141" xr:uid="{55B23CBF-F06B-400C-B16E-7405E0D79965}"/>
    <cellStyle name="Normal 2 2 4 2 4 4 4" xfId="23936" xr:uid="{C28303E9-FE5B-41B5-8155-14EE36B0189E}"/>
    <cellStyle name="Normal 2 2 4 2 4 4 5" xfId="16475" xr:uid="{F38E235E-14B3-4379-A37E-2EA5BF4A5665}"/>
    <cellStyle name="Normal 2 2 4 2 4 5" xfId="5082" xr:uid="{A3A9E2AA-4F4D-465A-B580-3F74DCCEDF9C}"/>
    <cellStyle name="Normal 2 2 4 2 4 5 2" xfId="14379" xr:uid="{35F31F88-1FDD-459C-8290-8E093FA91295}"/>
    <cellStyle name="Normal 2 2 4 2 4 6" xfId="6832" xr:uid="{A7E96CBD-4BE6-4DB3-8A5F-607C9832827D}"/>
    <cellStyle name="Normal 2 2 4 2 4 6 2" xfId="17212" xr:uid="{47CC1DFF-70A8-4A45-B4CD-64C88620F661}"/>
    <cellStyle name="Normal 2 2 4 2 4 7" xfId="9665" xr:uid="{8C2793AA-1772-4408-B90E-B93D6CE30AD9}"/>
    <cellStyle name="Normal 2 2 4 2 4 7 2" xfId="20045" xr:uid="{D8D64D40-46D3-455B-8DC8-0F62A5372256}"/>
    <cellStyle name="Normal 2 2 4 2 4 8" xfId="25417" xr:uid="{09A46CB1-6C09-4A09-B6F6-4AA5BB78A2F2}"/>
    <cellStyle name="Normal 2 2 4 2 4 9" xfId="12712" xr:uid="{B0B5D202-6FFA-450B-BFB2-710CF2322D3C}"/>
    <cellStyle name="Normal 2 2 4 2 5" xfId="3160" xr:uid="{00000000-0005-0000-0000-0000C9030000}"/>
    <cellStyle name="Normal 2 2 4 2 5 2" xfId="4455" xr:uid="{6B641034-A6D4-477C-91CE-CECB14E4E9B0}"/>
    <cellStyle name="Normal 2 2 4 2 5 2 2" xfId="9227" xr:uid="{C88BDFF1-AD84-40D9-A63B-ED38DE18688B}"/>
    <cellStyle name="Normal 2 2 4 2 5 2 2 2" xfId="29218" xr:uid="{EFD13CD5-DA52-4A0A-9C16-F47348A3E03C}"/>
    <cellStyle name="Normal 2 2 4 2 5 2 2 3" xfId="19607" xr:uid="{A011B15C-1D8B-4917-8231-B758BEDC2B86}"/>
    <cellStyle name="Normal 2 2 4 2 5 2 3" xfId="12060" xr:uid="{C4E6AA50-CE78-4A94-9EA7-BD5DCB6D4CA9}"/>
    <cellStyle name="Normal 2 2 4 2 5 2 3 2" xfId="22440" xr:uid="{0DDA0262-690B-4EDE-AB00-49E8CA5E6D27}"/>
    <cellStyle name="Normal 2 2 4 2 5 2 4" xfId="24972" xr:uid="{7E25945D-41CB-4E5A-820E-5BAA229DBC97}"/>
    <cellStyle name="Normal 2 2 4 2 5 2 5" xfId="16774" xr:uid="{9A0B81B3-A948-4C12-ADFB-C3421C8B185C}"/>
    <cellStyle name="Normal 2 2 4 2 5 3" xfId="6218" xr:uid="{2F6E5A96-78D7-44C5-8D92-FCCC456F2684}"/>
    <cellStyle name="Normal 2 2 4 2 5 3 2" xfId="27353" xr:uid="{2D6D48EF-4F10-496B-AACA-4573B8589BBF}"/>
    <cellStyle name="Normal 2 2 4 2 5 3 3" xfId="15787" xr:uid="{86AD331C-9AB0-47A8-9A7A-C7486D49AB31}"/>
    <cellStyle name="Normal 2 2 4 2 5 4" xfId="8240" xr:uid="{5FCE930C-43B9-4DD9-825D-6CC12983D69F}"/>
    <cellStyle name="Normal 2 2 4 2 5 4 2" xfId="18620" xr:uid="{EB21A1C8-EB3C-49AA-AEEF-D47868D4CBE2}"/>
    <cellStyle name="Normal 2 2 4 2 5 5" xfId="11073" xr:uid="{B9F1B30D-3D24-42D5-9386-700A96C32E84}"/>
    <cellStyle name="Normal 2 2 4 2 5 5 2" xfId="21453" xr:uid="{4A0EA96A-E493-482C-B1B6-29177EC8A5F8}"/>
    <cellStyle name="Normal 2 2 4 2 5 6" xfId="24406" xr:uid="{D7B92CD4-E5ED-4ECE-8101-81AC5355AB1B}"/>
    <cellStyle name="Normal 2 2 4 2 5 7" xfId="13695" xr:uid="{C1337A35-F0AE-4195-88CB-6C0A47B6366C}"/>
    <cellStyle name="Normal 2 2 4 2 6" xfId="2897" xr:uid="{00000000-0005-0000-0000-0000CA030000}"/>
    <cellStyle name="Normal 2 2 4 2 6 2" xfId="6083" xr:uid="{EBE5517C-7808-4345-9A38-9B97D2A6E130}"/>
    <cellStyle name="Normal 2 2 4 2 6 2 2" xfId="27217" xr:uid="{717C1686-189F-4691-8E58-D1CBE5560D47}"/>
    <cellStyle name="Normal 2 2 4 2 6 2 3" xfId="15561" xr:uid="{0116A452-050C-46B3-8C7C-E99748F1BBC9}"/>
    <cellStyle name="Normal 2 2 4 2 6 3" xfId="8014" xr:uid="{DE012C2A-BD69-42B9-9D9B-D2DB0780C457}"/>
    <cellStyle name="Normal 2 2 4 2 6 3 2" xfId="18394" xr:uid="{92588661-0624-4D50-9828-761A157D2C29}"/>
    <cellStyle name="Normal 2 2 4 2 6 4" xfId="10847" xr:uid="{B3F965D0-CCBC-4392-964E-DF1BA2897A48}"/>
    <cellStyle name="Normal 2 2 4 2 6 4 2" xfId="21227" xr:uid="{EB95EE1A-66C9-44EE-8B7C-5F37544274F5}"/>
    <cellStyle name="Normal 2 2 4 2 6 5" xfId="24440" xr:uid="{560D1163-7E8A-40FB-997E-B3319AA422B3}"/>
    <cellStyle name="Normal 2 2 4 2 6 6" xfId="13410" xr:uid="{FF272E99-C8F8-4F05-B531-C8983C3D0D16}"/>
    <cellStyle name="Normal 2 2 4 2 7" xfId="2495" xr:uid="{00000000-0005-0000-0000-0000CB030000}"/>
    <cellStyle name="Normal 2 2 4 2 7 2" xfId="5778" xr:uid="{31309030-C44A-4DF6-A717-986C7DE4CB36}"/>
    <cellStyle name="Normal 2 2 4 2 7 2 2" xfId="25947" xr:uid="{33378617-B315-4FCA-B3E9-D33061B3F3C3}"/>
    <cellStyle name="Normal 2 2 4 2 7 2 3" xfId="15167" xr:uid="{B3326B84-62F2-4589-89AE-E1C741FC3BA2}"/>
    <cellStyle name="Normal 2 2 4 2 7 3" xfId="7620" xr:uid="{1419194F-CCE5-4A12-98E7-D2CF81EE53EF}"/>
    <cellStyle name="Normal 2 2 4 2 7 3 2" xfId="18000" xr:uid="{9656D95C-BB17-4E84-BA1F-034D72243BE1}"/>
    <cellStyle name="Normal 2 2 4 2 7 4" xfId="10453" xr:uid="{30E631D4-416A-455F-8A36-835A7E61AA0A}"/>
    <cellStyle name="Normal 2 2 4 2 7 4 2" xfId="20833" xr:uid="{E5F4A594-FA20-459E-8207-87DD2B6963ED}"/>
    <cellStyle name="Normal 2 2 4 2 7 5" xfId="24470" xr:uid="{2D345C72-3362-4EE5-AD33-91830D3EE00C}"/>
    <cellStyle name="Normal 2 2 4 2 7 6" xfId="12883" xr:uid="{D2242D32-BCD5-49B5-BD4D-6B412D8A36D1}"/>
    <cellStyle name="Normal 2 2 4 2 8" xfId="2189" xr:uid="{00000000-0005-0000-0000-0000B4030000}"/>
    <cellStyle name="Normal 2 2 4 2 8 2" xfId="7316" xr:uid="{360FC0EA-CF34-4040-B06B-83B5FB05D733}"/>
    <cellStyle name="Normal 2 2 4 2 8 2 2" xfId="17696" xr:uid="{73699C6E-C478-4F6B-AC38-229215922BFB}"/>
    <cellStyle name="Normal 2 2 4 2 8 3" xfId="10149" xr:uid="{44C70DFB-C5E9-4553-9F0F-622C6C402CB7}"/>
    <cellStyle name="Normal 2 2 4 2 8 3 2" xfId="20529" xr:uid="{55398FB5-6050-4E90-997B-8A9B9EFCAA27}"/>
    <cellStyle name="Normal 2 2 4 2 8 4" xfId="23005" xr:uid="{B66B3ADA-BFAF-45E3-B609-DABEFAC8AE24}"/>
    <cellStyle name="Normal 2 2 4 2 8 5" xfId="14863" xr:uid="{7B5D2042-9F94-4749-83CE-20242B6C78AA}"/>
    <cellStyle name="Normal 2 2 4 2 9" xfId="3927" xr:uid="{77B8B384-9D18-403A-B06F-12A51804B35C}"/>
    <cellStyle name="Normal 2 2 4 2 9 2" xfId="8759" xr:uid="{7755C901-2831-4F5A-B0A4-12186FA7A94A}"/>
    <cellStyle name="Normal 2 2 4 2 9 2 2" xfId="19139" xr:uid="{0FC10658-EF09-4DDA-992A-E98D96F8C54B}"/>
    <cellStyle name="Normal 2 2 4 2 9 3" xfId="11592" xr:uid="{D51FF9B7-F4D6-460B-9746-17D7FB36CD54}"/>
    <cellStyle name="Normal 2 2 4 2 9 3 2" xfId="21972" xr:uid="{0EE2E39E-C03E-4DE9-A76D-BA6523F548F1}"/>
    <cellStyle name="Normal 2 2 4 2 9 4" xfId="16306" xr:uid="{65EC3690-704E-47BD-A65D-BDEBD001C6C1}"/>
    <cellStyle name="Normal 2 2 4 3" xfId="730" xr:uid="{00000000-0005-0000-0000-000086040000}"/>
    <cellStyle name="Normal 2 2 4 3 10" xfId="5083" xr:uid="{3059EF97-232C-42F5-8B53-D6134C3313AA}"/>
    <cellStyle name="Normal 2 2 4 3 10 2" xfId="14380" xr:uid="{0AA44285-8348-4AEA-B139-0B4B710CF248}"/>
    <cellStyle name="Normal 2 2 4 3 11" xfId="6833" xr:uid="{A5F7D9AC-56F7-4DE8-8E78-E478BFFA8DE0}"/>
    <cellStyle name="Normal 2 2 4 3 11 2" xfId="17213" xr:uid="{ED8F7ACA-68F6-4A91-8D3B-A144DEAE3E6C}"/>
    <cellStyle name="Normal 2 2 4 3 12" xfId="9666" xr:uid="{3E967C1F-FC5E-4FFA-9158-E0CE5F932165}"/>
    <cellStyle name="Normal 2 2 4 3 12 2" xfId="20046" xr:uid="{71C901C3-1818-438E-A876-F2F1AAA5B5D5}"/>
    <cellStyle name="Normal 2 2 4 3 13" xfId="23260" xr:uid="{0686F330-0275-48BC-8744-E0DB747F821D}"/>
    <cellStyle name="Normal 2 2 4 3 14" xfId="12458" xr:uid="{10887C6C-5FAB-40D5-82E6-32A4C52AAFD2}"/>
    <cellStyle name="Normal 2 2 4 3 2" xfId="731" xr:uid="{00000000-0005-0000-0000-000087040000}"/>
    <cellStyle name="Normal 2 2 4 3 2 10" xfId="9667" xr:uid="{21E94FA6-12AC-4D04-852F-FC1D262DD70B}"/>
    <cellStyle name="Normal 2 2 4 3 2 10 2" xfId="20047" xr:uid="{FB4673F3-C970-4EDA-9105-0CBDA575E2D7}"/>
    <cellStyle name="Normal 2 2 4 3 2 11" xfId="25101" xr:uid="{E8DEBEDF-D8F1-4968-9CE0-0C098C4223E3}"/>
    <cellStyle name="Normal 2 2 4 3 2 12" xfId="12555" xr:uid="{916C9A0D-AFD0-49AF-B15E-B62E35C99B0A}"/>
    <cellStyle name="Normal 2 2 4 3 2 2" xfId="732" xr:uid="{00000000-0005-0000-0000-000088040000}"/>
    <cellStyle name="Normal 2 2 4 3 2 2 2" xfId="3162" xr:uid="{00000000-0005-0000-0000-0000CF030000}"/>
    <cellStyle name="Normal 2 2 4 3 2 2 2 2" xfId="6220" xr:uid="{26C0A590-91FA-45F9-A1D0-B827B251085C}"/>
    <cellStyle name="Normal 2 2 4 3 2 2 2 2 2" xfId="27918" xr:uid="{71FF5FC3-1A8D-4D83-8D2D-16C36B6F2A51}"/>
    <cellStyle name="Normal 2 2 4 3 2 2 2 2 3" xfId="26132" xr:uid="{2EC56C41-CD9A-40C7-8937-ADB7A313DE94}"/>
    <cellStyle name="Normal 2 2 4 3 2 2 2 2 4" xfId="15789" xr:uid="{6AB1EC09-C0CB-4409-AFEE-D27033E15864}"/>
    <cellStyle name="Normal 2 2 4 3 2 2 2 3" xfId="8242" xr:uid="{5D4BDDD8-1A86-4178-9196-CFA33212C2B7}"/>
    <cellStyle name="Normal 2 2 4 3 2 2 2 3 2" xfId="28873" xr:uid="{2F29D525-AAE6-4F18-9BED-6F63C9836854}"/>
    <cellStyle name="Normal 2 2 4 3 2 2 2 3 3" xfId="18622" xr:uid="{CA78F776-1862-4665-9DBB-ECE0D2A7B947}"/>
    <cellStyle name="Normal 2 2 4 3 2 2 2 4" xfId="11075" xr:uid="{3A9C77D3-6F36-47E7-A8B7-BA68FE6F2D21}"/>
    <cellStyle name="Normal 2 2 4 3 2 2 2 4 2" xfId="21455" xr:uid="{C628A8E1-27CF-4C5A-A9DA-61E218083264}"/>
    <cellStyle name="Normal 2 2 4 3 2 2 2 5" xfId="24080" xr:uid="{FCB705DE-50A7-4201-ABC1-427567871AAC}"/>
    <cellStyle name="Normal 2 2 4 3 2 2 2 6" xfId="13697" xr:uid="{02A6371B-FBDA-487C-A6D8-975E10908147}"/>
    <cellStyle name="Normal 2 2 4 3 2 2 3" xfId="4291" xr:uid="{07B1601E-3DBF-46BB-A7DD-195EEEFD7FD4}"/>
    <cellStyle name="Normal 2 2 4 3 2 2 3 2" xfId="9063" xr:uid="{B4CD8E1A-C4F3-41B5-AC9E-993474979B09}"/>
    <cellStyle name="Normal 2 2 4 3 2 2 3 2 2" xfId="29106" xr:uid="{A3F9DD3E-5183-4DC5-81BE-2027DB9938ED}"/>
    <cellStyle name="Normal 2 2 4 3 2 2 3 2 3" xfId="19443" xr:uid="{70809F72-09CB-4299-B6CD-9816DE603F43}"/>
    <cellStyle name="Normal 2 2 4 3 2 2 3 3" xfId="11896" xr:uid="{6E20FC59-DBAC-4007-ADEC-AEFDF951EBC9}"/>
    <cellStyle name="Normal 2 2 4 3 2 2 3 3 2" xfId="22276" xr:uid="{5E705BC8-1D4A-42C8-A708-7B83689B7053}"/>
    <cellStyle name="Normal 2 2 4 3 2 2 3 4" xfId="24210" xr:uid="{078D9B0D-52F5-423F-9549-99DB14E66069}"/>
    <cellStyle name="Normal 2 2 4 3 2 2 3 5" xfId="16610" xr:uid="{E42C96D1-F37F-4BD6-A47D-C7EAF8855C14}"/>
    <cellStyle name="Normal 2 2 4 3 2 2 4" xfId="5085" xr:uid="{3A477A92-907E-4C46-A096-06F2EB0A805D}"/>
    <cellStyle name="Normal 2 2 4 3 2 2 4 2" xfId="26033" xr:uid="{B14913F4-850F-4665-B7F3-26E7E7B342A5}"/>
    <cellStyle name="Normal 2 2 4 3 2 2 4 3" xfId="14382" xr:uid="{C0F55250-55D9-4CCC-9FBC-E1E474279F8C}"/>
    <cellStyle name="Normal 2 2 4 3 2 2 5" xfId="6835" xr:uid="{7FD871C6-3A32-474F-B802-222A10471E41}"/>
    <cellStyle name="Normal 2 2 4 3 2 2 5 2" xfId="17215" xr:uid="{3F6631FC-741E-4F25-8958-635B0FBD3528}"/>
    <cellStyle name="Normal 2 2 4 3 2 2 6" xfId="9668" xr:uid="{2AE24CB6-BC9C-457B-845A-8D006269537F}"/>
    <cellStyle name="Normal 2 2 4 3 2 2 6 2" xfId="20048" xr:uid="{15CCDE29-825B-47FF-BC5E-09ACEDA7BD60}"/>
    <cellStyle name="Normal 2 2 4 3 2 2 7" xfId="23931" xr:uid="{30C65FB4-58DF-4101-9415-A1C3411180C9}"/>
    <cellStyle name="Normal 2 2 4 3 2 2 8" xfId="13153" xr:uid="{3BD4FE24-3675-48D9-8C8D-3DA74E8F242A}"/>
    <cellStyle name="Normal 2 2 4 3 2 3" xfId="3163" xr:uid="{00000000-0005-0000-0000-0000D0030000}"/>
    <cellStyle name="Normal 2 2 4 3 2 3 2" xfId="4456" xr:uid="{6ECB643E-2057-4553-BD8F-AD024F4885D9}"/>
    <cellStyle name="Normal 2 2 4 3 2 3 2 2" xfId="9228" xr:uid="{C6B779D1-C9C9-4636-9F77-87A507038BD4}"/>
    <cellStyle name="Normal 2 2 4 3 2 3 2 2 2" xfId="29219" xr:uid="{0A5239C5-AA28-4786-9D59-A31E79F75B9B}"/>
    <cellStyle name="Normal 2 2 4 3 2 3 2 2 3" xfId="19608" xr:uid="{60571E30-4C62-4014-95CE-71B2BFD014CF}"/>
    <cellStyle name="Normal 2 2 4 3 2 3 2 3" xfId="12061" xr:uid="{F18DABCF-FD8C-4ED6-953F-84B87DD582E5}"/>
    <cellStyle name="Normal 2 2 4 3 2 3 2 3 2" xfId="22441" xr:uid="{08847699-7074-47A9-9945-C533DCEE5CE8}"/>
    <cellStyle name="Normal 2 2 4 3 2 3 2 4" xfId="25229" xr:uid="{936D4E5A-43D0-4F27-97DE-9C79FE9E276F}"/>
    <cellStyle name="Normal 2 2 4 3 2 3 2 5" xfId="16775" xr:uid="{9B509FC5-8E86-487F-9EE2-EFDB4623DC6F}"/>
    <cellStyle name="Normal 2 2 4 3 2 3 3" xfId="6221" xr:uid="{E9024C08-908A-402F-BF49-66143836B8BE}"/>
    <cellStyle name="Normal 2 2 4 3 2 3 3 2" xfId="28665" xr:uid="{BAEA2FF9-2083-431A-B9C8-6DF3E29FB3EA}"/>
    <cellStyle name="Normal 2 2 4 3 2 3 3 3" xfId="15790" xr:uid="{36C048B4-878F-420D-93AA-2CBD17EAFC20}"/>
    <cellStyle name="Normal 2 2 4 3 2 3 4" xfId="8243" xr:uid="{05B8AE77-5A94-4141-9021-064B6755F9FA}"/>
    <cellStyle name="Normal 2 2 4 3 2 3 4 2" xfId="18623" xr:uid="{C9A2A75F-CEF3-4DA5-8DA3-C2DFDC1C974C}"/>
    <cellStyle name="Normal 2 2 4 3 2 3 5" xfId="11076" xr:uid="{473B2FDE-74B4-4F4D-8BC1-D967B6573F60}"/>
    <cellStyle name="Normal 2 2 4 3 2 3 5 2" xfId="21456" xr:uid="{1F7EAFA3-0ACB-40E8-BBDD-8F323DBAB262}"/>
    <cellStyle name="Normal 2 2 4 3 2 3 6" xfId="23444" xr:uid="{D763C4D2-87C6-46B4-B78A-F133E50DE6EB}"/>
    <cellStyle name="Normal 2 2 4 3 2 3 7" xfId="13698" xr:uid="{FCE565A6-FF94-4CFE-B2D9-64C5F9FDD6F7}"/>
    <cellStyle name="Normal 2 2 4 3 2 4" xfId="3161" xr:uid="{00000000-0005-0000-0000-0000D1030000}"/>
    <cellStyle name="Normal 2 2 4 3 2 4 2" xfId="6219" xr:uid="{DDD380AD-F8A6-4E82-ABDB-A89D39D39C8A}"/>
    <cellStyle name="Normal 2 2 4 3 2 4 2 2" xfId="28522" xr:uid="{7BCE47EA-961D-45CB-B9BB-D5D815E0D30C}"/>
    <cellStyle name="Normal 2 2 4 3 2 4 2 3" xfId="15788" xr:uid="{4DD44714-6D4E-4029-AB9C-DD35E6BB20E8}"/>
    <cellStyle name="Normal 2 2 4 3 2 4 3" xfId="8241" xr:uid="{A2823BCA-1871-45A0-8C28-B3B038F07FFC}"/>
    <cellStyle name="Normal 2 2 4 3 2 4 3 2" xfId="18621" xr:uid="{E72ED07E-6DE5-4280-B557-A205A74D5352}"/>
    <cellStyle name="Normal 2 2 4 3 2 4 4" xfId="11074" xr:uid="{5C806EF6-2EF1-4031-A31C-D976D50AEC63}"/>
    <cellStyle name="Normal 2 2 4 3 2 4 4 2" xfId="21454" xr:uid="{31F5F408-FA18-44E7-BE38-79B696F04B1E}"/>
    <cellStyle name="Normal 2 2 4 3 2 4 5" xfId="23169" xr:uid="{215FB270-2EB6-4081-84EF-9B9CB09BD67D}"/>
    <cellStyle name="Normal 2 2 4 3 2 4 6" xfId="13696" xr:uid="{D216EE99-5BF9-44A0-8CE3-DF3BDD6A932E}"/>
    <cellStyle name="Normal 2 2 4 3 2 5" xfId="2532" xr:uid="{00000000-0005-0000-0000-0000D2030000}"/>
    <cellStyle name="Normal 2 2 4 3 2 5 2" xfId="5806" xr:uid="{ABA7F4F9-1855-49AC-8957-1FEA0DC3DB39}"/>
    <cellStyle name="Normal 2 2 4 3 2 5 2 2" xfId="26054" xr:uid="{226B60CD-1EE2-4CC0-9990-7A820F86F183}"/>
    <cellStyle name="Normal 2 2 4 3 2 5 2 3" xfId="15204" xr:uid="{7DB3FF16-ACC1-4DD9-A040-1F9A32834FEB}"/>
    <cellStyle name="Normal 2 2 4 3 2 5 3" xfId="7657" xr:uid="{36F3AEF2-E753-4C43-9BA9-54DAC791480F}"/>
    <cellStyle name="Normal 2 2 4 3 2 5 3 2" xfId="18037" xr:uid="{EF43BF01-89A1-4F33-8776-E57D1EA73B9D}"/>
    <cellStyle name="Normal 2 2 4 3 2 5 4" xfId="10490" xr:uid="{6641D8B0-3129-44AC-AF93-12FF2A7D8237}"/>
    <cellStyle name="Normal 2 2 4 3 2 5 4 2" xfId="20870" xr:uid="{DF1F54C4-01C1-4352-B717-6C4D25DB9831}"/>
    <cellStyle name="Normal 2 2 4 3 2 5 5" xfId="24188" xr:uid="{1EDD6420-E7E5-4A43-BDEA-F70068981CA2}"/>
    <cellStyle name="Normal 2 2 4 3 2 5 6" xfId="12920" xr:uid="{4173A2E7-EB72-49EC-BEA0-01AEA58AE056}"/>
    <cellStyle name="Normal 2 2 4 3 2 6" xfId="2321" xr:uid="{00000000-0005-0000-0000-0000CD030000}"/>
    <cellStyle name="Normal 2 2 4 3 2 6 2" xfId="7448" xr:uid="{EBC63B61-750D-47DC-9110-0E2E94C4DDE8}"/>
    <cellStyle name="Normal 2 2 4 3 2 6 2 2" xfId="17828" xr:uid="{60A00CEB-4AA0-4D5F-80AA-A7BD95F2B89C}"/>
    <cellStyle name="Normal 2 2 4 3 2 6 3" xfId="10281" xr:uid="{85809369-768D-4E58-B75D-2168E11307D9}"/>
    <cellStyle name="Normal 2 2 4 3 2 6 3 2" xfId="20661" xr:uid="{7E852C4D-A675-4788-8064-88E8ECC07D92}"/>
    <cellStyle name="Normal 2 2 4 3 2 6 4" xfId="24215" xr:uid="{21A06A83-CF38-4707-A922-B96C499715B5}"/>
    <cellStyle name="Normal 2 2 4 3 2 6 5" xfId="14995" xr:uid="{F334D071-8667-43E8-8B44-C2FC25DB8516}"/>
    <cellStyle name="Normal 2 2 4 3 2 7" xfId="3840" xr:uid="{69D28288-5F70-4C1A-912E-84318F7A6C44}"/>
    <cellStyle name="Normal 2 2 4 3 2 7 2" xfId="8673" xr:uid="{F72F5C99-3A99-48D9-9A4B-CC2AEA1465DE}"/>
    <cellStyle name="Normal 2 2 4 3 2 7 2 2" xfId="19053" xr:uid="{86FE62B0-B63C-4434-8AB8-6DFE92940595}"/>
    <cellStyle name="Normal 2 2 4 3 2 7 3" xfId="11506" xr:uid="{6011C382-14FA-4577-95CC-BF29326EA706}"/>
    <cellStyle name="Normal 2 2 4 3 2 7 3 2" xfId="21886" xr:uid="{E5EB3F4E-A042-4209-AFBC-A3D59D5E05A5}"/>
    <cellStyle name="Normal 2 2 4 3 2 7 4" xfId="16220" xr:uid="{EC9B803B-DB72-4E56-ABCF-8BA68EF9B496}"/>
    <cellStyle name="Normal 2 2 4 3 2 8" xfId="5084" xr:uid="{1E76D4DE-19AD-44C1-8278-CC2A700AC1A1}"/>
    <cellStyle name="Normal 2 2 4 3 2 8 2" xfId="14381" xr:uid="{9DD4F671-417E-4F42-B947-374FF1773813}"/>
    <cellStyle name="Normal 2 2 4 3 2 9" xfId="6834" xr:uid="{5FDD0368-EF99-43F3-B5FE-42391F0DB1E2}"/>
    <cellStyle name="Normal 2 2 4 3 2 9 2" xfId="17214" xr:uid="{A514DBD5-8E02-4554-AA8F-41A4D07D35F6}"/>
    <cellStyle name="Normal 2 2 4 3 3" xfId="733" xr:uid="{00000000-0005-0000-0000-000089040000}"/>
    <cellStyle name="Normal 2 2 4 3 3 10" xfId="22849" xr:uid="{CEC1A341-924B-422F-8F57-0FC5F69460C1}"/>
    <cellStyle name="Normal 2 2 4 3 3 11" xfId="12713" xr:uid="{821D4DDC-A1CE-48F9-A986-7F81534829F1}"/>
    <cellStyle name="Normal 2 2 4 3 3 2" xfId="2723" xr:uid="{00000000-0005-0000-0000-0000D4030000}"/>
    <cellStyle name="Normal 2 2 4 3 3 2 2" xfId="3165" xr:uid="{00000000-0005-0000-0000-0000D5030000}"/>
    <cellStyle name="Normal 2 2 4 3 3 2 2 2" xfId="6223" xr:uid="{283A9E77-7630-4E85-B3E3-382FA161C6A3}"/>
    <cellStyle name="Normal 2 2 4 3 3 2 2 2 2" xfId="27991" xr:uid="{50DC885E-21A8-4DF1-BE95-A351E47FAAAE}"/>
    <cellStyle name="Normal 2 2 4 3 3 2 2 2 3" xfId="15792" xr:uid="{7D2BD9E7-1380-4EEF-B550-3E5D22FB4D1A}"/>
    <cellStyle name="Normal 2 2 4 3 3 2 2 3" xfId="8245" xr:uid="{ACFA4F86-5619-49E0-BE79-C658653E8ED8}"/>
    <cellStyle name="Normal 2 2 4 3 3 2 2 3 2" xfId="18625" xr:uid="{171EB711-32D2-4306-8780-2AAE1FAC0DF7}"/>
    <cellStyle name="Normal 2 2 4 3 3 2 2 4" xfId="11078" xr:uid="{270972CF-11F5-4D55-8A19-0A683006258D}"/>
    <cellStyle name="Normal 2 2 4 3 3 2 2 4 2" xfId="21458" xr:uid="{2F457793-A942-4A5E-80D2-59400D3A6DA1}"/>
    <cellStyle name="Normal 2 2 4 3 3 2 2 5" xfId="24771" xr:uid="{3079E039-2E5E-47E5-B7DB-68754BE3B129}"/>
    <cellStyle name="Normal 2 2 4 3 3 2 2 6" xfId="13700" xr:uid="{D2C1D659-440D-4D93-A0F9-F37D81F65679}"/>
    <cellStyle name="Normal 2 2 4 3 3 2 3" xfId="4292" xr:uid="{191A8EF1-D13D-4414-A376-D351141EE398}"/>
    <cellStyle name="Normal 2 2 4 3 3 2 3 2" xfId="9064" xr:uid="{6DB2C5DE-ED2A-425C-BF46-83DAAF4958F7}"/>
    <cellStyle name="Normal 2 2 4 3 3 2 3 2 2" xfId="29107" xr:uid="{14F8D509-7648-489D-A2C1-DB7949934A4C}"/>
    <cellStyle name="Normal 2 2 4 3 3 2 3 2 3" xfId="19444" xr:uid="{0DA404BA-7113-452E-8E1F-995F73F6052B}"/>
    <cellStyle name="Normal 2 2 4 3 3 2 3 3" xfId="11897" xr:uid="{3079DFBF-0BA1-4C9C-9B1C-E8940662EB4F}"/>
    <cellStyle name="Normal 2 2 4 3 3 2 3 3 2" xfId="22277" xr:uid="{05F3A403-F906-4885-B14E-FE3B95731D51}"/>
    <cellStyle name="Normal 2 2 4 3 3 2 3 4" xfId="23402" xr:uid="{A48E663D-0C61-47F3-938C-93FDD88C7C7F}"/>
    <cellStyle name="Normal 2 2 4 3 3 2 3 5" xfId="16611" xr:uid="{76D81495-0662-4D09-AC35-D3BE53AB8C7E}"/>
    <cellStyle name="Normal 2 2 4 3 3 2 4" xfId="5941" xr:uid="{DD9D754C-CD03-4D8D-99F5-3776484004E2}"/>
    <cellStyle name="Normal 2 2 4 3 3 2 4 2" xfId="28031" xr:uid="{FE2E8B85-9DB5-48A5-84A3-EDCC66B0F52C}"/>
    <cellStyle name="Normal 2 2 4 3 3 2 4 3" xfId="15394" xr:uid="{006CE858-8570-4565-AC38-80D34CDD1B77}"/>
    <cellStyle name="Normal 2 2 4 3 3 2 5" xfId="7847" xr:uid="{9CA07D88-C91C-4916-8575-D646B4667FCC}"/>
    <cellStyle name="Normal 2 2 4 3 3 2 5 2" xfId="18227" xr:uid="{21F92027-9D25-4378-9D33-35634CB8166B}"/>
    <cellStyle name="Normal 2 2 4 3 3 2 6" xfId="10680" xr:uid="{5C66D779-9D41-4548-BFEF-07C570BC3BA8}"/>
    <cellStyle name="Normal 2 2 4 3 3 2 6 2" xfId="21060" xr:uid="{E15CF1AE-71E8-4D9B-A044-EE6DD83F58CC}"/>
    <cellStyle name="Normal 2 2 4 3 3 2 7" xfId="22839" xr:uid="{72C6AD08-1003-4FE9-976D-CFB249A8A42C}"/>
    <cellStyle name="Normal 2 2 4 3 3 2 8" xfId="13154" xr:uid="{F75B8599-18D7-4F1D-AE74-0C7B4E013C69}"/>
    <cellStyle name="Normal 2 2 4 3 3 3" xfId="3166" xr:uid="{00000000-0005-0000-0000-0000D6030000}"/>
    <cellStyle name="Normal 2 2 4 3 3 3 2" xfId="4457" xr:uid="{A3B66D1A-ABAB-4E21-BEC4-DEE2A14EAF2C}"/>
    <cellStyle name="Normal 2 2 4 3 3 3 2 2" xfId="9229" xr:uid="{FE138AC9-67BB-417E-8BD0-B6614706E5F3}"/>
    <cellStyle name="Normal 2 2 4 3 3 3 2 2 2" xfId="29220" xr:uid="{8AF273BF-B452-4F75-A237-9E2096E8BFE2}"/>
    <cellStyle name="Normal 2 2 4 3 3 3 2 2 3" xfId="19609" xr:uid="{331115A6-9939-4BD6-A159-B320B65B8266}"/>
    <cellStyle name="Normal 2 2 4 3 3 3 2 3" xfId="12062" xr:uid="{6E2E4BDD-099B-4693-A400-2D4A93C14353}"/>
    <cellStyle name="Normal 2 2 4 3 3 3 2 3 2" xfId="22442" xr:uid="{0DAF4A85-5470-4DB3-BC38-503C5C360503}"/>
    <cellStyle name="Normal 2 2 4 3 3 3 2 4" xfId="25796" xr:uid="{2A946675-A47E-4F59-B65E-4319D4DA4E8C}"/>
    <cellStyle name="Normal 2 2 4 3 3 3 2 5" xfId="16776" xr:uid="{EAFD58DF-5A4C-44DD-A876-798163A7FC31}"/>
    <cellStyle name="Normal 2 2 4 3 3 3 3" xfId="6224" xr:uid="{DE7F496F-0F4D-41B7-9F34-CC358E61B5F6}"/>
    <cellStyle name="Normal 2 2 4 3 3 3 3 2" xfId="28727" xr:uid="{C5DFB8F9-E611-4B43-91C9-0CE06620CFAC}"/>
    <cellStyle name="Normal 2 2 4 3 3 3 3 3" xfId="15793" xr:uid="{B7C6DBD8-325B-48E4-B648-5FA4E1C65FB1}"/>
    <cellStyle name="Normal 2 2 4 3 3 3 4" xfId="8246" xr:uid="{0B9B40C3-93CA-40D3-9465-97B46D9B4F09}"/>
    <cellStyle name="Normal 2 2 4 3 3 3 4 2" xfId="18626" xr:uid="{98E2589F-7DF8-4E91-9ED6-8316ED8072AA}"/>
    <cellStyle name="Normal 2 2 4 3 3 3 5" xfId="11079" xr:uid="{E4D218ED-BE0A-467A-BD31-7FAB60C1D2D9}"/>
    <cellStyle name="Normal 2 2 4 3 3 3 5 2" xfId="21459" xr:uid="{A40EF03E-A29D-42C7-9CBB-E1C1D1AF4BCA}"/>
    <cellStyle name="Normal 2 2 4 3 3 3 6" xfId="25491" xr:uid="{C59BF053-2A90-4F10-83E3-74DA0261C7A4}"/>
    <cellStyle name="Normal 2 2 4 3 3 3 7" xfId="13701" xr:uid="{16435DC8-AC74-4B76-BF49-7459A28D3542}"/>
    <cellStyle name="Normal 2 2 4 3 3 4" xfId="3164" xr:uid="{00000000-0005-0000-0000-0000D7030000}"/>
    <cellStyle name="Normal 2 2 4 3 3 4 2" xfId="6222" xr:uid="{D1BB231E-944E-4CD7-9320-0D3458026B6E}"/>
    <cellStyle name="Normal 2 2 4 3 3 4 2 2" xfId="28587" xr:uid="{9A57680E-5D61-4F34-A2B4-F3338BCBFC38}"/>
    <cellStyle name="Normal 2 2 4 3 3 4 2 3" xfId="15791" xr:uid="{6D13F63D-7DAD-476A-8C9C-F3576C8D746C}"/>
    <cellStyle name="Normal 2 2 4 3 3 4 3" xfId="8244" xr:uid="{6D920A5E-3220-4E74-9932-CCACE8C593F1}"/>
    <cellStyle name="Normal 2 2 4 3 3 4 3 2" xfId="18624" xr:uid="{A6AE1770-21CF-43EE-870E-D28640A55474}"/>
    <cellStyle name="Normal 2 2 4 3 3 4 4" xfId="11077" xr:uid="{8E6CA02C-A105-4C6B-9239-667DDF682A05}"/>
    <cellStyle name="Normal 2 2 4 3 3 4 4 2" xfId="21457" xr:uid="{C4A6AC0A-A935-4842-89AA-29282D55441C}"/>
    <cellStyle name="Normal 2 2 4 3 3 4 5" xfId="24045" xr:uid="{CD5376F9-06E6-4DA5-A04A-7F331A2D8C16}"/>
    <cellStyle name="Normal 2 2 4 3 3 4 6" xfId="13699" xr:uid="{260C9978-BE48-4395-8152-B9EBF5CDF420}"/>
    <cellStyle name="Normal 2 2 4 3 3 5" xfId="2634" xr:uid="{00000000-0005-0000-0000-0000D8030000}"/>
    <cellStyle name="Normal 2 2 4 3 3 5 2" xfId="5896" xr:uid="{62BB0CE7-C56D-499D-8000-CF4A2E9AB2A8}"/>
    <cellStyle name="Normal 2 2 4 3 3 5 2 2" xfId="26639" xr:uid="{8016F2D5-18E9-42FC-B1B3-1F0EE505FE60}"/>
    <cellStyle name="Normal 2 2 4 3 3 5 2 3" xfId="15306" xr:uid="{91C83F88-50C8-4F96-8471-6B29CE261260}"/>
    <cellStyle name="Normal 2 2 4 3 3 5 3" xfId="7759" xr:uid="{956AF1D3-332F-4758-9A6A-C84F119C9CF1}"/>
    <cellStyle name="Normal 2 2 4 3 3 5 3 2" xfId="18139" xr:uid="{2203E712-C440-49BB-A583-8188FADBEACF}"/>
    <cellStyle name="Normal 2 2 4 3 3 5 4" xfId="10592" xr:uid="{0DED0F32-A4AF-4497-AA27-66ED0B92261A}"/>
    <cellStyle name="Normal 2 2 4 3 3 5 4 2" xfId="20972" xr:uid="{38DB6BB6-B8C3-4AED-B2C2-12D996747E28}"/>
    <cellStyle name="Normal 2 2 4 3 3 5 5" xfId="23455" xr:uid="{7F77F9B4-6556-4DF9-87F8-804E4AA5F2C7}"/>
    <cellStyle name="Normal 2 2 4 3 3 5 6" xfId="13023" xr:uid="{4C4C2593-02AF-44F4-AE3C-9D78009787D3}"/>
    <cellStyle name="Normal 2 2 4 3 3 6" xfId="4157" xr:uid="{EBDB3A89-EBAD-4B1E-8181-2FF9550A4D1D}"/>
    <cellStyle name="Normal 2 2 4 3 3 6 2" xfId="8929" xr:uid="{9F1ADC49-7665-460F-8E15-004CC432AD29}"/>
    <cellStyle name="Normal 2 2 4 3 3 6 2 2" xfId="19309" xr:uid="{918BD120-0F49-4AAE-BD85-BDF44CF56A20}"/>
    <cellStyle name="Normal 2 2 4 3 3 6 3" xfId="11762" xr:uid="{DAA9725E-3634-43D0-8915-9B847C77881D}"/>
    <cellStyle name="Normal 2 2 4 3 3 6 3 2" xfId="22142" xr:uid="{61EE808C-906E-44FF-AF90-16BEFB93B86B}"/>
    <cellStyle name="Normal 2 2 4 3 3 6 4" xfId="23580" xr:uid="{D4DB859A-A753-4FF2-855A-E2B4FD3C926C}"/>
    <cellStyle name="Normal 2 2 4 3 3 6 5" xfId="16476" xr:uid="{69E73FD2-9FCF-4424-A9F5-91CF56A87E55}"/>
    <cellStyle name="Normal 2 2 4 3 3 7" xfId="5086" xr:uid="{5B35F721-CC05-4F6C-9E95-39FAFC246746}"/>
    <cellStyle name="Normal 2 2 4 3 3 7 2" xfId="14383" xr:uid="{8A5093C6-FEA8-4D14-8BBC-0D67C682D0B7}"/>
    <cellStyle name="Normal 2 2 4 3 3 8" xfId="6836" xr:uid="{D426F11E-EFF8-43D8-9175-D5D65ABAE0C9}"/>
    <cellStyle name="Normal 2 2 4 3 3 8 2" xfId="17216" xr:uid="{3F6B70EE-BA74-4290-B633-7DA248AF6262}"/>
    <cellStyle name="Normal 2 2 4 3 3 9" xfId="9669" xr:uid="{229FE26D-1023-4A4D-A1C7-4055EDE62281}"/>
    <cellStyle name="Normal 2 2 4 3 3 9 2" xfId="20049" xr:uid="{504CD759-BF66-4E2B-81BB-E4A7ACAF66AE}"/>
    <cellStyle name="Normal 2 2 4 3 4" xfId="734" xr:uid="{00000000-0005-0000-0000-00008A040000}"/>
    <cellStyle name="Normal 2 2 4 3 4 2" xfId="3167" xr:uid="{00000000-0005-0000-0000-0000DA030000}"/>
    <cellStyle name="Normal 2 2 4 3 4 2 2" xfId="6225" xr:uid="{F765A875-AD5D-4C75-89E3-B8DA94E1753C}"/>
    <cellStyle name="Normal 2 2 4 3 4 2 2 2" xfId="27651" xr:uid="{252BA372-D21C-4DDE-845C-77AD841EC16F}"/>
    <cellStyle name="Normal 2 2 4 3 4 2 2 3" xfId="15794" xr:uid="{C271E321-8DC5-4A7F-A305-A8B025AB3CFA}"/>
    <cellStyle name="Normal 2 2 4 3 4 2 3" xfId="8247" xr:uid="{F9E7A9E0-7922-4E92-B3B1-BCBF9E3E4303}"/>
    <cellStyle name="Normal 2 2 4 3 4 2 3 2" xfId="18627" xr:uid="{14EFE4A3-625C-4E93-9608-332A8C3FB2D8}"/>
    <cellStyle name="Normal 2 2 4 3 4 2 4" xfId="11080" xr:uid="{1772275B-840F-4255-B9C0-A38062491EBD}"/>
    <cellStyle name="Normal 2 2 4 3 4 2 4 2" xfId="21460" xr:uid="{75EB25FD-3545-4591-BFCE-C128F8B5B590}"/>
    <cellStyle name="Normal 2 2 4 3 4 2 5" xfId="25441" xr:uid="{0FDC8DA2-1FDB-42FF-A72C-C284E265754E}"/>
    <cellStyle name="Normal 2 2 4 3 4 2 6" xfId="13702" xr:uid="{F6DEB117-66E8-499B-B0B1-CCEB661EEE63}"/>
    <cellStyle name="Normal 2 2 4 3 4 3" xfId="4290" xr:uid="{8FE3214D-0C93-4573-8449-E1F34DDE5BD5}"/>
    <cellStyle name="Normal 2 2 4 3 4 3 2" xfId="9062" xr:uid="{0BD680EC-C15A-44A0-B8A1-9EC9551196AE}"/>
    <cellStyle name="Normal 2 2 4 3 4 3 2 2" xfId="29105" xr:uid="{01535E38-C64E-4233-98FB-B5D4783F9A11}"/>
    <cellStyle name="Normal 2 2 4 3 4 3 2 3" xfId="19442" xr:uid="{C66CE573-D87F-454F-954C-3B2403130A23}"/>
    <cellStyle name="Normal 2 2 4 3 4 3 3" xfId="11895" xr:uid="{0B621841-4F60-43DF-AEA9-E96B25EAD65C}"/>
    <cellStyle name="Normal 2 2 4 3 4 3 3 2" xfId="22275" xr:uid="{F722B16E-420E-433B-A2F1-B35E3F8D8419}"/>
    <cellStyle name="Normal 2 2 4 3 4 3 4" xfId="24054" xr:uid="{B7A6E8F8-963B-4542-AE20-F86B07C14093}"/>
    <cellStyle name="Normal 2 2 4 3 4 3 5" xfId="16609" xr:uid="{72FC3F5F-D786-4274-B916-7A1DE5DB92F0}"/>
    <cellStyle name="Normal 2 2 4 3 4 4" xfId="5087" xr:uid="{32400931-A755-4571-8CFB-4E7888B43E28}"/>
    <cellStyle name="Normal 2 2 4 3 4 4 2" xfId="25991" xr:uid="{ACBC17BC-C7E8-4069-96E2-D4C9843552E4}"/>
    <cellStyle name="Normal 2 2 4 3 4 4 3" xfId="14384" xr:uid="{E71C67FA-F036-4B07-BE10-90BE2A0DC57B}"/>
    <cellStyle name="Normal 2 2 4 3 4 5" xfId="6837" xr:uid="{743F0839-4154-49FB-9931-1B978FDCB5B8}"/>
    <cellStyle name="Normal 2 2 4 3 4 5 2" xfId="17217" xr:uid="{CC654FD3-7F6F-4CE3-AB06-365691A9C31D}"/>
    <cellStyle name="Normal 2 2 4 3 4 6" xfId="9670" xr:uid="{23F114A4-73CC-46AA-B1BA-3A9024C67ADE}"/>
    <cellStyle name="Normal 2 2 4 3 4 6 2" xfId="20050" xr:uid="{995F1059-4563-486E-8E48-36CEC19249FA}"/>
    <cellStyle name="Normal 2 2 4 3 4 7" xfId="22635" xr:uid="{D76B0BC6-086A-49B4-AEE8-35486397A193}"/>
    <cellStyle name="Normal 2 2 4 3 4 8" xfId="13152" xr:uid="{A44FE865-5114-4C35-AA07-460B5DC8D787}"/>
    <cellStyle name="Normal 2 2 4 3 5" xfId="3168" xr:uid="{00000000-0005-0000-0000-0000DB030000}"/>
    <cellStyle name="Normal 2 2 4 3 5 2" xfId="4458" xr:uid="{A7E8F2A0-1A9E-4351-95CD-840EC1E9532B}"/>
    <cellStyle name="Normal 2 2 4 3 5 2 2" xfId="9230" xr:uid="{18D99DF7-3BD0-4B50-BD75-630CF73A79CC}"/>
    <cellStyle name="Normal 2 2 4 3 5 2 2 2" xfId="29221" xr:uid="{E22BA9C0-9FD8-419E-B824-741B3992A7A8}"/>
    <cellStyle name="Normal 2 2 4 3 5 2 2 3" xfId="19610" xr:uid="{14632DB7-C0D0-4E92-84C5-DD4D7D85F85E}"/>
    <cellStyle name="Normal 2 2 4 3 5 2 3" xfId="12063" xr:uid="{46BB92DB-6717-432F-ABD5-4E0498B9D351}"/>
    <cellStyle name="Normal 2 2 4 3 5 2 3 2" xfId="22443" xr:uid="{0A983757-ACA6-413B-9634-1998C8620852}"/>
    <cellStyle name="Normal 2 2 4 3 5 2 4" xfId="24499" xr:uid="{9874B245-46F0-47C8-877E-A0913D95DC47}"/>
    <cellStyle name="Normal 2 2 4 3 5 2 5" xfId="16777" xr:uid="{D9942624-64F7-417B-914D-73D09C077FEA}"/>
    <cellStyle name="Normal 2 2 4 3 5 3" xfId="6226" xr:uid="{786F0283-56BA-4908-B9F1-768636A77512}"/>
    <cellStyle name="Normal 2 2 4 3 5 3 2" xfId="28708" xr:uid="{1A9481AB-DA64-4F93-AD07-123AD50A6859}"/>
    <cellStyle name="Normal 2 2 4 3 5 3 3" xfId="15795" xr:uid="{D1E980AD-606F-4342-86C9-8FEE9A6FACDD}"/>
    <cellStyle name="Normal 2 2 4 3 5 4" xfId="8248" xr:uid="{C90F7A24-9FBA-487D-AF08-BD1BF8141DA6}"/>
    <cellStyle name="Normal 2 2 4 3 5 4 2" xfId="18628" xr:uid="{772EEA65-F09B-4057-AA8F-66787CA6DE2B}"/>
    <cellStyle name="Normal 2 2 4 3 5 5" xfId="11081" xr:uid="{7777D272-64CE-4AF5-ACCE-67D91FE724FC}"/>
    <cellStyle name="Normal 2 2 4 3 5 5 2" xfId="21461" xr:uid="{68DE7F88-1841-45E8-AE14-E8F4270E1C02}"/>
    <cellStyle name="Normal 2 2 4 3 5 6" xfId="23245" xr:uid="{1A8E6B69-D674-41BB-8D4F-1D37C186CCAE}"/>
    <cellStyle name="Normal 2 2 4 3 5 7" xfId="13703" xr:uid="{C70487F3-D881-498F-AEFF-3A3A2A4CC828}"/>
    <cellStyle name="Normal 2 2 4 3 6" xfId="2898" xr:uid="{00000000-0005-0000-0000-0000DC030000}"/>
    <cellStyle name="Normal 2 2 4 3 6 2" xfId="6084" xr:uid="{721C9F81-308C-4576-9F13-26A23769E380}"/>
    <cellStyle name="Normal 2 2 4 3 6 2 2" xfId="26676" xr:uid="{6C3AFA53-08E6-4398-8B42-461EB10A00D7}"/>
    <cellStyle name="Normal 2 2 4 3 6 2 3" xfId="15562" xr:uid="{6EB646C2-8E39-45A2-A1BE-1D02DF27C226}"/>
    <cellStyle name="Normal 2 2 4 3 6 3" xfId="8015" xr:uid="{E62F5643-2379-4F03-A954-5FF9A89A6BD8}"/>
    <cellStyle name="Normal 2 2 4 3 6 3 2" xfId="18395" xr:uid="{A4B6F157-D342-440E-B036-7B2EAC7F9A40}"/>
    <cellStyle name="Normal 2 2 4 3 6 4" xfId="10848" xr:uid="{7399136D-4BB7-453E-A24C-41AB2F2B9B22}"/>
    <cellStyle name="Normal 2 2 4 3 6 4 2" xfId="21228" xr:uid="{F56AD850-DA58-4CAD-8B2B-3BC657B32D3B}"/>
    <cellStyle name="Normal 2 2 4 3 6 5" xfId="23972" xr:uid="{BAA059BC-4F05-4B08-BCBD-4C43B9653F5C}"/>
    <cellStyle name="Normal 2 2 4 3 6 6" xfId="13411" xr:uid="{0282C8A2-5254-48F9-A77A-D9F531691BCF}"/>
    <cellStyle name="Normal 2 2 4 3 7" xfId="2472" xr:uid="{00000000-0005-0000-0000-0000DD030000}"/>
    <cellStyle name="Normal 2 2 4 3 7 2" xfId="5760" xr:uid="{E9BE1DA1-DBA2-4014-8E90-C38580891186}"/>
    <cellStyle name="Normal 2 2 4 3 7 2 2" xfId="26691" xr:uid="{2F085963-6914-4139-93C2-DA39799FBB75}"/>
    <cellStyle name="Normal 2 2 4 3 7 2 3" xfId="15144" xr:uid="{9D9274B6-6C14-4F48-90BA-E8B9130846BB}"/>
    <cellStyle name="Normal 2 2 4 3 7 3" xfId="7597" xr:uid="{97A10F47-C951-4780-B3AC-EEC53232A638}"/>
    <cellStyle name="Normal 2 2 4 3 7 3 2" xfId="17977" xr:uid="{2F4E08D7-AEDE-4897-910E-BE435BD2055E}"/>
    <cellStyle name="Normal 2 2 4 3 7 4" xfId="10430" xr:uid="{90229D57-D9CB-45C4-8AA0-C4C1BA53C2D0}"/>
    <cellStyle name="Normal 2 2 4 3 7 4 2" xfId="20810" xr:uid="{8C9E56C3-8CD4-42F2-A2EE-76EF8AE49452}"/>
    <cellStyle name="Normal 2 2 4 3 7 5" xfId="24638" xr:uid="{7006987F-CAD0-4C27-B8F6-1490B33C32DC}"/>
    <cellStyle name="Normal 2 2 4 3 7 6" xfId="12860" xr:uid="{4BB0C8D0-896F-4E30-AEED-A30F35DB3449}"/>
    <cellStyle name="Normal 2 2 4 3 8" xfId="2226" xr:uid="{00000000-0005-0000-0000-0000CC030000}"/>
    <cellStyle name="Normal 2 2 4 3 8 2" xfId="7353" xr:uid="{3703A4EB-E5A2-4E60-9790-DAA32FC67703}"/>
    <cellStyle name="Normal 2 2 4 3 8 2 2" xfId="17733" xr:uid="{AFD9C0FC-9699-4AA0-BFC7-96EE8C9102E1}"/>
    <cellStyle name="Normal 2 2 4 3 8 3" xfId="10186" xr:uid="{391BB5C4-3327-4B7B-9CC3-9E49E9F77817}"/>
    <cellStyle name="Normal 2 2 4 3 8 3 2" xfId="20566" xr:uid="{C66D681E-6CE6-4C34-A08C-E125C0AFF35A}"/>
    <cellStyle name="Normal 2 2 4 3 8 4" xfId="22686" xr:uid="{3E1D6A12-F790-4E46-9D60-D48E9354A353}"/>
    <cellStyle name="Normal 2 2 4 3 8 5" xfId="14900" xr:uid="{432BE09B-3005-4858-B500-D103BC86683B}"/>
    <cellStyle name="Normal 2 2 4 3 9" xfId="3928" xr:uid="{919A12B1-4137-4860-A862-349BD11EA352}"/>
    <cellStyle name="Normal 2 2 4 3 9 2" xfId="8760" xr:uid="{1BFF0860-7DAD-475B-B81C-9B65EDD2C12C}"/>
    <cellStyle name="Normal 2 2 4 3 9 2 2" xfId="19140" xr:uid="{6AF730A1-901B-4D46-9712-27810397D962}"/>
    <cellStyle name="Normal 2 2 4 3 9 3" xfId="11593" xr:uid="{30C9F86E-86E8-428B-9D69-7DBCB6D0302A}"/>
    <cellStyle name="Normal 2 2 4 3 9 3 2" xfId="21973" xr:uid="{B51407AE-2834-4D48-8935-E425B1104D1C}"/>
    <cellStyle name="Normal 2 2 4 3 9 4" xfId="16307" xr:uid="{F4E5DDAE-A54A-4B36-9712-699A36CED190}"/>
    <cellStyle name="Normal 2 2 4 4" xfId="735" xr:uid="{00000000-0005-0000-0000-00008B040000}"/>
    <cellStyle name="Normal 2 2 4 4 10" xfId="6838" xr:uid="{28E152B5-AE39-489A-B309-331A96C0A255}"/>
    <cellStyle name="Normal 2 2 4 4 10 2" xfId="17218" xr:uid="{545D8353-8C47-48D3-B99A-6799A551D911}"/>
    <cellStyle name="Normal 2 2 4 4 11" xfId="9671" xr:uid="{375B2FCE-377B-45C3-AA64-AB54FCC926ED}"/>
    <cellStyle name="Normal 2 2 4 4 11 2" xfId="20051" xr:uid="{2833EED9-B22B-4674-B971-DA744A19D722}"/>
    <cellStyle name="Normal 2 2 4 4 12" xfId="24560" xr:uid="{25EF1B4A-AE7B-4986-BFCC-578FB69DF156}"/>
    <cellStyle name="Normal 2 2 4 4 13" xfId="12438" xr:uid="{8FD132CF-49B9-4D59-B19E-4F98B9EEF700}"/>
    <cellStyle name="Normal 2 2 4 4 2" xfId="736" xr:uid="{00000000-0005-0000-0000-00008C040000}"/>
    <cellStyle name="Normal 2 2 4 4 2 10" xfId="9672" xr:uid="{3BFC7526-DD24-4E69-9046-08DF5964D0A5}"/>
    <cellStyle name="Normal 2 2 4 4 2 10 2" xfId="20052" xr:uid="{C659AD71-50E7-4B96-A55A-6EAFD912C79B}"/>
    <cellStyle name="Normal 2 2 4 4 2 11" xfId="22976" xr:uid="{E6A87204-66AD-471C-B620-94F1D2F34A2C}"/>
    <cellStyle name="Normal 2 2 4 4 2 12" xfId="12556" xr:uid="{C066DA0B-B2D7-417F-91E9-ED7F4213738E}"/>
    <cellStyle name="Normal 2 2 4 4 2 2" xfId="737" xr:uid="{00000000-0005-0000-0000-00008D040000}"/>
    <cellStyle name="Normal 2 2 4 4 2 2 2" xfId="3170" xr:uid="{00000000-0005-0000-0000-0000E1030000}"/>
    <cellStyle name="Normal 2 2 4 4 2 2 2 2" xfId="6228" xr:uid="{28483858-44C1-4E3F-8A77-72DA8029C5FF}"/>
    <cellStyle name="Normal 2 2 4 4 2 2 2 2 2" xfId="26628" xr:uid="{F68FBF4F-FD62-45F7-BEB2-2162511B2A4A}"/>
    <cellStyle name="Normal 2 2 4 4 2 2 2 2 3" xfId="26841" xr:uid="{29F33F5A-D940-43A5-B931-C0B501CA0DFB}"/>
    <cellStyle name="Normal 2 2 4 4 2 2 2 2 4" xfId="15797" xr:uid="{A5AD9C89-0101-4674-9F23-FAD9E24D6C49}"/>
    <cellStyle name="Normal 2 2 4 4 2 2 2 3" xfId="8250" xr:uid="{EA17EB81-A2CD-4CFC-9A22-7861201794A2}"/>
    <cellStyle name="Normal 2 2 4 4 2 2 2 3 2" xfId="28874" xr:uid="{6A9856E1-AF8C-46F2-BDC0-2C18C8A0E367}"/>
    <cellStyle name="Normal 2 2 4 4 2 2 2 3 3" xfId="18630" xr:uid="{CB26F624-9167-4FB8-8C0A-A16311834941}"/>
    <cellStyle name="Normal 2 2 4 4 2 2 2 4" xfId="11083" xr:uid="{D5A6ADFE-07E2-4619-9C63-BE5376FD203F}"/>
    <cellStyle name="Normal 2 2 4 4 2 2 2 4 2" xfId="21463" xr:uid="{970BFC75-E9CB-4FA0-9E55-2B4CBB770332}"/>
    <cellStyle name="Normal 2 2 4 4 2 2 2 5" xfId="24196" xr:uid="{C7F805C5-CD1D-4343-97B2-CB2904B30195}"/>
    <cellStyle name="Normal 2 2 4 4 2 2 2 6" xfId="13705" xr:uid="{A5BA1D42-DFBB-45CE-BE54-1C46C308C69F}"/>
    <cellStyle name="Normal 2 2 4 4 2 2 3" xfId="4293" xr:uid="{B78048BC-5451-4B7A-817E-666FB94357DB}"/>
    <cellStyle name="Normal 2 2 4 4 2 2 3 2" xfId="9065" xr:uid="{6D823A29-95CE-49AD-8A19-4E3316CFECDD}"/>
    <cellStyle name="Normal 2 2 4 4 2 2 3 2 2" xfId="29108" xr:uid="{80E5DA21-8A94-4D4F-97C7-ED19F16C6CFA}"/>
    <cellStyle name="Normal 2 2 4 4 2 2 3 2 3" xfId="19445" xr:uid="{7BDF0715-D175-494C-89C1-DFD8CC93A86B}"/>
    <cellStyle name="Normal 2 2 4 4 2 2 3 3" xfId="11898" xr:uid="{D5290866-D956-4FC8-A108-398E0DC7BF46}"/>
    <cellStyle name="Normal 2 2 4 4 2 2 3 3 2" xfId="22278" xr:uid="{07DD412E-235B-4C27-8074-60D13736BCAE}"/>
    <cellStyle name="Normal 2 2 4 4 2 2 3 4" xfId="23556" xr:uid="{31DD1FEC-DA3E-4CE7-92F5-5A971C3426DB}"/>
    <cellStyle name="Normal 2 2 4 4 2 2 3 5" xfId="16612" xr:uid="{B3538216-F715-4E68-92E2-D0880EF9D01A}"/>
    <cellStyle name="Normal 2 2 4 4 2 2 4" xfId="5090" xr:uid="{A7E355CD-0E3F-483B-8272-C414E2582F77}"/>
    <cellStyle name="Normal 2 2 4 4 2 2 4 2" xfId="28346" xr:uid="{1F9C6DE4-285B-433E-ABC7-AB854B8CE204}"/>
    <cellStyle name="Normal 2 2 4 4 2 2 4 3" xfId="14387" xr:uid="{8F3ACA04-E0A2-4A7C-9BAF-CB8955CED3E7}"/>
    <cellStyle name="Normal 2 2 4 4 2 2 5" xfId="6840" xr:uid="{27A434D6-B15F-479D-8681-5FD22A29BD41}"/>
    <cellStyle name="Normal 2 2 4 4 2 2 5 2" xfId="17220" xr:uid="{7DACB67C-6280-4D98-AE9B-103BD5B2E4C6}"/>
    <cellStyle name="Normal 2 2 4 4 2 2 6" xfId="9673" xr:uid="{A63E5426-E54D-43DB-A7BC-9F51459C7F64}"/>
    <cellStyle name="Normal 2 2 4 4 2 2 6 2" xfId="20053" xr:uid="{7E576224-A64A-4141-A23B-26DE3D63FC1E}"/>
    <cellStyle name="Normal 2 2 4 4 2 2 7" xfId="24605" xr:uid="{6502A045-E6C0-4438-BBD3-91DDBCE38B90}"/>
    <cellStyle name="Normal 2 2 4 4 2 2 8" xfId="13156" xr:uid="{7D679ACC-1F21-451F-ADC2-8A62E12A3398}"/>
    <cellStyle name="Normal 2 2 4 4 2 3" xfId="3171" xr:uid="{00000000-0005-0000-0000-0000E2030000}"/>
    <cellStyle name="Normal 2 2 4 4 2 3 2" xfId="4459" xr:uid="{206E568B-39CE-49B8-A61D-88EAA7919F7B}"/>
    <cellStyle name="Normal 2 2 4 4 2 3 2 2" xfId="9231" xr:uid="{1A3D5F21-CB49-4A3A-A819-33CD3F4A69BE}"/>
    <cellStyle name="Normal 2 2 4 4 2 3 2 2 2" xfId="29222" xr:uid="{C5C5F167-7233-41BA-87B4-0D2E75CFCF78}"/>
    <cellStyle name="Normal 2 2 4 4 2 3 2 2 3" xfId="19611" xr:uid="{45C39F80-5D95-41FF-B5DC-CEAC240300DA}"/>
    <cellStyle name="Normal 2 2 4 4 2 3 2 3" xfId="12064" xr:uid="{CAC07F2A-261C-4026-8C42-16192BB18E61}"/>
    <cellStyle name="Normal 2 2 4 4 2 3 2 3 2" xfId="22444" xr:uid="{0D19F29F-C64F-4AB4-A9FA-5F1CB9F70B30}"/>
    <cellStyle name="Normal 2 2 4 4 2 3 2 4" xfId="25707" xr:uid="{CDD8DDAB-9853-4B47-9D8E-6575E6953A69}"/>
    <cellStyle name="Normal 2 2 4 4 2 3 2 5" xfId="16778" xr:uid="{D8059488-2B45-405D-BE6E-2374BE30BFD3}"/>
    <cellStyle name="Normal 2 2 4 4 2 3 3" xfId="6229" xr:uid="{08C8D671-59C1-428E-8055-31CC7FE6F58E}"/>
    <cellStyle name="Normal 2 2 4 4 2 3 3 2" xfId="28543" xr:uid="{69B8F7CE-7389-4D99-BB44-AA1DB0CA353B}"/>
    <cellStyle name="Normal 2 2 4 4 2 3 3 3" xfId="15798" xr:uid="{31E4AAF4-9475-4707-9055-F536DB87E085}"/>
    <cellStyle name="Normal 2 2 4 4 2 3 4" xfId="8251" xr:uid="{E2929E5E-5C0D-4279-A283-F6F09470487D}"/>
    <cellStyle name="Normal 2 2 4 4 2 3 4 2" xfId="18631" xr:uid="{72CAC696-7E23-4B15-A05B-BFFCC84A86BF}"/>
    <cellStyle name="Normal 2 2 4 4 2 3 5" xfId="11084" xr:uid="{E6A5E95A-552F-40B6-ADF3-CA7A9476BEF6}"/>
    <cellStyle name="Normal 2 2 4 4 2 3 5 2" xfId="21464" xr:uid="{3CBB2F69-656D-4544-B4C3-B125B898FB5A}"/>
    <cellStyle name="Normal 2 2 4 4 2 3 6" xfId="23323" xr:uid="{9D4E033E-345B-42B5-B5CB-51D18B8300A9}"/>
    <cellStyle name="Normal 2 2 4 4 2 3 7" xfId="13706" xr:uid="{F5BDEA87-72D8-49AF-A594-3A3AAA66B1AB}"/>
    <cellStyle name="Normal 2 2 4 4 2 4" xfId="3169" xr:uid="{00000000-0005-0000-0000-0000E3030000}"/>
    <cellStyle name="Normal 2 2 4 4 2 4 2" xfId="6227" xr:uid="{7A8CD3BE-398A-42F4-A00C-D6C2D1FC6424}"/>
    <cellStyle name="Normal 2 2 4 4 2 4 2 2" xfId="25980" xr:uid="{D3AEFA4E-ED85-4369-801C-35C170119C43}"/>
    <cellStyle name="Normal 2 2 4 4 2 4 2 3" xfId="15796" xr:uid="{8B3D8C03-4B28-4701-9BC0-E0492329EE37}"/>
    <cellStyle name="Normal 2 2 4 4 2 4 3" xfId="8249" xr:uid="{AB654E16-B54B-4650-90D7-33C4D165A2E9}"/>
    <cellStyle name="Normal 2 2 4 4 2 4 3 2" xfId="18629" xr:uid="{FB553D22-0586-41D1-9388-C2CFE5E3579F}"/>
    <cellStyle name="Normal 2 2 4 4 2 4 4" xfId="11082" xr:uid="{EBC68E25-6416-4CAF-9284-4652454ED3F0}"/>
    <cellStyle name="Normal 2 2 4 4 2 4 4 2" xfId="21462" xr:uid="{D2FA66C1-030A-474F-9AA7-D466EA909659}"/>
    <cellStyle name="Normal 2 2 4 4 2 4 5" xfId="25313" xr:uid="{FBF2EB05-6896-4ABA-8B70-A39F5D34AFF2}"/>
    <cellStyle name="Normal 2 2 4 4 2 4 6" xfId="13704" xr:uid="{A141E574-1CE7-4677-80BB-24E6647DC336}"/>
    <cellStyle name="Normal 2 2 4 4 2 5" xfId="2615" xr:uid="{00000000-0005-0000-0000-0000E4030000}"/>
    <cellStyle name="Normal 2 2 4 4 2 5 2" xfId="5877" xr:uid="{D5067EBC-2A76-4582-98EF-85BF08AF765B}"/>
    <cellStyle name="Normal 2 2 4 4 2 5 2 2" xfId="28434" xr:uid="{78BEE00F-E4A4-4E20-A307-8FA1AF518F42}"/>
    <cellStyle name="Normal 2 2 4 4 2 5 2 3" xfId="15287" xr:uid="{E64DD205-EBA4-4437-B2D1-7E44E853D800}"/>
    <cellStyle name="Normal 2 2 4 4 2 5 3" xfId="7740" xr:uid="{3A682AFA-68B6-4AFA-9A6D-47E07CDE9E29}"/>
    <cellStyle name="Normal 2 2 4 4 2 5 3 2" xfId="18120" xr:uid="{DA12A73C-0C85-4C00-BF7D-3AC985E434BE}"/>
    <cellStyle name="Normal 2 2 4 4 2 5 4" xfId="10573" xr:uid="{EB98CB3D-7C11-4696-A1B8-69BB39AE169F}"/>
    <cellStyle name="Normal 2 2 4 4 2 5 4 2" xfId="20953" xr:uid="{B9F55497-735C-4CA6-AB2E-7F06AE06D658}"/>
    <cellStyle name="Normal 2 2 4 4 2 5 5" xfId="22924" xr:uid="{FBF42E42-30A9-4E67-99A3-8762FB36C74C}"/>
    <cellStyle name="Normal 2 2 4 4 2 5 6" xfId="13003" xr:uid="{0FFE5BC1-EEF7-4CA9-99AE-BA56E8A0DB3C}"/>
    <cellStyle name="Normal 2 2 4 4 2 6" xfId="2322" xr:uid="{00000000-0005-0000-0000-0000DF030000}"/>
    <cellStyle name="Normal 2 2 4 4 2 6 2" xfId="7449" xr:uid="{4B0A431F-81C3-424A-A1B9-5117ACAEBDC8}"/>
    <cellStyle name="Normal 2 2 4 4 2 6 2 2" xfId="17829" xr:uid="{EFDE1C88-A96F-4916-9785-960F88FC2CBC}"/>
    <cellStyle name="Normal 2 2 4 4 2 6 3" xfId="10282" xr:uid="{7D74A021-2C68-4F3D-A581-08CB0E0A0611}"/>
    <cellStyle name="Normal 2 2 4 4 2 6 3 2" xfId="20662" xr:uid="{F7A794A6-9A2D-435D-B820-48BFFCEB7CE0}"/>
    <cellStyle name="Normal 2 2 4 4 2 6 4" xfId="23254" xr:uid="{9A66368B-EDE4-4098-AAA0-B4C9A195FC3E}"/>
    <cellStyle name="Normal 2 2 4 4 2 6 5" xfId="14996" xr:uid="{F2C71A4D-B904-43C0-9BE3-6AB71E559423}"/>
    <cellStyle name="Normal 2 2 4 4 2 7" xfId="3841" xr:uid="{947E7DE4-2AAA-4678-93E2-AD134211222F}"/>
    <cellStyle name="Normal 2 2 4 4 2 7 2" xfId="8674" xr:uid="{921DFA96-96AF-4640-8753-FDF66440E028}"/>
    <cellStyle name="Normal 2 2 4 4 2 7 2 2" xfId="19054" xr:uid="{A60E6FFB-625D-48EC-84F9-98E7D2FBDBCE}"/>
    <cellStyle name="Normal 2 2 4 4 2 7 3" xfId="11507" xr:uid="{306D5514-044E-4B24-9269-02C4A23F0CA7}"/>
    <cellStyle name="Normal 2 2 4 4 2 7 3 2" xfId="21887" xr:uid="{D358F6F4-2044-41F4-8D7C-2D7523119D31}"/>
    <cellStyle name="Normal 2 2 4 4 2 7 4" xfId="16221" xr:uid="{048821DA-2C2B-425F-A0C8-D1A6C2D0C089}"/>
    <cellStyle name="Normal 2 2 4 4 2 8" xfId="5089" xr:uid="{D0EDA893-E636-4BBD-A856-E9E961EA5291}"/>
    <cellStyle name="Normal 2 2 4 4 2 8 2" xfId="14386" xr:uid="{C1DB47FF-B6D8-4A8D-9198-86547AE6E118}"/>
    <cellStyle name="Normal 2 2 4 4 2 9" xfId="6839" xr:uid="{685711C8-C591-421C-B3CA-6A7FEE7F9503}"/>
    <cellStyle name="Normal 2 2 4 4 2 9 2" xfId="17219" xr:uid="{0FC4E765-EF25-4FCB-9B58-82CAA5A6E735}"/>
    <cellStyle name="Normal 2 2 4 4 3" xfId="738" xr:uid="{00000000-0005-0000-0000-00008E040000}"/>
    <cellStyle name="Normal 2 2 4 4 3 2" xfId="3172" xr:uid="{00000000-0005-0000-0000-0000E6030000}"/>
    <cellStyle name="Normal 2 2 4 4 3 2 2" xfId="6230" xr:uid="{AEC9A15C-3897-45C6-A6F6-566F78D89093}"/>
    <cellStyle name="Normal 2 2 4 4 3 2 2 2" xfId="22740" xr:uid="{6081BA4B-B5AC-4CC6-86A4-23ADDB668E10}"/>
    <cellStyle name="Normal 2 2 4 4 3 2 2 3" xfId="28525" xr:uid="{6F0C2A27-5F8A-46A2-8A97-B32FBBF4D23E}"/>
    <cellStyle name="Normal 2 2 4 4 3 2 2 4" xfId="15799" xr:uid="{5DC77F8C-E6CC-42D2-AD15-C46239C9D594}"/>
    <cellStyle name="Normal 2 2 4 4 3 2 3" xfId="8252" xr:uid="{76509527-AEFC-4E16-9C04-BC9A58BF4955}"/>
    <cellStyle name="Normal 2 2 4 4 3 2 3 2" xfId="28875" xr:uid="{703DB7FC-9B0D-4086-90F4-6A8EB493AF8D}"/>
    <cellStyle name="Normal 2 2 4 4 3 2 3 3" xfId="18632" xr:uid="{4F120A83-0BE0-4DD3-8F4D-E57898805FD9}"/>
    <cellStyle name="Normal 2 2 4 4 3 2 4" xfId="11085" xr:uid="{25EEAC75-C747-4A62-B492-2FEC2383350C}"/>
    <cellStyle name="Normal 2 2 4 4 3 2 4 2" xfId="21465" xr:uid="{98B0BAF0-C3C1-4180-948A-1FE152978A3A}"/>
    <cellStyle name="Normal 2 2 4 4 3 2 5" xfId="25379" xr:uid="{EAAEC73E-2C23-4EAA-A9FA-4A9B618A51FE}"/>
    <cellStyle name="Normal 2 2 4 4 3 2 6" xfId="13707" xr:uid="{D6198460-BA57-4E25-AFE3-6D78E63DA367}"/>
    <cellStyle name="Normal 2 2 4 4 3 3" xfId="2724" xr:uid="{00000000-0005-0000-0000-0000E7030000}"/>
    <cellStyle name="Normal 2 2 4 4 3 3 2" xfId="5942" xr:uid="{1D18FA06-C285-4FCE-840F-7726D08ADCD2}"/>
    <cellStyle name="Normal 2 2 4 4 3 3 2 2" xfId="26394" xr:uid="{94948FCC-21DF-42DA-85D0-CEB2759B487D}"/>
    <cellStyle name="Normal 2 2 4 4 3 3 2 3" xfId="15395" xr:uid="{CB4508A2-3CF1-4781-8474-19DB3C944215}"/>
    <cellStyle name="Normal 2 2 4 4 3 3 3" xfId="7848" xr:uid="{6F51C793-BD92-48F4-A945-480DC939EE0B}"/>
    <cellStyle name="Normal 2 2 4 4 3 3 3 2" xfId="18228" xr:uid="{28ED8F68-5017-45AB-BBB2-6724396EAE2B}"/>
    <cellStyle name="Normal 2 2 4 4 3 3 4" xfId="10681" xr:uid="{C1DBEED9-84A2-4584-B432-2CEA05179ADD}"/>
    <cellStyle name="Normal 2 2 4 4 3 3 4 2" xfId="21061" xr:uid="{5755DDD9-E6B6-4AF8-B733-F8A0ABFA8A56}"/>
    <cellStyle name="Normal 2 2 4 4 3 3 5" xfId="22712" xr:uid="{5480C5DC-370B-4D68-9340-99542CB2E27A}"/>
    <cellStyle name="Normal 2 2 4 4 3 3 6" xfId="13155" xr:uid="{E550B2BD-17F8-4B9E-99E9-C720BDB97E52}"/>
    <cellStyle name="Normal 2 2 4 4 3 4" xfId="4158" xr:uid="{29B70EA5-493F-4A4C-9AAB-F0745EE8E9C7}"/>
    <cellStyle name="Normal 2 2 4 4 3 4 2" xfId="8930" xr:uid="{D286C9A1-A09B-41DF-BD14-9BE972AF9677}"/>
    <cellStyle name="Normal 2 2 4 4 3 4 2 2" xfId="29027" xr:uid="{15C43BBA-81D1-46D9-B219-8D124E42713E}"/>
    <cellStyle name="Normal 2 2 4 4 3 4 2 3" xfId="19310" xr:uid="{74B98875-B4D2-4C85-9BB9-F5B64AEA1AE7}"/>
    <cellStyle name="Normal 2 2 4 4 3 4 3" xfId="11763" xr:uid="{0740932C-0657-4FC7-B42C-4FD43BF391C4}"/>
    <cellStyle name="Normal 2 2 4 4 3 4 3 2" xfId="22143" xr:uid="{40862A5D-22C5-4F91-A67F-625D5BF41BAB}"/>
    <cellStyle name="Normal 2 2 4 4 3 4 4" xfId="25284" xr:uid="{28EB06E8-35D9-41B7-A6ED-F6C5216ED081}"/>
    <cellStyle name="Normal 2 2 4 4 3 4 5" xfId="16477" xr:uid="{E6F72420-9E7F-4453-884B-C72A8488B5AE}"/>
    <cellStyle name="Normal 2 2 4 4 3 5" xfId="5091" xr:uid="{99BB098F-49B2-4E54-9FAD-ED4856CBD1C3}"/>
    <cellStyle name="Normal 2 2 4 4 3 5 2" xfId="26627" xr:uid="{342A50DA-C48E-47AB-B5E9-871F17FA607B}"/>
    <cellStyle name="Normal 2 2 4 4 3 5 3" xfId="14388" xr:uid="{4060603D-95A6-41B6-8D68-D0F790E76ABE}"/>
    <cellStyle name="Normal 2 2 4 4 3 6" xfId="6841" xr:uid="{A608F365-6CB5-4AB0-A40B-A32EF0CB4174}"/>
    <cellStyle name="Normal 2 2 4 4 3 6 2" xfId="17221" xr:uid="{B9833EDB-AB48-4EAA-A136-B57BDA372475}"/>
    <cellStyle name="Normal 2 2 4 4 3 7" xfId="9674" xr:uid="{70768092-000C-4A45-887B-BF38241F6CC5}"/>
    <cellStyle name="Normal 2 2 4 4 3 7 2" xfId="20054" xr:uid="{E51A2E36-A471-40DE-AD4A-FD5DACC39447}"/>
    <cellStyle name="Normal 2 2 4 4 3 8" xfId="24221" xr:uid="{97AFD24C-F5A5-4F00-A96B-8C0B6F5D2221}"/>
    <cellStyle name="Normal 2 2 4 4 3 9" xfId="12714" xr:uid="{90A98170-6759-44D3-B540-5133EB0A3B85}"/>
    <cellStyle name="Normal 2 2 4 4 4" xfId="739" xr:uid="{00000000-0005-0000-0000-00008F040000}"/>
    <cellStyle name="Normal 2 2 4 4 4 2" xfId="4460" xr:uid="{6F61A1E0-1820-47C0-8C47-577AD9F9DAA3}"/>
    <cellStyle name="Normal 2 2 4 4 4 2 2" xfId="9232" xr:uid="{A475B121-84BE-42D6-8C27-FE2A6C61BCED}"/>
    <cellStyle name="Normal 2 2 4 4 4 2 2 2" xfId="29223" xr:uid="{59D8F497-75E7-40C8-AF91-B75815CA8E29}"/>
    <cellStyle name="Normal 2 2 4 4 4 2 2 3" xfId="19612" xr:uid="{93627C9A-A0A8-4554-A245-32AB4D560D98}"/>
    <cellStyle name="Normal 2 2 4 4 4 2 3" xfId="12065" xr:uid="{56BFEA34-C594-4E40-A4DD-2B246337596B}"/>
    <cellStyle name="Normal 2 2 4 4 4 2 3 2" xfId="22445" xr:uid="{D7AAE023-1B66-4B7F-81B1-4A58E6793B0E}"/>
    <cellStyle name="Normal 2 2 4 4 4 2 4" xfId="23548" xr:uid="{33069559-9E77-4F89-B51A-34DF942CEC6A}"/>
    <cellStyle name="Normal 2 2 4 4 4 2 5" xfId="16779" xr:uid="{8F563E49-31CF-455A-AC24-7F91AAF4F63D}"/>
    <cellStyle name="Normal 2 2 4 4 4 3" xfId="5092" xr:uid="{BC1CB8FF-8F1B-4BA9-89E8-303B964FCFE1}"/>
    <cellStyle name="Normal 2 2 4 4 4 3 2" xfId="27345" xr:uid="{8891E6CB-1C64-47CC-BF55-882F285C3294}"/>
    <cellStyle name="Normal 2 2 4 4 4 3 3" xfId="14389" xr:uid="{DBE931C6-EF20-4F7B-9979-8672A3D304C5}"/>
    <cellStyle name="Normal 2 2 4 4 4 4" xfId="6842" xr:uid="{8ED7317D-AE72-42E4-B033-B26F442A5557}"/>
    <cellStyle name="Normal 2 2 4 4 4 4 2" xfId="17222" xr:uid="{EC7E73AB-B357-411A-A1A2-1AA9324CFAF6}"/>
    <cellStyle name="Normal 2 2 4 4 4 5" xfId="9675" xr:uid="{8C46AFBD-24F4-42A2-87E9-FE63B2E36246}"/>
    <cellStyle name="Normal 2 2 4 4 4 5 2" xfId="20055" xr:uid="{579A9DD2-1D03-428F-9B67-C7794496F86F}"/>
    <cellStyle name="Normal 2 2 4 4 4 6" xfId="23776" xr:uid="{1B0A001D-86C2-4545-920E-AA84E3F3E29E}"/>
    <cellStyle name="Normal 2 2 4 4 4 7" xfId="13708" xr:uid="{1BC04112-A3D0-415F-BFA2-2A66E4C563F2}"/>
    <cellStyle name="Normal 2 2 4 4 5" xfId="2899" xr:uid="{00000000-0005-0000-0000-0000E9030000}"/>
    <cellStyle name="Normal 2 2 4 4 5 2" xfId="6085" xr:uid="{0DE3E1DB-7D7E-48D0-8C45-8CE4F344C2D7}"/>
    <cellStyle name="Normal 2 2 4 4 5 2 2" xfId="24191" xr:uid="{96DA388D-9760-4F77-B463-9718C34830DD}"/>
    <cellStyle name="Normal 2 2 4 4 5 2 3" xfId="26080" xr:uid="{CA8D3603-B7B2-424A-9666-F2140B681E26}"/>
    <cellStyle name="Normal 2 2 4 4 5 2 4" xfId="15563" xr:uid="{91910D66-2E8E-4E05-ABB7-E81FEB359B34}"/>
    <cellStyle name="Normal 2 2 4 4 5 3" xfId="8016" xr:uid="{A502F691-3D0E-4563-87E2-CC79587729B7}"/>
    <cellStyle name="Normal 2 2 4 4 5 3 2" xfId="28591" xr:uid="{31974CD5-239E-45A9-ABE3-300A149574EA}"/>
    <cellStyle name="Normal 2 2 4 4 5 3 3" xfId="18396" xr:uid="{D5D7E922-CF7E-4602-BF0D-8428E385B66F}"/>
    <cellStyle name="Normal 2 2 4 4 5 4" xfId="10849" xr:uid="{22AD69CC-79E4-474F-8BA8-6928D1F6475C}"/>
    <cellStyle name="Normal 2 2 4 4 5 4 2" xfId="21229" xr:uid="{1DE5C62F-DDBE-4826-86D7-DE5A8EB1D5F3}"/>
    <cellStyle name="Normal 2 2 4 4 5 5" xfId="23197" xr:uid="{8EF9A2B9-BA47-4481-A01F-091A99849719}"/>
    <cellStyle name="Normal 2 2 4 4 5 6" xfId="13412" xr:uid="{F71E976F-F2E4-4870-8EC4-0698440CD54D}"/>
    <cellStyle name="Normal 2 2 4 4 6" xfId="2452" xr:uid="{00000000-0005-0000-0000-0000EA030000}"/>
    <cellStyle name="Normal 2 2 4 4 6 2" xfId="5744" xr:uid="{503F4DAD-0739-4D22-B301-05F69B020E1D}"/>
    <cellStyle name="Normal 2 2 4 4 6 2 2" xfId="27113" xr:uid="{BFE77B4D-3671-486C-BE5C-A397C96854F0}"/>
    <cellStyle name="Normal 2 2 4 4 6 2 3" xfId="15124" xr:uid="{45328C7B-52DA-487E-AA36-56D91EE4B36C}"/>
    <cellStyle name="Normal 2 2 4 4 6 3" xfId="7577" xr:uid="{BC637505-56DC-4566-8575-6501DB897D14}"/>
    <cellStyle name="Normal 2 2 4 4 6 3 2" xfId="17957" xr:uid="{ADF89247-8533-412A-987F-7361408CF1DC}"/>
    <cellStyle name="Normal 2 2 4 4 6 4" xfId="10410" xr:uid="{0F209FF0-DB3D-4705-B36C-8B8EA8D305DD}"/>
    <cellStyle name="Normal 2 2 4 4 6 4 2" xfId="20790" xr:uid="{55AE9076-243B-47F8-9ABF-68A36C6388D7}"/>
    <cellStyle name="Normal 2 2 4 4 6 5" xfId="23699" xr:uid="{8742C3B2-0416-4933-B98B-59B351F99F24}"/>
    <cellStyle name="Normal 2 2 4 4 6 6" xfId="12840" xr:uid="{4A6421B6-61C8-4996-A67A-A4F3D90FA67B}"/>
    <cellStyle name="Normal 2 2 4 4 7" xfId="2206" xr:uid="{00000000-0005-0000-0000-0000DE030000}"/>
    <cellStyle name="Normal 2 2 4 4 7 2" xfId="7333" xr:uid="{1A31971A-39F5-4EEA-94AD-C4849A017D9D}"/>
    <cellStyle name="Normal 2 2 4 4 7 2 2" xfId="17713" xr:uid="{8C7E7CA6-E30D-4C36-8BF4-F0A980FDE0A3}"/>
    <cellStyle name="Normal 2 2 4 4 7 3" xfId="10166" xr:uid="{A1DCAF1F-9C89-4E06-8EF8-FD3DFCB86A49}"/>
    <cellStyle name="Normal 2 2 4 4 7 3 2" xfId="20546" xr:uid="{A74C7EDB-A006-4F72-9768-DFAC23401C5D}"/>
    <cellStyle name="Normal 2 2 4 4 7 4" xfId="24285" xr:uid="{9DF97B59-32B7-41EC-B282-0F0F5F95B48F}"/>
    <cellStyle name="Normal 2 2 4 4 7 5" xfId="14880" xr:uid="{3A5D5290-DD44-4C7C-A76B-F57BA77A82DD}"/>
    <cellStyle name="Normal 2 2 4 4 8" xfId="3929" xr:uid="{962AD314-BF12-439C-AB49-0651A687A10E}"/>
    <cellStyle name="Normal 2 2 4 4 8 2" xfId="8761" xr:uid="{1DDDB41C-94D2-4D16-B145-A71EDBC318ED}"/>
    <cellStyle name="Normal 2 2 4 4 8 2 2" xfId="19141" xr:uid="{B9DF84F6-C140-40B7-8AC4-2AFD6A35CE40}"/>
    <cellStyle name="Normal 2 2 4 4 8 3" xfId="11594" xr:uid="{346BA0A1-AE22-4C9D-BDCA-F68E6E6D2258}"/>
    <cellStyle name="Normal 2 2 4 4 8 3 2" xfId="21974" xr:uid="{1F59A14C-F2DF-4B34-BFEE-2FA3B6A69306}"/>
    <cellStyle name="Normal 2 2 4 4 8 4" xfId="16308" xr:uid="{C9490936-9543-4F9B-AF22-D5AD73F04C32}"/>
    <cellStyle name="Normal 2 2 4 4 9" xfId="5088" xr:uid="{492C6885-DC44-4B48-8499-F1090CC0D711}"/>
    <cellStyle name="Normal 2 2 4 4 9 2" xfId="14385" xr:uid="{BE6675D0-FABD-4AB3-B1BD-5D214A7BDEDB}"/>
    <cellStyle name="Normal 2 2 4 5" xfId="740" xr:uid="{00000000-0005-0000-0000-000090040000}"/>
    <cellStyle name="Normal 2 2 4 5 10" xfId="9676" xr:uid="{7B97F55A-82F5-48A1-B2B1-D2BF92C5B64F}"/>
    <cellStyle name="Normal 2 2 4 5 10 2" xfId="20056" xr:uid="{F8D046E5-C5AA-4AD2-B070-1DC81C413E00}"/>
    <cellStyle name="Normal 2 2 4 5 11" xfId="23716" xr:uid="{0951A431-4C8C-4F89-9420-DA73C96B3141}"/>
    <cellStyle name="Normal 2 2 4 5 12" xfId="12557" xr:uid="{A3E7AC24-E3A9-43E8-9E59-4A513FD1FF03}"/>
    <cellStyle name="Normal 2 2 4 5 2" xfId="741" xr:uid="{00000000-0005-0000-0000-000091040000}"/>
    <cellStyle name="Normal 2 2 4 5 2 2" xfId="742" xr:uid="{00000000-0005-0000-0000-000092040000}"/>
    <cellStyle name="Normal 2 2 4 5 2 2 2" xfId="5095" xr:uid="{28570D24-0A6D-4749-B208-79CEBAAD5853}"/>
    <cellStyle name="Normal 2 2 4 5 2 2 2 2" xfId="22827" xr:uid="{3F0B452C-4939-41CA-93D5-5DD1126CB3F3}"/>
    <cellStyle name="Normal 2 2 4 5 2 2 2 3" xfId="27048" xr:uid="{40ECDCAF-293A-4154-9A21-1B16E386C4EF}"/>
    <cellStyle name="Normal 2 2 4 5 2 2 2 4" xfId="14392" xr:uid="{044275AE-12C9-498C-A003-DE8E34E87906}"/>
    <cellStyle name="Normal 2 2 4 5 2 2 3" xfId="6845" xr:uid="{5C17A478-D5DD-465B-8874-B8ED2426D041}"/>
    <cellStyle name="Normal 2 2 4 5 2 2 3 2" xfId="27587" xr:uid="{0D63F2D4-6085-471C-84A3-B300ED17C07C}"/>
    <cellStyle name="Normal 2 2 4 5 2 2 3 3" xfId="27220" xr:uid="{B0C46705-ED62-4E14-84D2-519B282BDCEB}"/>
    <cellStyle name="Normal 2 2 4 5 2 2 3 4" xfId="17225" xr:uid="{5459CE37-F0C5-45CB-96A5-25B619B06C47}"/>
    <cellStyle name="Normal 2 2 4 5 2 2 4" xfId="9678" xr:uid="{F042A46C-D0F9-41D4-B2A4-92CD80D95D32}"/>
    <cellStyle name="Normal 2 2 4 5 2 2 4 2" xfId="29390" xr:uid="{03658FA6-7EE1-4353-BE74-76B87C1AADA6}"/>
    <cellStyle name="Normal 2 2 4 5 2 2 4 3" xfId="20058" xr:uid="{AA542A39-720A-4635-9083-45EE6A0A5CC6}"/>
    <cellStyle name="Normal 2 2 4 5 2 2 5" xfId="24814" xr:uid="{7B2739E9-5973-4F5C-B8B6-6B73C0D1F165}"/>
    <cellStyle name="Normal 2 2 4 5 2 2 6" xfId="13709" xr:uid="{BB7E1BB1-AB4F-42E9-8D62-F17FCEEBCD35}"/>
    <cellStyle name="Normal 2 2 4 5 2 3" xfId="2725" xr:uid="{00000000-0005-0000-0000-0000EE030000}"/>
    <cellStyle name="Normal 2 2 4 5 2 3 2" xfId="5943" xr:uid="{F6D38D51-2623-49A2-8808-D5BB8AFFFF61}"/>
    <cellStyle name="Normal 2 2 4 5 2 3 2 2" xfId="27891" xr:uid="{C21BDB48-8823-42E7-92C5-9B8DB0D560C7}"/>
    <cellStyle name="Normal 2 2 4 5 2 3 2 3" xfId="15396" xr:uid="{D2D9347C-04B5-4346-BDEB-C692AA8CA9FE}"/>
    <cellStyle name="Normal 2 2 4 5 2 3 3" xfId="7849" xr:uid="{0E5FCDA9-E4F7-4688-9D9D-88255B9DD5EA}"/>
    <cellStyle name="Normal 2 2 4 5 2 3 3 2" xfId="18229" xr:uid="{592C8A09-FE5B-4460-B472-67C1E3085872}"/>
    <cellStyle name="Normal 2 2 4 5 2 3 4" xfId="10682" xr:uid="{0AD2B235-01AE-4C19-A4B6-DE626B8E454A}"/>
    <cellStyle name="Normal 2 2 4 5 2 3 4 2" xfId="21062" xr:uid="{C7884267-B29B-4974-A01D-909FDF74F5FF}"/>
    <cellStyle name="Normal 2 2 4 5 2 3 5" xfId="23434" xr:uid="{7FF78EF0-3EB3-4DE3-AF88-1356CDB6B359}"/>
    <cellStyle name="Normal 2 2 4 5 2 3 6" xfId="13157" xr:uid="{928D3D76-F08C-4966-BB9A-B6A8880D2C25}"/>
    <cellStyle name="Normal 2 2 4 5 2 4" xfId="4159" xr:uid="{B1CB9D71-BC6D-4295-8292-81C516C3D8E2}"/>
    <cellStyle name="Normal 2 2 4 5 2 4 2" xfId="8931" xr:uid="{24CA900A-4291-437F-8DED-6E64B2BD93DE}"/>
    <cellStyle name="Normal 2 2 4 5 2 4 2 2" xfId="29028" xr:uid="{8CBEBEA7-7A2E-4712-A5A6-92EFD5340060}"/>
    <cellStyle name="Normal 2 2 4 5 2 4 2 3" xfId="19311" xr:uid="{A48A11BB-1DD6-48D0-8C40-08BE5F1C595A}"/>
    <cellStyle name="Normal 2 2 4 5 2 4 3" xfId="11764" xr:uid="{11E6FCD9-830F-4F75-828E-70B88D2E995E}"/>
    <cellStyle name="Normal 2 2 4 5 2 4 3 2" xfId="22144" xr:uid="{18C0C716-41DF-4A62-A6BD-470B2DC2FC54}"/>
    <cellStyle name="Normal 2 2 4 5 2 4 4" xfId="23250" xr:uid="{A98E546F-C340-48AF-A43B-C807C1E05AE5}"/>
    <cellStyle name="Normal 2 2 4 5 2 4 5" xfId="16478" xr:uid="{831B71F9-BF95-4D3F-94C0-484719694836}"/>
    <cellStyle name="Normal 2 2 4 5 2 5" xfId="5094" xr:uid="{C3E2C19F-B5DD-4E01-9FC4-5993F6DA318B}"/>
    <cellStyle name="Normal 2 2 4 5 2 5 2" xfId="27950" xr:uid="{354E6BC2-73E2-4260-9F97-02018A60A75D}"/>
    <cellStyle name="Normal 2 2 4 5 2 5 3" xfId="14391" xr:uid="{3808A8A3-344F-438D-9BA1-44B18E74A88D}"/>
    <cellStyle name="Normal 2 2 4 5 2 6" xfId="6844" xr:uid="{073BA752-4158-4AD7-89AD-6E1F88147547}"/>
    <cellStyle name="Normal 2 2 4 5 2 6 2" xfId="17224" xr:uid="{C01ACFD6-2AA5-47C1-8013-9A69BB6E227F}"/>
    <cellStyle name="Normal 2 2 4 5 2 7" xfId="9677" xr:uid="{9BFC9367-57A4-4BCF-A13E-1EAB9A6C3750}"/>
    <cellStyle name="Normal 2 2 4 5 2 7 2" xfId="20057" xr:uid="{B015A7D0-F84B-4715-B46E-0B42B8A584F1}"/>
    <cellStyle name="Normal 2 2 4 5 2 8" xfId="23515" xr:uid="{582BBEEB-E589-4F88-A671-E0E3D0B20B5B}"/>
    <cellStyle name="Normal 2 2 4 5 2 9" xfId="12715" xr:uid="{23A72284-53DE-4592-B12C-9935660E9B4E}"/>
    <cellStyle name="Normal 2 2 4 5 3" xfId="743" xr:uid="{00000000-0005-0000-0000-000093040000}"/>
    <cellStyle name="Normal 2 2 4 5 3 2" xfId="4461" xr:uid="{543D7010-EC11-4C5C-8823-CA07FA97EBB6}"/>
    <cellStyle name="Normal 2 2 4 5 3 2 2" xfId="9233" xr:uid="{7946EBE5-C8A6-4AFC-8C75-BE85067E2889}"/>
    <cellStyle name="Normal 2 2 4 5 3 2 2 2" xfId="29224" xr:uid="{F16FFD0B-9C8F-427B-A9D0-CB334C7BBE3E}"/>
    <cellStyle name="Normal 2 2 4 5 3 2 2 3" xfId="19613" xr:uid="{34AB9D2E-E36C-4407-B65D-071BC5B859E2}"/>
    <cellStyle name="Normal 2 2 4 5 3 2 3" xfId="12066" xr:uid="{F638B181-2765-4D51-AF81-82FD5E72D1B3}"/>
    <cellStyle name="Normal 2 2 4 5 3 2 3 2" xfId="22446" xr:uid="{985CFABC-40AE-4CB2-A002-79B451F3F5B4}"/>
    <cellStyle name="Normal 2 2 4 5 3 2 4" xfId="25422" xr:uid="{36EB2C9D-BC28-4930-9B0C-930F3B5E4937}"/>
    <cellStyle name="Normal 2 2 4 5 3 2 5" xfId="16780" xr:uid="{378EFF27-069C-46B2-B917-7EE7243E536F}"/>
    <cellStyle name="Normal 2 2 4 5 3 3" xfId="5096" xr:uid="{5B0E600D-0395-4FA7-A923-CC03DBD41799}"/>
    <cellStyle name="Normal 2 2 4 5 3 3 2" xfId="24759" xr:uid="{7AFC624E-A7DB-4CFC-A0E7-45DF82D9EB1C}"/>
    <cellStyle name="Normal 2 2 4 5 3 3 3" xfId="26845" xr:uid="{04416A7C-E78A-4D80-A1F5-694BE8817E89}"/>
    <cellStyle name="Normal 2 2 4 5 3 3 4" xfId="14393" xr:uid="{78695938-377C-4D3D-89A4-72AE6A0619ED}"/>
    <cellStyle name="Normal 2 2 4 5 3 4" xfId="6846" xr:uid="{DBAE9308-A02F-41C9-9F77-0D2FBCB348CD}"/>
    <cellStyle name="Normal 2 2 4 5 3 4 2" xfId="25703" xr:uid="{02CD26FC-D72B-46A9-8F6F-D52FC0B4806E}"/>
    <cellStyle name="Normal 2 2 4 5 3 4 3" xfId="27986" xr:uid="{1CFA8BB8-A730-464D-86F9-BF569D84CD9B}"/>
    <cellStyle name="Normal 2 2 4 5 3 4 4" xfId="17226" xr:uid="{A3C3C419-C14C-4BC4-AB63-49466C8B3622}"/>
    <cellStyle name="Normal 2 2 4 5 3 5" xfId="9679" xr:uid="{1751C3CC-0E75-4446-BCE1-1D486883D5E6}"/>
    <cellStyle name="Normal 2 2 4 5 3 5 2" xfId="29391" xr:uid="{49D9377F-5AA3-4BEE-A998-76104D0D30A7}"/>
    <cellStyle name="Normal 2 2 4 5 3 5 3" xfId="20059" xr:uid="{B0E31A0F-1173-4255-BCF9-CC90A97B1F69}"/>
    <cellStyle name="Normal 2 2 4 5 3 6" xfId="23276" xr:uid="{2799481D-DDCC-406B-BD0B-987BBCF4D72E}"/>
    <cellStyle name="Normal 2 2 4 5 3 7" xfId="13710" xr:uid="{857D0E4E-899C-4861-BC16-BDE19717E27D}"/>
    <cellStyle name="Normal 2 2 4 5 4" xfId="744" xr:uid="{00000000-0005-0000-0000-000094040000}"/>
    <cellStyle name="Normal 2 2 4 5 4 2" xfId="5097" xr:uid="{7EB87CF0-2C76-4CBC-B6CB-9049E5B4F660}"/>
    <cellStyle name="Normal 2 2 4 5 4 2 2" xfId="25169" xr:uid="{8D1AEB1C-7266-473D-A268-862F58BB468B}"/>
    <cellStyle name="Normal 2 2 4 5 4 2 3" xfId="28702" xr:uid="{09FC95F5-B032-4D86-9861-23E1B2AAB4FE}"/>
    <cellStyle name="Normal 2 2 4 5 4 2 4" xfId="14394" xr:uid="{B85F9BC3-E33B-4029-A728-5A5C01794323}"/>
    <cellStyle name="Normal 2 2 4 5 4 3" xfId="6847" xr:uid="{3DBE0692-25D7-47D1-84E5-78018D02E7FB}"/>
    <cellStyle name="Normal 2 2 4 5 4 3 2" xfId="26914" xr:uid="{CDD2B155-591B-40A3-A0FB-D2C641F48F48}"/>
    <cellStyle name="Normal 2 2 4 5 4 3 3" xfId="17227" xr:uid="{CF9DB049-2E4F-4FB7-8079-18014F18DA3D}"/>
    <cellStyle name="Normal 2 2 4 5 4 4" xfId="9680" xr:uid="{9FB6C89D-5A91-4333-B754-32C018CC61CB}"/>
    <cellStyle name="Normal 2 2 4 5 4 4 2" xfId="20060" xr:uid="{A49A9189-74E2-42E8-AB4E-E0A6EA5B4F59}"/>
    <cellStyle name="Normal 2 2 4 5 4 5" xfId="25297" xr:uid="{3BEF782F-789F-43ED-B5D0-E737472780A8}"/>
    <cellStyle name="Normal 2 2 4 5 4 6" xfId="13413" xr:uid="{D770B22A-6255-463E-A8D4-F5BD124F57B7}"/>
    <cellStyle name="Normal 2 2 4 5 5" xfId="2512" xr:uid="{00000000-0005-0000-0000-0000F1030000}"/>
    <cellStyle name="Normal 2 2 4 5 5 2" xfId="5790" xr:uid="{61229B4B-7D35-441F-9C05-74043052A51A}"/>
    <cellStyle name="Normal 2 2 4 5 5 2 2" xfId="26901" xr:uid="{AB113FE4-F214-4508-B776-1E5A01F008CF}"/>
    <cellStyle name="Normal 2 2 4 5 5 2 3" xfId="15184" xr:uid="{C63419A0-6CF0-45AE-B6CA-A8578A0CB174}"/>
    <cellStyle name="Normal 2 2 4 5 5 3" xfId="7637" xr:uid="{E39053B9-93D2-44E9-A498-C40D0CF96456}"/>
    <cellStyle name="Normal 2 2 4 5 5 3 2" xfId="18017" xr:uid="{1ED545CA-255A-4438-8465-B120DDBB1034}"/>
    <cellStyle name="Normal 2 2 4 5 5 4" xfId="10470" xr:uid="{A8E0CB94-435A-412C-AF33-2EC7A9517F51}"/>
    <cellStyle name="Normal 2 2 4 5 5 4 2" xfId="20850" xr:uid="{9F14E22E-44B6-4D2B-A0FC-A873ECC1D32D}"/>
    <cellStyle name="Normal 2 2 4 5 5 5" xfId="22735" xr:uid="{494A08E6-C05E-47AB-B77E-5A9E143FB3F9}"/>
    <cellStyle name="Normal 2 2 4 5 5 6" xfId="12900" xr:uid="{6812ADF2-3DA3-4AB6-B7CB-FB1116E3258B}"/>
    <cellStyle name="Normal 2 2 4 5 6" xfId="2323" xr:uid="{00000000-0005-0000-0000-0000EB030000}"/>
    <cellStyle name="Normal 2 2 4 5 6 2" xfId="7450" xr:uid="{F41C4F13-5347-4957-9A27-118AF936526E}"/>
    <cellStyle name="Normal 2 2 4 5 6 2 2" xfId="28373" xr:uid="{273C0756-2776-4BA1-959B-4C4F49D88BF9}"/>
    <cellStyle name="Normal 2 2 4 5 6 2 3" xfId="17830" xr:uid="{90CB542C-D474-473F-A9E1-74BA300B9FCB}"/>
    <cellStyle name="Normal 2 2 4 5 6 3" xfId="10283" xr:uid="{E33EA191-46E5-476C-8E41-FE5C7F3751EE}"/>
    <cellStyle name="Normal 2 2 4 5 6 3 2" xfId="20663" xr:uid="{809E6F6C-1E7F-42AB-9E97-32FCE6D8504F}"/>
    <cellStyle name="Normal 2 2 4 5 6 4" xfId="24175" xr:uid="{CA1C02D9-C18B-435F-9838-57D8C1FCB386}"/>
    <cellStyle name="Normal 2 2 4 5 6 5" xfId="14997" xr:uid="{15C86A47-CAD9-4DF2-894C-75F8E206E539}"/>
    <cellStyle name="Normal 2 2 4 5 7" xfId="3930" xr:uid="{92C6F550-D67D-4D22-B4F4-71D3B594C79A}"/>
    <cellStyle name="Normal 2 2 4 5 7 2" xfId="8762" xr:uid="{F5E22FFD-B196-431C-BB9C-3E3F3A5ED9C4}"/>
    <cellStyle name="Normal 2 2 4 5 7 2 2" xfId="19142" xr:uid="{1A0B5E1F-9C62-46C2-AC7E-A68903DE8D29}"/>
    <cellStyle name="Normal 2 2 4 5 7 3" xfId="11595" xr:uid="{C8932BFE-8894-4946-9B20-BA1522CD46DA}"/>
    <cellStyle name="Normal 2 2 4 5 7 3 2" xfId="21975" xr:uid="{37AA7A53-86F3-43A6-85AE-B014BFE186E5}"/>
    <cellStyle name="Normal 2 2 4 5 7 4" xfId="28524" xr:uid="{51A23BEE-B27A-4184-A621-0A37B2EBE4D2}"/>
    <cellStyle name="Normal 2 2 4 5 7 5" xfId="16309" xr:uid="{19324787-BDE0-43D5-A9BC-938202896513}"/>
    <cellStyle name="Normal 2 2 4 5 8" xfId="5093" xr:uid="{E495AB42-427E-401E-938A-EA0A6B689707}"/>
    <cellStyle name="Normal 2 2 4 5 8 2" xfId="14390" xr:uid="{E71EFFA8-FE06-4932-8A74-650685A0237C}"/>
    <cellStyle name="Normal 2 2 4 5 9" xfId="6843" xr:uid="{EF6F5DF1-233C-43E7-8B22-AE589CEA1C77}"/>
    <cellStyle name="Normal 2 2 4 5 9 2" xfId="17223" xr:uid="{9665B699-C701-4FD8-A7AF-CFE727F32265}"/>
    <cellStyle name="Normal 2 2 4 6" xfId="745" xr:uid="{00000000-0005-0000-0000-000095040000}"/>
    <cellStyle name="Normal 2 2 4 6 10" xfId="9681" xr:uid="{408595D7-41CC-42B1-A421-11E52BBA95A2}"/>
    <cellStyle name="Normal 2 2 4 6 10 2" xfId="20061" xr:uid="{1F6FFD65-21B2-4ACC-BD36-251E90851B36}"/>
    <cellStyle name="Normal 2 2 4 6 11" xfId="24515" xr:uid="{CB15B39F-AAF7-4C08-91FD-C1E8B4B1E228}"/>
    <cellStyle name="Normal 2 2 4 6 12" xfId="12558" xr:uid="{84174D08-5A5E-4135-99CB-28BAF4EDF7AB}"/>
    <cellStyle name="Normal 2 2 4 6 2" xfId="746" xr:uid="{00000000-0005-0000-0000-000096040000}"/>
    <cellStyle name="Normal 2 2 4 6 2 2" xfId="747" xr:uid="{00000000-0005-0000-0000-000097040000}"/>
    <cellStyle name="Normal 2 2 4 6 2 2 2" xfId="5100" xr:uid="{65E64113-2928-481F-BA28-D79E0828D443}"/>
    <cellStyle name="Normal 2 2 4 6 2 2 2 2" xfId="24767" xr:uid="{E979248C-F30D-44A0-A701-C30CB53BFF2E}"/>
    <cellStyle name="Normal 2 2 4 6 2 2 2 3" xfId="27788" xr:uid="{1D847D1A-DDC9-458B-A302-6CBC445D8C64}"/>
    <cellStyle name="Normal 2 2 4 6 2 2 2 4" xfId="14397" xr:uid="{0D728C46-3C6A-4464-9C82-F07151C98568}"/>
    <cellStyle name="Normal 2 2 4 6 2 2 3" xfId="6850" xr:uid="{0B664914-040C-4665-956D-86BF111E755C}"/>
    <cellStyle name="Normal 2 2 4 6 2 2 3 2" xfId="27589" xr:uid="{6A89B77E-4289-4DA1-944E-CB57D2DAA56D}"/>
    <cellStyle name="Normal 2 2 4 6 2 2 3 3" xfId="26265" xr:uid="{EC9512CA-C58B-4D06-99AC-3C5FD4248845}"/>
    <cellStyle name="Normal 2 2 4 6 2 2 3 4" xfId="17230" xr:uid="{B2A6C6E6-82B8-4283-9B95-5C54C6FF9011}"/>
    <cellStyle name="Normal 2 2 4 6 2 2 4" xfId="9683" xr:uid="{ECF8B02D-BFC9-4E55-948F-51C97DFF27FF}"/>
    <cellStyle name="Normal 2 2 4 6 2 2 4 2" xfId="29392" xr:uid="{88881E2F-0548-4190-8AF6-A4882BDCE985}"/>
    <cellStyle name="Normal 2 2 4 6 2 2 4 3" xfId="20063" xr:uid="{B31E253D-8024-4A47-AFDB-25E18C2B9E79}"/>
    <cellStyle name="Normal 2 2 4 6 2 2 5" xfId="24900" xr:uid="{3B3188CC-9711-4848-B304-6AC79D714848}"/>
    <cellStyle name="Normal 2 2 4 6 2 2 6" xfId="13711" xr:uid="{19CF3CF2-897B-40BC-9648-B06F6E9BB3B7}"/>
    <cellStyle name="Normal 2 2 4 6 2 3" xfId="2726" xr:uid="{00000000-0005-0000-0000-0000F5030000}"/>
    <cellStyle name="Normal 2 2 4 6 2 3 2" xfId="5944" xr:uid="{097181E5-E9EF-4068-A7B0-C2E9A0CE2964}"/>
    <cellStyle name="Normal 2 2 4 6 2 3 2 2" xfId="25921" xr:uid="{33E1FBD7-6340-4522-A1AA-5C3BA1F6A282}"/>
    <cellStyle name="Normal 2 2 4 6 2 3 2 3" xfId="15397" xr:uid="{DBB5A473-A32C-402B-B3B4-21588613500B}"/>
    <cellStyle name="Normal 2 2 4 6 2 3 3" xfId="7850" xr:uid="{9C6DD874-62BE-43DA-90E7-F209C302BF99}"/>
    <cellStyle name="Normal 2 2 4 6 2 3 3 2" xfId="18230" xr:uid="{639DEB33-012B-46D6-8F0F-91E06600082D}"/>
    <cellStyle name="Normal 2 2 4 6 2 3 4" xfId="10683" xr:uid="{E1C6315D-D5CA-4D48-B7FC-14D7D3071883}"/>
    <cellStyle name="Normal 2 2 4 6 2 3 4 2" xfId="21063" xr:uid="{D5C3D8F6-159B-4B67-8E32-3A911C78227A}"/>
    <cellStyle name="Normal 2 2 4 6 2 3 5" xfId="23799" xr:uid="{FA297568-3CB1-411A-AC70-981E9323BBE1}"/>
    <cellStyle name="Normal 2 2 4 6 2 3 6" xfId="13158" xr:uid="{24E3AC71-5FC0-4017-AF6F-8D84BF9CF3A7}"/>
    <cellStyle name="Normal 2 2 4 6 2 4" xfId="4160" xr:uid="{03476FED-558C-4760-B4EB-47358C077E06}"/>
    <cellStyle name="Normal 2 2 4 6 2 4 2" xfId="8932" xr:uid="{6A46078A-F71C-4CA8-8D27-B8BA2ACF1924}"/>
    <cellStyle name="Normal 2 2 4 6 2 4 2 2" xfId="29029" xr:uid="{970C6B59-BE74-4C8C-AE0B-C6EBFC61C049}"/>
    <cellStyle name="Normal 2 2 4 6 2 4 2 3" xfId="19312" xr:uid="{402AEF9B-3CED-4965-897A-F23E5F30F708}"/>
    <cellStyle name="Normal 2 2 4 6 2 4 3" xfId="11765" xr:uid="{DDF0B2F5-943A-4FA8-AAE5-0E74BDEE1E97}"/>
    <cellStyle name="Normal 2 2 4 6 2 4 3 2" xfId="22145" xr:uid="{7496990B-87AF-4E35-B2B5-7886D0C741E7}"/>
    <cellStyle name="Normal 2 2 4 6 2 4 4" xfId="24040" xr:uid="{11263EB5-1908-4096-94F6-39CED5DCE089}"/>
    <cellStyle name="Normal 2 2 4 6 2 4 5" xfId="16479" xr:uid="{763711D8-4B1F-48E5-8D67-CFB6C4EF2B1A}"/>
    <cellStyle name="Normal 2 2 4 6 2 5" xfId="5099" xr:uid="{5B0DE48B-48A5-4772-851F-D348BCBE3BC1}"/>
    <cellStyle name="Normal 2 2 4 6 2 5 2" xfId="27307" xr:uid="{C233E342-3D47-450D-A863-7E068B132F55}"/>
    <cellStyle name="Normal 2 2 4 6 2 5 3" xfId="14396" xr:uid="{DE79CD2B-93A7-4E8F-A966-F54B37EC6E8A}"/>
    <cellStyle name="Normal 2 2 4 6 2 6" xfId="6849" xr:uid="{650B39C0-4DC4-488C-B526-156F8448FE1F}"/>
    <cellStyle name="Normal 2 2 4 6 2 6 2" xfId="17229" xr:uid="{9E3FA734-3C77-41FD-BC5E-8E9D32E8977C}"/>
    <cellStyle name="Normal 2 2 4 6 2 7" xfId="9682" xr:uid="{750A2031-CD1B-490F-8E57-185A083316C3}"/>
    <cellStyle name="Normal 2 2 4 6 2 7 2" xfId="20062" xr:uid="{5CA5386B-9504-433E-91B6-CD51CEFBCFA7}"/>
    <cellStyle name="Normal 2 2 4 6 2 8" xfId="25195" xr:uid="{D47530D6-7C98-4AEE-A645-55465B1523EE}"/>
    <cellStyle name="Normal 2 2 4 6 2 9" xfId="12716" xr:uid="{0C09109B-2439-474B-A7A8-61D74E5FE4F9}"/>
    <cellStyle name="Normal 2 2 4 6 3" xfId="748" xr:uid="{00000000-0005-0000-0000-000098040000}"/>
    <cellStyle name="Normal 2 2 4 6 3 2" xfId="4462" xr:uid="{7330F69A-9662-402D-84C8-CE37C86C70B6}"/>
    <cellStyle name="Normal 2 2 4 6 3 2 2" xfId="9234" xr:uid="{F66737E9-F7B4-415B-AAFF-680329B87C7D}"/>
    <cellStyle name="Normal 2 2 4 6 3 2 2 2" xfId="29225" xr:uid="{25CC22C7-AD63-407B-917E-350BC90BCFCC}"/>
    <cellStyle name="Normal 2 2 4 6 3 2 2 3" xfId="19614" xr:uid="{7D092387-7A31-4587-93AD-E53A488CE09F}"/>
    <cellStyle name="Normal 2 2 4 6 3 2 3" xfId="12067" xr:uid="{F25645DE-D19B-4823-A2C9-21182D451357}"/>
    <cellStyle name="Normal 2 2 4 6 3 2 3 2" xfId="22447" xr:uid="{DE7A291A-C6FA-49E4-A648-15B5868CA022}"/>
    <cellStyle name="Normal 2 2 4 6 3 2 4" xfId="25628" xr:uid="{961A35DF-A680-458F-BDFC-15EA7762F7C6}"/>
    <cellStyle name="Normal 2 2 4 6 3 2 5" xfId="16781" xr:uid="{45304DF5-304B-40CE-8DD6-527F6694A510}"/>
    <cellStyle name="Normal 2 2 4 6 3 3" xfId="5101" xr:uid="{E152507B-B35A-48CB-BE11-9449DAD2C94A}"/>
    <cellStyle name="Normal 2 2 4 6 3 3 2" xfId="26786" xr:uid="{6ACD856D-043C-4264-863E-20ED6A935079}"/>
    <cellStyle name="Normal 2 2 4 6 3 3 3" xfId="28605" xr:uid="{CA3D05CE-942F-439B-9CF4-61BD721E077E}"/>
    <cellStyle name="Normal 2 2 4 6 3 3 4" xfId="14398" xr:uid="{DA712E4B-0D62-4FAB-BC0F-DD6102EBE473}"/>
    <cellStyle name="Normal 2 2 4 6 3 4" xfId="6851" xr:uid="{96C93305-6539-4C43-96C2-490DD1F7C22A}"/>
    <cellStyle name="Normal 2 2 4 6 3 4 2" xfId="26749" xr:uid="{364AD7D8-C916-4CA7-AEF0-0AEA75DC43B4}"/>
    <cellStyle name="Normal 2 2 4 6 3 4 3" xfId="26455" xr:uid="{2092BBCB-E2F2-4FEF-9B78-6423CD5EF474}"/>
    <cellStyle name="Normal 2 2 4 6 3 4 4" xfId="17231" xr:uid="{CEB8FDED-9EE5-49A8-92B0-E51BA542DA1A}"/>
    <cellStyle name="Normal 2 2 4 6 3 5" xfId="9684" xr:uid="{B907490F-0F92-4428-AF5C-CC9B08CE2475}"/>
    <cellStyle name="Normal 2 2 4 6 3 5 2" xfId="29393" xr:uid="{467430A6-D7E5-446B-968E-BBF14BBD1DC5}"/>
    <cellStyle name="Normal 2 2 4 6 3 5 3" xfId="20064" xr:uid="{37F73F47-AB18-498A-819F-4C4909409898}"/>
    <cellStyle name="Normal 2 2 4 6 3 6" xfId="23947" xr:uid="{4ED4925B-2F87-4160-AB4C-8081076A4EFF}"/>
    <cellStyle name="Normal 2 2 4 6 3 7" xfId="13712" xr:uid="{5C44CE8F-0823-40A9-944C-F0638CEADC5A}"/>
    <cellStyle name="Normal 2 2 4 6 4" xfId="749" xr:uid="{00000000-0005-0000-0000-000099040000}"/>
    <cellStyle name="Normal 2 2 4 6 4 2" xfId="5102" xr:uid="{CB0DDAC2-3BDC-4EBC-826D-3D10D9F4216E}"/>
    <cellStyle name="Normal 2 2 4 6 4 2 2" xfId="23258" xr:uid="{A37EABCB-3C05-4388-B83B-6F7F0B1D503D}"/>
    <cellStyle name="Normal 2 2 4 6 4 2 3" xfId="27397" xr:uid="{706743A4-1EA8-4D2D-A03F-A7D92C4AF5D7}"/>
    <cellStyle name="Normal 2 2 4 6 4 2 4" xfId="14399" xr:uid="{0A8DEE1E-2232-4BB7-816A-E83C3A045AC9}"/>
    <cellStyle name="Normal 2 2 4 6 4 3" xfId="6852" xr:uid="{B5DFA1EF-242D-49FA-913E-D8FFA076E054}"/>
    <cellStyle name="Normal 2 2 4 6 4 3 2" xfId="27120" xr:uid="{A4D89A8C-4198-4AAB-9EEE-F4B4DE912F96}"/>
    <cellStyle name="Normal 2 2 4 6 4 3 3" xfId="17232" xr:uid="{0A98C1B7-B01A-4358-89A1-5B9E85B29CC6}"/>
    <cellStyle name="Normal 2 2 4 6 4 4" xfId="9685" xr:uid="{E5525FD3-D61F-4547-A6E1-6E33C8E543F0}"/>
    <cellStyle name="Normal 2 2 4 6 4 4 2" xfId="20065" xr:uid="{04AB415C-7312-4AD5-97CC-F7293E8F944B}"/>
    <cellStyle name="Normal 2 2 4 6 4 5" xfId="23321" xr:uid="{8246FBCD-0BAF-41D1-92FD-9938F93EC46A}"/>
    <cellStyle name="Normal 2 2 4 6 4 6" xfId="13414" xr:uid="{4CACB45E-42BB-480A-8E48-8F7400E53665}"/>
    <cellStyle name="Normal 2 2 4 6 5" xfId="2575" xr:uid="{00000000-0005-0000-0000-0000F8030000}"/>
    <cellStyle name="Normal 2 2 4 6 5 2" xfId="5840" xr:uid="{D55F8470-9350-4F88-81CE-34F8E67365BC}"/>
    <cellStyle name="Normal 2 2 4 6 5 2 2" xfId="27905" xr:uid="{CD0810B1-AF7E-4A50-89DB-B411BEB470A4}"/>
    <cellStyle name="Normal 2 2 4 6 5 2 3" xfId="15247" xr:uid="{6E0253C7-F98E-4082-8F5A-D233E96C0250}"/>
    <cellStyle name="Normal 2 2 4 6 5 3" xfId="7700" xr:uid="{A9121AD8-9572-486C-ABD9-3BE1DA4E1649}"/>
    <cellStyle name="Normal 2 2 4 6 5 3 2" xfId="18080" xr:uid="{171B1402-D0A5-4AE5-B492-E52ECE4AF0E1}"/>
    <cellStyle name="Normal 2 2 4 6 5 4" xfId="10533" xr:uid="{938E4951-2C90-4BBF-B998-927A9BEA4420}"/>
    <cellStyle name="Normal 2 2 4 6 5 4 2" xfId="20913" xr:uid="{AD8DB3CC-8555-4B5B-B0A9-45C6797B4CED}"/>
    <cellStyle name="Normal 2 2 4 6 5 5" xfId="25385" xr:uid="{AC43E61B-4C90-4F5B-82B0-896CBC252D0C}"/>
    <cellStyle name="Normal 2 2 4 6 5 6" xfId="12963" xr:uid="{CFBB2030-7CEA-4E30-8F61-C5FFD0B0D402}"/>
    <cellStyle name="Normal 2 2 4 6 6" xfId="2324" xr:uid="{00000000-0005-0000-0000-0000F2030000}"/>
    <cellStyle name="Normal 2 2 4 6 6 2" xfId="7451" xr:uid="{ABE5D2F9-96EB-45E4-A55C-169970B161FA}"/>
    <cellStyle name="Normal 2 2 4 6 6 2 2" xfId="28385" xr:uid="{9315E1BC-311A-4EF1-BCA4-B5609EB70199}"/>
    <cellStyle name="Normal 2 2 4 6 6 2 3" xfId="17831" xr:uid="{7B1AE74E-8CC0-4110-8D46-82545F55D897}"/>
    <cellStyle name="Normal 2 2 4 6 6 3" xfId="10284" xr:uid="{C18AD641-BFF8-49C0-91EB-9BD0A2E611B2}"/>
    <cellStyle name="Normal 2 2 4 6 6 3 2" xfId="20664" xr:uid="{9645759D-6B02-4C27-B4E3-7151ADFD3856}"/>
    <cellStyle name="Normal 2 2 4 6 6 4" xfId="23908" xr:uid="{726C56AC-C7AD-4BB8-94D0-7C28A14E31C1}"/>
    <cellStyle name="Normal 2 2 4 6 6 5" xfId="14998" xr:uid="{0576DE7E-BB35-4999-BF7F-F6F4FD5AD241}"/>
    <cellStyle name="Normal 2 2 4 6 7" xfId="3931" xr:uid="{0253A996-D2CD-4E24-B041-2E924C7EE5D0}"/>
    <cellStyle name="Normal 2 2 4 6 7 2" xfId="8763" xr:uid="{79901FCA-833D-4A54-A8C2-616BBA1A916D}"/>
    <cellStyle name="Normal 2 2 4 6 7 2 2" xfId="19143" xr:uid="{7A5BCC12-6465-4CF0-820E-1300D5C2642E}"/>
    <cellStyle name="Normal 2 2 4 6 7 3" xfId="11596" xr:uid="{B37C41D0-DA10-479B-896A-EAC3E6365F6A}"/>
    <cellStyle name="Normal 2 2 4 6 7 3 2" xfId="21976" xr:uid="{34BF8363-34E8-4710-919C-B5437A143794}"/>
    <cellStyle name="Normal 2 2 4 6 7 4" xfId="27568" xr:uid="{680FC575-4081-4D11-A822-875D2B12E9FE}"/>
    <cellStyle name="Normal 2 2 4 6 7 5" xfId="16310" xr:uid="{E949FF74-B171-4799-B296-50C791561D41}"/>
    <cellStyle name="Normal 2 2 4 6 8" xfId="5098" xr:uid="{936B60CE-480B-492E-B494-E803B02EA797}"/>
    <cellStyle name="Normal 2 2 4 6 8 2" xfId="14395" xr:uid="{9C8D84A7-D29E-4AF2-A394-686938E6A0F1}"/>
    <cellStyle name="Normal 2 2 4 6 9" xfId="6848" xr:uid="{BA243AF1-8DCD-4A81-B9F9-E559A354E78C}"/>
    <cellStyle name="Normal 2 2 4 6 9 2" xfId="17228" xr:uid="{8FB6BE78-4246-48EC-8844-40F41EE1961D}"/>
    <cellStyle name="Normal 2 2 4 7" xfId="750" xr:uid="{00000000-0005-0000-0000-00009A040000}"/>
    <cellStyle name="Normal 2 2 4 7 10" xfId="12559" xr:uid="{A84CC9C2-4F32-46FF-9BD2-C66250EB10AB}"/>
    <cellStyle name="Normal 2 2 4 7 2" xfId="751" xr:uid="{00000000-0005-0000-0000-00009B040000}"/>
    <cellStyle name="Normal 2 2 4 7 2 2" xfId="2900" xr:uid="{00000000-0005-0000-0000-0000FB030000}"/>
    <cellStyle name="Normal 2 2 4 7 2 2 2" xfId="6086" xr:uid="{D1672633-0CE3-4AB2-A8FB-213FF68619D0}"/>
    <cellStyle name="Normal 2 2 4 7 2 2 2 2" xfId="28556" xr:uid="{1C959889-FC8B-40DE-87FE-7ED0C4F8199F}"/>
    <cellStyle name="Normal 2 2 4 7 2 2 2 3" xfId="25907" xr:uid="{8F001275-F335-426A-9D11-0BBF99DBB86A}"/>
    <cellStyle name="Normal 2 2 4 7 2 2 2 4" xfId="15564" xr:uid="{11654B7D-CF22-487E-8E64-0975FA9828A7}"/>
    <cellStyle name="Normal 2 2 4 7 2 2 3" xfId="8017" xr:uid="{57DD36D5-239A-471A-9BDF-6CC9F7686FDD}"/>
    <cellStyle name="Normal 2 2 4 7 2 2 3 2" xfId="28021" xr:uid="{8BBA0471-8E5E-4401-9D22-993FEB5F0484}"/>
    <cellStyle name="Normal 2 2 4 7 2 2 3 3" xfId="18397" xr:uid="{3DD4EEF6-6F14-4ABE-A655-83DBE3966C3E}"/>
    <cellStyle name="Normal 2 2 4 7 2 2 4" xfId="10850" xr:uid="{99237510-E4FF-4E57-97D3-E22A69F1C28A}"/>
    <cellStyle name="Normal 2 2 4 7 2 2 4 2" xfId="21230" xr:uid="{A9BE7BEC-33A2-4079-9BCD-3155E9C924BF}"/>
    <cellStyle name="Normal 2 2 4 7 2 2 5" xfId="24189" xr:uid="{40880786-28E2-462C-9CA3-3461A9983DB4}"/>
    <cellStyle name="Normal 2 2 4 7 2 2 6" xfId="13415" xr:uid="{040DB001-46ED-4B9D-8CF8-263D3E06FB8D}"/>
    <cellStyle name="Normal 2 2 4 7 2 3" xfId="5104" xr:uid="{D98481B5-F162-4968-90DE-896C1D2C6025}"/>
    <cellStyle name="Normal 2 2 4 7 2 3 2" xfId="24033" xr:uid="{DF5802CA-525D-42F7-B9C3-76DCA748B93A}"/>
    <cellStyle name="Normal 2 2 4 7 2 3 3" xfId="27985" xr:uid="{5100A763-53F0-49D1-8206-EE3B8D33A67D}"/>
    <cellStyle name="Normal 2 2 4 7 2 3 4" xfId="14401" xr:uid="{3B12B2D5-3771-43FB-A972-AAB3FD3F98C8}"/>
    <cellStyle name="Normal 2 2 4 7 2 4" xfId="6854" xr:uid="{0549BF0E-63BE-483D-A9FB-AB3A68DEAA03}"/>
    <cellStyle name="Normal 2 2 4 7 2 4 2" xfId="27448" xr:uid="{AAD5E344-5403-489D-A80B-AF9E9410FA21}"/>
    <cellStyle name="Normal 2 2 4 7 2 4 3" xfId="27003" xr:uid="{EDE1D26F-F4E3-4F0A-BF3A-52D293CDBC9A}"/>
    <cellStyle name="Normal 2 2 4 7 2 4 4" xfId="17234" xr:uid="{FF016738-F27F-417C-9A78-EE27EFA00488}"/>
    <cellStyle name="Normal 2 2 4 7 2 5" xfId="9687" xr:uid="{32686D98-33B7-44AC-A821-CBA9D2EC8E01}"/>
    <cellStyle name="Normal 2 2 4 7 2 5 2" xfId="29394" xr:uid="{219DDE4D-DA0C-4DBC-9B95-FB5CABE03346}"/>
    <cellStyle name="Normal 2 2 4 7 2 5 3" xfId="20067" xr:uid="{8D6D179A-7B7C-4245-8DB9-466670454DA9}"/>
    <cellStyle name="Normal 2 2 4 7 2 6" xfId="24969" xr:uid="{993EE3C4-9623-472B-9DED-747B919991F0}"/>
    <cellStyle name="Normal 2 2 4 7 2 7" xfId="12717" xr:uid="{0ACD6325-E9C2-4870-A3E4-0E7A76B61CA1}"/>
    <cellStyle name="Normal 2 2 4 7 3" xfId="752" xr:uid="{00000000-0005-0000-0000-00009C040000}"/>
    <cellStyle name="Normal 2 2 4 7 3 2" xfId="5105" xr:uid="{6DFF040E-53E1-4A1F-8A2D-959BB37C925D}"/>
    <cellStyle name="Normal 2 2 4 7 3 2 2" xfId="26351" xr:uid="{84FE70B8-6F80-491C-810F-162E111B6F84}"/>
    <cellStyle name="Normal 2 2 4 7 3 2 3" xfId="27427" xr:uid="{8D815429-2118-436E-97A4-6696CCB56EBD}"/>
    <cellStyle name="Normal 2 2 4 7 3 2 4" xfId="14402" xr:uid="{46FAE356-2463-45C2-9F99-83C39A793B2C}"/>
    <cellStyle name="Normal 2 2 4 7 3 3" xfId="6855" xr:uid="{0104E5D0-EAD1-494C-8920-B169FB26914C}"/>
    <cellStyle name="Normal 2 2 4 7 3 3 2" xfId="28192" xr:uid="{3B2F3915-BA7C-4299-9E7C-AD048CB937BF}"/>
    <cellStyle name="Normal 2 2 4 7 3 3 3" xfId="27546" xr:uid="{84180369-05F0-4732-BF96-E7CD61F19DBF}"/>
    <cellStyle name="Normal 2 2 4 7 3 3 4" xfId="17235" xr:uid="{8C3EA7D5-E4C3-4EDA-B41A-C9B21AC8D6C7}"/>
    <cellStyle name="Normal 2 2 4 7 3 4" xfId="9688" xr:uid="{E81C82B7-49CF-418D-B5C5-654A059558DA}"/>
    <cellStyle name="Normal 2 2 4 7 3 4 2" xfId="29395" xr:uid="{E8F08881-EDF5-4928-807A-49C24B182F27}"/>
    <cellStyle name="Normal 2 2 4 7 3 4 3" xfId="20068" xr:uid="{4F83EB01-C14C-4467-B242-A37FE080BB95}"/>
    <cellStyle name="Normal 2 2 4 7 3 5" xfId="22736" xr:uid="{BC95FB77-84E7-4FB9-A22D-855689978816}"/>
    <cellStyle name="Normal 2 2 4 7 3 6" xfId="13159" xr:uid="{EE48FD3A-1578-401E-AB50-98362CF46FCB}"/>
    <cellStyle name="Normal 2 2 4 7 4" xfId="2325" xr:uid="{00000000-0005-0000-0000-0000F9030000}"/>
    <cellStyle name="Normal 2 2 4 7 4 2" xfId="7452" xr:uid="{8E9AB872-5246-43FE-8812-B115D7DEFFA9}"/>
    <cellStyle name="Normal 2 2 4 7 4 2 2" xfId="26378" xr:uid="{F2632576-B911-4F69-AB59-34812F4BAA8C}"/>
    <cellStyle name="Normal 2 2 4 7 4 2 3" xfId="17832" xr:uid="{A38E2EDF-F0E9-4CBD-874D-0A76FC2AD407}"/>
    <cellStyle name="Normal 2 2 4 7 4 3" xfId="10285" xr:uid="{D29B55B2-216A-4C7A-AEE1-F71C550B6FB5}"/>
    <cellStyle name="Normal 2 2 4 7 4 3 2" xfId="20665" xr:uid="{D21C6EAF-4364-4EAB-909B-E7E99C6B2204}"/>
    <cellStyle name="Normal 2 2 4 7 4 4" xfId="24483" xr:uid="{E4B9A227-3D1F-4501-A43D-61031628010D}"/>
    <cellStyle name="Normal 2 2 4 7 4 5" xfId="14999" xr:uid="{7FCD3262-D20A-4297-8866-420DDA1C7A3D}"/>
    <cellStyle name="Normal 2 2 4 7 5" xfId="3932" xr:uid="{6EC19484-4BD6-4EB8-AE32-A39D25AD16FE}"/>
    <cellStyle name="Normal 2 2 4 7 5 2" xfId="8764" xr:uid="{73754C41-612A-41E8-901E-AB6FE2BAD6E8}"/>
    <cellStyle name="Normal 2 2 4 7 5 2 2" xfId="28978" xr:uid="{5E864213-EB0E-43D1-8F38-0874B8514DC9}"/>
    <cellStyle name="Normal 2 2 4 7 5 2 3" xfId="19144" xr:uid="{0803944F-164E-4F60-86C8-BC780592A3B2}"/>
    <cellStyle name="Normal 2 2 4 7 5 3" xfId="11597" xr:uid="{4BF4557A-146A-4BA6-A272-B8239517D366}"/>
    <cellStyle name="Normal 2 2 4 7 5 3 2" xfId="21977" xr:uid="{D6CE5784-B309-46E9-A25F-6CC6D18AF4D3}"/>
    <cellStyle name="Normal 2 2 4 7 5 4" xfId="24985" xr:uid="{5C974657-1934-4805-A930-68EAF4AC1099}"/>
    <cellStyle name="Normal 2 2 4 7 5 5" xfId="16311" xr:uid="{CFD910A6-E944-44FE-8E2F-5EA777801BBF}"/>
    <cellStyle name="Normal 2 2 4 7 6" xfId="5103" xr:uid="{1932CE5B-C50B-4EFF-B7CB-A9E5A022477B}"/>
    <cellStyle name="Normal 2 2 4 7 6 2" xfId="25952" xr:uid="{CFF717FA-05AD-46D8-850B-8D2E58D40A8C}"/>
    <cellStyle name="Normal 2 2 4 7 6 3" xfId="26674" xr:uid="{E111098F-AFA7-4CCE-962C-37AF717C404E}"/>
    <cellStyle name="Normal 2 2 4 7 6 4" xfId="14400" xr:uid="{4822C81E-E503-4DF6-BFA4-3B9CB28E8070}"/>
    <cellStyle name="Normal 2 2 4 7 7" xfId="6853" xr:uid="{32ECFB42-B472-461E-8E4D-3BD3B487A936}"/>
    <cellStyle name="Normal 2 2 4 7 7 2" xfId="28248" xr:uid="{5AA28F78-518E-4557-8FBE-A496E111D902}"/>
    <cellStyle name="Normal 2 2 4 7 7 3" xfId="17233" xr:uid="{C6000307-F52C-4BEB-8329-8F3EDA3EC909}"/>
    <cellStyle name="Normal 2 2 4 7 8" xfId="9686" xr:uid="{97413759-2B48-47AD-8755-4FCAB4A43997}"/>
    <cellStyle name="Normal 2 2 4 7 8 2" xfId="20066" xr:uid="{0B0C9FF6-EA2E-49C2-9A07-C6CE92A892D8}"/>
    <cellStyle name="Normal 2 2 4 7 9" xfId="23329" xr:uid="{7DDB72A9-D38E-4403-BED6-3B8168EA25EF}"/>
    <cellStyle name="Normal 2 2 4 8" xfId="753" xr:uid="{00000000-0005-0000-0000-00009D040000}"/>
    <cellStyle name="Normal 2 2 4 8 10" xfId="12560" xr:uid="{32CA0D4E-5782-4605-83FA-ACC72F4C4BB5}"/>
    <cellStyle name="Normal 2 2 4 8 2" xfId="754" xr:uid="{00000000-0005-0000-0000-00009E040000}"/>
    <cellStyle name="Normal 2 2 4 8 2 2" xfId="2901" xr:uid="{00000000-0005-0000-0000-0000FF030000}"/>
    <cellStyle name="Normal 2 2 4 8 2 2 2" xfId="6087" xr:uid="{81B93BA7-0481-43DF-A36F-5CE48CEFE222}"/>
    <cellStyle name="Normal 2 2 4 8 2 2 2 2" xfId="28697" xr:uid="{92825357-97A2-4968-B35F-509D1BC4CA4A}"/>
    <cellStyle name="Normal 2 2 4 8 2 2 2 3" xfId="26405" xr:uid="{532AA994-CE39-44C3-B884-43433BD34ECF}"/>
    <cellStyle name="Normal 2 2 4 8 2 2 2 4" xfId="15565" xr:uid="{F62F46BC-FB1C-4F80-9C66-FB1016B78BB6}"/>
    <cellStyle name="Normal 2 2 4 8 2 2 3" xfId="8018" xr:uid="{C4477A8C-5ABF-4DE9-8D04-8E42E0273B2E}"/>
    <cellStyle name="Normal 2 2 4 8 2 2 3 2" xfId="27317" xr:uid="{5A2A4D99-7821-4384-B91B-B843AC2D5F05}"/>
    <cellStyle name="Normal 2 2 4 8 2 2 3 3" xfId="18398" xr:uid="{1AC00D83-D570-4BD7-A53C-D34C9487E60D}"/>
    <cellStyle name="Normal 2 2 4 8 2 2 4" xfId="10851" xr:uid="{69F8C10D-76FA-4BF2-806D-375BB6610C29}"/>
    <cellStyle name="Normal 2 2 4 8 2 2 4 2" xfId="21231" xr:uid="{4812ECD6-E7A3-4616-96F3-94220565C236}"/>
    <cellStyle name="Normal 2 2 4 8 2 2 5" xfId="23889" xr:uid="{D0A8F8A3-A91C-43D7-BE81-33053183A953}"/>
    <cellStyle name="Normal 2 2 4 8 2 2 6" xfId="13416" xr:uid="{AE453CB6-F32A-46A0-AF95-91789D4EACC5}"/>
    <cellStyle name="Normal 2 2 4 8 2 3" xfId="5107" xr:uid="{DB813F9E-A43F-4C2F-87C4-F8B6A7E453A0}"/>
    <cellStyle name="Normal 2 2 4 8 2 3 2" xfId="25412" xr:uid="{D93FA058-6584-4C89-85BD-BA2574BF9E41}"/>
    <cellStyle name="Normal 2 2 4 8 2 3 3" xfId="28724" xr:uid="{85FE7ED1-616F-433E-9200-FABB160D4E56}"/>
    <cellStyle name="Normal 2 2 4 8 2 3 4" xfId="14404" xr:uid="{9583504A-261F-452C-B37E-3EC77A52BE3A}"/>
    <cellStyle name="Normal 2 2 4 8 2 4" xfId="6857" xr:uid="{94890C13-01D7-42A6-8830-61704C453C5F}"/>
    <cellStyle name="Normal 2 2 4 8 2 4 2" xfId="27560" xr:uid="{718D7577-4391-44FA-92D4-A012F591A01E}"/>
    <cellStyle name="Normal 2 2 4 8 2 4 3" xfId="27910" xr:uid="{33DDC1B7-9348-4346-B1B0-344D7FE5F0FB}"/>
    <cellStyle name="Normal 2 2 4 8 2 4 4" xfId="17237" xr:uid="{6A192F55-26CB-42A8-BB47-F8AB6CE2A948}"/>
    <cellStyle name="Normal 2 2 4 8 2 5" xfId="9690" xr:uid="{162645F1-BB41-405B-B2CF-FF2F251B15CD}"/>
    <cellStyle name="Normal 2 2 4 8 2 5 2" xfId="29396" xr:uid="{4A2FDDC8-5FE2-4D91-BB6F-DD067E5803D9}"/>
    <cellStyle name="Normal 2 2 4 8 2 5 3" xfId="20070" xr:uid="{CAEC0F4D-14FE-4FD2-BFAD-BCA0517ECD87}"/>
    <cellStyle name="Normal 2 2 4 8 2 6" xfId="24469" xr:uid="{D161FA43-D894-4061-AB2A-055B1184F6CC}"/>
    <cellStyle name="Normal 2 2 4 8 2 7" xfId="12718" xr:uid="{FD9DC352-557C-433E-B437-1B8BFAAF289D}"/>
    <cellStyle name="Normal 2 2 4 8 3" xfId="755" xr:uid="{00000000-0005-0000-0000-00009F040000}"/>
    <cellStyle name="Normal 2 2 4 8 3 2" xfId="5108" xr:uid="{377D69C9-5980-4DCB-B509-CAA57B5EF02B}"/>
    <cellStyle name="Normal 2 2 4 8 3 2 2" xfId="26076" xr:uid="{95AB3D3C-9692-44B1-AF1E-6003C00932B8}"/>
    <cellStyle name="Normal 2 2 4 8 3 2 3" xfId="28145" xr:uid="{AD91A6B3-3953-4D80-A3E5-56B33553AFE7}"/>
    <cellStyle name="Normal 2 2 4 8 3 2 4" xfId="14405" xr:uid="{A64939D6-7287-473F-83B0-154E8AA00CB4}"/>
    <cellStyle name="Normal 2 2 4 8 3 3" xfId="6858" xr:uid="{C5819798-7282-4495-AAAC-B34BD4D1EC1A}"/>
    <cellStyle name="Normal 2 2 4 8 3 3 2" xfId="26199" xr:uid="{F5C1E2EA-1320-42F9-A928-DFA42DC4D993}"/>
    <cellStyle name="Normal 2 2 4 8 3 3 3" xfId="27049" xr:uid="{4CBDBB3E-B16F-4122-95DB-FB0230654273}"/>
    <cellStyle name="Normal 2 2 4 8 3 3 4" xfId="17238" xr:uid="{A9986669-67E2-4138-90B3-6B303C2C7A93}"/>
    <cellStyle name="Normal 2 2 4 8 3 4" xfId="9691" xr:uid="{89BF3469-FD50-4158-B4DE-22359512A4C9}"/>
    <cellStyle name="Normal 2 2 4 8 3 4 2" xfId="29397" xr:uid="{BC80927C-0D6B-4EBF-9C1D-CAF9BC19A970}"/>
    <cellStyle name="Normal 2 2 4 8 3 4 3" xfId="20071" xr:uid="{9A90E804-665D-4ABF-BC26-00F32193523D}"/>
    <cellStyle name="Normal 2 2 4 8 3 5" xfId="22751" xr:uid="{8E5F7FD4-D4A3-4B56-BA6F-D16D7596C1D6}"/>
    <cellStyle name="Normal 2 2 4 8 3 6" xfId="13160" xr:uid="{C96E85DF-4609-4107-9437-3CE665E8D6FB}"/>
    <cellStyle name="Normal 2 2 4 8 4" xfId="2326" xr:uid="{00000000-0005-0000-0000-0000FD030000}"/>
    <cellStyle name="Normal 2 2 4 8 4 2" xfId="7453" xr:uid="{CC01D233-5639-4770-B1B2-D7BEA0CB8A60}"/>
    <cellStyle name="Normal 2 2 4 8 4 2 2" xfId="28658" xr:uid="{9C509E5B-75A2-410B-8ACF-64CE025ECF08}"/>
    <cellStyle name="Normal 2 2 4 8 4 2 3" xfId="17833" xr:uid="{E9D564C4-3480-4820-869A-E019842F16F6}"/>
    <cellStyle name="Normal 2 2 4 8 4 3" xfId="10286" xr:uid="{FFF21E9B-8D36-4EEB-9BA8-897C39CC07D9}"/>
    <cellStyle name="Normal 2 2 4 8 4 3 2" xfId="20666" xr:uid="{3E92D07A-643F-4BF0-B8C9-2F88F38F9764}"/>
    <cellStyle name="Normal 2 2 4 8 4 4" xfId="22846" xr:uid="{CD8555F5-3FF8-4616-ABB3-C682723A45B7}"/>
    <cellStyle name="Normal 2 2 4 8 4 5" xfId="15000" xr:uid="{C3274E2A-2A7D-4E42-AB32-C9AB31EABB58}"/>
    <cellStyle name="Normal 2 2 4 8 5" xfId="3933" xr:uid="{7361772D-B82B-4655-AEBF-51CF7CC244A8}"/>
    <cellStyle name="Normal 2 2 4 8 5 2" xfId="8765" xr:uid="{1B34E587-146B-4D91-9943-0CE61867449D}"/>
    <cellStyle name="Normal 2 2 4 8 5 2 2" xfId="28979" xr:uid="{F700DE6E-3B5A-47B5-946D-75009DB66DEE}"/>
    <cellStyle name="Normal 2 2 4 8 5 2 3" xfId="19145" xr:uid="{6660985C-A164-46AD-9112-35152CED6F8B}"/>
    <cellStyle name="Normal 2 2 4 8 5 3" xfId="11598" xr:uid="{33878D3A-3CD1-4E46-BB49-6C4AF87F9BFA}"/>
    <cellStyle name="Normal 2 2 4 8 5 3 2" xfId="21978" xr:uid="{9B7005BD-4C6A-41F0-922D-4033D90161AE}"/>
    <cellStyle name="Normal 2 2 4 8 5 4" xfId="25697" xr:uid="{6F10DFCA-DA95-48F8-8245-4C0B4D79A6CC}"/>
    <cellStyle name="Normal 2 2 4 8 5 5" xfId="16312" xr:uid="{0648896E-AFE5-4D58-A04A-4BCBF2A07429}"/>
    <cellStyle name="Normal 2 2 4 8 6" xfId="5106" xr:uid="{B3B202DA-A825-4586-87CB-57A17D06604F}"/>
    <cellStyle name="Normal 2 2 4 8 6 2" xfId="27904" xr:uid="{CB558D48-4D54-4F06-9868-10E5E13B013B}"/>
    <cellStyle name="Normal 2 2 4 8 6 3" xfId="26333" xr:uid="{B8ED6CF3-EB6D-405D-8C03-E2FC62683F3B}"/>
    <cellStyle name="Normal 2 2 4 8 6 4" xfId="14403" xr:uid="{B7CF0047-6FBB-45CC-B3F0-FF59C62A227E}"/>
    <cellStyle name="Normal 2 2 4 8 7" xfId="6856" xr:uid="{6365EC70-1142-428C-B033-0EBE2A2CDFDD}"/>
    <cellStyle name="Normal 2 2 4 8 7 2" xfId="28354" xr:uid="{DB6B6716-5184-43BD-BF54-E77FEFAD1D61}"/>
    <cellStyle name="Normal 2 2 4 8 7 3" xfId="17236" xr:uid="{18307660-AD9E-4E68-9AE1-CE1582228D00}"/>
    <cellStyle name="Normal 2 2 4 8 8" xfId="9689" xr:uid="{D35338E7-E3BF-488C-9B96-0E426D4BB067}"/>
    <cellStyle name="Normal 2 2 4 8 8 2" xfId="20069" xr:uid="{E238607D-A999-410C-9B1F-8E45C7B8AB45}"/>
    <cellStyle name="Normal 2 2 4 8 9" xfId="22970" xr:uid="{470A2003-D823-4710-917B-A3E7D9677BC3}"/>
    <cellStyle name="Normal 2 2 4 9" xfId="756" xr:uid="{00000000-0005-0000-0000-0000A0040000}"/>
    <cellStyle name="Normal 2 2 4 9 10" xfId="12553" xr:uid="{E518C3B1-334A-48C5-97B6-33F18364A5D7}"/>
    <cellStyle name="Normal 2 2 4 9 2" xfId="3173" xr:uid="{00000000-0005-0000-0000-000002040000}"/>
    <cellStyle name="Normal 2 2 4 9 2 2" xfId="6231" xr:uid="{F11B47A3-29BA-4007-84ED-4D04D29243FF}"/>
    <cellStyle name="Normal 2 2 4 9 2 2 2" xfId="25470" xr:uid="{66CE10FF-534B-4058-AD42-86FF0E5150F5}"/>
    <cellStyle name="Normal 2 2 4 9 2 2 3" xfId="28552" xr:uid="{DBB1BED7-6F71-4177-A931-711059B9E7E8}"/>
    <cellStyle name="Normal 2 2 4 9 2 2 4" xfId="15800" xr:uid="{D42B7806-2D3F-478B-86CE-37D54FD41BB0}"/>
    <cellStyle name="Normal 2 2 4 9 2 3" xfId="8253" xr:uid="{DC7CC9B1-D11B-4AB3-BA19-2099136C6ABE}"/>
    <cellStyle name="Normal 2 2 4 9 2 3 2" xfId="25895" xr:uid="{0E6D1423-5BA7-497A-8427-0234468C11A4}"/>
    <cellStyle name="Normal 2 2 4 9 2 3 3" xfId="28876" xr:uid="{25103BBB-BA6D-4BC5-BCA9-573FB85F1229}"/>
    <cellStyle name="Normal 2 2 4 9 2 3 4" xfId="18633" xr:uid="{01BB0F42-6E7C-4EA8-843A-4DDBDEBD024A}"/>
    <cellStyle name="Normal 2 2 4 9 2 4" xfId="11086" xr:uid="{F8267ABE-FEC8-4907-861C-0E80C19C9250}"/>
    <cellStyle name="Normal 2 2 4 9 2 4 2" xfId="29476" xr:uid="{BFCF8B5F-2897-4238-9AA0-E4349DC440F1}"/>
    <cellStyle name="Normal 2 2 4 9 2 4 3" xfId="21466" xr:uid="{02DCB4AC-7C5C-4862-B4C6-2137C1902CAA}"/>
    <cellStyle name="Normal 2 2 4 9 2 5" xfId="22656" xr:uid="{297B4BD9-F56E-4583-A2FD-50AFFB11EFA4}"/>
    <cellStyle name="Normal 2 2 4 9 2 6" xfId="13713" xr:uid="{B3BA8438-2044-4664-9A77-ACFEBD73A3F1}"/>
    <cellStyle name="Normal 2 2 4 9 3" xfId="2718" xr:uid="{00000000-0005-0000-0000-000003040000}"/>
    <cellStyle name="Normal 2 2 4 9 3 2" xfId="5936" xr:uid="{DCDB52EA-7D99-46B2-B6AE-5B437DAEB77B}"/>
    <cellStyle name="Normal 2 2 4 9 3 2 2" xfId="28105" xr:uid="{18B84544-6330-406A-9B39-C37BAFA32D7D}"/>
    <cellStyle name="Normal 2 2 4 9 3 2 3" xfId="15389" xr:uid="{CF49331E-440E-4490-90AB-A18BEE1A3F78}"/>
    <cellStyle name="Normal 2 2 4 9 3 3" xfId="7842" xr:uid="{89E2FCC4-2FE5-4D3E-BC74-3FFCADC4B390}"/>
    <cellStyle name="Normal 2 2 4 9 3 3 2" xfId="18222" xr:uid="{0F3B74CA-F6A3-4C5E-9CB6-891631FCF951}"/>
    <cellStyle name="Normal 2 2 4 9 3 4" xfId="10675" xr:uid="{2240138A-8FBC-407C-ACF6-161590020600}"/>
    <cellStyle name="Normal 2 2 4 9 3 4 2" xfId="21055" xr:uid="{8ADC96C3-7F78-4A33-9374-D7B3B595A145}"/>
    <cellStyle name="Normal 2 2 4 9 3 5" xfId="25042" xr:uid="{30CE1CF7-3C44-4686-BDEA-A21661A9C3B7}"/>
    <cellStyle name="Normal 2 2 4 9 3 6" xfId="13147" xr:uid="{D78EDF1A-DC7E-48C9-AD0D-51AF5DA0C825}"/>
    <cellStyle name="Normal 2 2 4 9 4" xfId="2319" xr:uid="{00000000-0005-0000-0000-000001040000}"/>
    <cellStyle name="Normal 2 2 4 9 4 2" xfId="7446" xr:uid="{DD4C7D60-C1DB-4967-8A65-349B90B70183}"/>
    <cellStyle name="Normal 2 2 4 9 4 2 2" xfId="27680" xr:uid="{BF95B59C-2FB6-46F3-A249-F7A7EA766CAD}"/>
    <cellStyle name="Normal 2 2 4 9 4 2 3" xfId="17826" xr:uid="{EA3B48B4-99CB-47C7-BCA9-8CBD23268FE3}"/>
    <cellStyle name="Normal 2 2 4 9 4 3" xfId="10279" xr:uid="{1E96EA61-B737-40BF-BB3A-0DAEBF1F2C4D}"/>
    <cellStyle name="Normal 2 2 4 9 4 3 2" xfId="20659" xr:uid="{A6CD76C1-9D07-48C6-82E7-648741BFD668}"/>
    <cellStyle name="Normal 2 2 4 9 4 4" xfId="24886" xr:uid="{098D1425-3CDB-455F-A7CF-0202B9002F5C}"/>
    <cellStyle name="Normal 2 2 4 9 4 5" xfId="14993" xr:uid="{3FEC1276-0941-4814-BF81-AFC85F833821}"/>
    <cellStyle name="Normal 2 2 4 9 5" xfId="3838" xr:uid="{FFAC9B94-1C5B-429C-930C-E2E585B1E0C7}"/>
    <cellStyle name="Normal 2 2 4 9 5 2" xfId="8671" xr:uid="{56E4464B-8F43-4B7D-8495-D607D67A37A2}"/>
    <cellStyle name="Normal 2 2 4 9 5 2 2" xfId="19051" xr:uid="{80297E9C-B5A8-4096-90AD-E8825B091F10}"/>
    <cellStyle name="Normal 2 2 4 9 5 3" xfId="11504" xr:uid="{0FFD07DC-23BD-4249-B430-4FB1819A4BA3}"/>
    <cellStyle name="Normal 2 2 4 9 5 3 2" xfId="21884" xr:uid="{AC30304B-BE7E-4073-8F56-A5C3B71E510B}"/>
    <cellStyle name="Normal 2 2 4 9 5 4" xfId="28311" xr:uid="{0D037300-E5B8-434B-ADD3-5F09B3B49EBD}"/>
    <cellStyle name="Normal 2 2 4 9 5 5" xfId="16218" xr:uid="{B9BF5F2A-5EBB-44AF-A014-E34A439D5D92}"/>
    <cellStyle name="Normal 2 2 4 9 6" xfId="5109" xr:uid="{CDDD6C3D-CFBD-4AA7-A2A2-9913B4CEFDCC}"/>
    <cellStyle name="Normal 2 2 4 9 6 2" xfId="14406" xr:uid="{DAFBCF16-D0E3-424B-91D9-29AC84747C6C}"/>
    <cellStyle name="Normal 2 2 4 9 7" xfId="6859" xr:uid="{DBB49B0A-FB5F-4C51-80E3-08D7AEFC86E0}"/>
    <cellStyle name="Normal 2 2 4 9 7 2" xfId="17239" xr:uid="{38E01FB3-314A-4711-878B-E8567CF9DD09}"/>
    <cellStyle name="Normal 2 2 4 9 8" xfId="9692" xr:uid="{8F138781-26C2-47FC-828D-1FE9F015B37B}"/>
    <cellStyle name="Normal 2 2 4 9 8 2" xfId="20072" xr:uid="{A056445A-F138-42C2-995F-D975FAEFB282}"/>
    <cellStyle name="Normal 2 2 4 9 9" xfId="24853" xr:uid="{2E7C2F10-E7A5-4885-9DB5-EAF1D3CF4268}"/>
    <cellStyle name="Normal 2 2 5" xfId="757" xr:uid="{00000000-0005-0000-0000-0000A1040000}"/>
    <cellStyle name="Normal 2 2 5 10" xfId="5110" xr:uid="{CCECF284-14D1-41BD-A4F2-B21FA652AD07}"/>
    <cellStyle name="Normal 2 2 5 10 2" xfId="14407" xr:uid="{0D9E3353-2026-42E8-8E37-37AB3D376827}"/>
    <cellStyle name="Normal 2 2 5 11" xfId="6860" xr:uid="{AF9CC1EF-81A4-4414-BD8B-98D593304241}"/>
    <cellStyle name="Normal 2 2 5 11 2" xfId="17240" xr:uid="{50A895FB-7C5C-42AC-A530-6CE0651CEF88}"/>
    <cellStyle name="Normal 2 2 5 12" xfId="9693" xr:uid="{4C9D5DC4-3632-44D9-B759-AD41F0A1DFF4}"/>
    <cellStyle name="Normal 2 2 5 12 2" xfId="20073" xr:uid="{802EA5F1-5903-49D8-A4F3-894B0E83EE8B}"/>
    <cellStyle name="Normal 2 2 5 13" xfId="24580" xr:uid="{3168C4C5-4703-4372-BCB8-F31F4D4EF815}"/>
    <cellStyle name="Normal 2 2 5 14" xfId="12407" xr:uid="{B4FBA886-21B4-43EA-AFA5-F43F1DC89EB6}"/>
    <cellStyle name="Normal 2 2 5 2" xfId="758" xr:uid="{00000000-0005-0000-0000-0000A2040000}"/>
    <cellStyle name="Normal 2 2 5 2 10" xfId="6861" xr:uid="{8733B662-EA52-4ED5-90DB-9D2D09607590}"/>
    <cellStyle name="Normal 2 2 5 2 10 2" xfId="17241" xr:uid="{5EB252E4-C8A2-430F-8E14-70FF295AB9E8}"/>
    <cellStyle name="Normal 2 2 5 2 11" xfId="9694" xr:uid="{D3D6C01F-0E27-4EA5-89EB-B9E46088A3A1}"/>
    <cellStyle name="Normal 2 2 5 2 11 2" xfId="20074" xr:uid="{9066755D-AE40-4F1D-8E8D-D54DC228B706}"/>
    <cellStyle name="Normal 2 2 5 2 12" xfId="23680" xr:uid="{F921DEE3-B3C4-42BD-AD2F-47E9E6C51284}"/>
    <cellStyle name="Normal 2 2 5 2 13" xfId="12467" xr:uid="{7D13A686-8244-45D0-9961-3AED61D5F178}"/>
    <cellStyle name="Normal 2 2 5 2 2" xfId="759" xr:uid="{00000000-0005-0000-0000-0000A3040000}"/>
    <cellStyle name="Normal 2 2 5 2 2 10" xfId="9695" xr:uid="{4FA6C0C9-382C-43F6-9E7D-1507D2860F3A}"/>
    <cellStyle name="Normal 2 2 5 2 2 10 2" xfId="20075" xr:uid="{57A9011A-7790-414D-B768-B14EDCD469F7}"/>
    <cellStyle name="Normal 2 2 5 2 2 11" xfId="25288" xr:uid="{B3D9838B-C878-4BB8-8620-A2485B1D3ADD}"/>
    <cellStyle name="Normal 2 2 5 2 2 12" xfId="12562" xr:uid="{E62547C6-F14F-4E3B-968D-CBDC3AD4582E}"/>
    <cellStyle name="Normal 2 2 5 2 2 2" xfId="2729" xr:uid="{00000000-0005-0000-0000-000007040000}"/>
    <cellStyle name="Normal 2 2 5 2 2 2 2" xfId="3175" xr:uid="{00000000-0005-0000-0000-000008040000}"/>
    <cellStyle name="Normal 2 2 5 2 2 2 2 2" xfId="6233" xr:uid="{6C7EA008-DE5E-4CE5-8503-228F9FA94F3B}"/>
    <cellStyle name="Normal 2 2 5 2 2 2 2 2 2" xfId="26820" xr:uid="{E5236E6A-9039-4FE6-A4C3-ACE9611C49A7}"/>
    <cellStyle name="Normal 2 2 5 2 2 2 2 2 3" xfId="28685" xr:uid="{03302CF9-F315-4B2F-8E5C-4E48AD813A6C}"/>
    <cellStyle name="Normal 2 2 5 2 2 2 2 2 4" xfId="15802" xr:uid="{416905B0-8C34-4EAF-B2EE-83FB9633C06C}"/>
    <cellStyle name="Normal 2 2 5 2 2 2 2 3" xfId="8255" xr:uid="{E73053D0-DAB2-4621-8B69-8DD246C60620}"/>
    <cellStyle name="Normal 2 2 5 2 2 2 2 3 2" xfId="28877" xr:uid="{1ED4BFE3-FE82-4BDE-ACD6-1011F9A362EE}"/>
    <cellStyle name="Normal 2 2 5 2 2 2 2 3 3" xfId="18635" xr:uid="{EAC47606-B6CF-468A-A0B3-0B86DB72B3A4}"/>
    <cellStyle name="Normal 2 2 5 2 2 2 2 4" xfId="11088" xr:uid="{1B5921B0-042E-4BDB-A622-B64673E90D06}"/>
    <cellStyle name="Normal 2 2 5 2 2 2 2 4 2" xfId="21468" xr:uid="{BE9D713F-9234-4834-B38E-9DA48C0B1DD5}"/>
    <cellStyle name="Normal 2 2 5 2 2 2 2 5" xfId="24951" xr:uid="{DE9DE425-78CF-4FC1-AAED-4D4D739717D4}"/>
    <cellStyle name="Normal 2 2 5 2 2 2 2 6" xfId="13715" xr:uid="{473BE161-38AF-432F-8D97-A2AA2458A135}"/>
    <cellStyle name="Normal 2 2 5 2 2 2 3" xfId="4294" xr:uid="{B540126C-CBF3-438D-A163-D41348C34181}"/>
    <cellStyle name="Normal 2 2 5 2 2 2 3 2" xfId="9066" xr:uid="{097A9ECB-B1E7-4CAA-B99E-24633FBBF15E}"/>
    <cellStyle name="Normal 2 2 5 2 2 2 3 2 2" xfId="29109" xr:uid="{0E6D8B8B-E350-4037-A369-8C87D3BF7257}"/>
    <cellStyle name="Normal 2 2 5 2 2 2 3 2 3" xfId="19446" xr:uid="{09BAB93A-CF6E-4525-B161-0966E8B021AD}"/>
    <cellStyle name="Normal 2 2 5 2 2 2 3 3" xfId="11899" xr:uid="{722736AD-AB6E-4426-895F-29E7FBD1BDE2}"/>
    <cellStyle name="Normal 2 2 5 2 2 2 3 3 2" xfId="22279" xr:uid="{FAE00ADA-14AF-4963-8C68-F41B80685E82}"/>
    <cellStyle name="Normal 2 2 5 2 2 2 3 4" xfId="25485" xr:uid="{5EE46B0A-EC95-4442-9320-B0A68B5E9303}"/>
    <cellStyle name="Normal 2 2 5 2 2 2 3 5" xfId="16613" xr:uid="{8B60813B-16E3-44F0-9CE2-C44668E98EF0}"/>
    <cellStyle name="Normal 2 2 5 2 2 2 4" xfId="5947" xr:uid="{C3820229-FF72-433D-A0F7-E522322D9E73}"/>
    <cellStyle name="Normal 2 2 5 2 2 2 4 2" xfId="28213" xr:uid="{5C474A1A-0888-4F3F-9585-5D2B42AC5D88}"/>
    <cellStyle name="Normal 2 2 5 2 2 2 4 3" xfId="15400" xr:uid="{B27D4E90-C4DE-4AD3-905D-D5E865380096}"/>
    <cellStyle name="Normal 2 2 5 2 2 2 5" xfId="7853" xr:uid="{C7407326-E5BA-4D95-A4A5-F6DEF9D6133F}"/>
    <cellStyle name="Normal 2 2 5 2 2 2 5 2" xfId="18233" xr:uid="{C5529907-18E8-41F3-A2C9-7638948473D8}"/>
    <cellStyle name="Normal 2 2 5 2 2 2 6" xfId="10686" xr:uid="{238BFC77-4777-4A6A-9924-44C3C272C76A}"/>
    <cellStyle name="Normal 2 2 5 2 2 2 6 2" xfId="21066" xr:uid="{50CA46B1-4DF1-4410-A5D1-5FB3B1C07921}"/>
    <cellStyle name="Normal 2 2 5 2 2 2 7" xfId="23324" xr:uid="{FF8025E8-9FFF-439A-A830-11468EAB3B7A}"/>
    <cellStyle name="Normal 2 2 5 2 2 2 8" xfId="13163" xr:uid="{07BEF1A2-CBC1-4DD8-9A8D-F344C2B7F648}"/>
    <cellStyle name="Normal 2 2 5 2 2 3" xfId="3176" xr:uid="{00000000-0005-0000-0000-000009040000}"/>
    <cellStyle name="Normal 2 2 5 2 2 3 2" xfId="4463" xr:uid="{4CEFD531-6DC8-4933-A08C-FCC744DA5A7D}"/>
    <cellStyle name="Normal 2 2 5 2 2 3 2 2" xfId="9235" xr:uid="{D26C2B8C-A4B5-4B88-9F76-EDAFB6399D4B}"/>
    <cellStyle name="Normal 2 2 5 2 2 3 2 2 2" xfId="29226" xr:uid="{1699C1AA-992C-41F0-94E6-8A2847D9090B}"/>
    <cellStyle name="Normal 2 2 5 2 2 3 2 2 3" xfId="19615" xr:uid="{7A872625-E9BC-4B6B-A66A-768F15486530}"/>
    <cellStyle name="Normal 2 2 5 2 2 3 2 3" xfId="12068" xr:uid="{5B92F177-2D5A-4909-89B3-1C73C0386018}"/>
    <cellStyle name="Normal 2 2 5 2 2 3 2 3 2" xfId="22448" xr:uid="{B8DD0900-B2FD-4D9F-9C96-16C4454F04D0}"/>
    <cellStyle name="Normal 2 2 5 2 2 3 2 4" xfId="27758" xr:uid="{617BC2D3-3736-402C-A14E-BD8CBD267028}"/>
    <cellStyle name="Normal 2 2 5 2 2 3 2 5" xfId="16782" xr:uid="{730C0D24-B54F-46CD-A538-34245F353A95}"/>
    <cellStyle name="Normal 2 2 5 2 2 3 3" xfId="6234" xr:uid="{4AB8D882-A60E-4EB6-8AB6-7631DB8C0179}"/>
    <cellStyle name="Normal 2 2 5 2 2 3 3 2" xfId="27410" xr:uid="{980A3846-D16D-49B0-9460-EEEF04713EB5}"/>
    <cellStyle name="Normal 2 2 5 2 2 3 3 3" xfId="15803" xr:uid="{53818701-DBE8-4EBA-9F51-9F10AAAA5B50}"/>
    <cellStyle name="Normal 2 2 5 2 2 3 4" xfId="8256" xr:uid="{9FE62E0B-3EB9-4966-B5FF-89E32C42A46D}"/>
    <cellStyle name="Normal 2 2 5 2 2 3 4 2" xfId="18636" xr:uid="{8D0FD7B3-3FF0-4ABC-A03E-32CB9E2E3B29}"/>
    <cellStyle name="Normal 2 2 5 2 2 3 5" xfId="11089" xr:uid="{F5CF5724-7237-41E2-8A18-2E5F0F7CC5A2}"/>
    <cellStyle name="Normal 2 2 5 2 2 3 5 2" xfId="21469" xr:uid="{A6498B79-8411-461D-BCA2-11E829EA01DB}"/>
    <cellStyle name="Normal 2 2 5 2 2 3 6" xfId="25510" xr:uid="{5CE8895A-DF4B-402B-AFFE-D89B3D3DAB51}"/>
    <cellStyle name="Normal 2 2 5 2 2 3 7" xfId="13716" xr:uid="{FD766A7C-592C-47E0-BB04-00C6FFDE6298}"/>
    <cellStyle name="Normal 2 2 5 2 2 4" xfId="3174" xr:uid="{00000000-0005-0000-0000-00000A040000}"/>
    <cellStyle name="Normal 2 2 5 2 2 4 2" xfId="6232" xr:uid="{A7711E8B-4397-4BDF-AD2A-074ECE53391E}"/>
    <cellStyle name="Normal 2 2 5 2 2 4 2 2" xfId="28368" xr:uid="{29D270F5-A310-4F02-BDC3-4B9E04FD2489}"/>
    <cellStyle name="Normal 2 2 5 2 2 4 2 3" xfId="15801" xr:uid="{6E468B09-BEE9-40FD-A309-ADB821F82D1E}"/>
    <cellStyle name="Normal 2 2 5 2 2 4 3" xfId="8254" xr:uid="{251BCB6C-9C74-41F5-9B6B-3F6CAFBD93CF}"/>
    <cellStyle name="Normal 2 2 5 2 2 4 3 2" xfId="18634" xr:uid="{EF5D7492-E9DB-416E-A9DB-13FBFE58DFD6}"/>
    <cellStyle name="Normal 2 2 5 2 2 4 4" xfId="11087" xr:uid="{90EA8961-543F-4FB0-86DB-C3E86DA6626D}"/>
    <cellStyle name="Normal 2 2 5 2 2 4 4 2" xfId="21467" xr:uid="{9C0A8CDF-9C8B-41ED-A24F-4B4944E816AD}"/>
    <cellStyle name="Normal 2 2 5 2 2 4 5" xfId="25021" xr:uid="{4366B986-B845-4B6F-B510-64348E684793}"/>
    <cellStyle name="Normal 2 2 5 2 2 4 6" xfId="13714" xr:uid="{D3A59B73-7E2C-41A9-9415-9871974961BE}"/>
    <cellStyle name="Normal 2 2 5 2 2 5" xfId="2643" xr:uid="{00000000-0005-0000-0000-00000B040000}"/>
    <cellStyle name="Normal 2 2 5 2 2 5 2" xfId="5905" xr:uid="{8CFF2044-928E-480E-AD2D-F6E9AAAC0731}"/>
    <cellStyle name="Normal 2 2 5 2 2 5 2 2" xfId="28420" xr:uid="{1FD9D166-1B25-4F69-A805-625EE389A4BE}"/>
    <cellStyle name="Normal 2 2 5 2 2 5 2 3" xfId="15315" xr:uid="{18A76B74-A7D1-40B9-A7B0-E65FCB9E6200}"/>
    <cellStyle name="Normal 2 2 5 2 2 5 3" xfId="7768" xr:uid="{561B5177-5DB6-4A3B-825E-85C2A34917B5}"/>
    <cellStyle name="Normal 2 2 5 2 2 5 3 2" xfId="18148" xr:uid="{E1FBEE2C-F155-4914-BF20-642C45CD70E3}"/>
    <cellStyle name="Normal 2 2 5 2 2 5 4" xfId="10601" xr:uid="{F233F524-3D64-40B5-8F41-A03DCDCE408F}"/>
    <cellStyle name="Normal 2 2 5 2 2 5 4 2" xfId="20981" xr:uid="{31ACCF3E-F9A7-4066-89C7-55F5DE1A6DB4}"/>
    <cellStyle name="Normal 2 2 5 2 2 5 5" xfId="22782" xr:uid="{33145012-9A5C-4EC4-9195-06EAD766F625}"/>
    <cellStyle name="Normal 2 2 5 2 2 5 6" xfId="13032" xr:uid="{E4C07432-1FF4-4055-8D47-7BD5967CA77A}"/>
    <cellStyle name="Normal 2 2 5 2 2 6" xfId="2328" xr:uid="{00000000-0005-0000-0000-000006040000}"/>
    <cellStyle name="Normal 2 2 5 2 2 6 2" xfId="7455" xr:uid="{1D69DBE1-204C-4ECF-84F8-39E0D5C657C3}"/>
    <cellStyle name="Normal 2 2 5 2 2 6 2 2" xfId="17835" xr:uid="{B10D6174-85EF-4414-BBAB-3803E0FD227F}"/>
    <cellStyle name="Normal 2 2 5 2 2 6 3" xfId="10288" xr:uid="{A108CD46-B7BB-4A78-B200-90B98197F584}"/>
    <cellStyle name="Normal 2 2 5 2 2 6 3 2" xfId="20668" xr:uid="{3F335AC8-F248-40E3-B2E6-D5C7CB22C033}"/>
    <cellStyle name="Normal 2 2 5 2 2 6 4" xfId="24773" xr:uid="{ECEC4359-259E-46B9-9A69-007C76C810F6}"/>
    <cellStyle name="Normal 2 2 5 2 2 6 5" xfId="15002" xr:uid="{D26EB9C9-A5A5-477D-8DE0-CA9F13FAE740}"/>
    <cellStyle name="Normal 2 2 5 2 2 7" xfId="3843" xr:uid="{48B02B64-95AB-4344-A2CD-3FB4916A7BE5}"/>
    <cellStyle name="Normal 2 2 5 2 2 7 2" xfId="8676" xr:uid="{94182FF3-87BC-4970-866E-CF8CF44C640C}"/>
    <cellStyle name="Normal 2 2 5 2 2 7 2 2" xfId="19056" xr:uid="{3447AB07-9FBF-4ACC-9111-10A4D5F70B07}"/>
    <cellStyle name="Normal 2 2 5 2 2 7 3" xfId="11509" xr:uid="{09255C7F-7217-4B9F-835A-88A43471D589}"/>
    <cellStyle name="Normal 2 2 5 2 2 7 3 2" xfId="21889" xr:uid="{86631AE6-C195-44A2-8A24-1D1C23EBD51B}"/>
    <cellStyle name="Normal 2 2 5 2 2 7 4" xfId="16223" xr:uid="{49214307-4659-45B4-9EC9-267B3CE81593}"/>
    <cellStyle name="Normal 2 2 5 2 2 8" xfId="5112" xr:uid="{F208FDEE-D072-4013-8D23-5A573C8E96F9}"/>
    <cellStyle name="Normal 2 2 5 2 2 8 2" xfId="14409" xr:uid="{CE95EE3B-CB93-4FA1-937B-6ADAF05098A8}"/>
    <cellStyle name="Normal 2 2 5 2 2 9" xfId="6862" xr:uid="{7C961A93-00CF-4A06-9F89-0EF6C6954FC2}"/>
    <cellStyle name="Normal 2 2 5 2 2 9 2" xfId="17242" xr:uid="{061F0C92-2E17-4F32-9B76-AEC8DE8D16F6}"/>
    <cellStyle name="Normal 2 2 5 2 3" xfId="760" xr:uid="{00000000-0005-0000-0000-0000A4040000}"/>
    <cellStyle name="Normal 2 2 5 2 3 2" xfId="3177" xr:uid="{00000000-0005-0000-0000-00000D040000}"/>
    <cellStyle name="Normal 2 2 5 2 3 2 2" xfId="6235" xr:uid="{7671342D-DC81-4A3A-9A80-C9C93765E2A0}"/>
    <cellStyle name="Normal 2 2 5 2 3 2 2 2" xfId="28010" xr:uid="{836D8BCC-1643-4830-907A-7862E2C668B2}"/>
    <cellStyle name="Normal 2 2 5 2 3 2 2 3" xfId="26478" xr:uid="{F100F1D5-5B19-4463-88C4-B74EA0143188}"/>
    <cellStyle name="Normal 2 2 5 2 3 2 2 4" xfId="15804" xr:uid="{9A7420C0-E4AA-44DA-ADF1-7DE9403863C6}"/>
    <cellStyle name="Normal 2 2 5 2 3 2 3" xfId="8257" xr:uid="{62D90871-03EE-4C54-BC46-D5729DAE5598}"/>
    <cellStyle name="Normal 2 2 5 2 3 2 3 2" xfId="28878" xr:uid="{4DED0B6B-9FA7-428E-96F0-9B44709F3832}"/>
    <cellStyle name="Normal 2 2 5 2 3 2 3 3" xfId="18637" xr:uid="{8C043991-1422-48FE-8C4B-2DCA36E78D10}"/>
    <cellStyle name="Normal 2 2 5 2 3 2 4" xfId="11090" xr:uid="{7D7E4BE2-BBAA-4F30-B227-2DDFF530C835}"/>
    <cellStyle name="Normal 2 2 5 2 3 2 4 2" xfId="21470" xr:uid="{23A50764-7713-42B7-AEC4-7FBE9A4435EF}"/>
    <cellStyle name="Normal 2 2 5 2 3 2 5" xfId="24219" xr:uid="{E0AD114A-9F8E-40D5-A71A-77D28069D632}"/>
    <cellStyle name="Normal 2 2 5 2 3 2 6" xfId="13717" xr:uid="{E40BF5E5-F5FD-45EC-8EB9-E0C8C8215B51}"/>
    <cellStyle name="Normal 2 2 5 2 3 3" xfId="2728" xr:uid="{00000000-0005-0000-0000-00000E040000}"/>
    <cellStyle name="Normal 2 2 5 2 3 3 2" xfId="5946" xr:uid="{15D59BA5-CC2A-4E70-AD10-18DA53AE4161}"/>
    <cellStyle name="Normal 2 2 5 2 3 3 2 2" xfId="27791" xr:uid="{6C2AB6CC-99C9-4393-8A7D-2EDFD118096E}"/>
    <cellStyle name="Normal 2 2 5 2 3 3 2 3" xfId="15399" xr:uid="{045343DE-B0AD-4CB1-BF9A-5B9964515EE2}"/>
    <cellStyle name="Normal 2 2 5 2 3 3 3" xfId="7852" xr:uid="{772F91EC-9462-49A4-B389-FC5D9799408F}"/>
    <cellStyle name="Normal 2 2 5 2 3 3 3 2" xfId="18232" xr:uid="{0A418F78-E7EF-4788-BE47-6DD79556DB4F}"/>
    <cellStyle name="Normal 2 2 5 2 3 3 4" xfId="10685" xr:uid="{8E7377C0-6698-4826-BE3B-764718F6B425}"/>
    <cellStyle name="Normal 2 2 5 2 3 3 4 2" xfId="21065" xr:uid="{25B5D6BC-7AB1-4973-AC78-A67966B40E4C}"/>
    <cellStyle name="Normal 2 2 5 2 3 3 5" xfId="24651" xr:uid="{B06FAF1E-9418-4804-B577-50DC3162DCA1}"/>
    <cellStyle name="Normal 2 2 5 2 3 3 6" xfId="13162" xr:uid="{83653CA8-1C2D-40A3-92EC-1414155DCA11}"/>
    <cellStyle name="Normal 2 2 5 2 3 4" xfId="4162" xr:uid="{37F35E24-F25E-40F3-842E-05A5F5C821FF}"/>
    <cellStyle name="Normal 2 2 5 2 3 4 2" xfId="8934" xr:uid="{EE852AE6-BD3A-4388-979F-311F52C1B4F2}"/>
    <cellStyle name="Normal 2 2 5 2 3 4 2 2" xfId="29031" xr:uid="{09CF3D11-8BF7-4B74-86F0-175816DB2EB9}"/>
    <cellStyle name="Normal 2 2 5 2 3 4 2 3" xfId="19314" xr:uid="{61E1501E-80F9-43E8-90FB-EA5769F2F1A4}"/>
    <cellStyle name="Normal 2 2 5 2 3 4 3" xfId="11767" xr:uid="{645FA318-7E0B-4F97-B2B1-32A0D8564636}"/>
    <cellStyle name="Normal 2 2 5 2 3 4 3 2" xfId="22147" xr:uid="{01D11F82-CED9-4AE0-B555-D8C20066FC17}"/>
    <cellStyle name="Normal 2 2 5 2 3 4 4" xfId="23467" xr:uid="{0868E0E5-911A-40EB-80C8-8DFA30F6D1FE}"/>
    <cellStyle name="Normal 2 2 5 2 3 4 5" xfId="16481" xr:uid="{F8318EE4-F355-4469-A883-5CB5947B91E9}"/>
    <cellStyle name="Normal 2 2 5 2 3 5" xfId="5113" xr:uid="{0C8D7411-411D-41FE-AAD0-B2ED35D09B1B}"/>
    <cellStyle name="Normal 2 2 5 2 3 5 2" xfId="26313" xr:uid="{96BE5A80-2062-4778-88EA-486BBD1F3EA1}"/>
    <cellStyle name="Normal 2 2 5 2 3 5 3" xfId="14410" xr:uid="{2955E46F-4E4A-4AC8-8F0C-475FE29DF94B}"/>
    <cellStyle name="Normal 2 2 5 2 3 6" xfId="6863" xr:uid="{6BED6A0B-5C0A-47D5-93B7-CD5500CA60D4}"/>
    <cellStyle name="Normal 2 2 5 2 3 6 2" xfId="17243" xr:uid="{7DFF01D4-2C2B-4392-B67C-994F7FA3BE53}"/>
    <cellStyle name="Normal 2 2 5 2 3 7" xfId="9696" xr:uid="{52B0BC81-04F4-4B33-9979-ACDD4B8EB1D7}"/>
    <cellStyle name="Normal 2 2 5 2 3 7 2" xfId="20076" xr:uid="{804EB2CB-F995-411C-A8F4-63A50BC1B1A7}"/>
    <cellStyle name="Normal 2 2 5 2 3 8" xfId="24649" xr:uid="{70536A9A-7AC4-45C8-A6EB-22FA6F4C27D7}"/>
    <cellStyle name="Normal 2 2 5 2 3 9" xfId="12720" xr:uid="{41AC3D4C-B08B-4878-83C5-E040CF37AAA5}"/>
    <cellStyle name="Normal 2 2 5 2 4" xfId="3178" xr:uid="{00000000-0005-0000-0000-00000F040000}"/>
    <cellStyle name="Normal 2 2 5 2 4 2" xfId="4464" xr:uid="{C9E20F56-6F54-4390-8DD2-BD82F443448C}"/>
    <cellStyle name="Normal 2 2 5 2 4 2 2" xfId="9236" xr:uid="{035F2F7C-A2D9-4621-981B-9ED88B058A01}"/>
    <cellStyle name="Normal 2 2 5 2 4 2 2 2" xfId="29227" xr:uid="{107E6348-4C31-4C67-816C-E500DEB082EB}"/>
    <cellStyle name="Normal 2 2 5 2 4 2 2 3" xfId="19616" xr:uid="{5B0EC37C-C6A7-4038-B3E1-16AFA0F7A6D1}"/>
    <cellStyle name="Normal 2 2 5 2 4 2 3" xfId="12069" xr:uid="{AD1B2371-1AA9-485E-A275-3F371D70EB60}"/>
    <cellStyle name="Normal 2 2 5 2 4 2 3 2" xfId="22449" xr:uid="{D7A3B5AF-C478-480D-A941-A413733C6753}"/>
    <cellStyle name="Normal 2 2 5 2 4 2 4" xfId="23709" xr:uid="{DCADD72E-4C18-4FE0-BAF5-2D39FBD7A790}"/>
    <cellStyle name="Normal 2 2 5 2 4 2 5" xfId="16783" xr:uid="{2A9033E2-A0E7-4539-806B-2994D8C6B181}"/>
    <cellStyle name="Normal 2 2 5 2 4 3" xfId="6236" xr:uid="{B330333B-27B6-4FAC-8385-CEABC3B157EE}"/>
    <cellStyle name="Normal 2 2 5 2 4 3 2" xfId="26263" xr:uid="{0A0059EA-94E6-4777-9D1E-1CACCCD0996F}"/>
    <cellStyle name="Normal 2 2 5 2 4 3 3" xfId="15805" xr:uid="{31EC71FE-4301-4F53-9405-74A63B9BAF02}"/>
    <cellStyle name="Normal 2 2 5 2 4 4" xfId="8258" xr:uid="{BBE116D6-323F-4AE9-8026-4AC193136700}"/>
    <cellStyle name="Normal 2 2 5 2 4 4 2" xfId="18638" xr:uid="{466EF179-8029-4E30-A575-2104EAFAAAC3}"/>
    <cellStyle name="Normal 2 2 5 2 4 5" xfId="11091" xr:uid="{7C8729C1-B9B4-4171-A2BC-F29947856249}"/>
    <cellStyle name="Normal 2 2 5 2 4 5 2" xfId="21471" xr:uid="{08C40333-5364-4DF0-A9EC-B7A5FCF83B50}"/>
    <cellStyle name="Normal 2 2 5 2 4 6" xfId="24179" xr:uid="{095A202C-2D37-4AD8-A263-3823CC9E4FDD}"/>
    <cellStyle name="Normal 2 2 5 2 4 7" xfId="13718" xr:uid="{7496F5B8-7BE8-4F30-9C2E-499BF2B6BBA6}"/>
    <cellStyle name="Normal 2 2 5 2 5" xfId="2903" xr:uid="{00000000-0005-0000-0000-000010040000}"/>
    <cellStyle name="Normal 2 2 5 2 5 2" xfId="6089" xr:uid="{B6894EBA-D4F9-4999-BA38-F8BC05D7F206}"/>
    <cellStyle name="Normal 2 2 5 2 5 2 2" xfId="27395" xr:uid="{3A1071B8-28F1-4251-B58F-A26EEB6B85D3}"/>
    <cellStyle name="Normal 2 2 5 2 5 2 3" xfId="28216" xr:uid="{34441506-560F-4171-BBE8-0AAA5D1ECF18}"/>
    <cellStyle name="Normal 2 2 5 2 5 2 4" xfId="15567" xr:uid="{62CA858A-BF27-4401-A068-5C1DD0D56A8C}"/>
    <cellStyle name="Normal 2 2 5 2 5 3" xfId="8020" xr:uid="{ABFF5A1F-AC8A-428A-81E7-F5100C25AC5E}"/>
    <cellStyle name="Normal 2 2 5 2 5 3 2" xfId="28417" xr:uid="{A9A0004C-1657-41FC-B526-0C144352775B}"/>
    <cellStyle name="Normal 2 2 5 2 5 3 3" xfId="18400" xr:uid="{B329EB4B-4CDD-4478-A140-93E6FC79ED9F}"/>
    <cellStyle name="Normal 2 2 5 2 5 4" xfId="10853" xr:uid="{EF41FF9B-619E-4262-9FAF-BFEC7836058A}"/>
    <cellStyle name="Normal 2 2 5 2 5 4 2" xfId="21233" xr:uid="{5C53EB13-881F-4012-AE40-2DA4F90E8A9B}"/>
    <cellStyle name="Normal 2 2 5 2 5 5" xfId="24755" xr:uid="{379ECBB2-C11B-4E05-BDE5-CDA1A61439A1}"/>
    <cellStyle name="Normal 2 2 5 2 5 6" xfId="13418" xr:uid="{985B20EB-C0C9-4665-9390-A6FB4B0DC8AD}"/>
    <cellStyle name="Normal 2 2 5 2 6" xfId="2541" xr:uid="{00000000-0005-0000-0000-000011040000}"/>
    <cellStyle name="Normal 2 2 5 2 6 2" xfId="5813" xr:uid="{699F9465-D080-4D69-B966-84E27401E56F}"/>
    <cellStyle name="Normal 2 2 5 2 6 2 2" xfId="26550" xr:uid="{A901BF6F-3A14-42C0-AAC1-638CB8F0D37D}"/>
    <cellStyle name="Normal 2 2 5 2 6 2 3" xfId="15213" xr:uid="{314BD354-BDB8-4B7F-8791-EBEA355B449C}"/>
    <cellStyle name="Normal 2 2 5 2 6 3" xfId="7666" xr:uid="{4EFCA50F-A57C-4BF0-AACF-DE8B26A93024}"/>
    <cellStyle name="Normal 2 2 5 2 6 3 2" xfId="18046" xr:uid="{5A17AA12-2EF9-4B2D-AEDE-9D23EA99FFFD}"/>
    <cellStyle name="Normal 2 2 5 2 6 4" xfId="10499" xr:uid="{7779AA36-E2BC-4556-BF52-9CC53B73E024}"/>
    <cellStyle name="Normal 2 2 5 2 6 4 2" xfId="20879" xr:uid="{E017C883-8967-459B-8370-4FD549B51FE3}"/>
    <cellStyle name="Normal 2 2 5 2 6 5" xfId="25186" xr:uid="{C016EE01-47B7-412F-983D-3432A44E850B}"/>
    <cellStyle name="Normal 2 2 5 2 6 6" xfId="12929" xr:uid="{0C927CA1-CCF6-4AD3-AA05-0017B7A9ACF8}"/>
    <cellStyle name="Normal 2 2 5 2 7" xfId="2235" xr:uid="{00000000-0005-0000-0000-000005040000}"/>
    <cellStyle name="Normal 2 2 5 2 7 2" xfId="7362" xr:uid="{38332203-CE39-491F-B705-EE061949E435}"/>
    <cellStyle name="Normal 2 2 5 2 7 2 2" xfId="17742" xr:uid="{1625E781-7A70-4D28-BC6A-CAD3F0C52332}"/>
    <cellStyle name="Normal 2 2 5 2 7 3" xfId="10195" xr:uid="{0936674F-D607-490D-81FE-F219362C21AA}"/>
    <cellStyle name="Normal 2 2 5 2 7 3 2" xfId="20575" xr:uid="{F7AA5EC4-439C-43F9-80B1-416D193F93D2}"/>
    <cellStyle name="Normal 2 2 5 2 7 4" xfId="25574" xr:uid="{38EB2627-4D0F-4F55-9A6B-CA08DCC73ED4}"/>
    <cellStyle name="Normal 2 2 5 2 7 5" xfId="14909" xr:uid="{B3842ADD-C684-411A-9B67-0279154E1BE5}"/>
    <cellStyle name="Normal 2 2 5 2 8" xfId="3935" xr:uid="{5A51DEF3-B876-43F1-9829-BEC3A0C9779E}"/>
    <cellStyle name="Normal 2 2 5 2 8 2" xfId="8767" xr:uid="{45BD9648-31E1-435B-988C-7BC0F8E084B5}"/>
    <cellStyle name="Normal 2 2 5 2 8 2 2" xfId="19147" xr:uid="{43117BD3-7E0C-4CD9-B8BC-DAC89571DBE1}"/>
    <cellStyle name="Normal 2 2 5 2 8 3" xfId="11600" xr:uid="{E6F14F03-593A-4EE2-906F-5BC7FCFA8EB3}"/>
    <cellStyle name="Normal 2 2 5 2 8 3 2" xfId="21980" xr:uid="{AB3D4F39-0181-4332-B8AA-C4C721A4CF63}"/>
    <cellStyle name="Normal 2 2 5 2 8 4" xfId="16314" xr:uid="{90F3F3A7-1C62-4CFA-8DCD-1D77B804D306}"/>
    <cellStyle name="Normal 2 2 5 2 9" xfId="5111" xr:uid="{AD536F58-F2F5-4216-976C-1862C83261E7}"/>
    <cellStyle name="Normal 2 2 5 2 9 2" xfId="14408" xr:uid="{B6C4BCC5-2CA8-472F-B677-E81C10B28A1F}"/>
    <cellStyle name="Normal 2 2 5 3" xfId="761" xr:uid="{00000000-0005-0000-0000-0000A5040000}"/>
    <cellStyle name="Normal 2 2 5 3 10" xfId="9697" xr:uid="{7364066B-39EB-4205-8D30-52E2A4F8F68A}"/>
    <cellStyle name="Normal 2 2 5 3 10 2" xfId="20077" xr:uid="{071C8EA1-DF30-4A73-B218-94EED7F49BF3}"/>
    <cellStyle name="Normal 2 2 5 3 11" xfId="23341" xr:uid="{ADC48A0A-5EAD-425A-8A31-6ADDEFD672D0}"/>
    <cellStyle name="Normal 2 2 5 3 12" xfId="12561" xr:uid="{967E07C1-269E-4F03-A799-B5DDA3A1E6FE}"/>
    <cellStyle name="Normal 2 2 5 3 2" xfId="2730" xr:uid="{00000000-0005-0000-0000-000013040000}"/>
    <cellStyle name="Normal 2 2 5 3 2 2" xfId="3180" xr:uid="{00000000-0005-0000-0000-000014040000}"/>
    <cellStyle name="Normal 2 2 5 3 2 2 2" xfId="6238" xr:uid="{DB8B03FE-930A-4F15-84FC-735F30984B5F}"/>
    <cellStyle name="Normal 2 2 5 3 2 2 2 2" xfId="25923" xr:uid="{D3BEF0C3-AD65-4847-AC71-7A84C123640C}"/>
    <cellStyle name="Normal 2 2 5 3 2 2 2 3" xfId="27208" xr:uid="{15CF10F0-03CF-434D-8F32-B2134E64E2A2}"/>
    <cellStyle name="Normal 2 2 5 3 2 2 2 4" xfId="15807" xr:uid="{1A18B310-3CF7-44E8-99CD-46036AB80A47}"/>
    <cellStyle name="Normal 2 2 5 3 2 2 3" xfId="8260" xr:uid="{CD516AE2-16B3-44E9-A956-813B74203E9D}"/>
    <cellStyle name="Normal 2 2 5 3 2 2 3 2" xfId="28879" xr:uid="{8FE66765-C894-4BB7-97AA-31AF476783DC}"/>
    <cellStyle name="Normal 2 2 5 3 2 2 3 3" xfId="18640" xr:uid="{DE88CF14-BADD-4144-8754-66F492327E62}"/>
    <cellStyle name="Normal 2 2 5 3 2 2 4" xfId="11093" xr:uid="{D464F0E7-6051-450A-AB71-818208813C24}"/>
    <cellStyle name="Normal 2 2 5 3 2 2 4 2" xfId="21473" xr:uid="{C1B261EA-B1CD-4C88-B775-A81B9A5510EA}"/>
    <cellStyle name="Normal 2 2 5 3 2 2 5" xfId="22851" xr:uid="{15A51E91-E3F0-4BD5-8969-9FF147681057}"/>
    <cellStyle name="Normal 2 2 5 3 2 2 6" xfId="13720" xr:uid="{18CE4E08-502F-4119-A32A-1ECFF10F038B}"/>
    <cellStyle name="Normal 2 2 5 3 2 3" xfId="4295" xr:uid="{30081D75-D036-4F84-B039-199494EB6D8B}"/>
    <cellStyle name="Normal 2 2 5 3 2 3 2" xfId="9067" xr:uid="{1FBBC496-A930-42B3-B32E-489E9E59193B}"/>
    <cellStyle name="Normal 2 2 5 3 2 3 2 2" xfId="29110" xr:uid="{C42E494C-BB98-46ED-AA07-A34B89EC5FF3}"/>
    <cellStyle name="Normal 2 2 5 3 2 3 2 3" xfId="19447" xr:uid="{CA31F7C8-4F7E-4C79-9C83-E7162B8A083A}"/>
    <cellStyle name="Normal 2 2 5 3 2 3 3" xfId="11900" xr:uid="{37E3D474-187A-4129-8F64-8667AD58FC1A}"/>
    <cellStyle name="Normal 2 2 5 3 2 3 3 2" xfId="22280" xr:uid="{F1B6D957-B0FB-48B1-9B05-3F9D1B3777FB}"/>
    <cellStyle name="Normal 2 2 5 3 2 3 4" xfId="23658" xr:uid="{8A391D46-349F-43B1-904A-35F13F278832}"/>
    <cellStyle name="Normal 2 2 5 3 2 3 5" xfId="16614" xr:uid="{A04AA1EA-07D4-4F15-9369-C5E371E72847}"/>
    <cellStyle name="Normal 2 2 5 3 2 4" xfId="5948" xr:uid="{7E671051-7CA9-4436-B501-677FA828FABA}"/>
    <cellStyle name="Normal 2 2 5 3 2 4 2" xfId="26736" xr:uid="{C8492F1F-2400-4772-9838-13D7264B6017}"/>
    <cellStyle name="Normal 2 2 5 3 2 4 3" xfId="15401" xr:uid="{D5CFDB2D-2905-41F1-94D5-6792A993CDA8}"/>
    <cellStyle name="Normal 2 2 5 3 2 5" xfId="7854" xr:uid="{B9528EED-444F-48CF-BC18-E898022C2355}"/>
    <cellStyle name="Normal 2 2 5 3 2 5 2" xfId="18234" xr:uid="{9F20B949-05E0-47E7-81D1-F51539E959E7}"/>
    <cellStyle name="Normal 2 2 5 3 2 6" xfId="10687" xr:uid="{20C5FB41-F9F2-459E-8B5B-C1772DFD6307}"/>
    <cellStyle name="Normal 2 2 5 3 2 6 2" xfId="21067" xr:uid="{9C5859D7-9238-4A3F-9AAC-FEE4E12811D1}"/>
    <cellStyle name="Normal 2 2 5 3 2 7" xfId="24993" xr:uid="{8804360D-1740-4126-BA92-E232EB43B6B3}"/>
    <cellStyle name="Normal 2 2 5 3 2 8" xfId="13164" xr:uid="{9A60082A-A36E-4BBF-AC03-54C96FDD41FC}"/>
    <cellStyle name="Normal 2 2 5 3 3" xfId="3181" xr:uid="{00000000-0005-0000-0000-000015040000}"/>
    <cellStyle name="Normal 2 2 5 3 3 2" xfId="4465" xr:uid="{48360EDB-E31A-4E4C-9125-017600EDB684}"/>
    <cellStyle name="Normal 2 2 5 3 3 2 2" xfId="9237" xr:uid="{9C0C4736-A865-4F40-88B2-84236B470E38}"/>
    <cellStyle name="Normal 2 2 5 3 3 2 2 2" xfId="29228" xr:uid="{00D117A8-9AB0-4313-8331-9C81385CE407}"/>
    <cellStyle name="Normal 2 2 5 3 3 2 2 3" xfId="19617" xr:uid="{910AD68C-77C9-4230-AF2B-6E7B524EACAF}"/>
    <cellStyle name="Normal 2 2 5 3 3 2 3" xfId="12070" xr:uid="{C4328F12-4599-410E-8A77-D36F4B619AB8}"/>
    <cellStyle name="Normal 2 2 5 3 3 2 3 2" xfId="22450" xr:uid="{5235CF13-B17C-4812-BE0D-878DB742EAEE}"/>
    <cellStyle name="Normal 2 2 5 3 3 2 4" xfId="25638" xr:uid="{E472F8F3-6451-4567-99E5-8E594F17347F}"/>
    <cellStyle name="Normal 2 2 5 3 3 2 5" xfId="16784" xr:uid="{50E1624C-D7AB-499D-8F02-19B458F092E0}"/>
    <cellStyle name="Normal 2 2 5 3 3 3" xfId="6239" xr:uid="{B1E78442-0E9C-48A1-AD39-4A87BFDDEB23}"/>
    <cellStyle name="Normal 2 2 5 3 3 3 2" xfId="26045" xr:uid="{9D62ACC6-3D89-4B37-A4D6-BCB14B26C743}"/>
    <cellStyle name="Normal 2 2 5 3 3 3 3" xfId="15808" xr:uid="{A75462E0-4BF7-40B1-B1EA-6ABB72912050}"/>
    <cellStyle name="Normal 2 2 5 3 3 4" xfId="8261" xr:uid="{D894F6F5-39DF-407E-A6FA-8A59032844B1}"/>
    <cellStyle name="Normal 2 2 5 3 3 4 2" xfId="18641" xr:uid="{E1574776-3B4A-4525-BDF2-D34701C8483C}"/>
    <cellStyle name="Normal 2 2 5 3 3 5" xfId="11094" xr:uid="{A5940AD3-DD33-4FCB-95F3-8114BB2A6E13}"/>
    <cellStyle name="Normal 2 2 5 3 3 5 2" xfId="21474" xr:uid="{71838B3F-DCFB-4A51-B536-617B63F5D4A6}"/>
    <cellStyle name="Normal 2 2 5 3 3 6" xfId="22679" xr:uid="{9FE6C028-320A-4758-9989-784CF0F7E6EE}"/>
    <cellStyle name="Normal 2 2 5 3 3 7" xfId="13721" xr:uid="{56555126-E6DA-43E6-8C14-699C3DF768D7}"/>
    <cellStyle name="Normal 2 2 5 3 4" xfId="3179" xr:uid="{00000000-0005-0000-0000-000016040000}"/>
    <cellStyle name="Normal 2 2 5 3 4 2" xfId="6237" xr:uid="{8B5ABF74-57FE-4540-AA36-409E8F3C9144}"/>
    <cellStyle name="Normal 2 2 5 3 4 2 2" xfId="27413" xr:uid="{6052559B-A1CD-461B-A294-F2CB39611FE1}"/>
    <cellStyle name="Normal 2 2 5 3 4 2 3" xfId="15806" xr:uid="{CC3804E1-D2A0-426F-94A6-CB82AD0BC555}"/>
    <cellStyle name="Normal 2 2 5 3 4 3" xfId="8259" xr:uid="{7842EA77-8563-4802-ABC0-662519A88A62}"/>
    <cellStyle name="Normal 2 2 5 3 4 3 2" xfId="18639" xr:uid="{6F1577AA-AA59-4970-9A36-A04A3D7A9682}"/>
    <cellStyle name="Normal 2 2 5 3 4 4" xfId="11092" xr:uid="{D0D32A41-2D50-46A3-AAB5-2582E55B6B1C}"/>
    <cellStyle name="Normal 2 2 5 3 4 4 2" xfId="21472" xr:uid="{8F4D5BCC-6BC0-46E3-BC18-5168F1C8DC9F}"/>
    <cellStyle name="Normal 2 2 5 3 4 5" xfId="23063" xr:uid="{324B6F1E-E111-4D26-A32C-7A93DD29F9D0}"/>
    <cellStyle name="Normal 2 2 5 3 4 6" xfId="13719" xr:uid="{5FCE5877-5A3E-4E51-9459-FD4AE3BDF133}"/>
    <cellStyle name="Normal 2 2 5 3 5" xfId="2584" xr:uid="{00000000-0005-0000-0000-000017040000}"/>
    <cellStyle name="Normal 2 2 5 3 5 2" xfId="5849" xr:uid="{D68FD721-F74C-48E2-88D7-F5695118B0F5}"/>
    <cellStyle name="Normal 2 2 5 3 5 2 2" xfId="25886" xr:uid="{9FC1A68A-E832-41FF-AA80-E4C7B7827E46}"/>
    <cellStyle name="Normal 2 2 5 3 5 2 3" xfId="15256" xr:uid="{637E43A1-21B7-4C71-9C1D-C3534A45FB3A}"/>
    <cellStyle name="Normal 2 2 5 3 5 3" xfId="7709" xr:uid="{0F5B11BE-E2EF-43C9-AA70-9A4C9F809519}"/>
    <cellStyle name="Normal 2 2 5 3 5 3 2" xfId="18089" xr:uid="{6156AA97-D391-4421-A893-BD8A70C4EAEB}"/>
    <cellStyle name="Normal 2 2 5 3 5 4" xfId="10542" xr:uid="{B8B5B2DE-A2D8-4990-9E77-1E27173B78AD}"/>
    <cellStyle name="Normal 2 2 5 3 5 4 2" xfId="20922" xr:uid="{F98BE8BC-826A-459C-97C2-9A46A0929D43}"/>
    <cellStyle name="Normal 2 2 5 3 5 5" xfId="25338" xr:uid="{0B085AAA-4493-420A-8209-AB304D7B5653}"/>
    <cellStyle name="Normal 2 2 5 3 5 6" xfId="12972" xr:uid="{1990347C-B4F0-405F-9412-D0ADB4536A11}"/>
    <cellStyle name="Normal 2 2 5 3 6" xfId="2327" xr:uid="{00000000-0005-0000-0000-000012040000}"/>
    <cellStyle name="Normal 2 2 5 3 6 2" xfId="7454" xr:uid="{355A4282-D669-44C1-88B9-47C0ABA07E59}"/>
    <cellStyle name="Normal 2 2 5 3 6 2 2" xfId="17834" xr:uid="{5730EDBC-00E3-4467-8ED7-7FE48586581A}"/>
    <cellStyle name="Normal 2 2 5 3 6 3" xfId="10287" xr:uid="{4B95A07D-90D6-49F9-A0DB-986EA1DD1001}"/>
    <cellStyle name="Normal 2 2 5 3 6 3 2" xfId="20667" xr:uid="{D368E7D5-52BA-49BF-B3EF-63151CDA95B8}"/>
    <cellStyle name="Normal 2 2 5 3 6 4" xfId="24178" xr:uid="{0A7E2AAE-7538-4048-AC32-7D9E71F9699C}"/>
    <cellStyle name="Normal 2 2 5 3 6 5" xfId="15001" xr:uid="{C196E802-6982-4FEE-A6DE-C08935646518}"/>
    <cellStyle name="Normal 2 2 5 3 7" xfId="3842" xr:uid="{768E63F6-D0FB-427E-8CB9-301DD97546F9}"/>
    <cellStyle name="Normal 2 2 5 3 7 2" xfId="8675" xr:uid="{167A86E3-850C-4FB7-B244-9DC88C162A53}"/>
    <cellStyle name="Normal 2 2 5 3 7 2 2" xfId="19055" xr:uid="{A67BD2E5-D873-4902-9428-AA80E9E8B7EC}"/>
    <cellStyle name="Normal 2 2 5 3 7 3" xfId="11508" xr:uid="{AEDB1F02-3940-466E-9B01-770FF4DEA4CB}"/>
    <cellStyle name="Normal 2 2 5 3 7 3 2" xfId="21888" xr:uid="{54D42C56-CAB3-4AB6-93D6-A2A2C01B576C}"/>
    <cellStyle name="Normal 2 2 5 3 7 4" xfId="16222" xr:uid="{E1E88A3A-BE1A-4FB9-9BF2-494092A3B254}"/>
    <cellStyle name="Normal 2 2 5 3 8" xfId="5114" xr:uid="{30AF1C54-D2CC-4BBB-8766-0A393ABB8F1E}"/>
    <cellStyle name="Normal 2 2 5 3 8 2" xfId="14411" xr:uid="{92177246-C24D-451E-B088-5CFB429D4F22}"/>
    <cellStyle name="Normal 2 2 5 3 9" xfId="6864" xr:uid="{36AD9A76-892B-4B2F-95EB-E6ED3902772F}"/>
    <cellStyle name="Normal 2 2 5 3 9 2" xfId="17244" xr:uid="{48B43599-86E4-4CC4-A5A6-23AB3A005D75}"/>
    <cellStyle name="Normal 2 2 5 4" xfId="762" xr:uid="{00000000-0005-0000-0000-0000A6040000}"/>
    <cellStyle name="Normal 2 2 5 4 2" xfId="3182" xr:uid="{00000000-0005-0000-0000-000019040000}"/>
    <cellStyle name="Normal 2 2 5 4 2 2" xfId="6240" xr:uid="{1951603C-8860-4B43-9F11-FA631F269DCB}"/>
    <cellStyle name="Normal 2 2 5 4 2 2 2" xfId="24822" xr:uid="{730ECCB9-507B-49DD-9658-F3160CBE68C3}"/>
    <cellStyle name="Normal 2 2 5 4 2 2 3" xfId="27803" xr:uid="{2A7317C0-643E-4B65-9A97-C61A8E4A2474}"/>
    <cellStyle name="Normal 2 2 5 4 2 2 4" xfId="15809" xr:uid="{8C99B084-32E9-4F72-BBAE-3EA79CC8675A}"/>
    <cellStyle name="Normal 2 2 5 4 2 3" xfId="8262" xr:uid="{40F4AC1B-381C-40DE-A5E8-9EB8A2D02592}"/>
    <cellStyle name="Normal 2 2 5 4 2 3 2" xfId="28880" xr:uid="{584F1855-DA4E-4BAA-A86E-1BA7CA7C6D36}"/>
    <cellStyle name="Normal 2 2 5 4 2 3 3" xfId="18642" xr:uid="{EBA367CA-932D-4C99-92B1-278D334A4118}"/>
    <cellStyle name="Normal 2 2 5 4 2 4" xfId="11095" xr:uid="{8E68B3E8-45EE-4C41-A096-EF05DFC2B3E7}"/>
    <cellStyle name="Normal 2 2 5 4 2 4 2" xfId="21475" xr:uid="{FE16556B-F3C3-4906-8FDB-D4F60EC5402C}"/>
    <cellStyle name="Normal 2 2 5 4 2 5" xfId="23817" xr:uid="{3D58558D-803C-48F1-BDF8-9829FCD01334}"/>
    <cellStyle name="Normal 2 2 5 4 2 6" xfId="13722" xr:uid="{8EF7EF2B-CED1-4007-921C-297E3E70F6A4}"/>
    <cellStyle name="Normal 2 2 5 4 3" xfId="2727" xr:uid="{00000000-0005-0000-0000-00001A040000}"/>
    <cellStyle name="Normal 2 2 5 4 3 2" xfId="5945" xr:uid="{194E08B5-DDC3-4709-A771-073277BF9EB7}"/>
    <cellStyle name="Normal 2 2 5 4 3 2 2" xfId="25849" xr:uid="{BFA93C3E-B576-4D4B-8F77-BA345C374600}"/>
    <cellStyle name="Normal 2 2 5 4 3 2 3" xfId="15398" xr:uid="{6419E0F1-5E07-422F-A27A-2F6D3E62703E}"/>
    <cellStyle name="Normal 2 2 5 4 3 3" xfId="7851" xr:uid="{B02F34D0-F82F-4006-BE55-77B22080AA39}"/>
    <cellStyle name="Normal 2 2 5 4 3 3 2" xfId="18231" xr:uid="{AE538EAD-83E0-4905-9C2F-9D9D0B4A8B1A}"/>
    <cellStyle name="Normal 2 2 5 4 3 4" xfId="10684" xr:uid="{151237DE-A10E-4667-B110-49113A11C1F7}"/>
    <cellStyle name="Normal 2 2 5 4 3 4 2" xfId="21064" xr:uid="{A6D2CB03-5FCD-4ED8-A370-172DFFE921C3}"/>
    <cellStyle name="Normal 2 2 5 4 3 5" xfId="24050" xr:uid="{7A09FDC2-7262-4111-8465-3F92D0BCCB11}"/>
    <cellStyle name="Normal 2 2 5 4 3 6" xfId="13161" xr:uid="{0C71C1B2-E423-4854-A243-169C4D025D96}"/>
    <cellStyle name="Normal 2 2 5 4 4" xfId="4161" xr:uid="{77133353-D78F-4905-AB0C-35331A391DAE}"/>
    <cellStyle name="Normal 2 2 5 4 4 2" xfId="8933" xr:uid="{700A96BE-64B7-46B2-B34F-A7D01E8A7D5B}"/>
    <cellStyle name="Normal 2 2 5 4 4 2 2" xfId="29030" xr:uid="{41102D16-4D18-4AA7-AFAE-8D8CD5422523}"/>
    <cellStyle name="Normal 2 2 5 4 4 2 3" xfId="19313" xr:uid="{410448E5-A392-466B-BC94-70B7C721290F}"/>
    <cellStyle name="Normal 2 2 5 4 4 3" xfId="11766" xr:uid="{1BCC2FB2-0DDF-4976-BEC7-654235EAADF4}"/>
    <cellStyle name="Normal 2 2 5 4 4 3 2" xfId="22146" xr:uid="{5E9C6438-4F90-47FB-9C1D-9C1AB1F57212}"/>
    <cellStyle name="Normal 2 2 5 4 4 4" xfId="24295" xr:uid="{40F6B065-C3AD-47BD-A6D9-B439B3223AE3}"/>
    <cellStyle name="Normal 2 2 5 4 4 5" xfId="16480" xr:uid="{E90B7D13-EAC6-403B-9F55-E502846BCB6F}"/>
    <cellStyle name="Normal 2 2 5 4 5" xfId="5115" xr:uid="{AEC81067-9A7A-4124-98E2-43D87D46AE9F}"/>
    <cellStyle name="Normal 2 2 5 4 5 2" xfId="26566" xr:uid="{F238678A-0463-4B49-A10A-95980D151155}"/>
    <cellStyle name="Normal 2 2 5 4 5 3" xfId="14412" xr:uid="{5D2AC5DD-A604-416C-BC6E-4E7C1A4EC5F6}"/>
    <cellStyle name="Normal 2 2 5 4 6" xfId="6865" xr:uid="{886AA42F-5700-42A5-BCEC-FFD1618DB977}"/>
    <cellStyle name="Normal 2 2 5 4 6 2" xfId="17245" xr:uid="{49C11A60-C1B1-49EA-A045-52DF8345965B}"/>
    <cellStyle name="Normal 2 2 5 4 7" xfId="9698" xr:uid="{F319566E-35AB-4788-8D03-EF4C36780B1C}"/>
    <cellStyle name="Normal 2 2 5 4 7 2" xfId="20078" xr:uid="{3C8B4D5D-2598-40AF-9298-2D95E104DC58}"/>
    <cellStyle name="Normal 2 2 5 4 8" xfId="22865" xr:uid="{4B2F798E-48E6-4376-A3B5-403E93C6E944}"/>
    <cellStyle name="Normal 2 2 5 4 9" xfId="12719" xr:uid="{20C2B9F8-FAA2-4D18-BA7C-7E931A4EA708}"/>
    <cellStyle name="Normal 2 2 5 5" xfId="763" xr:uid="{00000000-0005-0000-0000-0000A7040000}"/>
    <cellStyle name="Normal 2 2 5 5 2" xfId="4466" xr:uid="{6EF105C5-F98E-47DB-8906-F1ED9D61A476}"/>
    <cellStyle name="Normal 2 2 5 5 2 2" xfId="9238" xr:uid="{A33EEAB3-632D-4D41-97EE-2557CA7BAEEA}"/>
    <cellStyle name="Normal 2 2 5 5 2 2 2" xfId="29229" xr:uid="{FA08C50A-BDB3-4FD3-988D-B5459F856DE8}"/>
    <cellStyle name="Normal 2 2 5 5 2 2 3" xfId="19618" xr:uid="{8F9AB79D-D5A4-4FA3-B6DB-2A7DC7A269D1}"/>
    <cellStyle name="Normal 2 2 5 5 2 3" xfId="12071" xr:uid="{687B8F02-F39D-4E3D-BD9A-2BE9832D13B2}"/>
    <cellStyle name="Normal 2 2 5 5 2 3 2" xfId="22451" xr:uid="{0AA9CD85-3DD1-4BB8-93C5-465249CD6FE7}"/>
    <cellStyle name="Normal 2 2 5 5 2 4" xfId="25657" xr:uid="{34A26308-FF30-49D3-A190-491D65A62777}"/>
    <cellStyle name="Normal 2 2 5 5 2 5" xfId="16785" xr:uid="{1B7185B3-42A4-4084-B389-8624BE7E45D8}"/>
    <cellStyle name="Normal 2 2 5 5 3" xfId="5116" xr:uid="{5586B6F1-6EB7-4B54-B794-696523042EF4}"/>
    <cellStyle name="Normal 2 2 5 5 3 2" xfId="27006" xr:uid="{69CF3FCA-36C7-46CB-BE6F-FC7C88B21E84}"/>
    <cellStyle name="Normal 2 2 5 5 3 3" xfId="14413" xr:uid="{E15399E6-B3FA-4164-8340-785A6301940F}"/>
    <cellStyle name="Normal 2 2 5 5 4" xfId="6866" xr:uid="{BCBDC9C9-7B71-4675-BD67-499DCD957E6B}"/>
    <cellStyle name="Normal 2 2 5 5 4 2" xfId="17246" xr:uid="{5EB6FF69-AA65-4918-A829-595B3426E334}"/>
    <cellStyle name="Normal 2 2 5 5 5" xfId="9699" xr:uid="{E5DAA30A-0FD0-441C-AD84-E2333F9131EE}"/>
    <cellStyle name="Normal 2 2 5 5 5 2" xfId="20079" xr:uid="{A48991DE-F369-4251-93C9-87B4E86CD9E0}"/>
    <cellStyle name="Normal 2 2 5 5 6" xfId="22921" xr:uid="{69AA6929-94EE-4741-AD22-8466135E8D83}"/>
    <cellStyle name="Normal 2 2 5 5 7" xfId="13723" xr:uid="{33796E81-926B-4F0C-9B80-EEC6EC1A3FF2}"/>
    <cellStyle name="Normal 2 2 5 6" xfId="2902" xr:uid="{00000000-0005-0000-0000-00001C040000}"/>
    <cellStyle name="Normal 2 2 5 6 2" xfId="6088" xr:uid="{5EBF24F2-A5F7-415E-8EC7-4EF7815E1FF6}"/>
    <cellStyle name="Normal 2 2 5 6 2 2" xfId="23892" xr:uid="{47724E20-B1D8-4FF8-9A44-2977CC2ED5ED}"/>
    <cellStyle name="Normal 2 2 5 6 2 3" xfId="27545" xr:uid="{936ED42E-6F05-4888-ADC8-F1C177BD493A}"/>
    <cellStyle name="Normal 2 2 5 6 2 4" xfId="15566" xr:uid="{62DEA000-66AC-4EB3-B753-EA729D248FB4}"/>
    <cellStyle name="Normal 2 2 5 6 3" xfId="8019" xr:uid="{E7E24CD5-241B-43B1-9373-D1BEA0AD1624}"/>
    <cellStyle name="Normal 2 2 5 6 3 2" xfId="26163" xr:uid="{4039BB8E-FF83-4E7A-85E1-B650C0CDDBCB}"/>
    <cellStyle name="Normal 2 2 5 6 3 3" xfId="18399" xr:uid="{6B3710D7-32C9-4D74-8EFD-A1B74B09B9DC}"/>
    <cellStyle name="Normal 2 2 5 6 4" xfId="10852" xr:uid="{3C5902C3-3749-417F-A46F-5727D6DE332E}"/>
    <cellStyle name="Normal 2 2 5 6 4 2" xfId="21232" xr:uid="{14C21B63-49BB-49D3-BD82-B5814AAFD628}"/>
    <cellStyle name="Normal 2 2 5 6 5" xfId="23124" xr:uid="{34687A96-B813-4212-AD0D-48688AADA035}"/>
    <cellStyle name="Normal 2 2 5 6 6" xfId="13417" xr:uid="{2753E1A2-47B8-40BE-98AF-F0541F5C54CA}"/>
    <cellStyle name="Normal 2 2 5 7" xfId="2481" xr:uid="{00000000-0005-0000-0000-00001D040000}"/>
    <cellStyle name="Normal 2 2 5 7 2" xfId="5767" xr:uid="{4A390432-8884-423E-B9B8-DF3CF691D005}"/>
    <cellStyle name="Normal 2 2 5 7 2 2" xfId="28050" xr:uid="{17E6F790-6F59-4460-BF00-3CC8B8C84973}"/>
    <cellStyle name="Normal 2 2 5 7 2 3" xfId="15153" xr:uid="{745D3E67-3388-4477-A046-426F2E8DC4A5}"/>
    <cellStyle name="Normal 2 2 5 7 3" xfId="7606" xr:uid="{0DE4E01E-561D-41AE-8E2F-82443E2BA269}"/>
    <cellStyle name="Normal 2 2 5 7 3 2" xfId="17986" xr:uid="{CD67BFA3-8443-427E-A786-7416E437B4C1}"/>
    <cellStyle name="Normal 2 2 5 7 4" xfId="10439" xr:uid="{2A472E99-D46F-4FEF-BCB4-06BC1102DFB8}"/>
    <cellStyle name="Normal 2 2 5 7 4 2" xfId="20819" xr:uid="{84EF04DB-5612-47F1-8449-AB9707B7515D}"/>
    <cellStyle name="Normal 2 2 5 7 5" xfId="24297" xr:uid="{58332B38-93AE-40A3-800E-DF25E10ADFE2}"/>
    <cellStyle name="Normal 2 2 5 7 6" xfId="12869" xr:uid="{B252D23F-8BE9-4572-AC13-4923320155E8}"/>
    <cellStyle name="Normal 2 2 5 8" xfId="2175" xr:uid="{00000000-0005-0000-0000-000004040000}"/>
    <cellStyle name="Normal 2 2 5 8 2" xfId="7302" xr:uid="{E95D3F49-3715-4CC7-A760-1E140DD01628}"/>
    <cellStyle name="Normal 2 2 5 8 2 2" xfId="17682" xr:uid="{3DCD14CB-512D-4F5B-AB36-25B9A2B1A262}"/>
    <cellStyle name="Normal 2 2 5 8 3" xfId="10135" xr:uid="{34BE5327-55F5-41C8-A25C-E16241875A20}"/>
    <cellStyle name="Normal 2 2 5 8 3 2" xfId="20515" xr:uid="{D18D9AEB-696E-40E6-8BB4-B1F1C23B2141}"/>
    <cellStyle name="Normal 2 2 5 8 4" xfId="24765" xr:uid="{DA8323EF-60AF-49BB-88C6-1245D70DB90C}"/>
    <cellStyle name="Normal 2 2 5 8 5" xfId="14849" xr:uid="{C731C4D0-E9A2-419F-AD92-A0D07C4414C0}"/>
    <cellStyle name="Normal 2 2 5 9" xfId="3934" xr:uid="{0CB43D55-C908-4083-90A9-FF89559DAF34}"/>
    <cellStyle name="Normal 2 2 5 9 2" xfId="8766" xr:uid="{9F9FAC5D-37F6-40AA-9967-869F0D927DD2}"/>
    <cellStyle name="Normal 2 2 5 9 2 2" xfId="19146" xr:uid="{5514B669-E767-4499-AE3E-0C65A0D899B3}"/>
    <cellStyle name="Normal 2 2 5 9 3" xfId="11599" xr:uid="{011153CF-D809-4F59-B9C6-B301772D3432}"/>
    <cellStyle name="Normal 2 2 5 9 3 2" xfId="21979" xr:uid="{9D4DC90F-B09C-4CAA-B5EF-B0F3321B0EB2}"/>
    <cellStyle name="Normal 2 2 5 9 4" xfId="16313" xr:uid="{88DA3762-90A6-4CF1-B16D-09030B2DDF34}"/>
    <cellStyle name="Normal 2 2 6" xfId="764" xr:uid="{00000000-0005-0000-0000-0000A8040000}"/>
    <cellStyle name="Normal 2 2 6 10" xfId="5117" xr:uid="{963C3611-457B-4569-9F08-D8E8B6B58342}"/>
    <cellStyle name="Normal 2 2 6 10 2" xfId="14414" xr:uid="{A46C3E5A-5793-40F1-80F7-CEA82D001334}"/>
    <cellStyle name="Normal 2 2 6 11" xfId="6867" xr:uid="{5FEA02F8-0573-4DF3-B8C8-ECF91A657C05}"/>
    <cellStyle name="Normal 2 2 6 11 2" xfId="17247" xr:uid="{D37E6582-3CA9-4B8C-94C3-9E8894BC760E}"/>
    <cellStyle name="Normal 2 2 6 12" xfId="9700" xr:uid="{19674DD6-4C3E-4791-A002-9C3FE93F77E3}"/>
    <cellStyle name="Normal 2 2 6 12 2" xfId="20080" xr:uid="{6958F3CF-F388-4709-895B-4FB571CA5106}"/>
    <cellStyle name="Normal 2 2 6 13" xfId="25252" xr:uid="{D795BB32-094F-4C86-BC01-958FFB9C5DA9}"/>
    <cellStyle name="Normal 2 2 6 14" xfId="12413" xr:uid="{44E83FAC-7AE5-4706-93FB-4C37F2A24648}"/>
    <cellStyle name="Normal 2 2 6 2" xfId="765" xr:uid="{00000000-0005-0000-0000-0000A9040000}"/>
    <cellStyle name="Normal 2 2 6 2 10" xfId="6868" xr:uid="{3D25EB71-E123-4DA6-8867-E93C8C63A2E3}"/>
    <cellStyle name="Normal 2 2 6 2 10 2" xfId="17248" xr:uid="{E1E7A34D-89B4-4BAB-B149-E73C0ADA2435}"/>
    <cellStyle name="Normal 2 2 6 2 11" xfId="9701" xr:uid="{E4D72A88-F242-45A2-AF03-6E6DE242E170}"/>
    <cellStyle name="Normal 2 2 6 2 11 2" xfId="20081" xr:uid="{51D6941F-2BF5-47B5-BBA8-EE83DA7B171E}"/>
    <cellStyle name="Normal 2 2 6 2 12" xfId="23917" xr:uid="{A8E6C921-55CD-4646-A6F9-922F714D4063}"/>
    <cellStyle name="Normal 2 2 6 2 13" xfId="12473" xr:uid="{9151C67F-479C-4177-953B-C2BE45EDB23B}"/>
    <cellStyle name="Normal 2 2 6 2 2" xfId="766" xr:uid="{00000000-0005-0000-0000-0000AA040000}"/>
    <cellStyle name="Normal 2 2 6 2 2 10" xfId="13038" xr:uid="{C6C09AA8-2003-487A-87BA-B7B0FAA2F8B5}"/>
    <cellStyle name="Normal 2 2 6 2 2 2" xfId="2733" xr:uid="{00000000-0005-0000-0000-000021040000}"/>
    <cellStyle name="Normal 2 2 6 2 2 2 2" xfId="3185" xr:uid="{00000000-0005-0000-0000-000022040000}"/>
    <cellStyle name="Normal 2 2 6 2 2 2 2 2" xfId="6243" xr:uid="{AD0C4932-6D7D-45FF-85DF-AAE8C9EA23D8}"/>
    <cellStyle name="Normal 2 2 6 2 2 2 2 2 2" xfId="27149" xr:uid="{50074F00-B7A6-44B7-B7EE-7797041DF54E}"/>
    <cellStyle name="Normal 2 2 6 2 2 2 2 2 3" xfId="15812" xr:uid="{21D05B74-0F66-4913-B9C8-FE2ACC83066F}"/>
    <cellStyle name="Normal 2 2 6 2 2 2 2 3" xfId="8265" xr:uid="{EC5842AE-3220-4106-A5C5-E92115EC7152}"/>
    <cellStyle name="Normal 2 2 6 2 2 2 2 3 2" xfId="18645" xr:uid="{9B71C1FF-CEE3-46D2-9EC3-B4FC49711316}"/>
    <cellStyle name="Normal 2 2 6 2 2 2 2 4" xfId="11098" xr:uid="{FD0D516E-94FA-4926-BBCE-687265CCF63B}"/>
    <cellStyle name="Normal 2 2 6 2 2 2 2 4 2" xfId="21478" xr:uid="{58EA81BF-3C1A-4F49-A09F-A50F221FC2AA}"/>
    <cellStyle name="Normal 2 2 6 2 2 2 2 5" xfId="24991" xr:uid="{4D3465FE-A1E3-41C6-AF78-D9DD9050CBDE}"/>
    <cellStyle name="Normal 2 2 6 2 2 2 2 6" xfId="13726" xr:uid="{6054E1E5-3A1C-41B9-9D4F-531A4D34C959}"/>
    <cellStyle name="Normal 2 2 6 2 2 2 3" xfId="4297" xr:uid="{70482B53-70A1-4B5D-99B7-DD017FD52066}"/>
    <cellStyle name="Normal 2 2 6 2 2 2 3 2" xfId="9069" xr:uid="{E39B3821-DC4A-4CD8-BA22-FE8CF90F1E9B}"/>
    <cellStyle name="Normal 2 2 6 2 2 2 3 2 2" xfId="29112" xr:uid="{B630E78A-E8CD-4621-92F0-AFAA140F60BC}"/>
    <cellStyle name="Normal 2 2 6 2 2 2 3 2 3" xfId="19449" xr:uid="{49C90A69-C5F7-42DA-8D66-FC010CF0F29A}"/>
    <cellStyle name="Normal 2 2 6 2 2 2 3 3" xfId="11902" xr:uid="{FC8C8A4E-DEB0-47FC-A467-D5BB486E720F}"/>
    <cellStyle name="Normal 2 2 6 2 2 2 3 3 2" xfId="22282" xr:uid="{BF976083-E227-4568-B232-D920E2A986BA}"/>
    <cellStyle name="Normal 2 2 6 2 2 2 3 4" xfId="23769" xr:uid="{5E91C338-38B0-4726-BB70-68BE97A3DB18}"/>
    <cellStyle name="Normal 2 2 6 2 2 2 3 5" xfId="16616" xr:uid="{C6E80A27-4F98-4B01-92FF-ECD8A3A9D98D}"/>
    <cellStyle name="Normal 2 2 6 2 2 2 4" xfId="5951" xr:uid="{3052317B-4ACE-4D92-9E73-CC7F606D84E5}"/>
    <cellStyle name="Normal 2 2 6 2 2 2 4 2" xfId="27964" xr:uid="{D293BB91-55CD-455D-84B2-910305AD7982}"/>
    <cellStyle name="Normal 2 2 6 2 2 2 4 3" xfId="15404" xr:uid="{357E2879-E375-48F2-B18C-786A8BE0AC87}"/>
    <cellStyle name="Normal 2 2 6 2 2 2 5" xfId="7857" xr:uid="{75ADF92F-1C62-4755-B9F4-BA8CED2C6F9A}"/>
    <cellStyle name="Normal 2 2 6 2 2 2 5 2" xfId="18237" xr:uid="{560DB7D1-9160-404C-A82B-C71C75325B94}"/>
    <cellStyle name="Normal 2 2 6 2 2 2 6" xfId="10690" xr:uid="{3BF80FF2-EE14-4358-9740-D031390778AD}"/>
    <cellStyle name="Normal 2 2 6 2 2 2 6 2" xfId="21070" xr:uid="{CC051CC2-70E2-41D5-8D15-E09A1984C4CE}"/>
    <cellStyle name="Normal 2 2 6 2 2 2 7" xfId="23228" xr:uid="{A3F8BC61-0040-46E9-9D9A-71B8E0B6FC3E}"/>
    <cellStyle name="Normal 2 2 6 2 2 2 8" xfId="13167" xr:uid="{36D1DFF4-3C3E-45FF-A1FB-B26D221FADE5}"/>
    <cellStyle name="Normal 2 2 6 2 2 3" xfId="3186" xr:uid="{00000000-0005-0000-0000-000023040000}"/>
    <cellStyle name="Normal 2 2 6 2 2 3 2" xfId="4467" xr:uid="{9F706EB4-3E25-430F-B16D-860B5C446E2D}"/>
    <cellStyle name="Normal 2 2 6 2 2 3 2 2" xfId="9239" xr:uid="{626BCD8E-F62B-431A-92C2-B3036586811D}"/>
    <cellStyle name="Normal 2 2 6 2 2 3 2 2 2" xfId="19619" xr:uid="{4440CC75-0F12-4B17-A8B4-2E4262CF94A2}"/>
    <cellStyle name="Normal 2 2 6 2 2 3 2 3" xfId="12072" xr:uid="{6976AB79-28D1-4313-9D9D-EE3228E88690}"/>
    <cellStyle name="Normal 2 2 6 2 2 3 2 3 2" xfId="22452" xr:uid="{AFF673AF-9A91-475F-A847-FDD2B73391C5}"/>
    <cellStyle name="Normal 2 2 6 2 2 3 2 4" xfId="28387" xr:uid="{34CCB7B2-EF32-494A-A790-0975D246D964}"/>
    <cellStyle name="Normal 2 2 6 2 2 3 2 5" xfId="16786" xr:uid="{06D884E1-120A-4C5C-99F1-B742502A02A6}"/>
    <cellStyle name="Normal 2 2 6 2 2 3 3" xfId="6244" xr:uid="{588A55D6-FA85-40D2-BD6B-4D546EA36041}"/>
    <cellStyle name="Normal 2 2 6 2 2 3 3 2" xfId="15813" xr:uid="{DFA3218D-5260-4ABA-8FB3-9E54709A2A73}"/>
    <cellStyle name="Normal 2 2 6 2 2 3 4" xfId="8266" xr:uid="{7B04C46E-C949-4AAC-8114-16C9A0D5B1C2}"/>
    <cellStyle name="Normal 2 2 6 2 2 3 4 2" xfId="18646" xr:uid="{2BEABE8C-5B00-44AF-BC19-87A336C6C6F7}"/>
    <cellStyle name="Normal 2 2 6 2 2 3 5" xfId="11099" xr:uid="{634EC4EC-2AB5-4E9C-AFA6-557EAA7DB02E}"/>
    <cellStyle name="Normal 2 2 6 2 2 3 5 2" xfId="21479" xr:uid="{0F266ECA-43DD-4F95-BF92-0A9529C912E7}"/>
    <cellStyle name="Normal 2 2 6 2 2 3 6" xfId="24169" xr:uid="{F9F51225-FAF4-4573-9B50-F709384D7D8A}"/>
    <cellStyle name="Normal 2 2 6 2 2 3 7" xfId="13727" xr:uid="{77C1E2BD-82DE-453E-821D-CF20ABE192B7}"/>
    <cellStyle name="Normal 2 2 6 2 2 4" xfId="3184" xr:uid="{00000000-0005-0000-0000-000024040000}"/>
    <cellStyle name="Normal 2 2 6 2 2 4 2" xfId="6242" xr:uid="{2A8E5E90-9539-4B84-AD45-32A9701D3B66}"/>
    <cellStyle name="Normal 2 2 6 2 2 4 2 2" xfId="27300" xr:uid="{C9885A2D-4594-47B4-813F-010CB33AF84D}"/>
    <cellStyle name="Normal 2 2 6 2 2 4 2 3" xfId="15811" xr:uid="{CAFF16BF-785D-47CA-A25D-D4873D53C3D1}"/>
    <cellStyle name="Normal 2 2 6 2 2 4 3" xfId="8264" xr:uid="{CB5E47CD-F8C8-4093-B0AB-98AAE247F142}"/>
    <cellStyle name="Normal 2 2 6 2 2 4 3 2" xfId="18644" xr:uid="{D5E581C6-8383-438A-88CD-98AA4648A428}"/>
    <cellStyle name="Normal 2 2 6 2 2 4 4" xfId="11097" xr:uid="{04BE5186-75EA-4DD8-9595-CCB6BBA4325B}"/>
    <cellStyle name="Normal 2 2 6 2 2 4 4 2" xfId="21477" xr:uid="{1EDBFEEC-CF17-428D-A193-EEFD8FDBF989}"/>
    <cellStyle name="Normal 2 2 6 2 2 4 5" xfId="22655" xr:uid="{89EEE988-C7B4-44E2-B02C-0B26E4142BCE}"/>
    <cellStyle name="Normal 2 2 6 2 2 4 6" xfId="13725" xr:uid="{E33E1944-7C5B-43EA-A3F5-149F469C4A34}"/>
    <cellStyle name="Normal 2 2 6 2 2 5" xfId="4239" xr:uid="{C987F1B0-2E5B-42A7-A1CE-2CCB722445F0}"/>
    <cellStyle name="Normal 2 2 6 2 2 5 2" xfId="9011" xr:uid="{F1558F9D-14DE-4FD8-9F11-E719FFE7CEC9}"/>
    <cellStyle name="Normal 2 2 6 2 2 5 2 2" xfId="29082" xr:uid="{901F85F1-8FE2-4259-8CF1-6486B2548664}"/>
    <cellStyle name="Normal 2 2 6 2 2 5 2 3" xfId="19391" xr:uid="{1A6E6247-957C-4A52-9D3D-5ECE6DF29868}"/>
    <cellStyle name="Normal 2 2 6 2 2 5 3" xfId="11844" xr:uid="{24DB62B2-CCAF-42DD-A7C3-53BFACCEA2A6}"/>
    <cellStyle name="Normal 2 2 6 2 2 5 3 2" xfId="22224" xr:uid="{CFE1E20C-CAF7-4F2B-8993-86C72C759AE2}"/>
    <cellStyle name="Normal 2 2 6 2 2 5 4" xfId="22967" xr:uid="{F402148D-9F30-4898-9769-13A6AF983969}"/>
    <cellStyle name="Normal 2 2 6 2 2 5 5" xfId="16558" xr:uid="{9069D65B-E891-473A-93CF-206B85BD6F29}"/>
    <cellStyle name="Normal 2 2 6 2 2 6" xfId="5119" xr:uid="{2AB213AF-C036-44A2-AD92-ABE31F4DA537}"/>
    <cellStyle name="Normal 2 2 6 2 2 6 2" xfId="28673" xr:uid="{CA60F94B-B0F4-4238-BC1D-2BAB1101304D}"/>
    <cellStyle name="Normal 2 2 6 2 2 6 3" xfId="14416" xr:uid="{38FFA62B-DF00-4F78-B291-AF7FDEA7AFA5}"/>
    <cellStyle name="Normal 2 2 6 2 2 7" xfId="6869" xr:uid="{A845BEFA-03CC-4BB1-9EEF-DA2A2589E9AF}"/>
    <cellStyle name="Normal 2 2 6 2 2 7 2" xfId="17249" xr:uid="{82EB7736-7837-4160-8848-C257F564622C}"/>
    <cellStyle name="Normal 2 2 6 2 2 8" xfId="9702" xr:uid="{0139A402-3057-4F0C-A432-25E4414F7185}"/>
    <cellStyle name="Normal 2 2 6 2 2 8 2" xfId="20082" xr:uid="{499B1975-E5B7-4FFE-921C-B0F6B80AAF86}"/>
    <cellStyle name="Normal 2 2 6 2 2 9" xfId="23060" xr:uid="{00BA739F-A1B6-45AE-B77E-887C9215CE59}"/>
    <cellStyle name="Normal 2 2 6 2 3" xfId="2732" xr:uid="{00000000-0005-0000-0000-000025040000}"/>
    <cellStyle name="Normal 2 2 6 2 3 2" xfId="3187" xr:uid="{00000000-0005-0000-0000-000026040000}"/>
    <cellStyle name="Normal 2 2 6 2 3 2 2" xfId="6245" xr:uid="{6F054504-44BD-42C9-AA22-3BACA7580360}"/>
    <cellStyle name="Normal 2 2 6 2 3 2 2 2" xfId="27043" xr:uid="{B09CE0B7-9764-4C38-A97E-326DCABF4D55}"/>
    <cellStyle name="Normal 2 2 6 2 3 2 2 3" xfId="15814" xr:uid="{8E04F228-6530-4F9F-8C15-F0254E2E4C5B}"/>
    <cellStyle name="Normal 2 2 6 2 3 2 3" xfId="8267" xr:uid="{958EE414-6373-4CF0-BE5F-00C92EC1F8AE}"/>
    <cellStyle name="Normal 2 2 6 2 3 2 3 2" xfId="18647" xr:uid="{2197D954-3104-4564-940C-6D59F2A9951B}"/>
    <cellStyle name="Normal 2 2 6 2 3 2 4" xfId="11100" xr:uid="{2D6C8B97-62B4-4DA8-B626-48719476F097}"/>
    <cellStyle name="Normal 2 2 6 2 3 2 4 2" xfId="21480" xr:uid="{0F40F97C-771B-4BE9-B3DA-F94A78A64F4D}"/>
    <cellStyle name="Normal 2 2 6 2 3 2 5" xfId="24072" xr:uid="{2ADE2F64-E9FA-4AC1-A03B-726B30D3571D}"/>
    <cellStyle name="Normal 2 2 6 2 3 2 6" xfId="13728" xr:uid="{42E91BD0-98A8-4495-8410-CE6A9CCE515B}"/>
    <cellStyle name="Normal 2 2 6 2 3 3" xfId="4296" xr:uid="{971A6F7A-AFB2-436A-B1B4-F113D718A7CF}"/>
    <cellStyle name="Normal 2 2 6 2 3 3 2" xfId="9068" xr:uid="{664D73D2-B22A-4951-A932-61284E659329}"/>
    <cellStyle name="Normal 2 2 6 2 3 3 2 2" xfId="29111" xr:uid="{2EC97DC1-4E87-49EB-BA04-9DA8D87362C3}"/>
    <cellStyle name="Normal 2 2 6 2 3 3 2 3" xfId="19448" xr:uid="{F62BBE02-DD83-406E-8C47-EB15CFE84F51}"/>
    <cellStyle name="Normal 2 2 6 2 3 3 3" xfId="11901" xr:uid="{B4FD6724-96A8-4636-A3CF-3C2DB3575377}"/>
    <cellStyle name="Normal 2 2 6 2 3 3 3 2" xfId="22281" xr:uid="{C9F376C1-F2A5-4B82-B967-60AB0472EEBC}"/>
    <cellStyle name="Normal 2 2 6 2 3 3 4" xfId="25396" xr:uid="{C156F1EE-186D-4F4C-B11D-8B8C506CE98A}"/>
    <cellStyle name="Normal 2 2 6 2 3 3 5" xfId="16615" xr:uid="{0F5FF7D2-38FE-4AB6-A99B-644E84413363}"/>
    <cellStyle name="Normal 2 2 6 2 3 4" xfId="5950" xr:uid="{AC2A7418-B225-47BA-A828-664C24550EAE}"/>
    <cellStyle name="Normal 2 2 6 2 3 4 2" xfId="28501" xr:uid="{B7A50A0D-E2FE-433F-B8D8-BFA030882AE8}"/>
    <cellStyle name="Normal 2 2 6 2 3 4 3" xfId="15403" xr:uid="{715501F0-E530-4AC1-94F3-5862C988D81A}"/>
    <cellStyle name="Normal 2 2 6 2 3 5" xfId="7856" xr:uid="{B7136852-1C74-4FB9-9486-4B100A271B7C}"/>
    <cellStyle name="Normal 2 2 6 2 3 5 2" xfId="18236" xr:uid="{BCC193CB-6993-412F-8996-9DE28E9B55B3}"/>
    <cellStyle name="Normal 2 2 6 2 3 6" xfId="10689" xr:uid="{E319272E-D7B6-47E6-9583-74C368EB9E3C}"/>
    <cellStyle name="Normal 2 2 6 2 3 6 2" xfId="21069" xr:uid="{60857185-132A-4FC6-BB37-40FA88651047}"/>
    <cellStyle name="Normal 2 2 6 2 3 7" xfId="24193" xr:uid="{10413727-889B-4E73-82C4-8EF0C680A434}"/>
    <cellStyle name="Normal 2 2 6 2 3 8" xfId="13166" xr:uid="{AD3103CD-2764-44EF-A605-330EB883A61C}"/>
    <cellStyle name="Normal 2 2 6 2 4" xfId="3188" xr:uid="{00000000-0005-0000-0000-000027040000}"/>
    <cellStyle name="Normal 2 2 6 2 4 2" xfId="4468" xr:uid="{0FE318DA-088C-485A-9A1B-148B7C2FE78A}"/>
    <cellStyle name="Normal 2 2 6 2 4 2 2" xfId="9240" xr:uid="{1048AA4A-927C-4161-B8BB-3B6E9A954A52}"/>
    <cellStyle name="Normal 2 2 6 2 4 2 2 2" xfId="19620" xr:uid="{B32F671F-47F0-485A-AD34-1D9C1F20B811}"/>
    <cellStyle name="Normal 2 2 6 2 4 2 3" xfId="12073" xr:uid="{3D4A563A-E48D-426B-B3CF-A2C49C71920E}"/>
    <cellStyle name="Normal 2 2 6 2 4 2 3 2" xfId="22453" xr:uid="{FACF2DD8-440B-42CC-8206-6CB96D9402EF}"/>
    <cellStyle name="Normal 2 2 6 2 4 2 4" xfId="26098" xr:uid="{12BA8A78-EF3A-4DDE-A8F1-C8052A647E4C}"/>
    <cellStyle name="Normal 2 2 6 2 4 2 5" xfId="16787" xr:uid="{0D39DC32-5A39-4618-97E4-409303F50F70}"/>
    <cellStyle name="Normal 2 2 6 2 4 3" xfId="6246" xr:uid="{711A1386-EB02-4D5C-A20F-D17AE5B53DD3}"/>
    <cellStyle name="Normal 2 2 6 2 4 3 2" xfId="15815" xr:uid="{1C57A535-5B59-4BC1-BD8C-FB0C0791E824}"/>
    <cellStyle name="Normal 2 2 6 2 4 4" xfId="8268" xr:uid="{C032CA74-9A89-4596-905A-E92BDA9AA145}"/>
    <cellStyle name="Normal 2 2 6 2 4 4 2" xfId="18648" xr:uid="{6A0B5E13-E75A-4ABD-A2F5-0CF3D9E12D20}"/>
    <cellStyle name="Normal 2 2 6 2 4 5" xfId="11101" xr:uid="{AE521645-6376-4B68-9A18-6D97632553A1}"/>
    <cellStyle name="Normal 2 2 6 2 4 5 2" xfId="21481" xr:uid="{69CC3F87-EA81-43EF-A06E-E7DDC96303E6}"/>
    <cellStyle name="Normal 2 2 6 2 4 6" xfId="24586" xr:uid="{FF1DE5FA-250B-4680-A117-DD1976C4FB09}"/>
    <cellStyle name="Normal 2 2 6 2 4 7" xfId="13729" xr:uid="{6EDAE71B-7F2C-473D-8893-EC43F0AADD36}"/>
    <cellStyle name="Normal 2 2 6 2 5" xfId="3183" xr:uid="{00000000-0005-0000-0000-000028040000}"/>
    <cellStyle name="Normal 2 2 6 2 5 2" xfId="6241" xr:uid="{0A6AF36F-1FBE-4672-9497-A7A631B308EF}"/>
    <cellStyle name="Normal 2 2 6 2 5 2 2" xfId="28739" xr:uid="{5B69F3EA-6B7C-4570-96D6-F27E5C980BFA}"/>
    <cellStyle name="Normal 2 2 6 2 5 2 3" xfId="15810" xr:uid="{76BEACCF-5F5B-43F0-A5B2-36DD6C9A2D9E}"/>
    <cellStyle name="Normal 2 2 6 2 5 3" xfId="8263" xr:uid="{4773665C-A056-459D-95BA-07D0BBFBC73C}"/>
    <cellStyle name="Normal 2 2 6 2 5 3 2" xfId="18643" xr:uid="{62DA566B-022B-451E-8489-F37EF95BA9A5}"/>
    <cellStyle name="Normal 2 2 6 2 5 4" xfId="11096" xr:uid="{B74255FD-0D92-4281-B1B5-831CF4D94442}"/>
    <cellStyle name="Normal 2 2 6 2 5 4 2" xfId="21476" xr:uid="{A43FA36F-DA4D-490C-8866-7682DC51D2EF}"/>
    <cellStyle name="Normal 2 2 6 2 5 5" xfId="23156" xr:uid="{B356D2F5-AA29-4BBE-B9FC-DF53537515CA}"/>
    <cellStyle name="Normal 2 2 6 2 5 6" xfId="13724" xr:uid="{5F8A1828-3379-4FFE-B5D9-A6997C5EE36D}"/>
    <cellStyle name="Normal 2 2 6 2 6" xfId="2547" xr:uid="{00000000-0005-0000-0000-000029040000}"/>
    <cellStyle name="Normal 2 2 6 2 6 2" xfId="5819" xr:uid="{DD46955B-644F-4075-A62A-01E728825C72}"/>
    <cellStyle name="Normal 2 2 6 2 6 2 2" xfId="25835" xr:uid="{5E225070-8700-47AE-BB40-F61DFAA2BB7A}"/>
    <cellStyle name="Normal 2 2 6 2 6 2 3" xfId="15219" xr:uid="{8A69E008-98E6-4611-A97E-CA5A9C690D18}"/>
    <cellStyle name="Normal 2 2 6 2 6 3" xfId="7672" xr:uid="{B7E0288A-09BC-41C8-AB8F-012493240ADF}"/>
    <cellStyle name="Normal 2 2 6 2 6 3 2" xfId="18052" xr:uid="{95348DC5-EF32-4E6B-8E46-E8DE78003BA3}"/>
    <cellStyle name="Normal 2 2 6 2 6 4" xfId="10505" xr:uid="{FCB519E4-A7D2-4946-B317-76A86C0422BC}"/>
    <cellStyle name="Normal 2 2 6 2 6 4 2" xfId="20885" xr:uid="{5A289437-DBA2-47F5-9B82-C36081E33F26}"/>
    <cellStyle name="Normal 2 2 6 2 6 5" xfId="23898" xr:uid="{E133F193-E3D0-4080-B01F-FB88A4225A0F}"/>
    <cellStyle name="Normal 2 2 6 2 6 6" xfId="12935" xr:uid="{E970EBAC-FD52-4F8B-B9ED-263F3F3A9451}"/>
    <cellStyle name="Normal 2 2 6 2 7" xfId="2241" xr:uid="{00000000-0005-0000-0000-00001F040000}"/>
    <cellStyle name="Normal 2 2 6 2 7 2" xfId="7368" xr:uid="{E3315053-3F06-4B6B-8A15-8F56FD09B6D3}"/>
    <cellStyle name="Normal 2 2 6 2 7 2 2" xfId="17748" xr:uid="{59CE3CB4-48FF-436F-AB9F-5BDBA10A3A4A}"/>
    <cellStyle name="Normal 2 2 6 2 7 3" xfId="10201" xr:uid="{E237DC12-6969-46B9-BEB8-59BF47688AC7}"/>
    <cellStyle name="Normal 2 2 6 2 7 3 2" xfId="20581" xr:uid="{2AC17149-8D77-4C66-9B64-E74F2D180A93}"/>
    <cellStyle name="Normal 2 2 6 2 7 4" xfId="22831" xr:uid="{2180F4CE-54F4-4334-B8BC-350373340C0E}"/>
    <cellStyle name="Normal 2 2 6 2 7 5" xfId="14915" xr:uid="{6C7199FC-4A5B-4644-B73C-9FD92807338A}"/>
    <cellStyle name="Normal 2 2 6 2 8" xfId="3794" xr:uid="{3DC452E1-1CA4-495A-BBE7-BA28DD8D8CA8}"/>
    <cellStyle name="Normal 2 2 6 2 8 2" xfId="8630" xr:uid="{2359EFA7-1177-40B1-A540-89631581AC54}"/>
    <cellStyle name="Normal 2 2 6 2 8 2 2" xfId="19010" xr:uid="{97C046AA-3D85-4DA4-95CF-1E9F0374DAB0}"/>
    <cellStyle name="Normal 2 2 6 2 8 3" xfId="11463" xr:uid="{8D1E2DDE-0A46-49A1-97D1-BE99B96D3287}"/>
    <cellStyle name="Normal 2 2 6 2 8 3 2" xfId="21843" xr:uid="{87787337-F20C-4DAF-989E-CB84C0CCECAE}"/>
    <cellStyle name="Normal 2 2 6 2 8 4" xfId="16177" xr:uid="{956371C3-846B-4513-8438-90381C4675D2}"/>
    <cellStyle name="Normal 2 2 6 2 9" xfId="5118" xr:uid="{5C4ACD4B-02FD-4CEF-A3D2-4E04A9F0C611}"/>
    <cellStyle name="Normal 2 2 6 2 9 2" xfId="14415" xr:uid="{260E15F7-FF2D-46CF-8555-BA8822FC5CA2}"/>
    <cellStyle name="Normal 2 2 6 3" xfId="767" xr:uid="{00000000-0005-0000-0000-0000AB040000}"/>
    <cellStyle name="Normal 2 2 6 3 10" xfId="9703" xr:uid="{4C3E2F2B-56B2-4CF4-96E5-96EDB012DA49}"/>
    <cellStyle name="Normal 2 2 6 3 10 2" xfId="20083" xr:uid="{DC4C3F4A-9533-46A9-9E89-A4555E3086C2}"/>
    <cellStyle name="Normal 2 2 6 3 11" xfId="24855" xr:uid="{E3A76C8A-2F6D-4F8D-A4BA-E63D7B8AF419}"/>
    <cellStyle name="Normal 2 2 6 3 12" xfId="12563" xr:uid="{5FB5965A-D485-4ACE-BAD5-9CC525EDB1AF}"/>
    <cellStyle name="Normal 2 2 6 3 2" xfId="2734" xr:uid="{00000000-0005-0000-0000-00002B040000}"/>
    <cellStyle name="Normal 2 2 6 3 2 2" xfId="3190" xr:uid="{00000000-0005-0000-0000-00002C040000}"/>
    <cellStyle name="Normal 2 2 6 3 2 2 2" xfId="6248" xr:uid="{E44AA17E-05A2-47E2-8395-59B103ABE9B4}"/>
    <cellStyle name="Normal 2 2 6 3 2 2 2 2" xfId="27122" xr:uid="{B3EE830C-9737-40AC-B774-DC1C1CDA2AC3}"/>
    <cellStyle name="Normal 2 2 6 3 2 2 2 3" xfId="15817" xr:uid="{D41E5751-026D-427F-8873-2102B9A0E2DA}"/>
    <cellStyle name="Normal 2 2 6 3 2 2 3" xfId="8270" xr:uid="{4F15D839-68EC-4AFB-B95C-AD303D81C0F5}"/>
    <cellStyle name="Normal 2 2 6 3 2 2 3 2" xfId="18650" xr:uid="{0941D33B-37E7-4FB9-8BDD-31ECB15DD03C}"/>
    <cellStyle name="Normal 2 2 6 3 2 2 4" xfId="11103" xr:uid="{AA5D45D2-B615-4681-905D-0A0D4F4CF0A8}"/>
    <cellStyle name="Normal 2 2 6 3 2 2 4 2" xfId="21483" xr:uid="{45B34AA5-B78E-46EE-8B6C-B69CC14AE78D}"/>
    <cellStyle name="Normal 2 2 6 3 2 2 5" xfId="25434" xr:uid="{DB672273-560C-4F9C-A8CF-761B73D83566}"/>
    <cellStyle name="Normal 2 2 6 3 2 2 6" xfId="13731" xr:uid="{668FCC29-7C50-4312-9C41-BAC872544AC2}"/>
    <cellStyle name="Normal 2 2 6 3 2 3" xfId="4298" xr:uid="{AF36B563-FC36-4796-A3A6-E1993E821E9D}"/>
    <cellStyle name="Normal 2 2 6 3 2 3 2" xfId="9070" xr:uid="{F175B39D-0BCE-4077-B094-FBA606ACB714}"/>
    <cellStyle name="Normal 2 2 6 3 2 3 2 2" xfId="29113" xr:uid="{7ACC3B77-734A-4C91-A47F-8FFBABF3EF56}"/>
    <cellStyle name="Normal 2 2 6 3 2 3 2 3" xfId="19450" xr:uid="{90426A97-6901-4D73-ACFF-6E4D5F24FB00}"/>
    <cellStyle name="Normal 2 2 6 3 2 3 3" xfId="11903" xr:uid="{E90BF0AC-1250-4A66-9DE8-9F93A865D89A}"/>
    <cellStyle name="Normal 2 2 6 3 2 3 3 2" xfId="22283" xr:uid="{A409580F-2461-4D9C-BA00-8347009ECB9C}"/>
    <cellStyle name="Normal 2 2 6 3 2 3 4" xfId="23062" xr:uid="{2FD785B8-6281-4902-A97E-AF9F93D90BCC}"/>
    <cellStyle name="Normal 2 2 6 3 2 3 5" xfId="16617" xr:uid="{94FE5296-6D54-4088-A379-492CD391DFE4}"/>
    <cellStyle name="Normal 2 2 6 3 2 4" xfId="5952" xr:uid="{E3D1BA83-E110-4070-ABE3-31455F14EECF}"/>
    <cellStyle name="Normal 2 2 6 3 2 4 2" xfId="28714" xr:uid="{C9B51B7B-BA27-4989-9B77-BFB6FEEC3C11}"/>
    <cellStyle name="Normal 2 2 6 3 2 4 3" xfId="15405" xr:uid="{20CA3628-CCFE-4F2B-844E-8FBCEFF9B7DA}"/>
    <cellStyle name="Normal 2 2 6 3 2 5" xfId="7858" xr:uid="{8509A51E-F4D4-43AF-8124-F96AF6EAB54C}"/>
    <cellStyle name="Normal 2 2 6 3 2 5 2" xfId="18238" xr:uid="{58C2555D-2438-45B4-9B64-3CAF8320319B}"/>
    <cellStyle name="Normal 2 2 6 3 2 6" xfId="10691" xr:uid="{35248E13-1CF6-4D3F-A839-08077937F647}"/>
    <cellStyle name="Normal 2 2 6 3 2 6 2" xfId="21071" xr:uid="{83687619-3CB4-42C4-9E00-6EC79E49A7BF}"/>
    <cellStyle name="Normal 2 2 6 3 2 7" xfId="23505" xr:uid="{A01A4261-FC07-442C-8D9A-17FE25863308}"/>
    <cellStyle name="Normal 2 2 6 3 2 8" xfId="13168" xr:uid="{1EA23027-6384-4BE0-89B2-3EA296E8FFEE}"/>
    <cellStyle name="Normal 2 2 6 3 3" xfId="3191" xr:uid="{00000000-0005-0000-0000-00002D040000}"/>
    <cellStyle name="Normal 2 2 6 3 3 2" xfId="4469" xr:uid="{D03A52A9-8653-4C41-9A28-8E98E897D3ED}"/>
    <cellStyle name="Normal 2 2 6 3 3 2 2" xfId="9241" xr:uid="{20DDAF65-0E91-4C94-8A20-E9554F74EB6D}"/>
    <cellStyle name="Normal 2 2 6 3 3 2 2 2" xfId="29230" xr:uid="{6827C6F6-99D4-44ED-A2FB-5741B27C3E44}"/>
    <cellStyle name="Normal 2 2 6 3 3 2 2 3" xfId="19621" xr:uid="{044F6EE3-1478-4DF6-805A-DAC9A06E9FD7}"/>
    <cellStyle name="Normal 2 2 6 3 3 2 3" xfId="12074" xr:uid="{A80DECAF-5FF3-4A7E-97AD-DD68C5184EDE}"/>
    <cellStyle name="Normal 2 2 6 3 3 2 3 2" xfId="22454" xr:uid="{77B21F3D-69BA-4E03-BFD5-FF6767435652}"/>
    <cellStyle name="Normal 2 2 6 3 3 2 4" xfId="24359" xr:uid="{A627CFC4-18FF-4911-B5E0-F00CA2CA1BE1}"/>
    <cellStyle name="Normal 2 2 6 3 3 2 5" xfId="16788" xr:uid="{41E8D57E-0898-4600-8B45-5C361F73F80D}"/>
    <cellStyle name="Normal 2 2 6 3 3 3" xfId="6249" xr:uid="{D55A819E-7CBD-4C4C-87F6-1352BB2121FA}"/>
    <cellStyle name="Normal 2 2 6 3 3 3 2" xfId="28259" xr:uid="{F55449F2-2BBE-4515-BF06-BC399FBB39BE}"/>
    <cellStyle name="Normal 2 2 6 3 3 3 3" xfId="15818" xr:uid="{AB63E61B-DF1C-41AA-A088-D991A00C7282}"/>
    <cellStyle name="Normal 2 2 6 3 3 4" xfId="8271" xr:uid="{490ABBA9-728D-4597-A084-EF8D5F57061F}"/>
    <cellStyle name="Normal 2 2 6 3 3 4 2" xfId="18651" xr:uid="{9D3C7B97-38B1-4510-9996-047A2F781E5F}"/>
    <cellStyle name="Normal 2 2 6 3 3 5" xfId="11104" xr:uid="{9E3BF72C-580C-4D36-B16E-04B1671D9201}"/>
    <cellStyle name="Normal 2 2 6 3 3 5 2" xfId="21484" xr:uid="{48F4F805-4B92-4084-AFEF-8783EEF5369B}"/>
    <cellStyle name="Normal 2 2 6 3 3 6" xfId="23801" xr:uid="{279D83EF-BFFF-4CA7-B6C2-FA5BB1B9598E}"/>
    <cellStyle name="Normal 2 2 6 3 3 7" xfId="13732" xr:uid="{E82538C7-D5CF-4C2C-B896-96B5B1D6732F}"/>
    <cellStyle name="Normal 2 2 6 3 4" xfId="3189" xr:uid="{00000000-0005-0000-0000-00002E040000}"/>
    <cellStyle name="Normal 2 2 6 3 4 2" xfId="6247" xr:uid="{AB61BC95-E1D2-4C7F-9E27-637375B52DE8}"/>
    <cellStyle name="Normal 2 2 6 3 4 2 2" xfId="28728" xr:uid="{37F78F17-D5CE-43E3-80C0-38223208C2D4}"/>
    <cellStyle name="Normal 2 2 6 3 4 2 3" xfId="15816" xr:uid="{D3DFF2FF-54D9-4183-BB09-9EE6CDDCB508}"/>
    <cellStyle name="Normal 2 2 6 3 4 3" xfId="8269" xr:uid="{21262C5E-45DD-408B-AAE8-F32E1D09324A}"/>
    <cellStyle name="Normal 2 2 6 3 4 3 2" xfId="18649" xr:uid="{67090179-1D90-4D36-BA32-A0967397BC40}"/>
    <cellStyle name="Normal 2 2 6 3 4 4" xfId="11102" xr:uid="{CA746757-EAF7-45AB-9E4D-50A54017AE93}"/>
    <cellStyle name="Normal 2 2 6 3 4 4 2" xfId="21482" xr:uid="{49E2FBDE-AD09-44C4-B9E9-07E28E6BC8FD}"/>
    <cellStyle name="Normal 2 2 6 3 4 5" xfId="24354" xr:uid="{16052B0A-7BE2-4385-8D41-C9A5844DC355}"/>
    <cellStyle name="Normal 2 2 6 3 4 6" xfId="13730" xr:uid="{7DB53946-566B-4CAD-BF90-3B847D9555DD}"/>
    <cellStyle name="Normal 2 2 6 3 5" xfId="2590" xr:uid="{00000000-0005-0000-0000-00002F040000}"/>
    <cellStyle name="Normal 2 2 6 3 5 2" xfId="5855" xr:uid="{C883B5AF-18F5-4388-ABB4-D72C87122743}"/>
    <cellStyle name="Normal 2 2 6 3 5 2 2" xfId="26934" xr:uid="{5A40FB34-956B-4526-BCE3-9614D21C9E93}"/>
    <cellStyle name="Normal 2 2 6 3 5 2 3" xfId="15262" xr:uid="{E94B3B5B-1644-4E26-928B-15FF78687728}"/>
    <cellStyle name="Normal 2 2 6 3 5 3" xfId="7715" xr:uid="{E1C381A5-BA63-4B96-8942-177F60E6A9C6}"/>
    <cellStyle name="Normal 2 2 6 3 5 3 2" xfId="18095" xr:uid="{ABCB03D5-EC80-40AD-B995-D7EDB6E2CA7F}"/>
    <cellStyle name="Normal 2 2 6 3 5 4" xfId="10548" xr:uid="{C5BB12D6-85EA-467C-A043-96B8CCF861A7}"/>
    <cellStyle name="Normal 2 2 6 3 5 4 2" xfId="20928" xr:uid="{F794C766-F5A4-4669-BF82-894589530290}"/>
    <cellStyle name="Normal 2 2 6 3 5 5" xfId="23619" xr:uid="{42A9F908-E0A3-4303-88B6-2D24B095DFFE}"/>
    <cellStyle name="Normal 2 2 6 3 5 6" xfId="12978" xr:uid="{2880477B-ED04-43B6-A0F4-A0DD907F21D8}"/>
    <cellStyle name="Normal 2 2 6 3 6" xfId="2329" xr:uid="{00000000-0005-0000-0000-00002A040000}"/>
    <cellStyle name="Normal 2 2 6 3 6 2" xfId="7456" xr:uid="{B959A3A8-48A6-4881-A410-74E64567F69E}"/>
    <cellStyle name="Normal 2 2 6 3 6 2 2" xfId="17836" xr:uid="{D409532D-8BBE-435F-BEBD-A89EDF2C4362}"/>
    <cellStyle name="Normal 2 2 6 3 6 3" xfId="10289" xr:uid="{B3C768DC-DF0A-4FF1-8D0F-D49D5A9E1F17}"/>
    <cellStyle name="Normal 2 2 6 3 6 3 2" xfId="20669" xr:uid="{20424838-F57D-4E3F-934D-E62956DB1E35}"/>
    <cellStyle name="Normal 2 2 6 3 6 4" xfId="23147" xr:uid="{6C7DB46A-CB8E-4767-A221-43C87A93B7DF}"/>
    <cellStyle name="Normal 2 2 6 3 6 5" xfId="15003" xr:uid="{58137D8A-5F2E-412F-A65D-DD4557451A70}"/>
    <cellStyle name="Normal 2 2 6 3 7" xfId="3844" xr:uid="{712F6ECE-2FCF-40FF-BC3A-B8E57455C658}"/>
    <cellStyle name="Normal 2 2 6 3 7 2" xfId="8677" xr:uid="{8801AC38-17ED-48C4-B15A-5EC496CB1189}"/>
    <cellStyle name="Normal 2 2 6 3 7 2 2" xfId="19057" xr:uid="{01EAAE53-7179-4F99-8C05-CDBA10542186}"/>
    <cellStyle name="Normal 2 2 6 3 7 3" xfId="11510" xr:uid="{B40DA53C-3E90-4116-9976-35490BC4F598}"/>
    <cellStyle name="Normal 2 2 6 3 7 3 2" xfId="21890" xr:uid="{2F776532-C363-4EA1-BE90-F85AFF70E5B9}"/>
    <cellStyle name="Normal 2 2 6 3 7 4" xfId="16224" xr:uid="{7D736926-DE92-4BAD-BB26-D0719308E154}"/>
    <cellStyle name="Normal 2 2 6 3 8" xfId="5120" xr:uid="{0D41CC50-3C09-47D8-9D04-FF0749EBE539}"/>
    <cellStyle name="Normal 2 2 6 3 8 2" xfId="14417" xr:uid="{4C44EB3C-92B7-4DF4-94B3-CBB25821F1A6}"/>
    <cellStyle name="Normal 2 2 6 3 9" xfId="6870" xr:uid="{67EEB3CB-5943-4F2C-A717-EB1EB3467721}"/>
    <cellStyle name="Normal 2 2 6 3 9 2" xfId="17250" xr:uid="{B3C0259A-3C51-4FD8-AD74-DF0716C38BAD}"/>
    <cellStyle name="Normal 2 2 6 4" xfId="768" xr:uid="{00000000-0005-0000-0000-0000AC040000}"/>
    <cellStyle name="Normal 2 2 6 4 2" xfId="3192" xr:uid="{00000000-0005-0000-0000-000031040000}"/>
    <cellStyle name="Normal 2 2 6 4 2 2" xfId="6250" xr:uid="{CB439588-1D5F-4005-8532-AF188C452CFA}"/>
    <cellStyle name="Normal 2 2 6 4 2 2 2" xfId="26731" xr:uid="{A61F4418-B64B-495C-8A31-614827CC5054}"/>
    <cellStyle name="Normal 2 2 6 4 2 2 3" xfId="15819" xr:uid="{B27AE241-0DD4-43AF-8FE3-F64AA791483B}"/>
    <cellStyle name="Normal 2 2 6 4 2 3" xfId="8272" xr:uid="{38EFA85C-082D-4ECE-A0AC-E6CBB8D45E4E}"/>
    <cellStyle name="Normal 2 2 6 4 2 3 2" xfId="18652" xr:uid="{17081F4A-10E4-4BEB-A3DD-8714A69DC71B}"/>
    <cellStyle name="Normal 2 2 6 4 2 4" xfId="11105" xr:uid="{AB647E7E-1D38-436E-B315-9751ECB1C453}"/>
    <cellStyle name="Normal 2 2 6 4 2 4 2" xfId="21485" xr:uid="{96F0541B-B4A5-4A30-AA34-B3D1F76A4527}"/>
    <cellStyle name="Normal 2 2 6 4 2 5" xfId="22997" xr:uid="{19A55A42-EF4F-4980-94B4-D4D545CBB56D}"/>
    <cellStyle name="Normal 2 2 6 4 2 6" xfId="13733" xr:uid="{D9031275-8D50-4DD1-9158-5A6601AD56D2}"/>
    <cellStyle name="Normal 2 2 6 4 3" xfId="2731" xr:uid="{00000000-0005-0000-0000-000032040000}"/>
    <cellStyle name="Normal 2 2 6 4 3 2" xfId="5949" xr:uid="{11B2852D-EDF7-4948-8623-C6242D2A565C}"/>
    <cellStyle name="Normal 2 2 6 4 3 2 2" xfId="28520" xr:uid="{B8A26FFE-FD78-420C-9DA2-1CE49CD93A72}"/>
    <cellStyle name="Normal 2 2 6 4 3 2 3" xfId="15402" xr:uid="{C30637F1-3D60-4C29-B383-B0542E07093A}"/>
    <cellStyle name="Normal 2 2 6 4 3 3" xfId="7855" xr:uid="{F1F9433B-0784-4153-9E12-4A4B4BF106CD}"/>
    <cellStyle name="Normal 2 2 6 4 3 3 2" xfId="18235" xr:uid="{4173CB35-3A2E-47F1-AA16-7B0E91E0B47E}"/>
    <cellStyle name="Normal 2 2 6 4 3 4" xfId="10688" xr:uid="{DCB347E5-4172-4DB5-B7FF-960D1BEC6F5A}"/>
    <cellStyle name="Normal 2 2 6 4 3 4 2" xfId="21068" xr:uid="{7D6A8905-8AC6-472E-93F1-89521DC82887}"/>
    <cellStyle name="Normal 2 2 6 4 3 5" xfId="25426" xr:uid="{A3D8D863-91FE-4A5A-B3FF-AEAB0AD23AC7}"/>
    <cellStyle name="Normal 2 2 6 4 3 6" xfId="13165" xr:uid="{8F0C0AEF-395A-44BD-A2DE-C4B39BBA0447}"/>
    <cellStyle name="Normal 2 2 6 4 4" xfId="4163" xr:uid="{0955D02B-ABE6-43BB-A2F0-E7BD877C50A1}"/>
    <cellStyle name="Normal 2 2 6 4 4 2" xfId="8935" xr:uid="{0F7D7877-6C21-48D3-9F5B-B4BC947A6719}"/>
    <cellStyle name="Normal 2 2 6 4 4 2 2" xfId="19315" xr:uid="{90F97ABE-9CA5-4539-94EF-79C5B2370B11}"/>
    <cellStyle name="Normal 2 2 6 4 4 3" xfId="11768" xr:uid="{C6512C9C-1DCE-4B4F-8549-4756852FD341}"/>
    <cellStyle name="Normal 2 2 6 4 4 3 2" xfId="22148" xr:uid="{25AFC8E6-F1E4-4611-B59B-A4D8AD2EC480}"/>
    <cellStyle name="Normal 2 2 6 4 4 4" xfId="24133" xr:uid="{A11D0DC3-5B44-4E74-BA89-53B7C535938D}"/>
    <cellStyle name="Normal 2 2 6 4 4 5" xfId="16482" xr:uid="{67E362AA-8D03-493D-957E-C45DFBA2D8E0}"/>
    <cellStyle name="Normal 2 2 6 4 5" xfId="5121" xr:uid="{F054F7C7-62F7-4116-B376-3EC374D865E7}"/>
    <cellStyle name="Normal 2 2 6 4 5 2" xfId="14418" xr:uid="{1B9BB4CB-0A06-49DF-ABF3-0EDFCF0F66D2}"/>
    <cellStyle name="Normal 2 2 6 4 6" xfId="6871" xr:uid="{9D58F73D-007B-4442-B32E-FCA7DC647B7E}"/>
    <cellStyle name="Normal 2 2 6 4 6 2" xfId="17251" xr:uid="{2C27107F-B77C-49B4-9A60-9E75B92D05E4}"/>
    <cellStyle name="Normal 2 2 6 4 7" xfId="9704" xr:uid="{118CD2BE-CE2D-4E3F-9EC0-A270E7B58A2D}"/>
    <cellStyle name="Normal 2 2 6 4 7 2" xfId="20084" xr:uid="{515A166A-0811-46E5-BD81-5274C64ACC04}"/>
    <cellStyle name="Normal 2 2 6 4 8" xfId="25106" xr:uid="{662F58D9-B0B3-404D-B0BA-5EF31AF847BF}"/>
    <cellStyle name="Normal 2 2 6 4 9" xfId="12721" xr:uid="{579D2275-C61E-415B-8BC5-51251ECF05D9}"/>
    <cellStyle name="Normal 2 2 6 5" xfId="3193" xr:uid="{00000000-0005-0000-0000-000033040000}"/>
    <cellStyle name="Normal 2 2 6 5 2" xfId="4470" xr:uid="{CBD07B7A-1544-404E-99B7-7AD42747BAF4}"/>
    <cellStyle name="Normal 2 2 6 5 2 2" xfId="9242" xr:uid="{CA8839B8-562D-4FEB-B1E5-229693210434}"/>
    <cellStyle name="Normal 2 2 6 5 2 2 2" xfId="29231" xr:uid="{7008ECDD-72A8-4384-9DE2-80A96C4C0FE1}"/>
    <cellStyle name="Normal 2 2 6 5 2 2 3" xfId="19622" xr:uid="{E250A443-58A5-4F1E-8887-54B5054E386F}"/>
    <cellStyle name="Normal 2 2 6 5 2 3" xfId="12075" xr:uid="{A7439361-3315-47F8-8836-473F23E19C0C}"/>
    <cellStyle name="Normal 2 2 6 5 2 3 2" xfId="22455" xr:uid="{8DA188E4-7D8C-4664-B87F-A2AC6C5358B8}"/>
    <cellStyle name="Normal 2 2 6 5 2 4" xfId="24069" xr:uid="{646BF25D-7858-4818-8FFB-C90EE6BB55BE}"/>
    <cellStyle name="Normal 2 2 6 5 2 5" xfId="16789" xr:uid="{85F5C205-8DAA-44DB-87A6-464B58944ED8}"/>
    <cellStyle name="Normal 2 2 6 5 3" xfId="6251" xr:uid="{895B147F-601B-4065-8645-5AD015666B32}"/>
    <cellStyle name="Normal 2 2 6 5 3 2" xfId="27913" xr:uid="{C45325C8-0CFF-4DC3-A87E-160F529C2D2B}"/>
    <cellStyle name="Normal 2 2 6 5 3 3" xfId="15820" xr:uid="{E7C8CA88-9C26-485E-B413-3C25F41487E1}"/>
    <cellStyle name="Normal 2 2 6 5 4" xfId="8273" xr:uid="{63A4AD72-30FC-40F9-8FB2-C73EA5B302F1}"/>
    <cellStyle name="Normal 2 2 6 5 4 2" xfId="18653" xr:uid="{66B849C8-0EA1-4C13-AF88-FE7571754B86}"/>
    <cellStyle name="Normal 2 2 6 5 5" xfId="11106" xr:uid="{5986780A-0B59-44F2-8E1F-FECB6B30AD7D}"/>
    <cellStyle name="Normal 2 2 6 5 5 2" xfId="21486" xr:uid="{BA19BD5D-A4AF-42F1-B58E-71A2A59A390D}"/>
    <cellStyle name="Normal 2 2 6 5 6" xfId="25223" xr:uid="{CEC419A5-CA5A-4DBB-B3B6-4C8BF7921A29}"/>
    <cellStyle name="Normal 2 2 6 5 7" xfId="13734" xr:uid="{8447C74C-ED2E-40B8-B030-E3008A10DE80}"/>
    <cellStyle name="Normal 2 2 6 6" xfId="2904" xr:uid="{00000000-0005-0000-0000-000034040000}"/>
    <cellStyle name="Normal 2 2 6 6 2" xfId="6090" xr:uid="{16CCF25F-2BD3-4135-9602-703A2BCB5A3C}"/>
    <cellStyle name="Normal 2 2 6 6 2 2" xfId="27702" xr:uid="{E10C9B2E-92BC-4CE7-926E-3F7744D6AE09}"/>
    <cellStyle name="Normal 2 2 6 6 2 3" xfId="15568" xr:uid="{426A488E-3F6F-4736-ABBE-26DF1BF33C1D}"/>
    <cellStyle name="Normal 2 2 6 6 3" xfId="8021" xr:uid="{78D8298A-1551-45ED-92A9-35D92C38DAC8}"/>
    <cellStyle name="Normal 2 2 6 6 3 2" xfId="18401" xr:uid="{11096A96-338B-4C74-9D7E-5DD9EEFC39F6}"/>
    <cellStyle name="Normal 2 2 6 6 4" xfId="10854" xr:uid="{A64EA007-8B20-4236-A1E1-D7AD8F2E0402}"/>
    <cellStyle name="Normal 2 2 6 6 4 2" xfId="21234" xr:uid="{A568604F-B051-45B5-B2AE-184A6C336636}"/>
    <cellStyle name="Normal 2 2 6 6 5" xfId="25278" xr:uid="{43C848A0-2D16-45DD-9695-5240E1C8FA92}"/>
    <cellStyle name="Normal 2 2 6 6 6" xfId="13419" xr:uid="{A33F8664-23C1-415E-AF6C-867349EDD5A7}"/>
    <cellStyle name="Normal 2 2 6 7" xfId="2487" xr:uid="{00000000-0005-0000-0000-000035040000}"/>
    <cellStyle name="Normal 2 2 6 7 2" xfId="5772" xr:uid="{76CAC20D-489B-4B80-AD7E-D302E50A89E9}"/>
    <cellStyle name="Normal 2 2 6 7 2 2" xfId="26467" xr:uid="{D18F8181-AC54-42E7-B8E9-3673541D1599}"/>
    <cellStyle name="Normal 2 2 6 7 2 3" xfId="15159" xr:uid="{30643F72-C803-4F70-A78F-77234816673F}"/>
    <cellStyle name="Normal 2 2 6 7 3" xfId="7612" xr:uid="{EB608BF7-F122-4D70-BD0D-248C68CE590A}"/>
    <cellStyle name="Normal 2 2 6 7 3 2" xfId="17992" xr:uid="{9BC7CEE9-1CB8-4489-93FE-B18739EEFB5A}"/>
    <cellStyle name="Normal 2 2 6 7 4" xfId="10445" xr:uid="{F98CD522-C74E-4D1E-9884-1EBA819EBE4C}"/>
    <cellStyle name="Normal 2 2 6 7 4 2" xfId="20825" xr:uid="{1B78D906-7CBB-4C14-8AEE-11AAE0094DCB}"/>
    <cellStyle name="Normal 2 2 6 7 5" xfId="24942" xr:uid="{0BDC3D58-65E9-4A77-A03E-5C78897CB417}"/>
    <cellStyle name="Normal 2 2 6 7 6" xfId="12875" xr:uid="{A61C95EC-B2BA-4019-8830-F0EC110B5898}"/>
    <cellStyle name="Normal 2 2 6 8" xfId="2181" xr:uid="{00000000-0005-0000-0000-00001E040000}"/>
    <cellStyle name="Normal 2 2 6 8 2" xfId="7308" xr:uid="{6FC49187-1498-4000-B451-C8FB2596069A}"/>
    <cellStyle name="Normal 2 2 6 8 2 2" xfId="17688" xr:uid="{79745B4B-26CA-4AC5-AE20-0B3FB148D3D9}"/>
    <cellStyle name="Normal 2 2 6 8 3" xfId="10141" xr:uid="{C57AE7CB-C828-480E-A737-28460381E7A3}"/>
    <cellStyle name="Normal 2 2 6 8 3 2" xfId="20521" xr:uid="{E3DE3E9B-B822-4C8F-AD42-AEE9F96751B6}"/>
    <cellStyle name="Normal 2 2 6 8 4" xfId="24879" xr:uid="{C13717B4-B448-4C7A-AC0F-334D441DECE9}"/>
    <cellStyle name="Normal 2 2 6 8 5" xfId="14855" xr:uid="{B26FC4E8-4B10-4E19-A201-225B353C08D8}"/>
    <cellStyle name="Normal 2 2 6 9" xfId="3936" xr:uid="{4F71D83A-959D-475E-9D25-7D6B36415D87}"/>
    <cellStyle name="Normal 2 2 6 9 2" xfId="8768" xr:uid="{96233D5B-8A89-48F1-9A57-B9BB5A2D37F7}"/>
    <cellStyle name="Normal 2 2 6 9 2 2" xfId="19148" xr:uid="{C662E802-04A3-4507-9901-49DF157CDFAB}"/>
    <cellStyle name="Normal 2 2 6 9 3" xfId="11601" xr:uid="{37797751-1450-47F8-9DE4-6D15B02F0F8C}"/>
    <cellStyle name="Normal 2 2 6 9 3 2" xfId="21981" xr:uid="{A0CF1402-2736-4402-90DC-2EE07E6D4E1F}"/>
    <cellStyle name="Normal 2 2 6 9 4" xfId="16315" xr:uid="{D1D6B85D-8E12-4532-AB67-4098610E0955}"/>
    <cellStyle name="Normal 2 2 7" xfId="769" xr:uid="{00000000-0005-0000-0000-0000AD040000}"/>
    <cellStyle name="Normal 2 2 7 10" xfId="5122" xr:uid="{97DE0FAD-FD61-428C-B324-15458C6A0DE0}"/>
    <cellStyle name="Normal 2 2 7 10 2" xfId="14419" xr:uid="{5A552025-BB63-47C8-A716-65B49A2A9EB2}"/>
    <cellStyle name="Normal 2 2 7 11" xfId="6872" xr:uid="{1FBE5570-8EB9-4FA4-89F2-2A70BF75E24B}"/>
    <cellStyle name="Normal 2 2 7 11 2" xfId="17252" xr:uid="{8F1A0535-AADD-49A8-B8C7-E616384AD067}"/>
    <cellStyle name="Normal 2 2 7 12" xfId="9705" xr:uid="{32224345-8BBA-42D9-98F0-CE4FAE9AE546}"/>
    <cellStyle name="Normal 2 2 7 12 2" xfId="20085" xr:uid="{CD5807E9-F3EE-4241-B288-F1ADAD15438D}"/>
    <cellStyle name="Normal 2 2 7 13" xfId="23475" xr:uid="{415A84E5-3159-4712-8FD1-985112B084C9}"/>
    <cellStyle name="Normal 2 2 7 14" xfId="12447" xr:uid="{CCF5E73B-3EDA-4F88-A85B-AD221AFC95BD}"/>
    <cellStyle name="Normal 2 2 7 2" xfId="770" xr:uid="{00000000-0005-0000-0000-0000AE040000}"/>
    <cellStyle name="Normal 2 2 7 2 10" xfId="9706" xr:uid="{96B7BC76-69A9-41C1-9071-99C298FB4CFB}"/>
    <cellStyle name="Normal 2 2 7 2 10 2" xfId="20086" xr:uid="{94D6349B-CF0D-4CAC-BB03-F05F5F955F3C}"/>
    <cellStyle name="Normal 2 2 7 2 11" xfId="25196" xr:uid="{970A88EF-7558-4745-BAD3-842CFCCC2476}"/>
    <cellStyle name="Normal 2 2 7 2 12" xfId="12564" xr:uid="{14A48E73-5367-44A3-A89F-BE47A5943D14}"/>
    <cellStyle name="Normal 2 2 7 2 2" xfId="771" xr:uid="{00000000-0005-0000-0000-0000AF040000}"/>
    <cellStyle name="Normal 2 2 7 2 2 2" xfId="3195" xr:uid="{00000000-0005-0000-0000-000039040000}"/>
    <cellStyle name="Normal 2 2 7 2 2 2 2" xfId="6253" xr:uid="{8B11C461-0E06-45AB-BD28-47EC1E74397F}"/>
    <cellStyle name="Normal 2 2 7 2 2 2 2 2" xfId="27097" xr:uid="{A2CCF78B-5DD6-47A7-84C9-8DA8F0D392B4}"/>
    <cellStyle name="Normal 2 2 7 2 2 2 2 3" xfId="27664" xr:uid="{5120584F-076D-44DE-8E1C-FDF7DE413BEE}"/>
    <cellStyle name="Normal 2 2 7 2 2 2 2 4" xfId="15822" xr:uid="{88F2C3A9-307E-4134-B781-3A57D5248454}"/>
    <cellStyle name="Normal 2 2 7 2 2 2 3" xfId="8275" xr:uid="{7BE2E20E-F2EA-49A6-9ACC-66CECE11E9F9}"/>
    <cellStyle name="Normal 2 2 7 2 2 2 3 2" xfId="28881" xr:uid="{AEB2A2CB-9366-4AE7-8001-9CBCA404FA79}"/>
    <cellStyle name="Normal 2 2 7 2 2 2 3 3" xfId="18655" xr:uid="{73B34709-9830-4084-8A92-2F31CF5ACFC4}"/>
    <cellStyle name="Normal 2 2 7 2 2 2 4" xfId="11108" xr:uid="{F4CFA1E6-1823-474B-A36C-6B8D54B5BE31}"/>
    <cellStyle name="Normal 2 2 7 2 2 2 4 2" xfId="21488" xr:uid="{6046E642-0BB4-46AC-9CF4-488A10B6EBD7}"/>
    <cellStyle name="Normal 2 2 7 2 2 2 5" xfId="25172" xr:uid="{0C8150D5-790E-4464-88E3-73F177477228}"/>
    <cellStyle name="Normal 2 2 7 2 2 2 6" xfId="13736" xr:uid="{02216744-12C4-4C6E-A890-ECFFA8F6FE2F}"/>
    <cellStyle name="Normal 2 2 7 2 2 3" xfId="4300" xr:uid="{5BF1446D-7DBC-47F3-8E2E-3AC34E7B0E6E}"/>
    <cellStyle name="Normal 2 2 7 2 2 3 2" xfId="9072" xr:uid="{BE47E111-92AC-4C0C-8529-002B140A12F9}"/>
    <cellStyle name="Normal 2 2 7 2 2 3 2 2" xfId="29115" xr:uid="{43363453-912B-4F5E-851B-25802F134C88}"/>
    <cellStyle name="Normal 2 2 7 2 2 3 2 3" xfId="19452" xr:uid="{4D73426A-9A7A-4ACD-A503-0CEFB7FC3F61}"/>
    <cellStyle name="Normal 2 2 7 2 2 3 3" xfId="11905" xr:uid="{88B15B4F-B2C9-43F1-8EF5-28198862C72D}"/>
    <cellStyle name="Normal 2 2 7 2 2 3 3 2" xfId="22285" xr:uid="{6755AD40-28FB-4E7D-A94B-D136868330C0}"/>
    <cellStyle name="Normal 2 2 7 2 2 3 4" xfId="23311" xr:uid="{0D01CC80-EC2F-491C-8FB7-AC748902593B}"/>
    <cellStyle name="Normal 2 2 7 2 2 3 5" xfId="16619" xr:uid="{DAF76C26-DB75-47F7-8EBA-DF102241B8B3}"/>
    <cellStyle name="Normal 2 2 7 2 2 4" xfId="5124" xr:uid="{829582CC-8806-4FA3-A337-62363E98AB53}"/>
    <cellStyle name="Normal 2 2 7 2 2 4 2" xfId="25882" xr:uid="{A51740CD-DFD9-4F10-A675-5809E6580706}"/>
    <cellStyle name="Normal 2 2 7 2 2 4 3" xfId="14421" xr:uid="{22F09D4F-0AD0-4215-AD98-2BDBBCF02486}"/>
    <cellStyle name="Normal 2 2 7 2 2 5" xfId="6874" xr:uid="{29BDE919-A952-42B7-9861-EEE06193E0CD}"/>
    <cellStyle name="Normal 2 2 7 2 2 5 2" xfId="17254" xr:uid="{C8AB0511-E919-4E33-9EA1-139219EE4BA6}"/>
    <cellStyle name="Normal 2 2 7 2 2 6" xfId="9707" xr:uid="{4EA87817-1414-45A3-8CDC-010B98153A50}"/>
    <cellStyle name="Normal 2 2 7 2 2 6 2" xfId="20087" xr:uid="{140904F0-1D4A-4C7A-94F9-38C6FCBB4593}"/>
    <cellStyle name="Normal 2 2 7 2 2 7" xfId="23575" xr:uid="{75409168-E756-4EE6-92D5-D0BEB4372556}"/>
    <cellStyle name="Normal 2 2 7 2 2 8" xfId="13170" xr:uid="{8E17ED30-0202-45B1-AF39-E9ECBB348417}"/>
    <cellStyle name="Normal 2 2 7 2 3" xfId="3196" xr:uid="{00000000-0005-0000-0000-00003A040000}"/>
    <cellStyle name="Normal 2 2 7 2 3 2" xfId="4471" xr:uid="{D6D0C682-5969-4AC5-9296-5C9390C11DD7}"/>
    <cellStyle name="Normal 2 2 7 2 3 2 2" xfId="9243" xr:uid="{ED2845A6-9518-4346-9FDE-1F0839C90A5B}"/>
    <cellStyle name="Normal 2 2 7 2 3 2 2 2" xfId="29232" xr:uid="{045A4F97-EE36-42E4-AD16-B94B3C10FB01}"/>
    <cellStyle name="Normal 2 2 7 2 3 2 2 3" xfId="19623" xr:uid="{9FB96ECF-A0C4-42EF-8303-C99252B9D45F}"/>
    <cellStyle name="Normal 2 2 7 2 3 2 3" xfId="12076" xr:uid="{B344CE8A-4F10-4CDB-9883-E7ED2F225F10}"/>
    <cellStyle name="Normal 2 2 7 2 3 2 3 2" xfId="22456" xr:uid="{D9F654AB-3DCA-43C0-9942-68D3398C16E2}"/>
    <cellStyle name="Normal 2 2 7 2 3 2 4" xfId="23183" xr:uid="{9277E302-6DAB-407E-9C1D-A5D8F6A355C6}"/>
    <cellStyle name="Normal 2 2 7 2 3 2 5" xfId="16790" xr:uid="{71B25BC7-30E6-4D6A-AB81-F9522879AEA8}"/>
    <cellStyle name="Normal 2 2 7 2 3 3" xfId="6254" xr:uid="{CEDDA396-6283-461F-9196-E75D991EE142}"/>
    <cellStyle name="Normal 2 2 7 2 3 3 2" xfId="27032" xr:uid="{FAF40926-BBA6-40FB-A9B8-993BF85ACA13}"/>
    <cellStyle name="Normal 2 2 7 2 3 3 3" xfId="15823" xr:uid="{41B0010C-AC18-47D0-ABF8-05B957E3ACEA}"/>
    <cellStyle name="Normal 2 2 7 2 3 4" xfId="8276" xr:uid="{3A501C5D-B598-42DE-AA9C-2D0B185BE320}"/>
    <cellStyle name="Normal 2 2 7 2 3 4 2" xfId="18656" xr:uid="{98154A14-30EF-498C-BD93-16585A4C902D}"/>
    <cellStyle name="Normal 2 2 7 2 3 5" xfId="11109" xr:uid="{07C0A32C-C2F8-4C30-BA14-3A2352C2684B}"/>
    <cellStyle name="Normal 2 2 7 2 3 5 2" xfId="21489" xr:uid="{27D4A009-BAD5-4E39-9EB7-8502857800DF}"/>
    <cellStyle name="Normal 2 2 7 2 3 6" xfId="25135" xr:uid="{6DFABF6E-1F9B-4625-BDF1-C54002BA0E42}"/>
    <cellStyle name="Normal 2 2 7 2 3 7" xfId="13737" xr:uid="{44024F55-7CC3-4707-8DC4-26D77126A2E3}"/>
    <cellStyle name="Normal 2 2 7 2 4" xfId="3194" xr:uid="{00000000-0005-0000-0000-00003B040000}"/>
    <cellStyle name="Normal 2 2 7 2 4 2" xfId="6252" xr:uid="{A7A1CCB2-E3D0-43EA-8197-34A7C09AEF96}"/>
    <cellStyle name="Normal 2 2 7 2 4 2 2" xfId="27155" xr:uid="{3E2FF402-3FDD-43AC-8ABB-5AAA0B77C2CE}"/>
    <cellStyle name="Normal 2 2 7 2 4 2 3" xfId="15821" xr:uid="{1D5EA078-8212-4425-8345-5A255D9DAD6E}"/>
    <cellStyle name="Normal 2 2 7 2 4 3" xfId="8274" xr:uid="{C74BA113-14D3-4CB9-B20E-273E7EB6FD33}"/>
    <cellStyle name="Normal 2 2 7 2 4 3 2" xfId="18654" xr:uid="{E6C0D189-9183-442D-9D68-7E282810D9F1}"/>
    <cellStyle name="Normal 2 2 7 2 4 4" xfId="11107" xr:uid="{BA254123-1B17-4C76-85E0-9AB7220FD05C}"/>
    <cellStyle name="Normal 2 2 7 2 4 4 2" xfId="21487" xr:uid="{D47D7829-4F01-405F-9CD6-6DE623E2F170}"/>
    <cellStyle name="Normal 2 2 7 2 4 5" xfId="23441" xr:uid="{CF19129B-7CF2-4FAA-8889-965D44A5F84E}"/>
    <cellStyle name="Normal 2 2 7 2 4 6" xfId="13735" xr:uid="{A2FEC267-718D-44B3-A1DD-EB431AD8109B}"/>
    <cellStyle name="Normal 2 2 7 2 5" xfId="2521" xr:uid="{00000000-0005-0000-0000-00003C040000}"/>
    <cellStyle name="Normal 2 2 7 2 5 2" xfId="5798" xr:uid="{23A0BEF1-34F6-404A-814A-EEB3AB3D6CC9}"/>
    <cellStyle name="Normal 2 2 7 2 5 2 2" xfId="28745" xr:uid="{383549BB-5F0D-44D9-A695-FB8092A97676}"/>
    <cellStyle name="Normal 2 2 7 2 5 2 3" xfId="15193" xr:uid="{C9121AAE-BCE2-4E47-A76D-C5EFDF2C471C}"/>
    <cellStyle name="Normal 2 2 7 2 5 3" xfId="7646" xr:uid="{ADEA8325-5E94-48BA-B7EE-99860C3CA05E}"/>
    <cellStyle name="Normal 2 2 7 2 5 3 2" xfId="18026" xr:uid="{97FAF7B9-8F45-4792-B0F2-58B344511F34}"/>
    <cellStyle name="Normal 2 2 7 2 5 4" xfId="10479" xr:uid="{B1F3EEF4-88D2-4FD9-BBC4-8072DF524313}"/>
    <cellStyle name="Normal 2 2 7 2 5 4 2" xfId="20859" xr:uid="{F439DE09-43CA-43ED-A509-79F09AF9D346}"/>
    <cellStyle name="Normal 2 2 7 2 5 5" xfId="24865" xr:uid="{DFC9CDCE-CD34-4F68-AC8B-3E978F5E142E}"/>
    <cellStyle name="Normal 2 2 7 2 5 6" xfId="12909" xr:uid="{F0FAC557-219A-4CC5-87C5-59F8BD421481}"/>
    <cellStyle name="Normal 2 2 7 2 6" xfId="2330" xr:uid="{00000000-0005-0000-0000-000037040000}"/>
    <cellStyle name="Normal 2 2 7 2 6 2" xfId="7457" xr:uid="{AA518F21-B686-48E8-B898-EC04D5D2B410}"/>
    <cellStyle name="Normal 2 2 7 2 6 2 2" xfId="17837" xr:uid="{4F3935D6-4461-4126-B862-3FF94E3FD125}"/>
    <cellStyle name="Normal 2 2 7 2 6 3" xfId="10290" xr:uid="{11BC9346-AD29-4F36-90D3-7C872D157AFB}"/>
    <cellStyle name="Normal 2 2 7 2 6 3 2" xfId="20670" xr:uid="{9B00FE18-2CDF-413E-A2B7-1C59FA4D06DA}"/>
    <cellStyle name="Normal 2 2 7 2 6 4" xfId="23209" xr:uid="{A3C83875-F8A8-4E4D-9003-627B13C89284}"/>
    <cellStyle name="Normal 2 2 7 2 6 5" xfId="15004" xr:uid="{CA5708F2-7C54-4703-8E71-37C3A0A7BB5E}"/>
    <cellStyle name="Normal 2 2 7 2 7" xfId="3845" xr:uid="{D771F0E0-C0AC-4977-97D7-6CCA4D9AA339}"/>
    <cellStyle name="Normal 2 2 7 2 7 2" xfId="8678" xr:uid="{0C570D39-C3EB-435E-96B0-04A4C5B12501}"/>
    <cellStyle name="Normal 2 2 7 2 7 2 2" xfId="19058" xr:uid="{48824E7D-FEE0-4B8B-AE88-C8DEE2217EA4}"/>
    <cellStyle name="Normal 2 2 7 2 7 3" xfId="11511" xr:uid="{1299A268-0595-4B2F-A6DE-39BA0E2E8536}"/>
    <cellStyle name="Normal 2 2 7 2 7 3 2" xfId="21891" xr:uid="{887E6F02-517A-43A6-8954-2FC1E9DA644D}"/>
    <cellStyle name="Normal 2 2 7 2 7 4" xfId="16225" xr:uid="{94FED017-C12D-47E2-A831-420BF6B109B2}"/>
    <cellStyle name="Normal 2 2 7 2 8" xfId="5123" xr:uid="{ADAE79B2-4B97-4577-89B0-127316D79130}"/>
    <cellStyle name="Normal 2 2 7 2 8 2" xfId="14420" xr:uid="{CE00637D-9DCD-4172-9738-12F69E7ACD9A}"/>
    <cellStyle name="Normal 2 2 7 2 9" xfId="6873" xr:uid="{4FACCF4B-8810-4D34-B90E-8A139B2A6C5C}"/>
    <cellStyle name="Normal 2 2 7 2 9 2" xfId="17253" xr:uid="{FD74E31E-4DE3-469F-9005-4292C928A904}"/>
    <cellStyle name="Normal 2 2 7 3" xfId="772" xr:uid="{00000000-0005-0000-0000-0000B0040000}"/>
    <cellStyle name="Normal 2 2 7 3 10" xfId="23006" xr:uid="{F17254B3-5808-4371-AB5E-AFEDFD4B5483}"/>
    <cellStyle name="Normal 2 2 7 3 11" xfId="12722" xr:uid="{178C3338-824D-4C4A-8A4E-D25A680F0A44}"/>
    <cellStyle name="Normal 2 2 7 3 2" xfId="2735" xr:uid="{00000000-0005-0000-0000-00003E040000}"/>
    <cellStyle name="Normal 2 2 7 3 2 2" xfId="3198" xr:uid="{00000000-0005-0000-0000-00003F040000}"/>
    <cellStyle name="Normal 2 2 7 3 2 2 2" xfId="6256" xr:uid="{1A212D7B-5846-4C44-AAAC-EBFBC95895B4}"/>
    <cellStyle name="Normal 2 2 7 3 2 2 2 2" xfId="27548" xr:uid="{F3E218AA-116F-45C5-86B0-CAD0C1827EF6}"/>
    <cellStyle name="Normal 2 2 7 3 2 2 2 3" xfId="15825" xr:uid="{3C4B6901-F247-4586-BE1B-C5C9D4C80ACA}"/>
    <cellStyle name="Normal 2 2 7 3 2 2 3" xfId="8278" xr:uid="{CA3C5097-3312-4E1C-A313-E9DC851AE2C4}"/>
    <cellStyle name="Normal 2 2 7 3 2 2 3 2" xfId="18658" xr:uid="{4F701770-DC31-413F-9135-9FE178093DCF}"/>
    <cellStyle name="Normal 2 2 7 3 2 2 4" xfId="11111" xr:uid="{789F14F5-2087-4FE2-9F62-717D858521BC}"/>
    <cellStyle name="Normal 2 2 7 3 2 2 4 2" xfId="21491" xr:uid="{4904FFD4-0B5B-499F-A0DA-8C684E0A2E6D}"/>
    <cellStyle name="Normal 2 2 7 3 2 2 5" xfId="24138" xr:uid="{0E5E244E-A51D-4D1E-8426-6A6B11BCF3E7}"/>
    <cellStyle name="Normal 2 2 7 3 2 2 6" xfId="13739" xr:uid="{E87C28D9-8A87-48F5-93CB-BCB19802B7CE}"/>
    <cellStyle name="Normal 2 2 7 3 2 3" xfId="4301" xr:uid="{EAF366F8-D447-4075-81DF-515D051DD7C2}"/>
    <cellStyle name="Normal 2 2 7 3 2 3 2" xfId="9073" xr:uid="{556CF877-2043-4BA3-B28F-234F15C1AEEA}"/>
    <cellStyle name="Normal 2 2 7 3 2 3 2 2" xfId="29116" xr:uid="{021A0685-800E-4150-8DAD-FE739C4E024A}"/>
    <cellStyle name="Normal 2 2 7 3 2 3 2 3" xfId="19453" xr:uid="{DD452560-2B8B-49DC-826C-6448540E28C2}"/>
    <cellStyle name="Normal 2 2 7 3 2 3 3" xfId="11906" xr:uid="{E7745375-D0FA-4318-B53C-3CDB4467A48B}"/>
    <cellStyle name="Normal 2 2 7 3 2 3 3 2" xfId="22286" xr:uid="{9EA5C9C2-28B6-4309-AF57-177710D515A7}"/>
    <cellStyle name="Normal 2 2 7 3 2 3 4" xfId="23549" xr:uid="{6897237D-6A89-4CCD-9989-063E5488F7C7}"/>
    <cellStyle name="Normal 2 2 7 3 2 3 5" xfId="16620" xr:uid="{A0E2F83C-CEF0-46C9-B482-21FDD2B95E65}"/>
    <cellStyle name="Normal 2 2 7 3 2 4" xfId="5953" xr:uid="{DE040285-1C97-4EC5-981F-0884DD59A246}"/>
    <cellStyle name="Normal 2 2 7 3 2 4 2" xfId="27342" xr:uid="{C304F024-8373-44EF-8702-1365F2D427CD}"/>
    <cellStyle name="Normal 2 2 7 3 2 4 3" xfId="15406" xr:uid="{83F001C6-1E3E-4BEF-A578-6A98F78A5346}"/>
    <cellStyle name="Normal 2 2 7 3 2 5" xfId="7859" xr:uid="{2339EDD1-F2C1-42F8-A2DB-FAD34473DCFC}"/>
    <cellStyle name="Normal 2 2 7 3 2 5 2" xfId="18239" xr:uid="{C8AD0386-3040-46F1-B645-6655476B4E1C}"/>
    <cellStyle name="Normal 2 2 7 3 2 6" xfId="10692" xr:uid="{4E2A75C5-D6E1-4366-B646-1EA5470A1E7B}"/>
    <cellStyle name="Normal 2 2 7 3 2 6 2" xfId="21072" xr:uid="{9B0F25AF-5BD6-4B90-A454-D00D5EA39529}"/>
    <cellStyle name="Normal 2 2 7 3 2 7" xfId="25133" xr:uid="{E830B5F4-CEBC-4DFD-B7C5-8C2032ABC27D}"/>
    <cellStyle name="Normal 2 2 7 3 2 8" xfId="13171" xr:uid="{DAF114F1-DD70-4554-94B8-AEA3F3E71683}"/>
    <cellStyle name="Normal 2 2 7 3 3" xfId="3199" xr:uid="{00000000-0005-0000-0000-000040040000}"/>
    <cellStyle name="Normal 2 2 7 3 3 2" xfId="4472" xr:uid="{0428E46A-93CA-416A-8A3D-64F2AF294697}"/>
    <cellStyle name="Normal 2 2 7 3 3 2 2" xfId="9244" xr:uid="{7F6CBD5B-9D8F-4693-97C1-702733C70EEF}"/>
    <cellStyle name="Normal 2 2 7 3 3 2 2 2" xfId="29233" xr:uid="{4E15FF19-501D-4EF1-9C91-2E64E0E8506B}"/>
    <cellStyle name="Normal 2 2 7 3 3 2 2 3" xfId="19624" xr:uid="{73AA55D1-3CF8-4142-979A-740880D272DD}"/>
    <cellStyle name="Normal 2 2 7 3 3 2 3" xfId="12077" xr:uid="{DE2C7111-8310-472C-9C0D-BDF10E297E82}"/>
    <cellStyle name="Normal 2 2 7 3 3 2 3 2" xfId="22457" xr:uid="{27BD705E-F3E4-4F7C-996B-87B1BC251D6C}"/>
    <cellStyle name="Normal 2 2 7 3 3 2 4" xfId="24392" xr:uid="{58A0A0B9-BE64-483A-ABB4-854BC81CB446}"/>
    <cellStyle name="Normal 2 2 7 3 3 2 5" xfId="16791" xr:uid="{6C66086D-972D-42D1-8497-F58F520E4481}"/>
    <cellStyle name="Normal 2 2 7 3 3 3" xfId="6257" xr:uid="{D940372C-13D7-4285-9FDE-3B180C7240FF}"/>
    <cellStyle name="Normal 2 2 7 3 3 3 2" xfId="27756" xr:uid="{F28E13FF-310C-4A09-BC29-966A74D8A060}"/>
    <cellStyle name="Normal 2 2 7 3 3 3 3" xfId="15826" xr:uid="{7BCAF169-B59A-4731-AF05-776ADEDAE458}"/>
    <cellStyle name="Normal 2 2 7 3 3 4" xfId="8279" xr:uid="{C8B16FE4-4C61-4173-A19E-762D85240BFE}"/>
    <cellStyle name="Normal 2 2 7 3 3 4 2" xfId="18659" xr:uid="{347D0C6D-BD62-4E72-8C14-0AA1A467D708}"/>
    <cellStyle name="Normal 2 2 7 3 3 5" xfId="11112" xr:uid="{73022351-1C26-4939-AA38-289D77681BAD}"/>
    <cellStyle name="Normal 2 2 7 3 3 5 2" xfId="21492" xr:uid="{D838C5FD-0A15-4C6C-A084-82D9C901D236}"/>
    <cellStyle name="Normal 2 2 7 3 3 6" xfId="24000" xr:uid="{EDDCD52D-04C6-4A80-B038-2BF9C8415521}"/>
    <cellStyle name="Normal 2 2 7 3 3 7" xfId="13740" xr:uid="{7A73E4B7-EDEC-4FA0-8605-ADE538C01436}"/>
    <cellStyle name="Normal 2 2 7 3 4" xfId="3197" xr:uid="{00000000-0005-0000-0000-000041040000}"/>
    <cellStyle name="Normal 2 2 7 3 4 2" xfId="6255" xr:uid="{CF60C740-2E1F-4CDA-B4B6-BF87756449D4}"/>
    <cellStyle name="Normal 2 2 7 3 4 2 2" xfId="28392" xr:uid="{E8B8B9A0-5C61-4A77-A708-D915FD490F3B}"/>
    <cellStyle name="Normal 2 2 7 3 4 2 3" xfId="15824" xr:uid="{B7F0F487-D0C5-4F3F-9339-B478FB99E6AA}"/>
    <cellStyle name="Normal 2 2 7 3 4 3" xfId="8277" xr:uid="{2DBAAF1C-E8D3-4763-8820-5C030BFC6E29}"/>
    <cellStyle name="Normal 2 2 7 3 4 3 2" xfId="18657" xr:uid="{5AA4104F-80A6-4B4D-9D4D-25CF2EBC49CE}"/>
    <cellStyle name="Normal 2 2 7 3 4 4" xfId="11110" xr:uid="{A5022C64-CA5C-4256-9DC0-7C397D74943E}"/>
    <cellStyle name="Normal 2 2 7 3 4 4 2" xfId="21490" xr:uid="{6BDC3A3E-EE03-40BD-B52A-5ADF54128D69}"/>
    <cellStyle name="Normal 2 2 7 3 4 5" xfId="25562" xr:uid="{7B928967-CE5D-43D5-BB33-45736C0C119C}"/>
    <cellStyle name="Normal 2 2 7 3 4 6" xfId="13738" xr:uid="{394C640A-B5E2-4187-B7A5-490C8C461537}"/>
    <cellStyle name="Normal 2 2 7 3 5" xfId="2624" xr:uid="{00000000-0005-0000-0000-000042040000}"/>
    <cellStyle name="Normal 2 2 7 3 5 2" xfId="5886" xr:uid="{92CD74B9-44AB-49EB-BBE1-72D7E5630C7A}"/>
    <cellStyle name="Normal 2 2 7 3 5 2 2" xfId="26777" xr:uid="{0E0DCD71-F50E-424A-9F99-47DD45A2B674}"/>
    <cellStyle name="Normal 2 2 7 3 5 2 3" xfId="15296" xr:uid="{3F30FFEF-1A10-4243-A3EC-617D5088BDDA}"/>
    <cellStyle name="Normal 2 2 7 3 5 3" xfId="7749" xr:uid="{635E3C12-C886-44F6-9770-79ED6BFD1FC8}"/>
    <cellStyle name="Normal 2 2 7 3 5 3 2" xfId="18129" xr:uid="{F0ABDD48-8ABA-4593-94C5-CDB5D41E58DC}"/>
    <cellStyle name="Normal 2 2 7 3 5 4" xfId="10582" xr:uid="{17F5AA6E-126A-4164-9FEF-F05FAF4848F8}"/>
    <cellStyle name="Normal 2 2 7 3 5 4 2" xfId="20962" xr:uid="{199B1EF3-438D-427A-93F2-7478C7AA5889}"/>
    <cellStyle name="Normal 2 2 7 3 5 5" xfId="23744" xr:uid="{CC56BE07-5218-4782-8B3F-5BFD9E3B6494}"/>
    <cellStyle name="Normal 2 2 7 3 5 6" xfId="13012" xr:uid="{B4923DA2-90D7-4352-9E97-CED1C3F86706}"/>
    <cellStyle name="Normal 2 2 7 3 6" xfId="4164" xr:uid="{0EECCB69-E2A2-4D79-984C-AEA068311F16}"/>
    <cellStyle name="Normal 2 2 7 3 6 2" xfId="8936" xr:uid="{9C2642DB-2BEA-40C7-A32B-E7BCFF1109E9}"/>
    <cellStyle name="Normal 2 2 7 3 6 2 2" xfId="19316" xr:uid="{43F78813-33B4-4BF0-862C-D45B3E52C6CD}"/>
    <cellStyle name="Normal 2 2 7 3 6 3" xfId="11769" xr:uid="{7FB2A010-4F86-413B-A29B-80AFBA0C83FD}"/>
    <cellStyle name="Normal 2 2 7 3 6 3 2" xfId="22149" xr:uid="{33525C46-7CBE-4205-927F-564236BD8343}"/>
    <cellStyle name="Normal 2 2 7 3 6 4" xfId="23721" xr:uid="{9BC8BB49-D765-48C9-BE92-08F2EA7A9DBF}"/>
    <cellStyle name="Normal 2 2 7 3 6 5" xfId="16483" xr:uid="{82F6FC75-C16C-413E-B767-482378F3B21B}"/>
    <cellStyle name="Normal 2 2 7 3 7" xfId="5125" xr:uid="{5C452FFA-7910-4D62-A8A7-22BC1867080B}"/>
    <cellStyle name="Normal 2 2 7 3 7 2" xfId="14422" xr:uid="{71F07B88-DD81-4D19-B3F5-6CF54BC1094D}"/>
    <cellStyle name="Normal 2 2 7 3 8" xfId="6875" xr:uid="{90182203-014D-4FA0-B89A-F4D27942B154}"/>
    <cellStyle name="Normal 2 2 7 3 8 2" xfId="17255" xr:uid="{8238B354-BF9F-4916-9974-7AC3933B06CD}"/>
    <cellStyle name="Normal 2 2 7 3 9" xfId="9708" xr:uid="{B4C3058F-A649-4C9E-9CF8-5063027BD2D8}"/>
    <cellStyle name="Normal 2 2 7 3 9 2" xfId="20088" xr:uid="{4AFB8945-510C-491C-A8E1-1C9D343D4C3A}"/>
    <cellStyle name="Normal 2 2 7 4" xfId="773" xr:uid="{00000000-0005-0000-0000-0000B1040000}"/>
    <cellStyle name="Normal 2 2 7 4 2" xfId="3200" xr:uid="{00000000-0005-0000-0000-000044040000}"/>
    <cellStyle name="Normal 2 2 7 4 2 2" xfId="6258" xr:uid="{EA86242F-DE84-41B2-B4E2-49C3A6806F4C}"/>
    <cellStyle name="Normal 2 2 7 4 2 2 2" xfId="27954" xr:uid="{F130E72C-EF2A-4AE3-96A3-4BDBF9584015}"/>
    <cellStyle name="Normal 2 2 7 4 2 2 3" xfId="15827" xr:uid="{AB8DBCB1-FF55-4422-AE4F-23C7720312AB}"/>
    <cellStyle name="Normal 2 2 7 4 2 3" xfId="8280" xr:uid="{28C10E84-05C2-498D-82BA-F63707491383}"/>
    <cellStyle name="Normal 2 2 7 4 2 3 2" xfId="18660" xr:uid="{84627645-3648-4EA7-BD72-457DC4FED9D8}"/>
    <cellStyle name="Normal 2 2 7 4 2 4" xfId="11113" xr:uid="{D759EDC8-144E-4FCC-B7B5-6256B36E7E60}"/>
    <cellStyle name="Normal 2 2 7 4 2 4 2" xfId="21493" xr:uid="{F311C016-71CF-4462-93B6-AD713B647808}"/>
    <cellStyle name="Normal 2 2 7 4 2 5" xfId="24434" xr:uid="{16B3E47E-68E3-4CA5-A25D-F24AB1561C53}"/>
    <cellStyle name="Normal 2 2 7 4 2 6" xfId="13741" xr:uid="{F1B21C19-0682-443F-8D4E-BDB1C80126DC}"/>
    <cellStyle name="Normal 2 2 7 4 3" xfId="4299" xr:uid="{FB89EF37-5642-4DB4-9B87-78B865309E32}"/>
    <cellStyle name="Normal 2 2 7 4 3 2" xfId="9071" xr:uid="{58972D54-2C46-400B-B3FA-FDD33077E2A0}"/>
    <cellStyle name="Normal 2 2 7 4 3 2 2" xfId="29114" xr:uid="{3E47BE21-2C75-410C-A6C9-DD3FD87C6916}"/>
    <cellStyle name="Normal 2 2 7 4 3 2 3" xfId="19451" xr:uid="{8463DD5D-1757-4EA0-9D14-3534ED11B601}"/>
    <cellStyle name="Normal 2 2 7 4 3 3" xfId="11904" xr:uid="{099E216B-CFB5-4885-9F6B-81FA1976C52D}"/>
    <cellStyle name="Normal 2 2 7 4 3 3 2" xfId="22284" xr:uid="{FF8EC160-F987-4D10-98D0-422BEE8B6B95}"/>
    <cellStyle name="Normal 2 2 7 4 3 4" xfId="23424" xr:uid="{3AD3C7EB-4743-4B29-A5D0-0C459C1321C6}"/>
    <cellStyle name="Normal 2 2 7 4 3 5" xfId="16618" xr:uid="{4E8744E9-845E-436B-834F-356D56F91803}"/>
    <cellStyle name="Normal 2 2 7 4 4" xfId="5126" xr:uid="{BB82BBF1-892E-428D-B121-BE1B6A0F0770}"/>
    <cellStyle name="Normal 2 2 7 4 4 2" xfId="27314" xr:uid="{B6384FC8-584C-475B-A86A-E8E7D2A74AEB}"/>
    <cellStyle name="Normal 2 2 7 4 4 3" xfId="14423" xr:uid="{FA69E3F2-B838-4302-AE0D-B6EA475877A7}"/>
    <cellStyle name="Normal 2 2 7 4 5" xfId="6876" xr:uid="{DED2211D-BFE6-48E6-8FF2-55930132D76B}"/>
    <cellStyle name="Normal 2 2 7 4 5 2" xfId="17256" xr:uid="{470C8BE6-A3EE-4F87-A755-C79CAC7DCB94}"/>
    <cellStyle name="Normal 2 2 7 4 6" xfId="9709" xr:uid="{BCD325BF-24A9-435B-9AC8-82BF9A84298E}"/>
    <cellStyle name="Normal 2 2 7 4 6 2" xfId="20089" xr:uid="{5486DF0B-2ECE-43B1-AF13-431C9E6D04D1}"/>
    <cellStyle name="Normal 2 2 7 4 7" xfId="24457" xr:uid="{5D16B951-AF92-490D-9C68-F6E635E7BD61}"/>
    <cellStyle name="Normal 2 2 7 4 8" xfId="13169" xr:uid="{17041A68-1022-49C2-98E9-55807456AA15}"/>
    <cellStyle name="Normal 2 2 7 5" xfId="3201" xr:uid="{00000000-0005-0000-0000-000045040000}"/>
    <cellStyle name="Normal 2 2 7 5 2" xfId="4473" xr:uid="{F43CF885-6B3E-4233-B3EB-8EC307816EE0}"/>
    <cellStyle name="Normal 2 2 7 5 2 2" xfId="9245" xr:uid="{99C5D73E-8D59-42E6-9224-95D350907AA5}"/>
    <cellStyle name="Normal 2 2 7 5 2 2 2" xfId="29234" xr:uid="{D28169DF-F682-4D57-8E50-2BEBF72ADB7C}"/>
    <cellStyle name="Normal 2 2 7 5 2 2 3" xfId="19625" xr:uid="{911EB7F1-662E-467B-9B34-9D1B8475D22B}"/>
    <cellStyle name="Normal 2 2 7 5 2 3" xfId="12078" xr:uid="{36E12D49-82BF-46AF-871C-11FB898BFBEE}"/>
    <cellStyle name="Normal 2 2 7 5 2 3 2" xfId="22458" xr:uid="{C04B2735-E0AA-497B-8422-E367EF58C9F7}"/>
    <cellStyle name="Normal 2 2 7 5 2 4" xfId="25692" xr:uid="{2265BF51-5BC9-4777-B8E6-0889D80AE015}"/>
    <cellStyle name="Normal 2 2 7 5 2 5" xfId="16792" xr:uid="{36544D78-34B7-4DC8-990C-2DBB08710D08}"/>
    <cellStyle name="Normal 2 2 7 5 3" xfId="6259" xr:uid="{4D851889-4635-4508-8F66-E2721015AA19}"/>
    <cellStyle name="Normal 2 2 7 5 3 2" xfId="26238" xr:uid="{22637B2F-5841-439F-8B42-DC03C4B1CBE8}"/>
    <cellStyle name="Normal 2 2 7 5 3 3" xfId="15828" xr:uid="{6C442F8F-709D-41AD-83FC-99633E491AB7}"/>
    <cellStyle name="Normal 2 2 7 5 4" xfId="8281" xr:uid="{831A3850-70D5-4E84-A343-C00368EDD689}"/>
    <cellStyle name="Normal 2 2 7 5 4 2" xfId="18661" xr:uid="{C16F9157-9B3C-443E-9BDB-6FF37823E7B9}"/>
    <cellStyle name="Normal 2 2 7 5 5" xfId="11114" xr:uid="{5323322D-1828-4872-A0D0-B1C1DE137956}"/>
    <cellStyle name="Normal 2 2 7 5 5 2" xfId="21494" xr:uid="{7AFD68E4-4698-4CEB-AAD0-46CE8C566DB4}"/>
    <cellStyle name="Normal 2 2 7 5 6" xfId="24776" xr:uid="{19595CDC-3621-469D-8973-B52DF0990318}"/>
    <cellStyle name="Normal 2 2 7 5 7" xfId="13742" xr:uid="{8596851C-82E7-4787-9116-C2C662107F93}"/>
    <cellStyle name="Normal 2 2 7 6" xfId="2905" xr:uid="{00000000-0005-0000-0000-000046040000}"/>
    <cellStyle name="Normal 2 2 7 6 2" xfId="6091" xr:uid="{DA57989B-564A-4C1A-9D05-AE50DD18F86E}"/>
    <cellStyle name="Normal 2 2 7 6 2 2" xfId="27700" xr:uid="{F418126B-C980-4ECC-BE7C-18A8E2FADF60}"/>
    <cellStyle name="Normal 2 2 7 6 2 3" xfId="15569" xr:uid="{22B65360-BC90-4835-B939-315CDBC5A152}"/>
    <cellStyle name="Normal 2 2 7 6 3" xfId="8022" xr:uid="{CB3E4E3C-6CDC-4F35-9634-4C0B1E25404F}"/>
    <cellStyle name="Normal 2 2 7 6 3 2" xfId="18402" xr:uid="{2D552C60-2259-4C2D-A185-267CAB265DF4}"/>
    <cellStyle name="Normal 2 2 7 6 4" xfId="10855" xr:uid="{CF9A6020-EF53-46F0-9D9B-EC6F1A1DA70A}"/>
    <cellStyle name="Normal 2 2 7 6 4 2" xfId="21235" xr:uid="{FCBF4E9B-F8D3-4C41-B78E-2150FF51224B}"/>
    <cellStyle name="Normal 2 2 7 6 5" xfId="25339" xr:uid="{0441A294-413D-4AAF-BD16-AC300834E672}"/>
    <cellStyle name="Normal 2 2 7 6 6" xfId="13420" xr:uid="{F450886F-2E7C-48CC-A33D-E6A3B3C2BC1E}"/>
    <cellStyle name="Normal 2 2 7 7" xfId="2461" xr:uid="{00000000-0005-0000-0000-000047040000}"/>
    <cellStyle name="Normal 2 2 7 7 2" xfId="5752" xr:uid="{2E6284A3-7195-4AB7-A4FB-C092FA1EAF45}"/>
    <cellStyle name="Normal 2 2 7 7 2 2" xfId="26667" xr:uid="{15808563-0C2E-477A-AA67-BC75561D798B}"/>
    <cellStyle name="Normal 2 2 7 7 2 3" xfId="15133" xr:uid="{A4BAD895-AF33-4EF9-BD97-047C99E8F55E}"/>
    <cellStyle name="Normal 2 2 7 7 3" xfId="7586" xr:uid="{645F3ECB-47CB-43FD-93B1-D80F647453B9}"/>
    <cellStyle name="Normal 2 2 7 7 3 2" xfId="17966" xr:uid="{5276B6E8-F14B-47DA-9795-8A1D24063B5E}"/>
    <cellStyle name="Normal 2 2 7 7 4" xfId="10419" xr:uid="{32FB7C96-3693-4BBB-87D3-F468EA2058C6}"/>
    <cellStyle name="Normal 2 2 7 7 4 2" xfId="20799" xr:uid="{00B40404-8E65-48CD-AB16-729DDAF8B967}"/>
    <cellStyle name="Normal 2 2 7 7 5" xfId="22819" xr:uid="{F5302D9A-7717-43A3-9991-538FB9F931D8}"/>
    <cellStyle name="Normal 2 2 7 7 6" xfId="12849" xr:uid="{F4F92005-4B46-4882-86F0-AA33BE952BAB}"/>
    <cellStyle name="Normal 2 2 7 8" xfId="2215" xr:uid="{00000000-0005-0000-0000-000036040000}"/>
    <cellStyle name="Normal 2 2 7 8 2" xfId="7342" xr:uid="{119F46DF-C067-41EC-8126-38A40487FA8C}"/>
    <cellStyle name="Normal 2 2 7 8 2 2" xfId="17722" xr:uid="{ED305A55-2D9A-46DD-BA47-AF220451757E}"/>
    <cellStyle name="Normal 2 2 7 8 3" xfId="10175" xr:uid="{9D697A6F-542C-4ED6-AF67-5B61BA0FD18E}"/>
    <cellStyle name="Normal 2 2 7 8 3 2" xfId="20555" xr:uid="{9890D317-D2F7-49F4-9663-26A6115E9037}"/>
    <cellStyle name="Normal 2 2 7 8 4" xfId="23831" xr:uid="{DA775B2D-7C2D-4E4F-A457-253B653B3263}"/>
    <cellStyle name="Normal 2 2 7 8 5" xfId="14889" xr:uid="{6016B299-4532-427C-8DBF-F49EBF94FEEE}"/>
    <cellStyle name="Normal 2 2 7 9" xfId="3937" xr:uid="{730B2415-7D0E-4777-BD3F-FD5EA860EFA8}"/>
    <cellStyle name="Normal 2 2 7 9 2" xfId="8769" xr:uid="{DE422D28-9071-46E0-8C78-715B420E7E8C}"/>
    <cellStyle name="Normal 2 2 7 9 2 2" xfId="19149" xr:uid="{69C561B9-5447-412B-8367-27A315462274}"/>
    <cellStyle name="Normal 2 2 7 9 3" xfId="11602" xr:uid="{2B1B7C93-75A1-4EFE-A9FD-2E389EEAE17E}"/>
    <cellStyle name="Normal 2 2 7 9 3 2" xfId="21982" xr:uid="{647ECAF7-2087-4270-B0FC-26A8F245DCBA}"/>
    <cellStyle name="Normal 2 2 7 9 4" xfId="16316" xr:uid="{56E29E40-D477-49BB-A1DB-B1585FB89744}"/>
    <cellStyle name="Normal 2 2 8" xfId="774" xr:uid="{00000000-0005-0000-0000-0000B2040000}"/>
    <cellStyle name="Normal 2 2 8 10" xfId="6877" xr:uid="{628BD07A-D930-4CD2-A940-69AD564921B7}"/>
    <cellStyle name="Normal 2 2 8 10 2" xfId="17257" xr:uid="{D8B97DC8-7635-465A-856A-2FA87A0AFF44}"/>
    <cellStyle name="Normal 2 2 8 11" xfId="9710" xr:uid="{F14EE70F-160D-4DA3-A3D4-9BC7D49B5D6B}"/>
    <cellStyle name="Normal 2 2 8 11 2" xfId="20090" xr:uid="{67B869A9-2EAC-4101-B81E-0B6A04DB9C7A}"/>
    <cellStyle name="Normal 2 2 8 12" xfId="25319" xr:uid="{8BBC2563-7EB3-4F0B-B448-C24827850FBF}"/>
    <cellStyle name="Normal 2 2 8 13" xfId="12430" xr:uid="{F2398DB6-92A6-4E09-8CEA-7C4D685124A0}"/>
    <cellStyle name="Normal 2 2 8 2" xfId="775" xr:uid="{00000000-0005-0000-0000-0000B3040000}"/>
    <cellStyle name="Normal 2 2 8 2 10" xfId="9711" xr:uid="{2E8E1B31-05C3-4FE9-9EA3-A11E18571BCB}"/>
    <cellStyle name="Normal 2 2 8 2 10 2" xfId="20091" xr:uid="{65A4362D-0852-4578-B5E2-C59DB0DE1260}"/>
    <cellStyle name="Normal 2 2 8 2 11" xfId="22650" xr:uid="{EE2F466C-BF6B-4568-ACBB-F9CA7F522928}"/>
    <cellStyle name="Normal 2 2 8 2 12" xfId="12565" xr:uid="{32E0DBA3-74D1-4471-9210-559060BCEC89}"/>
    <cellStyle name="Normal 2 2 8 2 2" xfId="776" xr:uid="{00000000-0005-0000-0000-0000B4040000}"/>
    <cellStyle name="Normal 2 2 8 2 2 2" xfId="3203" xr:uid="{00000000-0005-0000-0000-00004B040000}"/>
    <cellStyle name="Normal 2 2 8 2 2 2 2" xfId="6261" xr:uid="{AD7F9C5A-5E3B-40DC-9854-FDA24E5AF8DB}"/>
    <cellStyle name="Normal 2 2 8 2 2 2 2 2" xfId="25877" xr:uid="{E730DD8D-3F10-49FC-A895-5577D56DF90B}"/>
    <cellStyle name="Normal 2 2 8 2 2 2 2 3" xfId="27615" xr:uid="{939AE3EF-EE41-49B2-BBEB-DDE8EBBE629B}"/>
    <cellStyle name="Normal 2 2 8 2 2 2 2 4" xfId="15830" xr:uid="{466C9F48-8078-4AB5-B0A3-09B931C02DB0}"/>
    <cellStyle name="Normal 2 2 8 2 2 2 3" xfId="8283" xr:uid="{01B25D7D-B9CB-4313-9A55-D93C96704B92}"/>
    <cellStyle name="Normal 2 2 8 2 2 2 3 2" xfId="28882" xr:uid="{ADA3744A-7B68-4CE9-B787-2C2419DFDC4A}"/>
    <cellStyle name="Normal 2 2 8 2 2 2 3 3" xfId="18663" xr:uid="{A25F16EE-717B-475B-A5B5-2AA233EEB4AE}"/>
    <cellStyle name="Normal 2 2 8 2 2 2 4" xfId="11116" xr:uid="{E96C8554-8CF2-4170-AA1D-C245115615EC}"/>
    <cellStyle name="Normal 2 2 8 2 2 2 4 2" xfId="21496" xr:uid="{563CFB1D-1936-44BB-BD04-BBB7C4F5B7B6}"/>
    <cellStyle name="Normal 2 2 8 2 2 2 5" xfId="24176" xr:uid="{C0032DE9-A102-4F49-B63C-0CC0E1C338C0}"/>
    <cellStyle name="Normal 2 2 8 2 2 2 6" xfId="13744" xr:uid="{53A835B4-D170-4264-B454-1536B8D45EE1}"/>
    <cellStyle name="Normal 2 2 8 2 2 3" xfId="4302" xr:uid="{1FFE8655-55F3-4269-83C8-334A040FEC77}"/>
    <cellStyle name="Normal 2 2 8 2 2 3 2" xfId="9074" xr:uid="{6AE2C6FE-F53C-447D-AC47-C1657D57F2A1}"/>
    <cellStyle name="Normal 2 2 8 2 2 3 2 2" xfId="29117" xr:uid="{E7C3450E-2F33-4EAF-BE7B-432C4B18638F}"/>
    <cellStyle name="Normal 2 2 8 2 2 3 2 3" xfId="19454" xr:uid="{AFF2C6CB-6ED1-4C43-B328-DCF262F4C661}"/>
    <cellStyle name="Normal 2 2 8 2 2 3 3" xfId="11907" xr:uid="{44D4E787-4053-4D74-9147-70403D1E4BE0}"/>
    <cellStyle name="Normal 2 2 8 2 2 3 3 2" xfId="22287" xr:uid="{71633322-84F1-43F9-A310-AA1C9C15F19D}"/>
    <cellStyle name="Normal 2 2 8 2 2 3 4" xfId="24901" xr:uid="{A33F61B1-B2E4-49D0-A3BA-19C1F03A202B}"/>
    <cellStyle name="Normal 2 2 8 2 2 3 5" xfId="16621" xr:uid="{53B62D12-7ADC-4437-99D4-4D8ADE7D2990}"/>
    <cellStyle name="Normal 2 2 8 2 2 4" xfId="5129" xr:uid="{EF44E616-FCEF-4B61-B126-F41F814B1672}"/>
    <cellStyle name="Normal 2 2 8 2 2 4 2" xfId="26240" xr:uid="{C764AC65-430F-4028-AAB3-796B0F36B950}"/>
    <cellStyle name="Normal 2 2 8 2 2 4 3" xfId="14426" xr:uid="{098E2349-6E86-4C89-BCF2-9C6B794781F3}"/>
    <cellStyle name="Normal 2 2 8 2 2 5" xfId="6879" xr:uid="{09AEA82C-8297-4AE8-829C-747CBFFFB293}"/>
    <cellStyle name="Normal 2 2 8 2 2 5 2" xfId="17259" xr:uid="{637648A9-C576-444E-B4B3-A55EBC3FB424}"/>
    <cellStyle name="Normal 2 2 8 2 2 6" xfId="9712" xr:uid="{D6A3D852-B06A-4D55-AEF5-09C7BBE20F04}"/>
    <cellStyle name="Normal 2 2 8 2 2 6 2" xfId="20092" xr:uid="{126B0F5F-33D7-4CFA-B3CB-3F540B22047E}"/>
    <cellStyle name="Normal 2 2 8 2 2 7" xfId="23534" xr:uid="{AC6CAC62-C341-4C3D-A142-6E1FA8DC2778}"/>
    <cellStyle name="Normal 2 2 8 2 2 8" xfId="13173" xr:uid="{89A8D227-72D1-4F88-9AB5-0EBC5A5B2745}"/>
    <cellStyle name="Normal 2 2 8 2 3" xfId="3204" xr:uid="{00000000-0005-0000-0000-00004C040000}"/>
    <cellStyle name="Normal 2 2 8 2 3 2" xfId="4474" xr:uid="{B79F63A2-A715-4B21-A3BE-9628464F7014}"/>
    <cellStyle name="Normal 2 2 8 2 3 2 2" xfId="9246" xr:uid="{6F952480-3FDB-414C-B6CA-44F4ED28A849}"/>
    <cellStyle name="Normal 2 2 8 2 3 2 2 2" xfId="29235" xr:uid="{B837C5AA-2511-403E-BF9C-3C00737E91DD}"/>
    <cellStyle name="Normal 2 2 8 2 3 2 2 3" xfId="19626" xr:uid="{4B56D94F-7580-45FB-AC07-B28A6D1E6754}"/>
    <cellStyle name="Normal 2 2 8 2 3 2 3" xfId="12079" xr:uid="{7EBB8DCB-5068-4C64-936B-792200931A9C}"/>
    <cellStyle name="Normal 2 2 8 2 3 2 3 2" xfId="22459" xr:uid="{3D3BD81C-C557-4D5D-A9A7-90DEC679FD60}"/>
    <cellStyle name="Normal 2 2 8 2 3 2 4" xfId="23836" xr:uid="{C1692201-4612-4F99-B5D7-7B62E1BBF460}"/>
    <cellStyle name="Normal 2 2 8 2 3 2 5" xfId="16793" xr:uid="{9E6B0EF0-1544-4F38-8798-56F7FADF95B7}"/>
    <cellStyle name="Normal 2 2 8 2 3 3" xfId="6262" xr:uid="{F103B7AA-0002-4F7D-B285-E2D5C6FB343A}"/>
    <cellStyle name="Normal 2 2 8 2 3 3 2" xfId="25938" xr:uid="{F2D9A890-7170-4A20-B246-CAF9D59A5391}"/>
    <cellStyle name="Normal 2 2 8 2 3 3 3" xfId="15831" xr:uid="{BF862549-28D1-4806-8608-B1D17D8BDCC7}"/>
    <cellStyle name="Normal 2 2 8 2 3 4" xfId="8284" xr:uid="{E5ACE763-E8C4-4486-B72A-9E4EA89C7A8D}"/>
    <cellStyle name="Normal 2 2 8 2 3 4 2" xfId="18664" xr:uid="{F07F7485-9F1A-47BA-B018-765D152C6523}"/>
    <cellStyle name="Normal 2 2 8 2 3 5" xfId="11117" xr:uid="{E8D85AC4-EA72-4E3C-BA1A-C7ADC1E0DD3C}"/>
    <cellStyle name="Normal 2 2 8 2 3 5 2" xfId="21497" xr:uid="{09C0A0EA-6124-4D58-945C-EBB99BB5FAC7}"/>
    <cellStyle name="Normal 2 2 8 2 3 6" xfId="24807" xr:uid="{C89F7E85-6CAF-4A73-B1CB-D0E28020C5ED}"/>
    <cellStyle name="Normal 2 2 8 2 3 7" xfId="13745" xr:uid="{E2CABDA1-9B3F-41E5-BED0-604309B159DF}"/>
    <cellStyle name="Normal 2 2 8 2 4" xfId="3202" xr:uid="{00000000-0005-0000-0000-00004D040000}"/>
    <cellStyle name="Normal 2 2 8 2 4 2" xfId="6260" xr:uid="{00BDF592-F8ED-4918-8803-E44F81D1262F}"/>
    <cellStyle name="Normal 2 2 8 2 4 2 2" xfId="25844" xr:uid="{DAE43E84-2D15-410B-AAC9-BEFD8622CCD5}"/>
    <cellStyle name="Normal 2 2 8 2 4 2 3" xfId="15829" xr:uid="{A867CFCC-A18F-4100-8B17-18C1AF35D78F}"/>
    <cellStyle name="Normal 2 2 8 2 4 3" xfId="8282" xr:uid="{B9C08851-865A-4B86-A777-1121A9A65835}"/>
    <cellStyle name="Normal 2 2 8 2 4 3 2" xfId="18662" xr:uid="{96E36747-C293-4AED-A379-63C7E2ED0EB0}"/>
    <cellStyle name="Normal 2 2 8 2 4 4" xfId="11115" xr:uid="{C12C189B-1E98-4A23-B57A-DBAEE45CEB38}"/>
    <cellStyle name="Normal 2 2 8 2 4 4 2" xfId="21495" xr:uid="{D35EE70B-DE62-448F-BC2A-483C0629E5A9}"/>
    <cellStyle name="Normal 2 2 8 2 4 5" xfId="23811" xr:uid="{BC432C4B-B5D4-45F1-A098-40E096DB7C08}"/>
    <cellStyle name="Normal 2 2 8 2 4 6" xfId="13743" xr:uid="{DCA3EA7E-3623-4E6F-9B7D-414E8CFE2DEB}"/>
    <cellStyle name="Normal 2 2 8 2 5" xfId="2607" xr:uid="{00000000-0005-0000-0000-00004E040000}"/>
    <cellStyle name="Normal 2 2 8 2 5 2" xfId="5871" xr:uid="{2158CB03-382E-4154-84CF-297635431937}"/>
    <cellStyle name="Normal 2 2 8 2 5 2 2" xfId="26863" xr:uid="{8D95AE1F-7280-46BC-910E-DCA5B1645248}"/>
    <cellStyle name="Normal 2 2 8 2 5 2 3" xfId="15279" xr:uid="{3939FE5E-D725-4F1D-9D71-725A3C5C4C3B}"/>
    <cellStyle name="Normal 2 2 8 2 5 3" xfId="7732" xr:uid="{F4FC430F-0F3A-4A14-9461-867A83D045E9}"/>
    <cellStyle name="Normal 2 2 8 2 5 3 2" xfId="18112" xr:uid="{94929340-B51F-48CD-AD23-3E649F9F02D2}"/>
    <cellStyle name="Normal 2 2 8 2 5 4" xfId="10565" xr:uid="{2D5F3208-AE2B-49D3-BBF3-28D50CE40CF4}"/>
    <cellStyle name="Normal 2 2 8 2 5 4 2" xfId="20945" xr:uid="{8E647BA0-58F9-44E3-8560-D7245A82E6F3}"/>
    <cellStyle name="Normal 2 2 8 2 5 5" xfId="22796" xr:uid="{AC31583B-A675-4131-AD03-A29CA722448A}"/>
    <cellStyle name="Normal 2 2 8 2 5 6" xfId="12995" xr:uid="{4C44059D-138B-42F6-A4E1-87AAD4C2938A}"/>
    <cellStyle name="Normal 2 2 8 2 6" xfId="2331" xr:uid="{00000000-0005-0000-0000-000049040000}"/>
    <cellStyle name="Normal 2 2 8 2 6 2" xfId="7458" xr:uid="{3AA901C1-0822-4B28-A516-503B037C2030}"/>
    <cellStyle name="Normal 2 2 8 2 6 2 2" xfId="17838" xr:uid="{F2220739-898B-4866-A055-C32C8E328486}"/>
    <cellStyle name="Normal 2 2 8 2 6 3" xfId="10291" xr:uid="{9D4856D8-5F64-40B9-A821-52A1A4F7F348}"/>
    <cellStyle name="Normal 2 2 8 2 6 3 2" xfId="20671" xr:uid="{3CD42492-4DA1-4141-8AC7-40E799C5F97D}"/>
    <cellStyle name="Normal 2 2 8 2 6 4" xfId="24020" xr:uid="{088F61CA-E37A-4075-BA0A-E940FF2C1253}"/>
    <cellStyle name="Normal 2 2 8 2 6 5" xfId="15005" xr:uid="{3F02CA74-B058-44D3-9E13-ECAE3FFA3E36}"/>
    <cellStyle name="Normal 2 2 8 2 7" xfId="3846" xr:uid="{6A49327A-3862-4542-9177-0AF47BCAA334}"/>
    <cellStyle name="Normal 2 2 8 2 7 2" xfId="8679" xr:uid="{BB11D339-3294-4E5E-93BC-363044C6AD61}"/>
    <cellStyle name="Normal 2 2 8 2 7 2 2" xfId="19059" xr:uid="{672ACB02-E131-4912-A65A-C985E34D56FB}"/>
    <cellStyle name="Normal 2 2 8 2 7 3" xfId="11512" xr:uid="{3433FEE8-69AE-4718-B7A5-DE65C3900C01}"/>
    <cellStyle name="Normal 2 2 8 2 7 3 2" xfId="21892" xr:uid="{688BBCCB-3380-47C5-B0BC-470EC18C4240}"/>
    <cellStyle name="Normal 2 2 8 2 7 4" xfId="16226" xr:uid="{AB074805-6BDA-41A1-B685-E4E896C027AC}"/>
    <cellStyle name="Normal 2 2 8 2 8" xfId="5128" xr:uid="{2EF62492-BFF2-4C41-ADBB-8135D3993D9D}"/>
    <cellStyle name="Normal 2 2 8 2 8 2" xfId="14425" xr:uid="{3544151C-8FE4-4BC6-A82E-019C0F7B9799}"/>
    <cellStyle name="Normal 2 2 8 2 9" xfId="6878" xr:uid="{5748C84E-41B0-4273-98C8-35E79BD84EF0}"/>
    <cellStyle name="Normal 2 2 8 2 9 2" xfId="17258" xr:uid="{14684CC9-A457-441B-B6A9-3F9C63964AC6}"/>
    <cellStyle name="Normal 2 2 8 3" xfId="777" xr:uid="{00000000-0005-0000-0000-0000B5040000}"/>
    <cellStyle name="Normal 2 2 8 3 2" xfId="3205" xr:uid="{00000000-0005-0000-0000-000050040000}"/>
    <cellStyle name="Normal 2 2 8 3 2 2" xfId="6263" xr:uid="{484994DE-EA3F-48CE-8C82-D9A34BD5D050}"/>
    <cellStyle name="Normal 2 2 8 3 2 2 2" xfId="25497" xr:uid="{9976E747-9C6D-4AA6-B81C-9C316A07E5F6}"/>
    <cellStyle name="Normal 2 2 8 3 2 2 3" xfId="26969" xr:uid="{F603F650-3DB7-4DA7-93A3-8D9FE2123AFF}"/>
    <cellStyle name="Normal 2 2 8 3 2 2 4" xfId="15832" xr:uid="{BFE0CFD8-BEAB-47DA-9195-84B09ED06AAE}"/>
    <cellStyle name="Normal 2 2 8 3 2 3" xfId="8285" xr:uid="{51A4D7D6-C0D2-43D5-85D4-EA446260D201}"/>
    <cellStyle name="Normal 2 2 8 3 2 3 2" xfId="28883" xr:uid="{4215C2A4-6596-45F2-BD61-68A9C65B0F2D}"/>
    <cellStyle name="Normal 2 2 8 3 2 3 3" xfId="18665" xr:uid="{A3A2E13C-311D-4FE2-A204-3EAFFDBE5612}"/>
    <cellStyle name="Normal 2 2 8 3 2 4" xfId="11118" xr:uid="{FFA795C0-AD39-4FE5-B0D8-5A19308E89B3}"/>
    <cellStyle name="Normal 2 2 8 3 2 4 2" xfId="21498" xr:uid="{F4A5942B-C24E-41C1-90FC-536AA55614DF}"/>
    <cellStyle name="Normal 2 2 8 3 2 5" xfId="24116" xr:uid="{E0E67E6E-E546-40B5-96DB-A817EB89A89D}"/>
    <cellStyle name="Normal 2 2 8 3 2 6" xfId="13746" xr:uid="{9D2CA8CC-2B5E-413C-ACCD-4099D1B875B7}"/>
    <cellStyle name="Normal 2 2 8 3 3" xfId="2736" xr:uid="{00000000-0005-0000-0000-000051040000}"/>
    <cellStyle name="Normal 2 2 8 3 3 2" xfId="5954" xr:uid="{630E4BC0-EF5B-4545-9D87-3B4644C75384}"/>
    <cellStyle name="Normal 2 2 8 3 3 2 2" xfId="28086" xr:uid="{3ED1D39F-0F11-4148-A98E-A4210E6D00B2}"/>
    <cellStyle name="Normal 2 2 8 3 3 2 3" xfId="15407" xr:uid="{3119C0F1-0AA0-4FE4-9F46-261DFD366530}"/>
    <cellStyle name="Normal 2 2 8 3 3 3" xfId="7860" xr:uid="{A467FD2F-47A1-4B7C-8683-284542929F18}"/>
    <cellStyle name="Normal 2 2 8 3 3 3 2" xfId="18240" xr:uid="{E44A229C-2533-411A-B532-D794FAC320EF}"/>
    <cellStyle name="Normal 2 2 8 3 3 4" xfId="10693" xr:uid="{63E92958-F63F-4843-AEE9-D7553DC9EA1E}"/>
    <cellStyle name="Normal 2 2 8 3 3 4 2" xfId="21073" xr:uid="{7F2A1A78-DFE7-441B-BBCE-B8B4C2514206}"/>
    <cellStyle name="Normal 2 2 8 3 3 5" xfId="22901" xr:uid="{2BEF5312-252E-4369-A6B3-169E222B0AFC}"/>
    <cellStyle name="Normal 2 2 8 3 3 6" xfId="13172" xr:uid="{2B192A59-C2D0-420D-A594-224E758F4C75}"/>
    <cellStyle name="Normal 2 2 8 3 4" xfId="4165" xr:uid="{5BEFE4C8-65F9-485E-B282-F87ACA3FCC55}"/>
    <cellStyle name="Normal 2 2 8 3 4 2" xfId="8937" xr:uid="{88DADD39-5568-426E-8F44-EA1914AAAE4C}"/>
    <cellStyle name="Normal 2 2 8 3 4 2 2" xfId="29032" xr:uid="{931954E9-0975-4F47-819C-F66340C1D0B8}"/>
    <cellStyle name="Normal 2 2 8 3 4 2 3" xfId="19317" xr:uid="{450B9D57-B6DD-4AE9-9E87-F372C2B4131E}"/>
    <cellStyle name="Normal 2 2 8 3 4 3" xfId="11770" xr:uid="{ACA7C7BB-0011-479E-9B26-D5F22ED0AB35}"/>
    <cellStyle name="Normal 2 2 8 3 4 3 2" xfId="22150" xr:uid="{E6618A83-CE86-4EB8-8D89-E3E1E39BD214}"/>
    <cellStyle name="Normal 2 2 8 3 4 4" xfId="25100" xr:uid="{97A2201C-2CB2-44A7-8D68-B368E0DE0280}"/>
    <cellStyle name="Normal 2 2 8 3 4 5" xfId="16484" xr:uid="{7A385FD1-0DF7-400E-B11A-8C7175A257A8}"/>
    <cellStyle name="Normal 2 2 8 3 5" xfId="5130" xr:uid="{DF114792-7895-4047-A09B-5C89DDFA98E8}"/>
    <cellStyle name="Normal 2 2 8 3 5 2" xfId="27899" xr:uid="{B9481CD4-049F-44F9-8FAD-4606DF390BA1}"/>
    <cellStyle name="Normal 2 2 8 3 5 3" xfId="14427" xr:uid="{4A0890B8-7A3F-4CBD-9460-A2FA5E09DC94}"/>
    <cellStyle name="Normal 2 2 8 3 6" xfId="6880" xr:uid="{006F0DA1-1F6A-4EB7-976E-B973796EA551}"/>
    <cellStyle name="Normal 2 2 8 3 6 2" xfId="17260" xr:uid="{B29809A2-92CE-42F6-AFC4-1DAEDBBB71C8}"/>
    <cellStyle name="Normal 2 2 8 3 7" xfId="9713" xr:uid="{523ADCC1-833D-4334-B19D-A371030594A8}"/>
    <cellStyle name="Normal 2 2 8 3 7 2" xfId="20093" xr:uid="{739A1ED2-858E-4703-9DBA-85B29C923FE6}"/>
    <cellStyle name="Normal 2 2 8 3 8" xfId="25340" xr:uid="{6817A934-B529-48A1-90A1-7FD175FC2BE1}"/>
    <cellStyle name="Normal 2 2 8 3 9" xfId="12723" xr:uid="{8FEAC656-B6C6-4CE5-9B2C-A216EF72EB2B}"/>
    <cellStyle name="Normal 2 2 8 4" xfId="778" xr:uid="{00000000-0005-0000-0000-0000B6040000}"/>
    <cellStyle name="Normal 2 2 8 4 2" xfId="4475" xr:uid="{23BDA9D2-ED53-4349-B69E-777DC5DF5162}"/>
    <cellStyle name="Normal 2 2 8 4 2 2" xfId="9247" xr:uid="{A430A709-9030-4D73-931E-6F1256FBFA5F}"/>
    <cellStyle name="Normal 2 2 8 4 2 2 2" xfId="29236" xr:uid="{FE0170C3-C567-4A19-90EC-BC3BF21B4053}"/>
    <cellStyle name="Normal 2 2 8 4 2 2 3" xfId="19627" xr:uid="{8A65A7C9-A81D-4D59-8579-1E0BE15BDC7F}"/>
    <cellStyle name="Normal 2 2 8 4 2 3" xfId="12080" xr:uid="{2C09DC46-EBCE-4EAD-9D05-A84B236A22BC}"/>
    <cellStyle name="Normal 2 2 8 4 2 3 2" xfId="22460" xr:uid="{BC6D3A13-4A3C-4C92-AD0E-D9041AFABFFD}"/>
    <cellStyle name="Normal 2 2 8 4 2 4" xfId="24008" xr:uid="{5BDC0F6B-7EC9-4C60-8E23-4C4B54326329}"/>
    <cellStyle name="Normal 2 2 8 4 2 5" xfId="16794" xr:uid="{DFCF66E1-A4F1-4112-81A5-CDB9EDB5CF76}"/>
    <cellStyle name="Normal 2 2 8 4 3" xfId="5131" xr:uid="{F3526898-48F3-4DF9-8404-73791E45C928}"/>
    <cellStyle name="Normal 2 2 8 4 3 2" xfId="27670" xr:uid="{EF851C49-3683-4A11-B429-91D97E1FFACD}"/>
    <cellStyle name="Normal 2 2 8 4 3 3" xfId="14428" xr:uid="{E4474A2B-0F25-46BF-A33D-99CF2CD4B427}"/>
    <cellStyle name="Normal 2 2 8 4 4" xfId="6881" xr:uid="{75BE2C8F-B81B-47B1-BDB3-D934D63BF284}"/>
    <cellStyle name="Normal 2 2 8 4 4 2" xfId="17261" xr:uid="{3FBF1AF6-C024-4907-9467-995093BCB152}"/>
    <cellStyle name="Normal 2 2 8 4 5" xfId="9714" xr:uid="{9CA60E50-95F0-457D-B2B2-90F19A50F42C}"/>
    <cellStyle name="Normal 2 2 8 4 5 2" xfId="20094" xr:uid="{B48ECCE5-EABA-47C4-9D81-1577B95F8B10}"/>
    <cellStyle name="Normal 2 2 8 4 6" xfId="25571" xr:uid="{C3C4FC47-04A1-486C-A819-560E0366EFFB}"/>
    <cellStyle name="Normal 2 2 8 4 7" xfId="13747" xr:uid="{214523F0-F79D-4E0E-AB98-B5BD239E6C92}"/>
    <cellStyle name="Normal 2 2 8 5" xfId="2906" xr:uid="{00000000-0005-0000-0000-000053040000}"/>
    <cellStyle name="Normal 2 2 8 5 2" xfId="6092" xr:uid="{952333CD-1997-451D-B5B4-0329D188E463}"/>
    <cellStyle name="Normal 2 2 8 5 2 2" xfId="25577" xr:uid="{9BCEEE65-749B-4CC7-B67C-E8F68C6566ED}"/>
    <cellStyle name="Normal 2 2 8 5 2 3" xfId="26448" xr:uid="{0798626E-CF20-4BC8-9D44-05437B812187}"/>
    <cellStyle name="Normal 2 2 8 5 2 4" xfId="15570" xr:uid="{18D8CE0C-EE8E-4AB8-9BCA-D61138A49C27}"/>
    <cellStyle name="Normal 2 2 8 5 3" xfId="8023" xr:uid="{4203C75B-DE85-46BC-86BC-235759C26623}"/>
    <cellStyle name="Normal 2 2 8 5 3 2" xfId="28285" xr:uid="{E662AAA6-F64B-4AC7-ABDC-FD3D8E15A290}"/>
    <cellStyle name="Normal 2 2 8 5 3 3" xfId="18403" xr:uid="{2FB01AE0-AB01-4030-A7AE-3E2E87BE285A}"/>
    <cellStyle name="Normal 2 2 8 5 4" xfId="10856" xr:uid="{5BB1F46D-F728-4577-802D-CD54DA757535}"/>
    <cellStyle name="Normal 2 2 8 5 4 2" xfId="21236" xr:uid="{384F825B-9BAD-4D46-95F0-B1EF9954096F}"/>
    <cellStyle name="Normal 2 2 8 5 5" xfId="24802" xr:uid="{F3F1FDEC-803E-48B4-B1BA-8CEF00F46516}"/>
    <cellStyle name="Normal 2 2 8 5 6" xfId="13421" xr:uid="{3BA5AAFB-C29D-4A8D-A6E7-757B717E2996}"/>
    <cellStyle name="Normal 2 2 8 6" xfId="2444" xr:uid="{00000000-0005-0000-0000-000054040000}"/>
    <cellStyle name="Normal 2 2 8 6 2" xfId="5738" xr:uid="{E9BCFC5C-B62C-4AF1-BF11-ABED759D9FD3}"/>
    <cellStyle name="Normal 2 2 8 6 2 2" xfId="27912" xr:uid="{0F7401AA-714A-4AD5-8BCE-9097A8986672}"/>
    <cellStyle name="Normal 2 2 8 6 2 3" xfId="15116" xr:uid="{F3005ED3-45F8-42C1-BA77-602BD6E137DB}"/>
    <cellStyle name="Normal 2 2 8 6 3" xfId="7569" xr:uid="{D5C48443-90AD-454C-B59E-E5B65C07939A}"/>
    <cellStyle name="Normal 2 2 8 6 3 2" xfId="17949" xr:uid="{BD90E231-7C68-4E37-843E-66F5CAB6AE18}"/>
    <cellStyle name="Normal 2 2 8 6 4" xfId="10402" xr:uid="{6EA69504-F204-479D-A39A-E6F34DF9241D}"/>
    <cellStyle name="Normal 2 2 8 6 4 2" xfId="20782" xr:uid="{A7F8F2AA-D002-4607-95BA-5E8299AA55D2}"/>
    <cellStyle name="Normal 2 2 8 6 5" xfId="25202" xr:uid="{D9E389A6-396A-4E3F-9DEA-7897E5272595}"/>
    <cellStyle name="Normal 2 2 8 6 6" xfId="12832" xr:uid="{FF9A46F1-35C8-42ED-A497-DE2EF276B3E4}"/>
    <cellStyle name="Normal 2 2 8 7" xfId="2198" xr:uid="{00000000-0005-0000-0000-000048040000}"/>
    <cellStyle name="Normal 2 2 8 7 2" xfId="7325" xr:uid="{D85EF949-3C70-47EF-B65A-4C5DBC4DD7B5}"/>
    <cellStyle name="Normal 2 2 8 7 2 2" xfId="17705" xr:uid="{75D37252-83E1-4A0D-A79C-E95D2B69B793}"/>
    <cellStyle name="Normal 2 2 8 7 3" xfId="10158" xr:uid="{F1735CAE-42FF-41C1-B3C3-126962AC2A07}"/>
    <cellStyle name="Normal 2 2 8 7 3 2" xfId="20538" xr:uid="{22960B3F-28FD-4363-971A-875522B02B42}"/>
    <cellStyle name="Normal 2 2 8 7 4" xfId="24598" xr:uid="{7B1E0F3F-CD25-4957-9A3B-FDE8916C9ABD}"/>
    <cellStyle name="Normal 2 2 8 7 5" xfId="14872" xr:uid="{A4A7B8B0-6650-46BF-B2CD-174DE0FD4DF1}"/>
    <cellStyle name="Normal 2 2 8 8" xfId="3938" xr:uid="{F0D2F1BA-6686-4BD2-8B00-9C5B4152FFF3}"/>
    <cellStyle name="Normal 2 2 8 8 2" xfId="8770" xr:uid="{E86560AA-205E-4CB0-83FA-BC5AE68807E1}"/>
    <cellStyle name="Normal 2 2 8 8 2 2" xfId="19150" xr:uid="{1BE94ADB-47AE-488A-963C-DC2CFC9A2D22}"/>
    <cellStyle name="Normal 2 2 8 8 3" xfId="11603" xr:uid="{0EE6E029-C429-4F97-9A60-6EA0B1E233F9}"/>
    <cellStyle name="Normal 2 2 8 8 3 2" xfId="21983" xr:uid="{3A61CA5C-FBEA-4117-8B05-A2BCEA84654F}"/>
    <cellStyle name="Normal 2 2 8 8 4" xfId="16317" xr:uid="{9B61399F-58E1-476A-8D09-F6DF2C240B97}"/>
    <cellStyle name="Normal 2 2 8 9" xfId="5127" xr:uid="{AFB99C95-C598-4EA2-9FB4-024508388830}"/>
    <cellStyle name="Normal 2 2 8 9 2" xfId="14424" xr:uid="{49926844-9CD6-4BD1-B4F1-0E389511F9FA}"/>
    <cellStyle name="Normal 2 2 9" xfId="779" xr:uid="{00000000-0005-0000-0000-0000B7040000}"/>
    <cellStyle name="Normal 2 2 9 10" xfId="6882" xr:uid="{9470EB72-2386-4B86-91E6-E05808CABDF5}"/>
    <cellStyle name="Normal 2 2 9 10 2" xfId="17262" xr:uid="{0406A4A9-3F21-4A6D-B4C2-EACED8BB6547}"/>
    <cellStyle name="Normal 2 2 9 11" xfId="9715" xr:uid="{061A5E10-5555-4F28-9AC9-94E834304F13}"/>
    <cellStyle name="Normal 2 2 9 11 2" xfId="20095" xr:uid="{A73D8FA9-A391-4E0A-9219-4562B915C3A6}"/>
    <cellStyle name="Normal 2 2 9 12" xfId="24268" xr:uid="{576E34F2-41CA-4EC4-9637-C7972AE06340}"/>
    <cellStyle name="Normal 2 2 9 13" xfId="12492" xr:uid="{BE251780-240B-47C4-856F-C93BB4A507BB}"/>
    <cellStyle name="Normal 2 2 9 2" xfId="780" xr:uid="{00000000-0005-0000-0000-0000B8040000}"/>
    <cellStyle name="Normal 2 2 9 2 10" xfId="9716" xr:uid="{9E681807-C68B-4FBE-99F0-064EE2656431}"/>
    <cellStyle name="Normal 2 2 9 2 10 2" xfId="20096" xr:uid="{95F5432A-DAC5-4D6B-8FC3-4F0600FFE167}"/>
    <cellStyle name="Normal 2 2 9 2 11" xfId="23805" xr:uid="{1D4A964E-C193-439C-B645-B41327DCAC5C}"/>
    <cellStyle name="Normal 2 2 9 2 12" xfId="12566" xr:uid="{5103DF43-BA24-449F-821F-DEA8A2E961E7}"/>
    <cellStyle name="Normal 2 2 9 2 2" xfId="781" xr:uid="{00000000-0005-0000-0000-0000B9040000}"/>
    <cellStyle name="Normal 2 2 9 2 2 2" xfId="3207" xr:uid="{00000000-0005-0000-0000-000058040000}"/>
    <cellStyle name="Normal 2 2 9 2 2 2 2" xfId="6265" xr:uid="{CF3152DB-770F-43EC-913C-9EB2F0E41063}"/>
    <cellStyle name="Normal 2 2 9 2 2 2 2 2" xfId="26403" xr:uid="{DF5D3DBE-5DE8-4296-A978-1DD56F3E6130}"/>
    <cellStyle name="Normal 2 2 9 2 2 2 2 3" xfId="27982" xr:uid="{82082B94-4B03-46CB-8C29-9DF3679ECD89}"/>
    <cellStyle name="Normal 2 2 9 2 2 2 2 4" xfId="15834" xr:uid="{C84AE5A3-2FF2-45BD-8FA8-B81035ADD3C3}"/>
    <cellStyle name="Normal 2 2 9 2 2 2 3" xfId="8287" xr:uid="{4E1BFC36-4777-4CFA-9000-5F493A9B9C32}"/>
    <cellStyle name="Normal 2 2 9 2 2 2 3 2" xfId="28884" xr:uid="{78D73DCD-3430-4D21-9750-4D4249182F9C}"/>
    <cellStyle name="Normal 2 2 9 2 2 2 3 3" xfId="18667" xr:uid="{AA1AC361-BE25-4307-81F7-8CFE1A04DE6D}"/>
    <cellStyle name="Normal 2 2 9 2 2 2 4" xfId="11120" xr:uid="{AEF4FE3B-C95F-42B9-8AD5-B6CBA088BC6C}"/>
    <cellStyle name="Normal 2 2 9 2 2 2 4 2" xfId="21500" xr:uid="{CDB27520-57CF-49F2-B491-C3AE991B0A83}"/>
    <cellStyle name="Normal 2 2 9 2 2 2 5" xfId="23838" xr:uid="{492BC03A-330C-4840-9954-8DC957DA99DF}"/>
    <cellStyle name="Normal 2 2 9 2 2 2 6" xfId="13749" xr:uid="{F8472CF7-1736-4327-BE85-EA0E191F5730}"/>
    <cellStyle name="Normal 2 2 9 2 2 3" xfId="4303" xr:uid="{9401B11B-BB1E-4CF5-AE56-1E44FA58A16C}"/>
    <cellStyle name="Normal 2 2 9 2 2 3 2" xfId="9075" xr:uid="{5C8F50C3-A43D-4C93-B8AF-61CEBCF4DB99}"/>
    <cellStyle name="Normal 2 2 9 2 2 3 2 2" xfId="29118" xr:uid="{C2DD29F2-66A8-4EC5-AB8A-16B99FA9B9ED}"/>
    <cellStyle name="Normal 2 2 9 2 2 3 2 3" xfId="19455" xr:uid="{79B7CCD1-7278-4A7A-8179-A8A045ADCAAB}"/>
    <cellStyle name="Normal 2 2 9 2 2 3 3" xfId="11908" xr:uid="{D0DF9D12-E17B-4F5A-BF29-D40A46057F9C}"/>
    <cellStyle name="Normal 2 2 9 2 2 3 3 2" xfId="22288" xr:uid="{CAA96B49-6C44-4F06-A5FE-8A23ADE9C980}"/>
    <cellStyle name="Normal 2 2 9 2 2 3 4" xfId="23633" xr:uid="{F3ABB695-C29C-4D78-A2D6-2DB57854EF8E}"/>
    <cellStyle name="Normal 2 2 9 2 2 3 5" xfId="16622" xr:uid="{E8E63A6F-3BAC-4660-B702-4D531F68A43E}"/>
    <cellStyle name="Normal 2 2 9 2 2 4" xfId="5134" xr:uid="{245F6AA6-DEC7-4A7D-84D7-8ABF8C2349C1}"/>
    <cellStyle name="Normal 2 2 9 2 2 4 2" xfId="27625" xr:uid="{FA3F526F-2E22-4801-B38D-2ED231AE2E20}"/>
    <cellStyle name="Normal 2 2 9 2 2 4 3" xfId="14431" xr:uid="{2F23C46D-A3CA-4D0F-800A-1226486D3253}"/>
    <cellStyle name="Normal 2 2 9 2 2 5" xfId="6884" xr:uid="{FD726A48-6A26-4D62-9404-44B64235AA13}"/>
    <cellStyle name="Normal 2 2 9 2 2 5 2" xfId="17264" xr:uid="{5368F018-9882-4B32-AE60-CE0BBB909D46}"/>
    <cellStyle name="Normal 2 2 9 2 2 6" xfId="9717" xr:uid="{076D8BDE-5640-4795-B9E1-DFFA6C399710}"/>
    <cellStyle name="Normal 2 2 9 2 2 6 2" xfId="20097" xr:uid="{1898430F-ED98-427B-A436-7A1B3FE55DCB}"/>
    <cellStyle name="Normal 2 2 9 2 2 7" xfId="24876" xr:uid="{ABAD304C-203D-480C-930A-2F320F0AE843}"/>
    <cellStyle name="Normal 2 2 9 2 2 8" xfId="13175" xr:uid="{47594634-4882-45D2-9BD7-3099E5F1DBEF}"/>
    <cellStyle name="Normal 2 2 9 2 3" xfId="3208" xr:uid="{00000000-0005-0000-0000-000059040000}"/>
    <cellStyle name="Normal 2 2 9 2 3 2" xfId="4476" xr:uid="{8313F3DA-C79F-47A8-BB2A-50CF42D7C8C4}"/>
    <cellStyle name="Normal 2 2 9 2 3 2 2" xfId="9248" xr:uid="{E80E53B4-F3BC-4E22-8BFF-E897CF71AE85}"/>
    <cellStyle name="Normal 2 2 9 2 3 2 2 2" xfId="29237" xr:uid="{A2775098-798B-4AF1-A49C-4B092072D779}"/>
    <cellStyle name="Normal 2 2 9 2 3 2 2 3" xfId="19628" xr:uid="{6284DB13-70E0-403F-91AB-03B380222EBE}"/>
    <cellStyle name="Normal 2 2 9 2 3 2 3" xfId="12081" xr:uid="{FBFDF926-98EA-4AB2-A005-7C70A517C4ED}"/>
    <cellStyle name="Normal 2 2 9 2 3 2 3 2" xfId="22461" xr:uid="{AA14FF73-9E8D-4075-8026-A6A75AC2FF57}"/>
    <cellStyle name="Normal 2 2 9 2 3 2 4" xfId="25607" xr:uid="{93448F87-B803-4E54-A303-8B16EC582DD4}"/>
    <cellStyle name="Normal 2 2 9 2 3 2 5" xfId="16795" xr:uid="{81148CBE-F74A-42AB-A8A2-C2F527673A7B}"/>
    <cellStyle name="Normal 2 2 9 2 3 3" xfId="6266" xr:uid="{CCF43E88-38B9-4FCB-8157-32E2C015215D}"/>
    <cellStyle name="Normal 2 2 9 2 3 3 2" xfId="28286" xr:uid="{AC69E698-AD42-41CF-A493-E1563D085FB5}"/>
    <cellStyle name="Normal 2 2 9 2 3 3 3" xfId="15835" xr:uid="{1E12F699-81BA-43F6-9706-99F09B5E50A5}"/>
    <cellStyle name="Normal 2 2 9 2 3 4" xfId="8288" xr:uid="{3FBBF1CE-6BB3-4F39-AA5A-E5404AB6B76F}"/>
    <cellStyle name="Normal 2 2 9 2 3 4 2" xfId="18668" xr:uid="{EDBE740C-B9E0-4BF7-9035-3A660E1C688E}"/>
    <cellStyle name="Normal 2 2 9 2 3 5" xfId="11121" xr:uid="{D763E040-5FB4-4BA3-B799-6E0881D4CF59}"/>
    <cellStyle name="Normal 2 2 9 2 3 5 2" xfId="21501" xr:uid="{F3FFCCF0-518B-4E63-AB60-2F210EB17F47}"/>
    <cellStyle name="Normal 2 2 9 2 3 6" xfId="25383" xr:uid="{D9145492-127B-4B29-9909-8A59F19CF7CC}"/>
    <cellStyle name="Normal 2 2 9 2 3 7" xfId="13750" xr:uid="{35DC49CF-F7A0-4AD2-8F17-4913E8F088D1}"/>
    <cellStyle name="Normal 2 2 9 2 4" xfId="3206" xr:uid="{00000000-0005-0000-0000-00005A040000}"/>
    <cellStyle name="Normal 2 2 9 2 4 2" xfId="6264" xr:uid="{B7B4F429-72CC-4B01-A5F8-0C529335D655}"/>
    <cellStyle name="Normal 2 2 9 2 4 2 2" xfId="26783" xr:uid="{93E16350-F3BF-4D34-89D7-B9D07719EDD8}"/>
    <cellStyle name="Normal 2 2 9 2 4 2 3" xfId="15833" xr:uid="{D9C9F4E9-2D24-44EB-8BF5-15AD6CFAD07C}"/>
    <cellStyle name="Normal 2 2 9 2 4 3" xfId="8286" xr:uid="{73AFDC4F-E0AB-47D1-B20B-42EEACB2E07F}"/>
    <cellStyle name="Normal 2 2 9 2 4 3 2" xfId="18666" xr:uid="{0C532E37-1A5A-4B9A-B1DB-D07EB8FE32FC}"/>
    <cellStyle name="Normal 2 2 9 2 4 4" xfId="11119" xr:uid="{0875B57E-E03B-40DF-BD59-83999B593E62}"/>
    <cellStyle name="Normal 2 2 9 2 4 4 2" xfId="21499" xr:uid="{D0B66FE5-F5AC-4D88-8ABE-A01FDD7357CE}"/>
    <cellStyle name="Normal 2 2 9 2 4 5" xfId="23669" xr:uid="{52BF81DB-1EBD-4F0A-8845-443421D17A5E}"/>
    <cellStyle name="Normal 2 2 9 2 4 6" xfId="13748" xr:uid="{C218FCF3-95CC-4C06-9930-9B7704114871}"/>
    <cellStyle name="Normal 2 2 9 2 5" xfId="2655" xr:uid="{00000000-0005-0000-0000-00005B040000}"/>
    <cellStyle name="Normal 2 2 9 2 5 2" xfId="5915" xr:uid="{066E98A4-22C7-47F3-8C73-5BDE60E6F5CC}"/>
    <cellStyle name="Normal 2 2 9 2 5 2 2" xfId="28736" xr:uid="{2E3A3116-6CEA-4E37-8B3C-9372A85B73FE}"/>
    <cellStyle name="Normal 2 2 9 2 5 2 3" xfId="15327" xr:uid="{41F1E94F-584B-401E-B971-FE84B3C2D3E5}"/>
    <cellStyle name="Normal 2 2 9 2 5 3" xfId="7780" xr:uid="{931D7A9D-DA69-409F-8D14-CCDF93E8054F}"/>
    <cellStyle name="Normal 2 2 9 2 5 3 2" xfId="18160" xr:uid="{B380321C-8933-4980-9F6A-632936970452}"/>
    <cellStyle name="Normal 2 2 9 2 5 4" xfId="10613" xr:uid="{1B722676-E96F-4773-9FA7-78CE58CC446D}"/>
    <cellStyle name="Normal 2 2 9 2 5 4 2" xfId="20993" xr:uid="{15F1E175-287D-4154-B9DD-670FCF6D7170}"/>
    <cellStyle name="Normal 2 2 9 2 5 5" xfId="25108" xr:uid="{8B2AB8DF-A85E-42E0-8C01-CFAA26ABAD33}"/>
    <cellStyle name="Normal 2 2 9 2 5 6" xfId="13057" xr:uid="{DECB8372-EBEB-47DE-B3E9-29BACCC4346E}"/>
    <cellStyle name="Normal 2 2 9 2 6" xfId="2332" xr:uid="{00000000-0005-0000-0000-000056040000}"/>
    <cellStyle name="Normal 2 2 9 2 6 2" xfId="7459" xr:uid="{095F9ACA-1967-40DC-B76C-2E3068C34CEB}"/>
    <cellStyle name="Normal 2 2 9 2 6 2 2" xfId="17839" xr:uid="{E3132ED5-29A5-48BD-B9B1-3AF52FF49E93}"/>
    <cellStyle name="Normal 2 2 9 2 6 3" xfId="10292" xr:uid="{87F02579-74E7-4385-9A4A-08874974ACC2}"/>
    <cellStyle name="Normal 2 2 9 2 6 3 2" xfId="20672" xr:uid="{CDC89989-730D-42AB-93F0-D15E3FC232FB}"/>
    <cellStyle name="Normal 2 2 9 2 6 4" xfId="25506" xr:uid="{5ACC0668-A923-448C-A5F6-663164FD47CA}"/>
    <cellStyle name="Normal 2 2 9 2 6 5" xfId="15006" xr:uid="{2180B468-4F25-4079-806A-377A4FC24D79}"/>
    <cellStyle name="Normal 2 2 9 2 7" xfId="3847" xr:uid="{0F918769-EAD0-4AAC-89D1-AFD5A0859225}"/>
    <cellStyle name="Normal 2 2 9 2 7 2" xfId="8680" xr:uid="{17702334-6F58-4D1D-8F76-392FB67189FE}"/>
    <cellStyle name="Normal 2 2 9 2 7 2 2" xfId="19060" xr:uid="{E83FBBA5-B865-4F29-AED3-4279815F43B1}"/>
    <cellStyle name="Normal 2 2 9 2 7 3" xfId="11513" xr:uid="{A06F4A4B-CFB1-4587-BC27-6B7C366A5C70}"/>
    <cellStyle name="Normal 2 2 9 2 7 3 2" xfId="21893" xr:uid="{4F8D077A-8920-4403-A492-65E04ABDEB8B}"/>
    <cellStyle name="Normal 2 2 9 2 7 4" xfId="16227" xr:uid="{915258C8-FFAE-4D71-A04E-FA609227AEAA}"/>
    <cellStyle name="Normal 2 2 9 2 8" xfId="5133" xr:uid="{CB51AE57-2149-4880-9609-D38187E012F9}"/>
    <cellStyle name="Normal 2 2 9 2 8 2" xfId="14430" xr:uid="{8A864F12-A3AA-4C15-83D8-8C9A59A52F33}"/>
    <cellStyle name="Normal 2 2 9 2 9" xfId="6883" xr:uid="{C467FDC2-4DB3-4A1D-9E21-AA019FB5FE93}"/>
    <cellStyle name="Normal 2 2 9 2 9 2" xfId="17263" xr:uid="{683B7DA7-1DCE-443A-B5D9-67FAD3561361}"/>
    <cellStyle name="Normal 2 2 9 3" xfId="782" xr:uid="{00000000-0005-0000-0000-0000BA040000}"/>
    <cellStyle name="Normal 2 2 9 3 2" xfId="3209" xr:uid="{00000000-0005-0000-0000-00005D040000}"/>
    <cellStyle name="Normal 2 2 9 3 2 2" xfId="6267" xr:uid="{2D39B0E6-DA01-474A-9F40-B5BCFAC53C15}"/>
    <cellStyle name="Normal 2 2 9 3 2 2 2" xfId="25384" xr:uid="{C4656239-B8BC-443D-853E-F056987458DC}"/>
    <cellStyle name="Normal 2 2 9 3 2 2 3" xfId="25859" xr:uid="{66097556-E49B-4F4C-8635-B96452D3A406}"/>
    <cellStyle name="Normal 2 2 9 3 2 2 4" xfId="15836" xr:uid="{5D12FDC6-4F4B-4742-80B9-35B01350A1F5}"/>
    <cellStyle name="Normal 2 2 9 3 2 3" xfId="8289" xr:uid="{C04C5994-F831-42BD-90BC-7748B06BE714}"/>
    <cellStyle name="Normal 2 2 9 3 2 3 2" xfId="28885" xr:uid="{B9B8D372-0877-44FD-830D-3BF7BDF9DD7F}"/>
    <cellStyle name="Normal 2 2 9 3 2 3 3" xfId="18669" xr:uid="{3DF00537-A76D-447F-855A-ED35DC09FE27}"/>
    <cellStyle name="Normal 2 2 9 3 2 4" xfId="11122" xr:uid="{71FCBC8A-BA68-40C6-AB05-C08B6BB06E3D}"/>
    <cellStyle name="Normal 2 2 9 3 2 4 2" xfId="21502" xr:uid="{07FAC4F6-9AA7-44B9-B5BC-E1D15A92E555}"/>
    <cellStyle name="Normal 2 2 9 3 2 5" xfId="24333" xr:uid="{D30AE943-4C2B-4A0A-B6D6-D40C34E2C1FC}"/>
    <cellStyle name="Normal 2 2 9 3 2 6" xfId="13751" xr:uid="{7F3501BC-CFB5-4D54-8025-838897D480A6}"/>
    <cellStyle name="Normal 2 2 9 3 3" xfId="2737" xr:uid="{00000000-0005-0000-0000-00005E040000}"/>
    <cellStyle name="Normal 2 2 9 3 3 2" xfId="5955" xr:uid="{CA157C0C-9946-47FB-8046-B4118CED5502}"/>
    <cellStyle name="Normal 2 2 9 3 3 2 2" xfId="27631" xr:uid="{0832856C-A4A1-46D5-A04B-C16C014805C7}"/>
    <cellStyle name="Normal 2 2 9 3 3 2 3" xfId="15408" xr:uid="{87F9BCF7-26E8-4CFE-AAE2-2AE359D46526}"/>
    <cellStyle name="Normal 2 2 9 3 3 3" xfId="7861" xr:uid="{6C8BC6E1-66F6-4088-9D06-12D6397B34CE}"/>
    <cellStyle name="Normal 2 2 9 3 3 3 2" xfId="18241" xr:uid="{C1AEDF79-5688-48D9-BB5F-4443F978B2D7}"/>
    <cellStyle name="Normal 2 2 9 3 3 4" xfId="10694" xr:uid="{1E554B85-7C58-4404-B8DA-DDFB13DA88CA}"/>
    <cellStyle name="Normal 2 2 9 3 3 4 2" xfId="21074" xr:uid="{398ED5F8-6BA0-4FA3-B54A-3D345AA9D874}"/>
    <cellStyle name="Normal 2 2 9 3 3 5" xfId="23532" xr:uid="{66FA9E7D-DB2A-42CB-9CC1-8544D5CCF801}"/>
    <cellStyle name="Normal 2 2 9 3 3 6" xfId="13174" xr:uid="{2F8F91B4-B11E-421A-A325-03EAD955C403}"/>
    <cellStyle name="Normal 2 2 9 3 4" xfId="4166" xr:uid="{FEB2FCC6-654F-434C-915F-516E367874F6}"/>
    <cellStyle name="Normal 2 2 9 3 4 2" xfId="8938" xr:uid="{A9821F10-8F72-4E8A-BDA2-3A2376E9360F}"/>
    <cellStyle name="Normal 2 2 9 3 4 2 2" xfId="29033" xr:uid="{1CB40375-5086-42D8-8885-66B42A40EFCF}"/>
    <cellStyle name="Normal 2 2 9 3 4 2 3" xfId="19318" xr:uid="{6D20E4E7-A0F4-465C-A2D5-52BB620504B2}"/>
    <cellStyle name="Normal 2 2 9 3 4 3" xfId="11771" xr:uid="{D87D4F8C-C2DF-4B10-BE47-9078CC604945}"/>
    <cellStyle name="Normal 2 2 9 3 4 3 2" xfId="22151" xr:uid="{11C94CFB-BF39-4075-9EA9-95DC12699D91}"/>
    <cellStyle name="Normal 2 2 9 3 4 4" xfId="24721" xr:uid="{0CAC1D0B-164D-4449-98BB-B0A088896CF1}"/>
    <cellStyle name="Normal 2 2 9 3 4 5" xfId="16485" xr:uid="{5EE6D20E-DD12-42B4-9D95-F43D84C6E645}"/>
    <cellStyle name="Normal 2 2 9 3 5" xfId="5135" xr:uid="{8F6503DE-4DD2-4276-8C13-F64470D91849}"/>
    <cellStyle name="Normal 2 2 9 3 5 2" xfId="27228" xr:uid="{1DB8C7D0-5465-403D-AA5E-C8B10D5727A7}"/>
    <cellStyle name="Normal 2 2 9 3 5 3" xfId="14432" xr:uid="{A5BEBA1A-0BAC-4895-BF49-67CD6C7D4BCE}"/>
    <cellStyle name="Normal 2 2 9 3 6" xfId="6885" xr:uid="{D51A0510-A5CA-4ACB-BD8C-0F4B9BC12523}"/>
    <cellStyle name="Normal 2 2 9 3 6 2" xfId="17265" xr:uid="{479A240C-41B7-436D-949C-CE5F0F19A676}"/>
    <cellStyle name="Normal 2 2 9 3 7" xfId="9718" xr:uid="{89CE7C24-6BF3-4902-ABB6-96B10B2FBB84}"/>
    <cellStyle name="Normal 2 2 9 3 7 2" xfId="20098" xr:uid="{11556F6B-9D61-475C-BEF8-37F48BB4F626}"/>
    <cellStyle name="Normal 2 2 9 3 8" xfId="22786" xr:uid="{9C66E7C5-1CD0-4DCF-A016-59965DFC2551}"/>
    <cellStyle name="Normal 2 2 9 3 9" xfId="12724" xr:uid="{FF18E998-1704-41C2-BBEA-6237A32D147E}"/>
    <cellStyle name="Normal 2 2 9 4" xfId="783" xr:uid="{00000000-0005-0000-0000-0000BB040000}"/>
    <cellStyle name="Normal 2 2 9 4 2" xfId="4477" xr:uid="{2362C482-E221-495B-A354-A7272537504C}"/>
    <cellStyle name="Normal 2 2 9 4 2 2" xfId="9249" xr:uid="{82B3185A-4D0E-48D1-B44F-6BC0DD3BAA10}"/>
    <cellStyle name="Normal 2 2 9 4 2 2 2" xfId="29238" xr:uid="{054C77C3-338F-4438-9C03-0948B3A815A7}"/>
    <cellStyle name="Normal 2 2 9 4 2 2 3" xfId="19629" xr:uid="{D973F2FA-31B8-4A99-9C9E-0B85E23657FB}"/>
    <cellStyle name="Normal 2 2 9 4 2 3" xfId="12082" xr:uid="{88842306-2D0F-47F7-A6B7-38FA18A8BE23}"/>
    <cellStyle name="Normal 2 2 9 4 2 3 2" xfId="22462" xr:uid="{617208F0-696B-428C-8DE5-F78444531BA4}"/>
    <cellStyle name="Normal 2 2 9 4 2 4" xfId="24533" xr:uid="{D0D79DD2-3E3D-4A7F-B862-6DF0B1F4B4DD}"/>
    <cellStyle name="Normal 2 2 9 4 2 5" xfId="16796" xr:uid="{DB8D4652-4D6D-4810-8B3D-5210F22E6A1C}"/>
    <cellStyle name="Normal 2 2 9 4 3" xfId="5136" xr:uid="{E9254D01-BFB0-402E-8D52-577A6300D105}"/>
    <cellStyle name="Normal 2 2 9 4 3 2" xfId="27865" xr:uid="{C90B883F-4BE4-4F2F-BC2A-CE93656741F3}"/>
    <cellStyle name="Normal 2 2 9 4 3 3" xfId="14433" xr:uid="{212F0685-2D21-4A1A-BFF9-C490BE9112DB}"/>
    <cellStyle name="Normal 2 2 9 4 4" xfId="6886" xr:uid="{D2E6984A-27CB-4F5F-926F-84B2AD048FF4}"/>
    <cellStyle name="Normal 2 2 9 4 4 2" xfId="17266" xr:uid="{9162E991-4889-41FF-BA25-F3773EA10E60}"/>
    <cellStyle name="Normal 2 2 9 4 5" xfId="9719" xr:uid="{7ADA9F6F-75BB-4559-B04B-0B2186D06BA4}"/>
    <cellStyle name="Normal 2 2 9 4 5 2" xfId="20099" xr:uid="{C6F61D03-9224-494C-9E9F-EA2D76108A8F}"/>
    <cellStyle name="Normal 2 2 9 4 6" xfId="23897" xr:uid="{6B65C735-A254-4FFA-81E7-3E81A6CB83CF}"/>
    <cellStyle name="Normal 2 2 9 4 7" xfId="13752" xr:uid="{CF41414D-EF66-49D0-89CA-717D1B7EFB5E}"/>
    <cellStyle name="Normal 2 2 9 5" xfId="2907" xr:uid="{00000000-0005-0000-0000-000060040000}"/>
    <cellStyle name="Normal 2 2 9 5 2" xfId="6093" xr:uid="{37308E7F-B354-4837-8AB8-6A00B87C44A8}"/>
    <cellStyle name="Normal 2 2 9 5 2 2" xfId="25631" xr:uid="{274D68A6-4AC9-4AE4-A5B5-F8EF1F0D5761}"/>
    <cellStyle name="Normal 2 2 9 5 2 3" xfId="26809" xr:uid="{0EF4F193-EFA2-4A8C-BE91-8711529663F0}"/>
    <cellStyle name="Normal 2 2 9 5 2 4" xfId="15571" xr:uid="{76171DE7-4B64-4499-B37F-8A00D8588858}"/>
    <cellStyle name="Normal 2 2 9 5 3" xfId="8024" xr:uid="{E5ABCE4A-2750-4DE7-8801-3C1797140E86}"/>
    <cellStyle name="Normal 2 2 9 5 3 2" xfId="26452" xr:uid="{B0CBD696-8FF6-45FA-BBB1-A52347B32FE1}"/>
    <cellStyle name="Normal 2 2 9 5 3 3" xfId="18404" xr:uid="{0B10E619-CD0B-4530-8AF2-0CFEF6F96613}"/>
    <cellStyle name="Normal 2 2 9 5 4" xfId="10857" xr:uid="{C4A97003-54B9-485F-9DC3-3A90E0E98911}"/>
    <cellStyle name="Normal 2 2 9 5 4 2" xfId="21237" xr:uid="{B2BD5171-07AB-4494-95AD-84D624E33E80}"/>
    <cellStyle name="Normal 2 2 9 5 5" xfId="24817" xr:uid="{351993E5-0C93-4305-A53D-BD7DF217C1D9}"/>
    <cellStyle name="Normal 2 2 9 5 6" xfId="13422" xr:uid="{90038945-AB67-4587-BCA3-8445C4049B75}"/>
    <cellStyle name="Normal 2 2 9 6" xfId="2504" xr:uid="{00000000-0005-0000-0000-000061040000}"/>
    <cellStyle name="Normal 2 2 9 6 2" xfId="5784" xr:uid="{99F00FA8-1C72-462C-986D-098929DDBBCD}"/>
    <cellStyle name="Normal 2 2 9 6 2 2" xfId="26275" xr:uid="{754D8D62-5814-4C0C-A531-1E296D13A397}"/>
    <cellStyle name="Normal 2 2 9 6 2 3" xfId="15176" xr:uid="{58736A76-0640-4F58-A9CC-0974276567D3}"/>
    <cellStyle name="Normal 2 2 9 6 3" xfId="7629" xr:uid="{66D056DA-CA68-4D77-A082-6CF8276E79B6}"/>
    <cellStyle name="Normal 2 2 9 6 3 2" xfId="18009" xr:uid="{C20690F7-80B9-4ED5-96CA-C224C49DD706}"/>
    <cellStyle name="Normal 2 2 9 6 4" xfId="10462" xr:uid="{5FA20005-EFBC-4345-AB55-D6B0B1C08945}"/>
    <cellStyle name="Normal 2 2 9 6 4 2" xfId="20842" xr:uid="{878CD430-7F17-4A9F-8EAB-2DBCEBCDB694}"/>
    <cellStyle name="Normal 2 2 9 6 5" xfId="23143" xr:uid="{23FE7488-E8F4-40A5-9259-94282E8DA33D}"/>
    <cellStyle name="Normal 2 2 9 6 6" xfId="12892" xr:uid="{FC830CD8-3471-4BDF-8C41-641F6B16E563}"/>
    <cellStyle name="Normal 2 2 9 7" xfId="2260" xr:uid="{00000000-0005-0000-0000-000055040000}"/>
    <cellStyle name="Normal 2 2 9 7 2" xfId="7387" xr:uid="{EE74E906-B95A-4AB1-9CE9-DBC558707711}"/>
    <cellStyle name="Normal 2 2 9 7 2 2" xfId="17767" xr:uid="{8269C437-07F7-4931-A0BD-24CABA577458}"/>
    <cellStyle name="Normal 2 2 9 7 3" xfId="10220" xr:uid="{BB514019-6FF5-4114-B8C4-6676DD5F8790}"/>
    <cellStyle name="Normal 2 2 9 7 3 2" xfId="20600" xr:uid="{A8F49CE9-37D1-4F8A-89E3-8039BE91ECDC}"/>
    <cellStyle name="Normal 2 2 9 7 4" xfId="22871" xr:uid="{D303FCCE-F40D-463A-A780-4CE811BD7827}"/>
    <cellStyle name="Normal 2 2 9 7 5" xfId="14934" xr:uid="{F86A18D8-C7DF-48AB-8EDA-F9A1BAF34F45}"/>
    <cellStyle name="Normal 2 2 9 8" xfId="3939" xr:uid="{96E0C2AE-9DCB-4C66-8281-C0A9CC7202B4}"/>
    <cellStyle name="Normal 2 2 9 8 2" xfId="8771" xr:uid="{6D375651-796F-482E-BEDF-D8B7B596C8E2}"/>
    <cellStyle name="Normal 2 2 9 8 2 2" xfId="19151" xr:uid="{256C7DC4-4D46-4D28-99C4-BD1827B0AC3E}"/>
    <cellStyle name="Normal 2 2 9 8 3" xfId="11604" xr:uid="{52340EEA-7A47-46AE-BFEA-789AAC2A9B97}"/>
    <cellStyle name="Normal 2 2 9 8 3 2" xfId="21984" xr:uid="{4ED2DC6C-96A3-4FDB-B281-60419CF414B7}"/>
    <cellStyle name="Normal 2 2 9 8 4" xfId="16318" xr:uid="{C4A7D629-C3DD-4EE4-8EEA-12322EF71CB7}"/>
    <cellStyle name="Normal 2 2 9 9" xfId="5132" xr:uid="{A06390DB-BBFA-486C-ADF2-9350D719BB3F}"/>
    <cellStyle name="Normal 2 2 9 9 2" xfId="14429" xr:uid="{2BA6E952-82D0-4EF4-B62B-56E2C51F8061}"/>
    <cellStyle name="Normal 2 20" xfId="25547" xr:uid="{8C07E1A6-A1CC-4080-84CB-6FD0AE66A6D9}"/>
    <cellStyle name="Normal 2 20 2" xfId="25745" xr:uid="{307D95C4-C3D3-4858-8958-4CE880C31BF9}"/>
    <cellStyle name="Normal 2 21" xfId="22711" xr:uid="{946996B7-D821-4E03-9730-38F8FCB07445}"/>
    <cellStyle name="Normal 2 22" xfId="23636" xr:uid="{A4E39459-462C-454A-A30C-B043BE56C80C}"/>
    <cellStyle name="Normal 2 23" xfId="12386" xr:uid="{E65DE861-3430-4CC0-B8E2-F1AE8E21C22C}"/>
    <cellStyle name="Normal 2 24" xfId="29563" xr:uid="{8B3042BB-E780-4116-ACB4-69BF5D526462}"/>
    <cellStyle name="Normal 2 25" xfId="30100" xr:uid="{5AB8A7DA-FFAA-4EB5-9950-87FFA7645D23}"/>
    <cellStyle name="Normal 2 3" xfId="784" xr:uid="{00000000-0005-0000-0000-0000BC040000}"/>
    <cellStyle name="Normal 2 3 2" xfId="29565" xr:uid="{F18019D2-0B1A-48F3-A5C5-3D5F4CA2DF1A}"/>
    <cellStyle name="Normal 2 3 2 2" xfId="29628" xr:uid="{656E65D2-23FD-4E43-B6BE-DB53AC61741A}"/>
    <cellStyle name="Normal 2 3 2 3" xfId="29594" xr:uid="{82C16487-6617-4685-AEC1-6C7043E9D731}"/>
    <cellStyle name="Normal 2 4" xfId="785" xr:uid="{00000000-0005-0000-0000-0000BD040000}"/>
    <cellStyle name="Normal 2 4 2" xfId="29567" xr:uid="{8285FB9B-A599-4592-A61F-F7A876DCE316}"/>
    <cellStyle name="Normal 2 4 3" xfId="29566"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8" xr:uid="{BB570923-EB98-4E0A-A52E-B4A7D9FAB640}"/>
    <cellStyle name="Normal 2 5 10 2 2 2" xfId="28718" xr:uid="{5F5F8159-8F49-4161-AE72-F6F10E85D3B5}"/>
    <cellStyle name="Normal 2 5 10 2 2 3" xfId="15837" xr:uid="{4324C264-E210-4C34-B4F6-2998CC94C58C}"/>
    <cellStyle name="Normal 2 5 10 2 3" xfId="8290" xr:uid="{D24D90A7-DC6C-4EDA-9592-6191A6C11F6A}"/>
    <cellStyle name="Normal 2 5 10 2 3 2" xfId="18670" xr:uid="{EAC5383B-5809-41BD-8073-95280C01FF36}"/>
    <cellStyle name="Normal 2 5 10 2 4" xfId="11123" xr:uid="{C8439742-051E-4ABE-9CB3-AA49C50B305A}"/>
    <cellStyle name="Normal 2 5 10 2 4 2" xfId="21503" xr:uid="{C20AE42A-BAD0-41E5-B8AB-06260DFE89CD}"/>
    <cellStyle name="Normal 2 5 10 2 5" xfId="23830" xr:uid="{80B8D4F9-2934-4D7A-BC9A-BF723751EF12}"/>
    <cellStyle name="Normal 2 5 10 2 6" xfId="13753" xr:uid="{55EE152E-587A-4ED0-91D8-A91793FF282A}"/>
    <cellStyle name="Normal 2 5 10 3" xfId="4118" xr:uid="{DDB8ACD5-94B4-4458-86EE-644F5AE09792}"/>
    <cellStyle name="Normal 2 5 10 3 2" xfId="8890" xr:uid="{EF530358-A2BC-41AF-895D-3DE813854A26}"/>
    <cellStyle name="Normal 2 5 10 3 2 2" xfId="29004" xr:uid="{BAA8C525-3BA7-44D3-AFCB-1185746F267E}"/>
    <cellStyle name="Normal 2 5 10 3 2 3" xfId="19270" xr:uid="{04ACBD67-1562-4A9A-BCEC-7BA8F903CE24}"/>
    <cellStyle name="Normal 2 5 10 3 3" xfId="11723" xr:uid="{AFB8A9D2-2B05-4E6F-BF1B-033DE40C0E1D}"/>
    <cellStyle name="Normal 2 5 10 3 3 2" xfId="22103" xr:uid="{A5BA9508-4759-408B-A6BF-B9D8634B3BAD}"/>
    <cellStyle name="Normal 2 5 10 3 4" xfId="24190" xr:uid="{A9E07380-D1BA-4535-9303-56888FAC8040}"/>
    <cellStyle name="Normal 2 5 10 3 5" xfId="16437" xr:uid="{C1FDBDBD-D88E-44A0-87B5-4724356DA33F}"/>
    <cellStyle name="Normal 2 5 10 4" xfId="5138" xr:uid="{496D32EC-DDFF-4EDD-A308-A2AE93E9F8B1}"/>
    <cellStyle name="Normal 2 5 10 4 2" xfId="24078" xr:uid="{7ECB6E9A-F36D-494A-AB71-30687663ED72}"/>
    <cellStyle name="Normal 2 5 10 4 3" xfId="28013" xr:uid="{91CED4CF-F180-4B9C-83CD-484CBD483A1E}"/>
    <cellStyle name="Normal 2 5 10 4 4" xfId="14435" xr:uid="{37C093D4-CD1C-4EA5-92F8-E433DAF86FDD}"/>
    <cellStyle name="Normal 2 5 10 5" xfId="6888" xr:uid="{C63BBBE3-D939-40B3-9EF4-C31A308605D9}"/>
    <cellStyle name="Normal 2 5 10 5 2" xfId="26600" xr:uid="{93F8A69A-2E39-499E-BB48-B66C048A9AC1}"/>
    <cellStyle name="Normal 2 5 10 5 3" xfId="17268" xr:uid="{0AF9C638-D7BF-4047-AAB7-143EFC618AB0}"/>
    <cellStyle name="Normal 2 5 10 6" xfId="9721" xr:uid="{937EB46E-F31B-420F-AD2A-16F82EBE2377}"/>
    <cellStyle name="Normal 2 5 10 6 2" xfId="20101" xr:uid="{10C10AB9-61A9-4274-9022-41E9537602AB}"/>
    <cellStyle name="Normal 2 5 10 7" xfId="24246" xr:uid="{02D79B2E-D591-4F79-889B-EEEFA7048349}"/>
    <cellStyle name="Normal 2 5 10 8" xfId="12661" xr:uid="{C7BC99CF-0783-4E1F-BB67-EDD91842DE03}"/>
    <cellStyle name="Normal 2 5 11" xfId="788" xr:uid="{00000000-0005-0000-0000-0000C0040000}"/>
    <cellStyle name="Normal 2 5 11 2" xfId="5139" xr:uid="{F005D30F-FF67-45E9-A450-26698085BABC}"/>
    <cellStyle name="Normal 2 5 11 2 2" xfId="24818" xr:uid="{008FDD4D-49A9-4BAF-BBA3-0E6B47ABC6DA}"/>
    <cellStyle name="Normal 2 5 11 2 3" xfId="26797" xr:uid="{B705362F-4C68-48B1-8997-9814484B93F3}"/>
    <cellStyle name="Normal 2 5 11 2 4" xfId="14436" xr:uid="{7EE87423-A796-4F51-8DFD-52589EF113D6}"/>
    <cellStyle name="Normal 2 5 11 3" xfId="6889" xr:uid="{9342098C-48F1-4F2B-9DD6-F182EDB8FE95}"/>
    <cellStyle name="Normal 2 5 11 3 2" xfId="26999" xr:uid="{B3C9FD38-4A6F-4077-8BAB-0AD1D9A12233}"/>
    <cellStyle name="Normal 2 5 11 3 3" xfId="17269" xr:uid="{3279319A-C6BB-4F64-BC8B-351BF97426E6}"/>
    <cellStyle name="Normal 2 5 11 4" xfId="9722" xr:uid="{E53A3328-A7EF-467F-B730-4075A2473213}"/>
    <cellStyle name="Normal 2 5 11 4 2" xfId="20102" xr:uid="{FD5C7BF8-B5BD-4C7D-9F3B-7D99FCDC4075}"/>
    <cellStyle name="Normal 2 5 11 5" xfId="24244" xr:uid="{3788D9FA-66EB-47C5-9AEC-7332395FD6AF}"/>
    <cellStyle name="Normal 2 5 11 6" xfId="13359" xr:uid="{B01AB50D-938E-4718-A14C-7D42ECB88508}"/>
    <cellStyle name="Normal 2 5 12" xfId="2435" xr:uid="{00000000-0005-0000-0000-000068040000}"/>
    <cellStyle name="Normal 2 5 12 2" xfId="5730" xr:uid="{096EF621-B617-4627-98A1-6862B4F3B620}"/>
    <cellStyle name="Normal 2 5 12 2 2" xfId="26624" xr:uid="{DD4E1CB5-4B42-4295-A8A0-3B7AE1DAE113}"/>
    <cellStyle name="Normal 2 5 12 2 3" xfId="15107" xr:uid="{2C8232ED-F690-4082-926E-DB18085C5A02}"/>
    <cellStyle name="Normal 2 5 12 3" xfId="7560" xr:uid="{36C148BE-855D-4899-98EC-529E064364D5}"/>
    <cellStyle name="Normal 2 5 12 3 2" xfId="17940" xr:uid="{CEC03613-AB80-4C38-9B21-BDC899AC009A}"/>
    <cellStyle name="Normal 2 5 12 4" xfId="10393" xr:uid="{F0C15155-4B9D-4A0F-9507-2F92A24BFE07}"/>
    <cellStyle name="Normal 2 5 12 4 2" xfId="20773" xr:uid="{A49E76F3-A2AD-4C67-8430-BB24CD8F3F8C}"/>
    <cellStyle name="Normal 2 5 12 5" xfId="23766" xr:uid="{A1CE3D32-0046-48AD-B09B-D4083067B680}"/>
    <cellStyle name="Normal 2 5 12 6" xfId="12822" xr:uid="{86ACC9CC-F44C-4117-9AB4-6A9559F76DDC}"/>
    <cellStyle name="Normal 2 5 13" xfId="2162" xr:uid="{00000000-0005-0000-0000-000064040000}"/>
    <cellStyle name="Normal 2 5 13 2" xfId="7289" xr:uid="{ABEA086E-CEFA-489D-BD20-6B107CD1870B}"/>
    <cellStyle name="Normal 2 5 13 2 2" xfId="26578" xr:uid="{D260554D-4353-4EC1-B66F-311507496991}"/>
    <cellStyle name="Normal 2 5 13 2 3" xfId="17669" xr:uid="{8EBF220B-282E-41A7-AF41-C534F17701C9}"/>
    <cellStyle name="Normal 2 5 13 3" xfId="10122" xr:uid="{6A476768-D707-4ED5-BCB1-303E7DA4C769}"/>
    <cellStyle name="Normal 2 5 13 3 2" xfId="20502" xr:uid="{B3A61B77-C986-48B7-9343-6A8688595B2C}"/>
    <cellStyle name="Normal 2 5 13 4" xfId="22805" xr:uid="{6B0BA96D-35B7-49F7-830B-F9BFD253AA3E}"/>
    <cellStyle name="Normal 2 5 13 5" xfId="14836" xr:uid="{33123260-80D1-46FD-B871-43C333B6E120}"/>
    <cellStyle name="Normal 2 5 14" xfId="3942" xr:uid="{4DF58CCA-A726-4F51-8773-D10E59D234F1}"/>
    <cellStyle name="Normal 2 5 14 2" xfId="8774" xr:uid="{93949D46-D187-4026-9884-5EC9985C6C90}"/>
    <cellStyle name="Normal 2 5 14 2 2" xfId="19154" xr:uid="{AADD6B47-A051-4A52-B750-D6214780511B}"/>
    <cellStyle name="Normal 2 5 14 3" xfId="11607" xr:uid="{3030196D-AC29-4CC1-A4E3-429340782493}"/>
    <cellStyle name="Normal 2 5 14 3 2" xfId="21987" xr:uid="{B844FA76-9644-4BA7-AE11-FDA85DD4D7AB}"/>
    <cellStyle name="Normal 2 5 14 4" xfId="28132" xr:uid="{37A0DECA-5050-4AE6-BB44-4BBEC15BCA14}"/>
    <cellStyle name="Normal 2 5 14 5" xfId="16321" xr:uid="{9CBA3C09-DDE3-4A3A-B6FE-98AABDE829D0}"/>
    <cellStyle name="Normal 2 5 15" xfId="5137" xr:uid="{1552226D-8AD7-45BC-AC77-D1272FF83047}"/>
    <cellStyle name="Normal 2 5 15 2" xfId="14434" xr:uid="{8ABFF19D-954D-4F51-83EE-1B64AB4EC3AA}"/>
    <cellStyle name="Normal 2 5 16" xfId="6887" xr:uid="{E34B52DD-0D95-4E57-BBDB-84BDBA808D26}"/>
    <cellStyle name="Normal 2 5 16 2" xfId="17267" xr:uid="{FE68BB87-5ED9-416F-8B0B-1BBFB56CE6A4}"/>
    <cellStyle name="Normal 2 5 17" xfId="9720" xr:uid="{71B0E6CE-EC01-41D8-A4CF-0F31019EB11C}"/>
    <cellStyle name="Normal 2 5 17 2" xfId="20100" xr:uid="{A2897E3B-E47D-46A7-84AE-5CD93504EFEE}"/>
    <cellStyle name="Normal 2 5 18" xfId="24436" xr:uid="{282C5376-98C7-49DE-A520-F11DB1848102}"/>
    <cellStyle name="Normal 2 5 19" xfId="12394" xr:uid="{A5866C7D-4474-4E5B-A25F-02BFD262B28F}"/>
    <cellStyle name="Normal 2 5 2" xfId="789" xr:uid="{00000000-0005-0000-0000-0000C1040000}"/>
    <cellStyle name="Normal 2 5 2 10" xfId="5140" xr:uid="{5E4C7B78-933D-4945-8AEB-9937483272E2}"/>
    <cellStyle name="Normal 2 5 2 10 2" xfId="14437" xr:uid="{DFD9B2B3-2BCF-4C25-B678-8DFD6BBF2B8E}"/>
    <cellStyle name="Normal 2 5 2 11" xfId="6890" xr:uid="{D9368D94-A4FA-4857-9E07-D8B06B15D57E}"/>
    <cellStyle name="Normal 2 5 2 11 2" xfId="17270" xr:uid="{467655A8-F471-42A9-962E-68A05B36F8F6}"/>
    <cellStyle name="Normal 2 5 2 12" xfId="9723" xr:uid="{84496DC4-5C98-4F69-8436-A24D80912824}"/>
    <cellStyle name="Normal 2 5 2 12 2" xfId="20103" xr:uid="{D0C5DC80-66E8-42C1-AD5B-5C6E8F8A713F}"/>
    <cellStyle name="Normal 2 5 2 13" xfId="25178" xr:uid="{EC0F43C9-DBE0-4237-89D9-7AD8DC19F42E}"/>
    <cellStyle name="Normal 2 5 2 14" xfId="12420" xr:uid="{153135D3-00A7-45C2-8D52-0FCBDF0AC3C4}"/>
    <cellStyle name="Normal 2 5 2 2" xfId="790" xr:uid="{00000000-0005-0000-0000-0000C2040000}"/>
    <cellStyle name="Normal 2 5 2 2 10" xfId="6891" xr:uid="{E69D7650-486A-4491-800D-8F6D2504A896}"/>
    <cellStyle name="Normal 2 5 2 2 10 2" xfId="17271" xr:uid="{35F78DB7-03B7-43A3-895E-E46CB3E61D12}"/>
    <cellStyle name="Normal 2 5 2 2 11" xfId="9724" xr:uid="{A2374A83-C013-4CC2-A2DA-A768BC6DD1AF}"/>
    <cellStyle name="Normal 2 5 2 2 11 2" xfId="20104" xr:uid="{9CF102B4-BB9D-4FBF-A167-95DF46575A40}"/>
    <cellStyle name="Normal 2 5 2 2 12" xfId="23418" xr:uid="{AAF76358-571E-44F1-BBA4-5EEF5DABC461}"/>
    <cellStyle name="Normal 2 5 2 2 13" xfId="12480" xr:uid="{956D1D4A-D7F9-4B2D-BFE3-178543F91DF7}"/>
    <cellStyle name="Normal 2 5 2 2 2" xfId="791" xr:uid="{00000000-0005-0000-0000-0000C3040000}"/>
    <cellStyle name="Normal 2 5 2 2 2 10" xfId="13045" xr:uid="{C1BC4533-3E99-4779-BD5A-8281B4F68D49}"/>
    <cellStyle name="Normal 2 5 2 2 2 2" xfId="2741" xr:uid="{00000000-0005-0000-0000-00006C040000}"/>
    <cellStyle name="Normal 2 5 2 2 2 2 2" xfId="3213" xr:uid="{00000000-0005-0000-0000-00006D040000}"/>
    <cellStyle name="Normal 2 5 2 2 2 2 2 2" xfId="6271" xr:uid="{1F60F743-6634-4AA0-956C-50EA423C2DBB}"/>
    <cellStyle name="Normal 2 5 2 2 2 2 2 2 2" xfId="26707" xr:uid="{8E9EC44E-3D2B-402F-8E0F-730780C68AD0}"/>
    <cellStyle name="Normal 2 5 2 2 2 2 2 2 3" xfId="15840" xr:uid="{C7CCCB08-9E97-4003-A666-90BA8338079A}"/>
    <cellStyle name="Normal 2 5 2 2 2 2 2 3" xfId="8293" xr:uid="{746ED92A-4C36-47EA-B1E1-5D85EF50B979}"/>
    <cellStyle name="Normal 2 5 2 2 2 2 2 3 2" xfId="18673" xr:uid="{4F8F5E0A-42CF-4B14-8FC0-C80052C09717}"/>
    <cellStyle name="Normal 2 5 2 2 2 2 2 4" xfId="11126" xr:uid="{AB268A94-0A26-4D5B-9C10-AFABD460EAE7}"/>
    <cellStyle name="Normal 2 5 2 2 2 2 2 4 2" xfId="21506" xr:uid="{DD2C4C44-961D-43D9-96DD-698D8876E680}"/>
    <cellStyle name="Normal 2 5 2 2 2 2 2 5" xfId="24502" xr:uid="{B12373CE-A6D4-4B8B-8D2B-AE7DC049519C}"/>
    <cellStyle name="Normal 2 5 2 2 2 2 2 6" xfId="13756" xr:uid="{252D745E-372A-4110-9AA9-270F2D31A616}"/>
    <cellStyle name="Normal 2 5 2 2 2 2 3" xfId="4305" xr:uid="{8AEEB3DE-61B6-4FE7-AAE0-3DAE26A51726}"/>
    <cellStyle name="Normal 2 5 2 2 2 2 3 2" xfId="9077" xr:uid="{371B2CD9-BE12-46CB-B681-68BBCED36EC2}"/>
    <cellStyle name="Normal 2 5 2 2 2 2 3 2 2" xfId="29120" xr:uid="{B54BA6AD-664A-44A1-8BE5-620E3C67CD29}"/>
    <cellStyle name="Normal 2 5 2 2 2 2 3 2 3" xfId="19457" xr:uid="{08EA89A7-045C-4B3A-B081-E913B141AC40}"/>
    <cellStyle name="Normal 2 5 2 2 2 2 3 3" xfId="11910" xr:uid="{168DAC8F-2DA8-4EC2-B395-1396EA01EC77}"/>
    <cellStyle name="Normal 2 5 2 2 2 2 3 3 2" xfId="22290" xr:uid="{E1B7EF95-0888-4BAD-9712-ECB0A335DC93}"/>
    <cellStyle name="Normal 2 5 2 2 2 2 3 4" xfId="24850" xr:uid="{4D32A168-7AA7-4D6B-9397-C30D355B2B6A}"/>
    <cellStyle name="Normal 2 5 2 2 2 2 3 5" xfId="16624" xr:uid="{802E9D0C-24CF-4285-A4D4-FDCD9177C3AD}"/>
    <cellStyle name="Normal 2 5 2 2 2 2 4" xfId="5959" xr:uid="{3ED9C625-B21E-47E8-A34C-ADCFCCE51054}"/>
    <cellStyle name="Normal 2 5 2 2 2 2 4 2" xfId="26305" xr:uid="{39CA9F07-3D37-409F-9500-8112C39F74EA}"/>
    <cellStyle name="Normal 2 5 2 2 2 2 4 3" xfId="15412" xr:uid="{61405212-7891-41EA-896E-2CEFC2B3C91D}"/>
    <cellStyle name="Normal 2 5 2 2 2 2 5" xfId="7865" xr:uid="{6157CD86-5524-4E68-815E-14A2EDC57752}"/>
    <cellStyle name="Normal 2 5 2 2 2 2 5 2" xfId="18245" xr:uid="{5CF63585-ACE5-47AC-9BD4-224C128A839C}"/>
    <cellStyle name="Normal 2 5 2 2 2 2 6" xfId="10698" xr:uid="{83845B6A-E84F-4953-8868-036BFE90B244}"/>
    <cellStyle name="Normal 2 5 2 2 2 2 6 2" xfId="21078" xr:uid="{913A8362-ED8F-4942-9A55-8F5F9AF07E7C}"/>
    <cellStyle name="Normal 2 5 2 2 2 2 7" xfId="23019" xr:uid="{C96626A7-8A30-4A18-B351-B60F31361BBD}"/>
    <cellStyle name="Normal 2 5 2 2 2 2 8" xfId="13179" xr:uid="{891D6BE0-84F5-4991-A767-D7C48F75C934}"/>
    <cellStyle name="Normal 2 5 2 2 2 3" xfId="3214" xr:uid="{00000000-0005-0000-0000-00006E040000}"/>
    <cellStyle name="Normal 2 5 2 2 2 3 2" xfId="4478" xr:uid="{36BCBF59-3A2F-455A-91E4-3790C01DA354}"/>
    <cellStyle name="Normal 2 5 2 2 2 3 2 2" xfId="9250" xr:uid="{05652BB2-E29D-4C98-92EF-A8DDD59C9960}"/>
    <cellStyle name="Normal 2 5 2 2 2 3 2 2 2" xfId="19630" xr:uid="{E4DE5BF3-388A-4E0B-8922-811E7C8B7E95}"/>
    <cellStyle name="Normal 2 5 2 2 2 3 2 3" xfId="12083" xr:uid="{517B48F6-EBFD-4B47-85E1-E2002532C5F2}"/>
    <cellStyle name="Normal 2 5 2 2 2 3 2 3 2" xfId="22463" xr:uid="{A8B4C9C2-D85E-4D4E-BAEA-964415011FFD}"/>
    <cellStyle name="Normal 2 5 2 2 2 3 2 4" xfId="26010" xr:uid="{D767D733-1D9E-4A1B-B87C-48D72D4D16A6}"/>
    <cellStyle name="Normal 2 5 2 2 2 3 2 5" xfId="16797" xr:uid="{EDF6B23B-6D74-4B2F-8CF0-895567AF8D24}"/>
    <cellStyle name="Normal 2 5 2 2 2 3 3" xfId="6272" xr:uid="{E237BBFF-353E-4FF3-8F34-88D0CAFA6419}"/>
    <cellStyle name="Normal 2 5 2 2 2 3 3 2" xfId="15841" xr:uid="{21A2DB3F-C021-4DDF-9BCB-322B912BB2E6}"/>
    <cellStyle name="Normal 2 5 2 2 2 3 4" xfId="8294" xr:uid="{60218A56-EF6F-447B-A2DF-9964297231C1}"/>
    <cellStyle name="Normal 2 5 2 2 2 3 4 2" xfId="18674" xr:uid="{C8D3D6F3-F699-4739-8303-77921F1C33D5}"/>
    <cellStyle name="Normal 2 5 2 2 2 3 5" xfId="11127" xr:uid="{655DEBB3-451A-4310-A5ED-34F38583CCC7}"/>
    <cellStyle name="Normal 2 5 2 2 2 3 5 2" xfId="21507" xr:uid="{F09793CA-A50B-4AF8-B1E7-ECE6235C50DC}"/>
    <cellStyle name="Normal 2 5 2 2 2 3 6" xfId="23359" xr:uid="{6724D974-014A-4C1D-AFCF-15F0DAD3861B}"/>
    <cellStyle name="Normal 2 5 2 2 2 3 7" xfId="13757" xr:uid="{4550D860-A979-4584-9235-6FF3536883AB}"/>
    <cellStyle name="Normal 2 5 2 2 2 4" xfId="3212" xr:uid="{00000000-0005-0000-0000-00006F040000}"/>
    <cellStyle name="Normal 2 5 2 2 2 4 2" xfId="6270" xr:uid="{470586E9-20A5-4102-89F8-91C21CAF62B6}"/>
    <cellStyle name="Normal 2 5 2 2 2 4 2 2" xfId="27178" xr:uid="{76524590-BE25-4E90-9A12-CB4BABFB9FDE}"/>
    <cellStyle name="Normal 2 5 2 2 2 4 2 3" xfId="15839" xr:uid="{8468030D-1416-4FFD-A057-2D3BCFCE884E}"/>
    <cellStyle name="Normal 2 5 2 2 2 4 3" xfId="8292" xr:uid="{F94E1009-82AC-49F2-AFAA-D945FD059FB2}"/>
    <cellStyle name="Normal 2 5 2 2 2 4 3 2" xfId="18672" xr:uid="{3F375015-1CDB-494B-8980-F58059EB35D9}"/>
    <cellStyle name="Normal 2 5 2 2 2 4 4" xfId="11125" xr:uid="{DF4D42A6-4084-41D5-A4D8-2102E2D2B083}"/>
    <cellStyle name="Normal 2 5 2 2 2 4 4 2" xfId="21505" xr:uid="{100E25DA-9780-489B-ADB2-713629F41DAA}"/>
    <cellStyle name="Normal 2 5 2 2 2 4 5" xfId="22638" xr:uid="{ADDD103C-D91C-4D25-88C7-6C864115B982}"/>
    <cellStyle name="Normal 2 5 2 2 2 4 6" xfId="13755" xr:uid="{350B0D98-801D-41B9-B424-5D26F2704B71}"/>
    <cellStyle name="Normal 2 5 2 2 2 5" xfId="4244" xr:uid="{24E76430-8ACA-48F3-A78E-3C87E028080F}"/>
    <cellStyle name="Normal 2 5 2 2 2 5 2" xfId="9016" xr:uid="{940CCF05-FE4F-4221-95B5-FA400D2BE188}"/>
    <cellStyle name="Normal 2 5 2 2 2 5 2 2" xfId="29087" xr:uid="{CDE0CC06-AAAA-42B8-B54E-067A69769F33}"/>
    <cellStyle name="Normal 2 5 2 2 2 5 2 3" xfId="19396" xr:uid="{253F5665-A4C5-4FE6-B6BE-53C551428927}"/>
    <cellStyle name="Normal 2 5 2 2 2 5 3" xfId="11849" xr:uid="{90708FCE-840E-4C45-B1B5-79CF51B9DDDB}"/>
    <cellStyle name="Normal 2 5 2 2 2 5 3 2" xfId="22229" xr:uid="{65618ED9-2AE4-4168-8702-94242206482D}"/>
    <cellStyle name="Normal 2 5 2 2 2 5 4" xfId="23981" xr:uid="{F6874D78-530B-4FE8-8B44-AEA6932DCEEC}"/>
    <cellStyle name="Normal 2 5 2 2 2 5 5" xfId="16563" xr:uid="{565854D8-ADCC-4305-A1F4-C99591DB82BE}"/>
    <cellStyle name="Normal 2 5 2 2 2 6" xfId="5142" xr:uid="{26435337-A12E-4D95-98AB-E38E11DD752F}"/>
    <cellStyle name="Normal 2 5 2 2 2 6 2" xfId="28534" xr:uid="{03DCE3D8-53D6-433C-BE8F-3D8C50817AEB}"/>
    <cellStyle name="Normal 2 5 2 2 2 6 3" xfId="14439" xr:uid="{A6C71034-89B3-4B5C-8BE5-FF08CBE5277C}"/>
    <cellStyle name="Normal 2 5 2 2 2 7" xfId="6892" xr:uid="{0081EC98-3400-4E64-8DF1-938C9FDCD02D}"/>
    <cellStyle name="Normal 2 5 2 2 2 7 2" xfId="17272" xr:uid="{184AC13C-C047-4BF2-8489-DBA2F11BDC8E}"/>
    <cellStyle name="Normal 2 5 2 2 2 8" xfId="9725" xr:uid="{971CDE65-C117-4A08-A4DD-0AEC1378C835}"/>
    <cellStyle name="Normal 2 5 2 2 2 8 2" xfId="20105" xr:uid="{8CE5B0D4-4A3C-4CE9-A4A8-E0C5802DF3A5}"/>
    <cellStyle name="Normal 2 5 2 2 2 9" xfId="24177" xr:uid="{6618C867-3FA3-4D7B-8484-4741A6B6C9E4}"/>
    <cellStyle name="Normal 2 5 2 2 3" xfId="2740" xr:uid="{00000000-0005-0000-0000-000070040000}"/>
    <cellStyle name="Normal 2 5 2 2 3 2" xfId="3215" xr:uid="{00000000-0005-0000-0000-000071040000}"/>
    <cellStyle name="Normal 2 5 2 2 3 2 2" xfId="6273" xr:uid="{125526E2-1B68-4366-BC25-A88A855F197A}"/>
    <cellStyle name="Normal 2 5 2 2 3 2 2 2" xfId="27592" xr:uid="{49ACA487-4871-4BF4-8D6D-5E0878753C3F}"/>
    <cellStyle name="Normal 2 5 2 2 3 2 2 3" xfId="15842" xr:uid="{8760EBA9-5B3C-4871-B38E-FC4EAAB0B506}"/>
    <cellStyle name="Normal 2 5 2 2 3 2 3" xfId="8295" xr:uid="{047E0A3A-8119-44DD-A32E-978D1B8D470F}"/>
    <cellStyle name="Normal 2 5 2 2 3 2 3 2" xfId="18675" xr:uid="{91E8223E-5F4F-41A2-803B-12B570AE548B}"/>
    <cellStyle name="Normal 2 5 2 2 3 2 4" xfId="11128" xr:uid="{43966DBD-200E-4B8C-A4BF-B542AB3D9707}"/>
    <cellStyle name="Normal 2 5 2 2 3 2 4 2" xfId="21508" xr:uid="{12D8F5BF-15E9-42A9-AC8B-C14F93168DC3}"/>
    <cellStyle name="Normal 2 5 2 2 3 2 5" xfId="24620" xr:uid="{B6F4CE5C-2D10-44C3-87D3-1932D40F6231}"/>
    <cellStyle name="Normal 2 5 2 2 3 2 6" xfId="13758" xr:uid="{92FB54DC-6098-4D02-88D5-5E332F9EAF16}"/>
    <cellStyle name="Normal 2 5 2 2 3 3" xfId="4304" xr:uid="{213B3692-4C25-444C-BC01-9EEB2F1609AF}"/>
    <cellStyle name="Normal 2 5 2 2 3 3 2" xfId="9076" xr:uid="{23094562-15D6-4390-AC48-D99AC64F353F}"/>
    <cellStyle name="Normal 2 5 2 2 3 3 2 2" xfId="29119" xr:uid="{EAB57E5F-E699-4426-97B4-F4B7AE02A5C0}"/>
    <cellStyle name="Normal 2 5 2 2 3 3 2 3" xfId="19456" xr:uid="{868E6816-C0A7-4736-A4D9-D52FAAF98090}"/>
    <cellStyle name="Normal 2 5 2 2 3 3 3" xfId="11909" xr:uid="{208E8303-B51A-44B0-96FD-EBC47C97D28D}"/>
    <cellStyle name="Normal 2 5 2 2 3 3 3 2" xfId="22289" xr:uid="{ED6983D7-23B0-4DAB-9AFD-FBB55D688585}"/>
    <cellStyle name="Normal 2 5 2 2 3 3 4" xfId="24728" xr:uid="{144698A1-D602-4E2E-B2EB-596434FEF72C}"/>
    <cellStyle name="Normal 2 5 2 2 3 3 5" xfId="16623" xr:uid="{60893DA7-920E-432B-891E-C2AE7500FA73}"/>
    <cellStyle name="Normal 2 5 2 2 3 4" xfId="5958" xr:uid="{75E5890C-162B-446D-A6FF-7D7721D6D836}"/>
    <cellStyle name="Normal 2 5 2 2 3 4 2" xfId="25973" xr:uid="{0ACF9DCA-7666-484E-8883-6240D354069D}"/>
    <cellStyle name="Normal 2 5 2 2 3 4 3" xfId="15411" xr:uid="{E172702E-BDB1-4702-805E-4C1DCD1E5B32}"/>
    <cellStyle name="Normal 2 5 2 2 3 5" xfId="7864" xr:uid="{59A39C3A-389D-4DC2-92A0-02FC3B1FACB9}"/>
    <cellStyle name="Normal 2 5 2 2 3 5 2" xfId="18244" xr:uid="{113B81A0-4493-40B8-B212-0F69AC7550CE}"/>
    <cellStyle name="Normal 2 5 2 2 3 6" xfId="10697" xr:uid="{CF69B6F2-A989-48D6-A94B-0F7F4FD56EEE}"/>
    <cellStyle name="Normal 2 5 2 2 3 6 2" xfId="21077" xr:uid="{04A13D38-2234-4FD6-A2E3-F47286B10896}"/>
    <cellStyle name="Normal 2 5 2 2 3 7" xfId="23427" xr:uid="{70D0F8FF-967E-4511-B73D-49D36332934C}"/>
    <cellStyle name="Normal 2 5 2 2 3 8" xfId="13178" xr:uid="{8BDD633D-383C-4C98-9FC4-D321D6096FD2}"/>
    <cellStyle name="Normal 2 5 2 2 4" xfId="3216" xr:uid="{00000000-0005-0000-0000-000072040000}"/>
    <cellStyle name="Normal 2 5 2 2 4 2" xfId="4479" xr:uid="{3EB82FC1-B88A-40CB-8B41-892CF297600A}"/>
    <cellStyle name="Normal 2 5 2 2 4 2 2" xfId="9251" xr:uid="{AB393766-45FE-45E7-BEF7-E9C212E00415}"/>
    <cellStyle name="Normal 2 5 2 2 4 2 2 2" xfId="19631" xr:uid="{BDA5DE4C-A95E-47CB-8948-710A1806735B}"/>
    <cellStyle name="Normal 2 5 2 2 4 2 3" xfId="12084" xr:uid="{DE447C13-A5D0-4F50-926A-902D4B88F635}"/>
    <cellStyle name="Normal 2 5 2 2 4 2 3 2" xfId="22464" xr:uid="{C5128C15-52BF-4F32-BC14-73A902848545}"/>
    <cellStyle name="Normal 2 5 2 2 4 2 4" xfId="28300" xr:uid="{2BA84938-6D8B-4040-AC54-C200C5C16352}"/>
    <cellStyle name="Normal 2 5 2 2 4 2 5" xfId="16798" xr:uid="{4C17F181-C7EB-4246-B7FC-CFE4D8522DA3}"/>
    <cellStyle name="Normal 2 5 2 2 4 3" xfId="6274" xr:uid="{EBB1EE02-B42A-4E77-9B49-56D6E1FFFD4A}"/>
    <cellStyle name="Normal 2 5 2 2 4 3 2" xfId="15843" xr:uid="{850C2CBF-1712-4014-AF4B-81076ADA536E}"/>
    <cellStyle name="Normal 2 5 2 2 4 4" xfId="8296" xr:uid="{6E442549-9C68-43C3-9129-3B07F8B63376}"/>
    <cellStyle name="Normal 2 5 2 2 4 4 2" xfId="18676" xr:uid="{FEF55DD3-F186-4D2B-B89E-C73001FE7C5C}"/>
    <cellStyle name="Normal 2 5 2 2 4 5" xfId="11129" xr:uid="{3D4A8E3A-1147-4AB3-A43F-0856D74B5CD1}"/>
    <cellStyle name="Normal 2 5 2 2 4 5 2" xfId="21509" xr:uid="{A18CBA86-4193-4CE8-9494-FED6AB3ACEC4}"/>
    <cellStyle name="Normal 2 5 2 2 4 6" xfId="23803" xr:uid="{959BCB16-D8FF-4A2A-A7F6-1C42B383E0CB}"/>
    <cellStyle name="Normal 2 5 2 2 4 7" xfId="13759" xr:uid="{7FAA0FFF-905D-497A-8213-602202E02055}"/>
    <cellStyle name="Normal 2 5 2 2 5" xfId="3211" xr:uid="{00000000-0005-0000-0000-000073040000}"/>
    <cellStyle name="Normal 2 5 2 2 5 2" xfId="6269" xr:uid="{CD3B0AF8-2B88-4A79-A2DF-ABCE5E0EDF79}"/>
    <cellStyle name="Normal 2 5 2 2 5 2 2" xfId="27726" xr:uid="{5CB61858-C772-4C6A-B056-BF3189513D4D}"/>
    <cellStyle name="Normal 2 5 2 2 5 2 3" xfId="15838" xr:uid="{B1D79E71-55B0-4E3E-AFC9-50DB82A5E064}"/>
    <cellStyle name="Normal 2 5 2 2 5 3" xfId="8291" xr:uid="{A1986F02-78EF-49CB-8E39-1D7BB6EF8FE8}"/>
    <cellStyle name="Normal 2 5 2 2 5 3 2" xfId="18671" xr:uid="{E44D3349-AD8D-45AA-BA28-1E05F2043120}"/>
    <cellStyle name="Normal 2 5 2 2 5 4" xfId="11124" xr:uid="{A8B78940-A714-426F-95C6-F0F043E29AC7}"/>
    <cellStyle name="Normal 2 5 2 2 5 4 2" xfId="21504" xr:uid="{86A6F4A0-F698-4A00-A6C5-6641AC7BF20B}"/>
    <cellStyle name="Normal 2 5 2 2 5 5" xfId="24386" xr:uid="{4370B9C9-0A32-4408-A69F-24FE67FD33B1}"/>
    <cellStyle name="Normal 2 5 2 2 5 6" xfId="13754" xr:uid="{09B18C7C-625F-4F81-ADA0-84FD4BC75D0F}"/>
    <cellStyle name="Normal 2 5 2 2 6" xfId="2554" xr:uid="{00000000-0005-0000-0000-000074040000}"/>
    <cellStyle name="Normal 2 5 2 2 6 2" xfId="5824" xr:uid="{25A596B2-4983-4347-A690-43278B245CAC}"/>
    <cellStyle name="Normal 2 5 2 2 6 2 2" xfId="26561" xr:uid="{62A1FF07-A161-4AE6-9F6E-F3187B39ECEB}"/>
    <cellStyle name="Normal 2 5 2 2 6 2 3" xfId="15226" xr:uid="{5AB1F873-DCAA-4A9B-A682-F072D1FBC357}"/>
    <cellStyle name="Normal 2 5 2 2 6 3" xfId="7679" xr:uid="{0C0A9924-252A-42B0-BDDB-B5B69979F60C}"/>
    <cellStyle name="Normal 2 5 2 2 6 3 2" xfId="18059" xr:uid="{4DEFEA25-FE43-4D42-B1D0-51871E26E8EE}"/>
    <cellStyle name="Normal 2 5 2 2 6 4" xfId="10512" xr:uid="{933DF63A-C0DA-42F5-9816-F6E0F41558BF}"/>
    <cellStyle name="Normal 2 5 2 2 6 4 2" xfId="20892" xr:uid="{CD6C6E08-BA17-46EB-A495-C8ABABCD869E}"/>
    <cellStyle name="Normal 2 5 2 2 6 5" xfId="25030" xr:uid="{CAAD7571-4374-416C-A844-BBCDB30C7FAB}"/>
    <cellStyle name="Normal 2 5 2 2 6 6" xfId="12942" xr:uid="{BBE309FD-EDBF-4189-9F47-0F781820EC80}"/>
    <cellStyle name="Normal 2 5 2 2 7" xfId="2248" xr:uid="{00000000-0005-0000-0000-00006A040000}"/>
    <cellStyle name="Normal 2 5 2 2 7 2" xfId="7375" xr:uid="{8A0E426F-BD96-4854-BEE8-A381F0565431}"/>
    <cellStyle name="Normal 2 5 2 2 7 2 2" xfId="17755" xr:uid="{B33549B6-782C-45F9-8468-B96DDBD252ED}"/>
    <cellStyle name="Normal 2 5 2 2 7 3" xfId="10208" xr:uid="{9AAA16DB-2AD0-41E4-9AC8-EDB0BEB32C1F}"/>
    <cellStyle name="Normal 2 5 2 2 7 3 2" xfId="20588" xr:uid="{0627A3F8-427A-4A94-9241-143F14860458}"/>
    <cellStyle name="Normal 2 5 2 2 7 4" xfId="24581" xr:uid="{A184C3C5-F122-4C8E-AE7F-C541056A2995}"/>
    <cellStyle name="Normal 2 5 2 2 7 5" xfId="14922" xr:uid="{0492BAAF-A54E-4C53-A4CA-4A01C8374CC0}"/>
    <cellStyle name="Normal 2 5 2 2 8" xfId="3799" xr:uid="{F1877237-F3C3-480A-ACD6-54826A0E1805}"/>
    <cellStyle name="Normal 2 5 2 2 8 2" xfId="8635" xr:uid="{2291FA23-0A45-4B74-AAB2-583D1F5686DC}"/>
    <cellStyle name="Normal 2 5 2 2 8 2 2" xfId="19015" xr:uid="{A8C312C2-B2FF-4B22-9CE0-79791545C391}"/>
    <cellStyle name="Normal 2 5 2 2 8 3" xfId="11468" xr:uid="{DD4AA20B-8344-40EE-9939-7303F5E74F63}"/>
    <cellStyle name="Normal 2 5 2 2 8 3 2" xfId="21848" xr:uid="{193E3053-7BCB-4425-BC74-747EBCFF0BA6}"/>
    <cellStyle name="Normal 2 5 2 2 8 4" xfId="16182" xr:uid="{6EC87BB2-6594-44FF-B50E-BE165A843D5D}"/>
    <cellStyle name="Normal 2 5 2 2 9" xfId="5141" xr:uid="{FB36C901-C53D-4572-AAD4-AB23456790AB}"/>
    <cellStyle name="Normal 2 5 2 2 9 2" xfId="14438" xr:uid="{E0015A66-797F-4955-8A28-2011ECF45AD4}"/>
    <cellStyle name="Normal 2 5 2 3" xfId="792" xr:uid="{00000000-0005-0000-0000-0000C4040000}"/>
    <cellStyle name="Normal 2 5 2 3 10" xfId="9726" xr:uid="{029CE8BE-530F-475F-B07C-84FE1BD224D5}"/>
    <cellStyle name="Normal 2 5 2 3 10 2" xfId="20106" xr:uid="{227FDDB4-E945-4D7A-BFF9-673972C1A5A9}"/>
    <cellStyle name="Normal 2 5 2 3 11" xfId="24545" xr:uid="{E6EB4C6D-1B7C-4F2F-B0C3-F253D26CADD3}"/>
    <cellStyle name="Normal 2 5 2 3 12" xfId="12567" xr:uid="{FF76ED38-27B7-4009-A348-DED8E4FB6127}"/>
    <cellStyle name="Normal 2 5 2 3 2" xfId="2742" xr:uid="{00000000-0005-0000-0000-000076040000}"/>
    <cellStyle name="Normal 2 5 2 3 2 2" xfId="3218" xr:uid="{00000000-0005-0000-0000-000077040000}"/>
    <cellStyle name="Normal 2 5 2 3 2 2 2" xfId="6276" xr:uid="{87CA24AF-D326-41B1-BEB9-59A590033D7E}"/>
    <cellStyle name="Normal 2 5 2 3 2 2 2 2" xfId="26204" xr:uid="{13E15B1F-064C-4F1B-91DF-FDF8E941E0D8}"/>
    <cellStyle name="Normal 2 5 2 3 2 2 2 3" xfId="15845" xr:uid="{64CEC759-3E76-4255-BC35-68C1295D1A0D}"/>
    <cellStyle name="Normal 2 5 2 3 2 2 3" xfId="8298" xr:uid="{03B17314-33D4-4388-9F60-24F21A186C59}"/>
    <cellStyle name="Normal 2 5 2 3 2 2 3 2" xfId="18678" xr:uid="{5DB78E24-E019-4E71-8168-DC9A186C787E}"/>
    <cellStyle name="Normal 2 5 2 3 2 2 4" xfId="11131" xr:uid="{E7ABD13E-3F12-4E24-B708-1200CD919B5F}"/>
    <cellStyle name="Normal 2 5 2 3 2 2 4 2" xfId="21511" xr:uid="{EEF3DD65-6706-4152-A265-BA17749A068F}"/>
    <cellStyle name="Normal 2 5 2 3 2 2 5" xfId="24695" xr:uid="{848B1284-2455-4E63-8167-5F5BA0C50206}"/>
    <cellStyle name="Normal 2 5 2 3 2 2 6" xfId="13761" xr:uid="{FCD49A74-9347-4B00-B486-417D3D52E51A}"/>
    <cellStyle name="Normal 2 5 2 3 2 3" xfId="4306" xr:uid="{6411A7A5-5528-460F-89C7-299F9D1D5DAE}"/>
    <cellStyle name="Normal 2 5 2 3 2 3 2" xfId="9078" xr:uid="{18C614DB-215D-4A52-84F3-5E7CA58266A0}"/>
    <cellStyle name="Normal 2 5 2 3 2 3 2 2" xfId="29121" xr:uid="{7008841A-4354-4CE8-A78F-780DBC269B6A}"/>
    <cellStyle name="Normal 2 5 2 3 2 3 2 3" xfId="19458" xr:uid="{D37BDD27-B1E6-4871-8D8E-EE91AF61354E}"/>
    <cellStyle name="Normal 2 5 2 3 2 3 3" xfId="11911" xr:uid="{B840EF34-CC77-4681-97DA-172CBEC7162C}"/>
    <cellStyle name="Normal 2 5 2 3 2 3 3 2" xfId="22291" xr:uid="{6A72AABD-A8E1-4579-94D9-04D1508FCACA}"/>
    <cellStyle name="Normal 2 5 2 3 2 3 4" xfId="23322" xr:uid="{2C8C9217-83D7-42C9-A865-3FAB0F5B2521}"/>
    <cellStyle name="Normal 2 5 2 3 2 3 5" xfId="16625" xr:uid="{A878821D-7906-4FB0-BA82-3ECB642E23DA}"/>
    <cellStyle name="Normal 2 5 2 3 2 4" xfId="5960" xr:uid="{619B855B-733C-4135-AB31-940705AAA4BF}"/>
    <cellStyle name="Normal 2 5 2 3 2 4 2" xfId="26118" xr:uid="{CF1DDBE3-66A3-4A01-9B52-F15062DA060B}"/>
    <cellStyle name="Normal 2 5 2 3 2 4 3" xfId="15413" xr:uid="{92D48D94-1FE4-4232-853C-3A9176E88E41}"/>
    <cellStyle name="Normal 2 5 2 3 2 5" xfId="7866" xr:uid="{0F181675-17DB-4479-B20F-2450E7A23DE6}"/>
    <cellStyle name="Normal 2 5 2 3 2 5 2" xfId="18246" xr:uid="{CA0FF2B9-D524-4D77-BE3B-A1E3CA1E0A0B}"/>
    <cellStyle name="Normal 2 5 2 3 2 6" xfId="10699" xr:uid="{4123705F-7123-4EE3-A80A-6D8FCBE220CE}"/>
    <cellStyle name="Normal 2 5 2 3 2 6 2" xfId="21079" xr:uid="{EAC315FB-8969-47CD-8A28-D499AE1C02EA}"/>
    <cellStyle name="Normal 2 5 2 3 2 7" xfId="24805" xr:uid="{F0EA81D9-27CC-4047-8D40-89DAD5375548}"/>
    <cellStyle name="Normal 2 5 2 3 2 8" xfId="13180" xr:uid="{A6418468-8EC1-43B4-874F-6E1A6DE320F6}"/>
    <cellStyle name="Normal 2 5 2 3 3" xfId="3219" xr:uid="{00000000-0005-0000-0000-000078040000}"/>
    <cellStyle name="Normal 2 5 2 3 3 2" xfId="4480" xr:uid="{62550687-04CF-4DF5-89D5-F3C096152E91}"/>
    <cellStyle name="Normal 2 5 2 3 3 2 2" xfId="9252" xr:uid="{0DAAE6DE-98AA-4447-819B-9C901F645DC1}"/>
    <cellStyle name="Normal 2 5 2 3 3 2 2 2" xfId="29239" xr:uid="{1DDAA92C-45AD-4E21-B5A5-CBA7672AD962}"/>
    <cellStyle name="Normal 2 5 2 3 3 2 2 3" xfId="19632" xr:uid="{FA9809E8-4B7C-449B-97A2-E23E9066EA44}"/>
    <cellStyle name="Normal 2 5 2 3 3 2 3" xfId="12085" xr:uid="{7E6706F1-F3BC-4DE4-90C5-51754EF84A57}"/>
    <cellStyle name="Normal 2 5 2 3 3 2 3 2" xfId="22465" xr:uid="{B92C20CE-F04A-4C5F-8544-08FD1770A160}"/>
    <cellStyle name="Normal 2 5 2 3 3 2 4" xfId="24705" xr:uid="{F0CFE77C-8623-498D-A86F-1C84D94D2F02}"/>
    <cellStyle name="Normal 2 5 2 3 3 2 5" xfId="16799" xr:uid="{ED0D3814-8FBA-4ABE-BD44-FD369CE42E2D}"/>
    <cellStyle name="Normal 2 5 2 3 3 3" xfId="6277" xr:uid="{6B7E8AD6-2ED0-4DB0-B6B6-797418E549AD}"/>
    <cellStyle name="Normal 2 5 2 3 3 3 2" xfId="28667" xr:uid="{DBC7CC91-5ADA-4C37-BA92-BF3AFA28B1FF}"/>
    <cellStyle name="Normal 2 5 2 3 3 3 3" xfId="15846" xr:uid="{8AE53C57-9A0C-4A0E-B4B0-F8C4FDD3B24D}"/>
    <cellStyle name="Normal 2 5 2 3 3 4" xfId="8299" xr:uid="{A3E91B29-6F1C-4ACC-AFD8-E3F2F21FEC5F}"/>
    <cellStyle name="Normal 2 5 2 3 3 4 2" xfId="18679" xr:uid="{E8DC0184-69C1-46E8-B586-E9F1CCA48110}"/>
    <cellStyle name="Normal 2 5 2 3 3 5" xfId="11132" xr:uid="{BF792310-982E-4318-98E5-1DFAC5C18B15}"/>
    <cellStyle name="Normal 2 5 2 3 3 5 2" xfId="21512" xr:uid="{45E06DBE-6498-4D8D-9C18-15558C7DB73F}"/>
    <cellStyle name="Normal 2 5 2 3 3 6" xfId="24935" xr:uid="{71E6EFDE-88BC-4B59-8E98-465D5341ED21}"/>
    <cellStyle name="Normal 2 5 2 3 3 7" xfId="13762" xr:uid="{7A2E540D-36B5-476B-90B8-515E969C10D9}"/>
    <cellStyle name="Normal 2 5 2 3 4" xfId="3217" xr:uid="{00000000-0005-0000-0000-000079040000}"/>
    <cellStyle name="Normal 2 5 2 3 4 2" xfId="6275" xr:uid="{9AAF25EE-FB8E-4722-82FC-D8F8B86D1661}"/>
    <cellStyle name="Normal 2 5 2 3 4 2 2" xfId="27289" xr:uid="{30F52BE9-DC6B-4032-A086-8E83F0B26220}"/>
    <cellStyle name="Normal 2 5 2 3 4 2 3" xfId="15844" xr:uid="{41516B1E-32CC-4272-847E-3A420034FA18}"/>
    <cellStyle name="Normal 2 5 2 3 4 3" xfId="8297" xr:uid="{4C81EEC8-3539-4F8E-B7FA-09DA0A7684BA}"/>
    <cellStyle name="Normal 2 5 2 3 4 3 2" xfId="18677" xr:uid="{3D33B353-D445-4CDE-B1F8-FE5AF0ED8CFA}"/>
    <cellStyle name="Normal 2 5 2 3 4 4" xfId="11130" xr:uid="{DAD61EDE-170A-4B5A-BEE4-82688638A0E9}"/>
    <cellStyle name="Normal 2 5 2 3 4 4 2" xfId="21510" xr:uid="{E6D2FBAD-F889-4A7A-953F-88B854FD442B}"/>
    <cellStyle name="Normal 2 5 2 3 4 5" xfId="23579" xr:uid="{AC5BA273-55EE-4E9A-AEF3-E9321A648D82}"/>
    <cellStyle name="Normal 2 5 2 3 4 6" xfId="13760" xr:uid="{7A3046DE-830A-4E76-ADD2-33CBAD418714}"/>
    <cellStyle name="Normal 2 5 2 3 5" xfId="2597" xr:uid="{00000000-0005-0000-0000-00007A040000}"/>
    <cellStyle name="Normal 2 5 2 3 5 2" xfId="5862" xr:uid="{57F4218A-0856-4695-B7CD-070ED5C7857D}"/>
    <cellStyle name="Normal 2 5 2 3 5 2 2" xfId="25909" xr:uid="{C2C21EBE-0259-4024-8AB9-64DC316A0BE1}"/>
    <cellStyle name="Normal 2 5 2 3 5 2 3" xfId="15269" xr:uid="{82E013B2-446F-42DB-8AE4-05D8119EB650}"/>
    <cellStyle name="Normal 2 5 2 3 5 3" xfId="7722" xr:uid="{60E5F2DD-5A67-4A14-BCF3-1029110793D4}"/>
    <cellStyle name="Normal 2 5 2 3 5 3 2" xfId="18102" xr:uid="{903F867D-C52C-4F72-AAE6-EC9E6248ECF2}"/>
    <cellStyle name="Normal 2 5 2 3 5 4" xfId="10555" xr:uid="{C4AAA262-6DB3-4CCB-88CE-972140C6D5E1}"/>
    <cellStyle name="Normal 2 5 2 3 5 4 2" xfId="20935" xr:uid="{747C35FC-6408-44BA-9957-13386A0328E7}"/>
    <cellStyle name="Normal 2 5 2 3 5 5" xfId="23293" xr:uid="{9009F6E4-3888-457E-994B-1EF68210CA9B}"/>
    <cellStyle name="Normal 2 5 2 3 5 6" xfId="12985" xr:uid="{29E050E5-D4CF-4AAC-AD4D-658A6E1C7B05}"/>
    <cellStyle name="Normal 2 5 2 3 6" xfId="2333" xr:uid="{00000000-0005-0000-0000-000075040000}"/>
    <cellStyle name="Normal 2 5 2 3 6 2" xfId="7460" xr:uid="{1B6EE378-8B9C-47A7-8630-A6509BBE6949}"/>
    <cellStyle name="Normal 2 5 2 3 6 2 2" xfId="17840" xr:uid="{301CDB61-47D3-4DAF-9842-7871A055B12C}"/>
    <cellStyle name="Normal 2 5 2 3 6 3" xfId="10293" xr:uid="{01A84E7F-9D18-4484-A545-BCD477F02EDF}"/>
    <cellStyle name="Normal 2 5 2 3 6 3 2" xfId="20673" xr:uid="{6B9433DB-F847-48D5-9CA9-CD8CC6E91926}"/>
    <cellStyle name="Normal 2 5 2 3 6 4" xfId="23234" xr:uid="{5616085E-D1E4-475B-A134-244E040A0C3D}"/>
    <cellStyle name="Normal 2 5 2 3 6 5" xfId="15007" xr:uid="{2D52D98F-3300-4312-9DD2-A94489204E4A}"/>
    <cellStyle name="Normal 2 5 2 3 7" xfId="3848" xr:uid="{A0F0B495-44E9-4D87-8427-3065703ED31C}"/>
    <cellStyle name="Normal 2 5 2 3 7 2" xfId="8681" xr:uid="{5D0464CC-7BC2-46E4-9041-1B0CCFD048BC}"/>
    <cellStyle name="Normal 2 5 2 3 7 2 2" xfId="19061" xr:uid="{361A3BFB-7FB5-4E28-8E2A-327D80847DC1}"/>
    <cellStyle name="Normal 2 5 2 3 7 3" xfId="11514" xr:uid="{A0D666EA-7758-4A4D-B4CB-2775BEE55150}"/>
    <cellStyle name="Normal 2 5 2 3 7 3 2" xfId="21894" xr:uid="{B56248C6-390B-4CE6-98BE-BB02274D79ED}"/>
    <cellStyle name="Normal 2 5 2 3 7 4" xfId="16228" xr:uid="{014D6D88-15A7-412F-A1C0-B935C19E723F}"/>
    <cellStyle name="Normal 2 5 2 3 8" xfId="5143" xr:uid="{C637A8BE-D4E8-4CE6-9D9E-F7288871D17B}"/>
    <cellStyle name="Normal 2 5 2 3 8 2" xfId="14440" xr:uid="{1D8CC06A-14D7-4DFC-A85B-FB987D7EE3D5}"/>
    <cellStyle name="Normal 2 5 2 3 9" xfId="6893" xr:uid="{07C53E2F-55E7-4BCB-8812-7540EAE03A26}"/>
    <cellStyle name="Normal 2 5 2 3 9 2" xfId="17273" xr:uid="{38593FD1-BB1E-45AE-9E3B-057816A29D8E}"/>
    <cellStyle name="Normal 2 5 2 4" xfId="793" xr:uid="{00000000-0005-0000-0000-0000C5040000}"/>
    <cellStyle name="Normal 2 5 2 4 2" xfId="3220" xr:uid="{00000000-0005-0000-0000-00007C040000}"/>
    <cellStyle name="Normal 2 5 2 4 2 2" xfId="6278" xr:uid="{EEE2FE17-6B4C-4262-AD6A-9E5C22B87798}"/>
    <cellStyle name="Normal 2 5 2 4 2 2 2" xfId="27248" xr:uid="{07931A6B-F462-4D91-A266-D5022F75A9A7}"/>
    <cellStyle name="Normal 2 5 2 4 2 2 3" xfId="15847" xr:uid="{924739E1-A68B-41D2-A43F-1E9BB4A11579}"/>
    <cellStyle name="Normal 2 5 2 4 2 3" xfId="8300" xr:uid="{EB08D9D3-BE2B-4CEF-A0C6-C5955D24C885}"/>
    <cellStyle name="Normal 2 5 2 4 2 3 2" xfId="18680" xr:uid="{7719174E-AC06-4249-9BD7-55832E3EEC96}"/>
    <cellStyle name="Normal 2 5 2 4 2 4" xfId="11133" xr:uid="{EA91745C-2588-4CA4-82DF-04F4FFA8A36F}"/>
    <cellStyle name="Normal 2 5 2 4 2 4 2" xfId="21513" xr:uid="{78D5C279-A6F1-47C0-8CD0-C11C1DCE2BBF}"/>
    <cellStyle name="Normal 2 5 2 4 2 5" xfId="23369" xr:uid="{B1BAF2F6-6D8A-49A9-8A3A-39B752EAD3B7}"/>
    <cellStyle name="Normal 2 5 2 4 2 6" xfId="13763" xr:uid="{B34DFB72-EFBC-4647-BE4D-D840EECFE28B}"/>
    <cellStyle name="Normal 2 5 2 4 3" xfId="2739" xr:uid="{00000000-0005-0000-0000-00007D040000}"/>
    <cellStyle name="Normal 2 5 2 4 3 2" xfId="5957" xr:uid="{53D474A8-250B-4A0F-8833-5E811D83AD08}"/>
    <cellStyle name="Normal 2 5 2 4 3 2 2" xfId="26913" xr:uid="{4340A015-65D2-4715-B542-0AC3E1D1E874}"/>
    <cellStyle name="Normal 2 5 2 4 3 2 3" xfId="15410" xr:uid="{276446FA-B627-4DF3-976C-DD125ACCEF3A}"/>
    <cellStyle name="Normal 2 5 2 4 3 3" xfId="7863" xr:uid="{6BE22A1D-E582-4B42-AE90-314B96AA8A12}"/>
    <cellStyle name="Normal 2 5 2 4 3 3 2" xfId="18243" xr:uid="{3A9A18D3-B09B-4626-B506-04C2417F3A37}"/>
    <cellStyle name="Normal 2 5 2 4 3 4" xfId="10696" xr:uid="{7A96F4B5-A1CB-4D78-A0F0-587B367F80E0}"/>
    <cellStyle name="Normal 2 5 2 4 3 4 2" xfId="21076" xr:uid="{A4DCC127-A254-4CAB-A7B5-E42B9749139B}"/>
    <cellStyle name="Normal 2 5 2 4 3 5" xfId="23632" xr:uid="{3A0FDDF7-4CE5-4B2A-9275-84693E3FB79F}"/>
    <cellStyle name="Normal 2 5 2 4 3 6" xfId="13177" xr:uid="{4E10FE9B-F5DC-4BAC-804A-1B5E1352899A}"/>
    <cellStyle name="Normal 2 5 2 4 4" xfId="4167" xr:uid="{7D1ECE65-F0EB-4D6B-9500-CD08F41C9471}"/>
    <cellStyle name="Normal 2 5 2 4 4 2" xfId="8939" xr:uid="{2191E214-9052-48F1-9E96-A5E7810872BE}"/>
    <cellStyle name="Normal 2 5 2 4 4 2 2" xfId="19319" xr:uid="{F696EB39-AB37-4F5B-A1AE-CA4687B12113}"/>
    <cellStyle name="Normal 2 5 2 4 4 3" xfId="11772" xr:uid="{23EE8783-8212-4F57-8ECA-907796240104}"/>
    <cellStyle name="Normal 2 5 2 4 4 3 2" xfId="22152" xr:uid="{44BC714E-3EDF-4140-9297-8A37DBC943B9}"/>
    <cellStyle name="Normal 2 5 2 4 4 4" xfId="24947" xr:uid="{62D22C87-835B-403A-BC26-3CE93B532349}"/>
    <cellStyle name="Normal 2 5 2 4 4 5" xfId="16486" xr:uid="{E25BE7C9-BBB6-4D0A-B4EA-AB9EE862FB7D}"/>
    <cellStyle name="Normal 2 5 2 4 5" xfId="5144" xr:uid="{3C165FBA-6E04-463F-B297-973456C4E0A4}"/>
    <cellStyle name="Normal 2 5 2 4 5 2" xfId="14441" xr:uid="{4A1F2327-41D2-4272-8C23-A4BBA842D591}"/>
    <cellStyle name="Normal 2 5 2 4 6" xfId="6894" xr:uid="{32EC5D67-A489-4F87-BD0D-F04465B790FF}"/>
    <cellStyle name="Normal 2 5 2 4 6 2" xfId="17274" xr:uid="{79068C78-A9CE-4467-B711-613DF7980DC2}"/>
    <cellStyle name="Normal 2 5 2 4 7" xfId="9727" xr:uid="{05D479F6-8F2C-4987-B2C3-DA60C8369E04}"/>
    <cellStyle name="Normal 2 5 2 4 7 2" xfId="20107" xr:uid="{A8ECB67A-08CF-4B7A-A91A-162C5E733165}"/>
    <cellStyle name="Normal 2 5 2 4 8" xfId="24388" xr:uid="{F7A1A015-43C1-4E8B-A582-B9A54135F709}"/>
    <cellStyle name="Normal 2 5 2 4 9" xfId="12725" xr:uid="{3ED7CF03-90FB-4FFF-BC10-D1A1704AED85}"/>
    <cellStyle name="Normal 2 5 2 5" xfId="3221" xr:uid="{00000000-0005-0000-0000-00007E040000}"/>
    <cellStyle name="Normal 2 5 2 5 2" xfId="4481" xr:uid="{2CAEE3DB-359D-4F75-9894-D842204D562F}"/>
    <cellStyle name="Normal 2 5 2 5 2 2" xfId="9253" xr:uid="{07B8D04F-B436-468D-9D97-42EB2CDFEF8F}"/>
    <cellStyle name="Normal 2 5 2 5 2 2 2" xfId="29240" xr:uid="{AF5E4DEC-AED1-4352-9943-A57F31C0AA81}"/>
    <cellStyle name="Normal 2 5 2 5 2 2 3" xfId="19633" xr:uid="{4670DBA2-7760-4C78-9338-A289E30EBC5D}"/>
    <cellStyle name="Normal 2 5 2 5 2 3" xfId="12086" xr:uid="{787B96BF-C9E5-4EEA-9822-B7E04675F556}"/>
    <cellStyle name="Normal 2 5 2 5 2 3 2" xfId="22466" xr:uid="{D2107782-31B3-4BE5-B217-4EA741ED8E28}"/>
    <cellStyle name="Normal 2 5 2 5 2 4" xfId="25395" xr:uid="{F5C46202-F9BB-4824-8BE1-70E7454FDCDF}"/>
    <cellStyle name="Normal 2 5 2 5 2 5" xfId="16800" xr:uid="{89E11442-5DB0-4A0D-A1CA-DA7D312BC72D}"/>
    <cellStyle name="Normal 2 5 2 5 3" xfId="6279" xr:uid="{C22E0A54-0B0C-4FE3-A4DA-E7022E5BAE84}"/>
    <cellStyle name="Normal 2 5 2 5 3 2" xfId="26020" xr:uid="{83A952E5-3095-48EF-9E3B-9223594174E6}"/>
    <cellStyle name="Normal 2 5 2 5 3 3" xfId="15848" xr:uid="{9C3CFDC7-32E2-4113-A882-B18D0017921F}"/>
    <cellStyle name="Normal 2 5 2 5 4" xfId="8301" xr:uid="{2B5EC5B1-C9A6-49E7-BD0B-28F511F0FFFB}"/>
    <cellStyle name="Normal 2 5 2 5 4 2" xfId="18681" xr:uid="{65C2A20F-DFD8-4188-8956-A9FE2E941A8F}"/>
    <cellStyle name="Normal 2 5 2 5 5" xfId="11134" xr:uid="{AAEA1FD6-DC9D-4654-A0BA-EABC1796A96C}"/>
    <cellStyle name="Normal 2 5 2 5 5 2" xfId="21514" xr:uid="{7628DB45-4251-4BB8-AD09-352D02079EE8}"/>
    <cellStyle name="Normal 2 5 2 5 6" xfId="24711" xr:uid="{6F1D76E4-752F-4FFD-A731-1018C2BBD8E2}"/>
    <cellStyle name="Normal 2 5 2 5 7" xfId="13764" xr:uid="{653BB0C4-0C1C-4302-847F-B5E6308AF81B}"/>
    <cellStyle name="Normal 2 5 2 6" xfId="2908" xr:uid="{00000000-0005-0000-0000-00007F040000}"/>
    <cellStyle name="Normal 2 5 2 6 2" xfId="6094" xr:uid="{EF4B9E71-D2F2-4C8B-972D-177687E96515}"/>
    <cellStyle name="Normal 2 5 2 6 2 2" xfId="28195" xr:uid="{6A69E23C-421A-42A8-8575-D382A19C7F04}"/>
    <cellStyle name="Normal 2 5 2 6 2 3" xfId="15572" xr:uid="{859D1AE7-FB27-4187-B74D-CA98BB8D3202}"/>
    <cellStyle name="Normal 2 5 2 6 3" xfId="8025" xr:uid="{7579173E-DC72-4874-A64B-3673CCDE9864}"/>
    <cellStyle name="Normal 2 5 2 6 3 2" xfId="18405" xr:uid="{A2396188-FDDA-4696-B50E-EB2B6277FC67}"/>
    <cellStyle name="Normal 2 5 2 6 4" xfId="10858" xr:uid="{7B742B51-E818-4C84-9D60-F461B34C1576}"/>
    <cellStyle name="Normal 2 5 2 6 4 2" xfId="21238" xr:uid="{D4838F46-E9C8-47DA-AFE6-6C25E5582D21}"/>
    <cellStyle name="Normal 2 5 2 6 5" xfId="22698" xr:uid="{35487D1D-41C9-45EC-8536-378C0F4EEFB4}"/>
    <cellStyle name="Normal 2 5 2 6 6" xfId="13423" xr:uid="{91921D68-67D7-4B68-94FD-1F4FA3148177}"/>
    <cellStyle name="Normal 2 5 2 7" xfId="2494" xr:uid="{00000000-0005-0000-0000-000080040000}"/>
    <cellStyle name="Normal 2 5 2 7 2" xfId="5777" xr:uid="{99C2BA53-1365-4EB4-AB06-F7F7498A9696}"/>
    <cellStyle name="Normal 2 5 2 7 2 2" xfId="26061" xr:uid="{3C304D84-09DF-4795-9F57-2880C2D1D8FA}"/>
    <cellStyle name="Normal 2 5 2 7 2 3" xfId="15166" xr:uid="{919C06B2-919F-49E0-A5F5-3D16976D0918}"/>
    <cellStyle name="Normal 2 5 2 7 3" xfId="7619" xr:uid="{EE146622-CF2C-47FA-B51E-37A16AAF08E8}"/>
    <cellStyle name="Normal 2 5 2 7 3 2" xfId="17999" xr:uid="{4750487A-B7D3-4B35-8742-0AB55BA36BFA}"/>
    <cellStyle name="Normal 2 5 2 7 4" xfId="10452" xr:uid="{666CCBBF-6F67-4FD1-8753-3BBEBC1E9EC4}"/>
    <cellStyle name="Normal 2 5 2 7 4 2" xfId="20832" xr:uid="{DC00A23E-136E-459B-B5FD-DB187E2FE1F8}"/>
    <cellStyle name="Normal 2 5 2 7 5" xfId="25035" xr:uid="{A0702F01-6B20-415F-98D1-8AB87128CE06}"/>
    <cellStyle name="Normal 2 5 2 7 6" xfId="12882" xr:uid="{43C74731-0EAF-437F-B70C-459112110876}"/>
    <cellStyle name="Normal 2 5 2 8" xfId="2188" xr:uid="{00000000-0005-0000-0000-000069040000}"/>
    <cellStyle name="Normal 2 5 2 8 2" xfId="7315" xr:uid="{76F9C6E1-98BB-4CD5-9663-E35BB481387B}"/>
    <cellStyle name="Normal 2 5 2 8 2 2" xfId="17695" xr:uid="{78F6CB6F-EF45-4BA8-8861-8C2770619ABB}"/>
    <cellStyle name="Normal 2 5 2 8 3" xfId="10148" xr:uid="{66AB0743-5217-4D1A-ACDB-6DB31C0DC1FE}"/>
    <cellStyle name="Normal 2 5 2 8 3 2" xfId="20528" xr:uid="{03EE2923-0E90-4239-BE48-7DB4A2874218}"/>
    <cellStyle name="Normal 2 5 2 8 4" xfId="22639" xr:uid="{1929FE0D-2A66-4D62-AD03-D14638CF9BC1}"/>
    <cellStyle name="Normal 2 5 2 8 5" xfId="14862" xr:uid="{AF8078E8-36A5-4D2A-9238-FE17E1C01874}"/>
    <cellStyle name="Normal 2 5 2 9" xfId="3943" xr:uid="{08C0ECA0-D38B-41F7-AAD3-FF6FD8BC8E27}"/>
    <cellStyle name="Normal 2 5 2 9 2" xfId="8775" xr:uid="{F443E9E3-BF33-46DC-8E48-C86F6F9F61B2}"/>
    <cellStyle name="Normal 2 5 2 9 2 2" xfId="19155" xr:uid="{DA98C03B-4C78-4F2B-9725-F2F70D48E311}"/>
    <cellStyle name="Normal 2 5 2 9 3" xfId="11608" xr:uid="{E395D239-6ADD-4534-9D49-6EEA98B8A25F}"/>
    <cellStyle name="Normal 2 5 2 9 3 2" xfId="21988" xr:uid="{B165DF3C-AB91-4A18-A236-17AE971F1CB4}"/>
    <cellStyle name="Normal 2 5 2 9 4" xfId="16322" xr:uid="{4815F7E9-B950-4B34-90DA-2E75FE8DB948}"/>
    <cellStyle name="Normal 2 5 3" xfId="794" xr:uid="{00000000-0005-0000-0000-0000C6040000}"/>
    <cellStyle name="Normal 2 5 3 10" xfId="5145" xr:uid="{B901A708-D7E7-411F-A167-479150D6CF2A}"/>
    <cellStyle name="Normal 2 5 3 10 2" xfId="14442" xr:uid="{0105A7C3-D629-467C-B6CF-C7BABA0C9123}"/>
    <cellStyle name="Normal 2 5 3 11" xfId="6895" xr:uid="{5BE858C3-0F6A-4DB6-AD8F-B07F86E6E3FD}"/>
    <cellStyle name="Normal 2 5 3 11 2" xfId="17275" xr:uid="{313C113C-5C9F-40CE-A47E-8390E2C182D4}"/>
    <cellStyle name="Normal 2 5 3 12" xfId="9728" xr:uid="{D01B6235-68CA-4951-94F9-623B5B813D32}"/>
    <cellStyle name="Normal 2 5 3 12 2" xfId="20108" xr:uid="{74E602F9-776A-4F97-ADAF-01E963B1E38E}"/>
    <cellStyle name="Normal 2 5 3 13" xfId="23118" xr:uid="{34070B2D-BA9C-4441-AD3D-F887D0876F3A}"/>
    <cellStyle name="Normal 2 5 3 14" xfId="12454" xr:uid="{31EE617D-D551-439D-A1A3-02848639B573}"/>
    <cellStyle name="Normal 2 5 3 2" xfId="795" xr:uid="{00000000-0005-0000-0000-0000C7040000}"/>
    <cellStyle name="Normal 2 5 3 2 10" xfId="9729" xr:uid="{A17B91C3-1F56-4A4D-AF3E-AC7567B499B9}"/>
    <cellStyle name="Normal 2 5 3 2 10 2" xfId="20109" xr:uid="{8D32B545-DD11-49E7-9C36-403AB34BACC2}"/>
    <cellStyle name="Normal 2 5 3 2 11" xfId="23347" xr:uid="{03FECB21-470C-4A29-B147-7F0CAAF93F1C}"/>
    <cellStyle name="Normal 2 5 3 2 12" xfId="12568" xr:uid="{0CC7BC41-9A3A-413B-BA31-66A3CBC60725}"/>
    <cellStyle name="Normal 2 5 3 2 2" xfId="796" xr:uid="{00000000-0005-0000-0000-0000C8040000}"/>
    <cellStyle name="Normal 2 5 3 2 2 2" xfId="3223" xr:uid="{00000000-0005-0000-0000-000084040000}"/>
    <cellStyle name="Normal 2 5 3 2 2 2 2" xfId="6281" xr:uid="{AE06F968-3F82-490F-AD4C-E515EAC7C341}"/>
    <cellStyle name="Normal 2 5 3 2 2 2 2 2" xfId="26766" xr:uid="{963993A2-0774-4C0A-B203-58A1F09FDA20}"/>
    <cellStyle name="Normal 2 5 3 2 2 2 2 3" xfId="26117" xr:uid="{382095A3-94FE-451A-9763-D22227E7BA23}"/>
    <cellStyle name="Normal 2 5 3 2 2 2 2 4" xfId="15850" xr:uid="{F29EC348-A204-49F9-9C0B-8A7935371C81}"/>
    <cellStyle name="Normal 2 5 3 2 2 2 3" xfId="8303" xr:uid="{E305045C-647C-4253-B434-20A78C68A955}"/>
    <cellStyle name="Normal 2 5 3 2 2 2 3 2" xfId="28886" xr:uid="{20061D78-E085-449C-9839-E4A15376BA84}"/>
    <cellStyle name="Normal 2 5 3 2 2 2 3 3" xfId="18683" xr:uid="{F0D2C55F-846C-4A52-A4AD-F035A82C4E1C}"/>
    <cellStyle name="Normal 2 5 3 2 2 2 4" xfId="11136" xr:uid="{E4CB2C56-B398-45F3-93A2-52F64E8B4FCD}"/>
    <cellStyle name="Normal 2 5 3 2 2 2 4 2" xfId="21516" xr:uid="{2DAB53EB-DE63-46E2-B876-ED521E9991D1}"/>
    <cellStyle name="Normal 2 5 3 2 2 2 5" xfId="25073" xr:uid="{FCDC08AB-856B-4995-8B0C-50A17A951D0B}"/>
    <cellStyle name="Normal 2 5 3 2 2 2 6" xfId="13766" xr:uid="{E4C19338-8437-4B6F-85D2-7915BF2A8C43}"/>
    <cellStyle name="Normal 2 5 3 2 2 3" xfId="4308" xr:uid="{33CF12BE-4E15-4766-966E-D53F693A0B27}"/>
    <cellStyle name="Normal 2 5 3 2 2 3 2" xfId="9080" xr:uid="{C23A6B08-EE5B-4BE4-95C9-3351C454EDAE}"/>
    <cellStyle name="Normal 2 5 3 2 2 3 2 2" xfId="29123" xr:uid="{3A7666C7-A758-457F-8359-865586FD1FF3}"/>
    <cellStyle name="Normal 2 5 3 2 2 3 2 3" xfId="19460" xr:uid="{2BD31331-0623-4781-940B-7F530BD394EB}"/>
    <cellStyle name="Normal 2 5 3 2 2 3 3" xfId="11913" xr:uid="{8E817C7C-DF18-4E16-90F9-1F79D4240CD2}"/>
    <cellStyle name="Normal 2 5 3 2 2 3 3 2" xfId="22293" xr:uid="{A644BADA-4A7E-4705-BCE0-EA0AB7E48073}"/>
    <cellStyle name="Normal 2 5 3 2 2 3 4" xfId="24973" xr:uid="{F0163A7A-099C-4C94-A83D-65AF42BF9F57}"/>
    <cellStyle name="Normal 2 5 3 2 2 3 5" xfId="16627" xr:uid="{49A5CFFB-A459-42F3-B5BE-D78081F8FE19}"/>
    <cellStyle name="Normal 2 5 3 2 2 4" xfId="5147" xr:uid="{7CAF6CA8-B2D7-4ECB-85F2-7B29C7DE4354}"/>
    <cellStyle name="Normal 2 5 3 2 2 4 2" xfId="26945" xr:uid="{98549FEC-8556-468E-8063-23A0CEDA2D5A}"/>
    <cellStyle name="Normal 2 5 3 2 2 4 3" xfId="14444" xr:uid="{D57A7FE4-0A42-4484-9FAF-9EB466F5E4AC}"/>
    <cellStyle name="Normal 2 5 3 2 2 5" xfId="6897" xr:uid="{61B74B72-EE99-4F1C-807F-27989FC8E96E}"/>
    <cellStyle name="Normal 2 5 3 2 2 5 2" xfId="17277" xr:uid="{E73A2E4F-DE00-443A-8D3B-7B4D3860D75A}"/>
    <cellStyle name="Normal 2 5 3 2 2 6" xfId="9730" xr:uid="{9768CB4E-2714-4103-8E6E-910ACBC0179F}"/>
    <cellStyle name="Normal 2 5 3 2 2 6 2" xfId="20110" xr:uid="{A5754DFA-E505-4F9F-90A1-15537FC8F736}"/>
    <cellStyle name="Normal 2 5 3 2 2 7" xfId="23823" xr:uid="{1173EBCD-5665-49E6-AD5C-B2304B17161D}"/>
    <cellStyle name="Normal 2 5 3 2 2 8" xfId="13182" xr:uid="{80A92B38-ED87-4C56-BADD-16D35D522DD5}"/>
    <cellStyle name="Normal 2 5 3 2 3" xfId="3224" xr:uid="{00000000-0005-0000-0000-000085040000}"/>
    <cellStyle name="Normal 2 5 3 2 3 2" xfId="4482" xr:uid="{F84F9602-F0AE-4DC7-951D-91646602D2D6}"/>
    <cellStyle name="Normal 2 5 3 2 3 2 2" xfId="9254" xr:uid="{1FC5633E-CCE7-43C7-B1F4-4E2766DB1D61}"/>
    <cellStyle name="Normal 2 5 3 2 3 2 2 2" xfId="29241" xr:uid="{75E8350C-2217-4421-B096-6919CE67F2BD}"/>
    <cellStyle name="Normal 2 5 3 2 3 2 2 3" xfId="19634" xr:uid="{91447355-DCF7-4612-82E6-E8E17892F62D}"/>
    <cellStyle name="Normal 2 5 3 2 3 2 3" xfId="12087" xr:uid="{2C0ECAF3-4B2A-42C9-A3FF-16A3C46C8632}"/>
    <cellStyle name="Normal 2 5 3 2 3 2 3 2" xfId="22467" xr:uid="{F6199A07-8DCE-4968-A554-A033795ABB04}"/>
    <cellStyle name="Normal 2 5 3 2 3 2 4" xfId="22823" xr:uid="{CC24F134-ED75-48E1-BAB9-646D79CDE47F}"/>
    <cellStyle name="Normal 2 5 3 2 3 2 5" xfId="16801" xr:uid="{0EA075A4-7FF1-4EA2-9CF8-6CD4F1B6190C}"/>
    <cellStyle name="Normal 2 5 3 2 3 3" xfId="6282" xr:uid="{88C70F18-104D-4686-AE35-9A30C0FC5F3D}"/>
    <cellStyle name="Normal 2 5 3 2 3 3 2" xfId="28643" xr:uid="{F7A23F4E-268A-44DC-B3F7-D0F11D7E5095}"/>
    <cellStyle name="Normal 2 5 3 2 3 3 3" xfId="15851" xr:uid="{3F0CE3FA-F544-4381-B5C8-629B153FCFB3}"/>
    <cellStyle name="Normal 2 5 3 2 3 4" xfId="8304" xr:uid="{4AB34DBE-B719-405E-B495-A072AFC84F6D}"/>
    <cellStyle name="Normal 2 5 3 2 3 4 2" xfId="18684" xr:uid="{B90C945C-9FE6-4044-9571-4E2F08A49A16}"/>
    <cellStyle name="Normal 2 5 3 2 3 5" xfId="11137" xr:uid="{6F74A375-9431-4E90-97C0-BF826892E75E}"/>
    <cellStyle name="Normal 2 5 3 2 3 5 2" xfId="21517" xr:uid="{D3ADF032-A154-427E-AA45-97FB78A2C7A7}"/>
    <cellStyle name="Normal 2 5 3 2 3 6" xfId="24288" xr:uid="{C41AD594-8344-40FC-9BAB-4F9F300DC813}"/>
    <cellStyle name="Normal 2 5 3 2 3 7" xfId="13767" xr:uid="{361459F8-1D19-4B25-A48A-253C871852DA}"/>
    <cellStyle name="Normal 2 5 3 2 4" xfId="3222" xr:uid="{00000000-0005-0000-0000-000086040000}"/>
    <cellStyle name="Normal 2 5 3 2 4 2" xfId="6280" xr:uid="{BECEE6F2-A32E-4134-BA46-9763589BE9F2}"/>
    <cellStyle name="Normal 2 5 3 2 4 2 2" xfId="28707" xr:uid="{308930B8-2630-49A9-8636-EFF6988358E2}"/>
    <cellStyle name="Normal 2 5 3 2 4 2 3" xfId="15849" xr:uid="{0291A228-6AF3-4CBE-ACFB-E6F988A6A73A}"/>
    <cellStyle name="Normal 2 5 3 2 4 3" xfId="8302" xr:uid="{D80F0271-FBD8-4581-B581-CCC4DEAB2087}"/>
    <cellStyle name="Normal 2 5 3 2 4 3 2" xfId="18682" xr:uid="{9A2F5522-6710-48DA-93DF-AB57C204EE03}"/>
    <cellStyle name="Normal 2 5 3 2 4 4" xfId="11135" xr:uid="{66F5DD36-C143-4AFD-849D-8A1F27B73A18}"/>
    <cellStyle name="Normal 2 5 3 2 4 4 2" xfId="21515" xr:uid="{11A4F742-1E4F-443A-B812-6848ECD0CE9D}"/>
    <cellStyle name="Normal 2 5 3 2 4 5" xfId="24536" xr:uid="{26D90045-E0DA-4C17-A2DE-D05875D7DD77}"/>
    <cellStyle name="Normal 2 5 3 2 4 6" xfId="13765" xr:uid="{98C3BC26-DF6F-4124-B423-9B4CF26C537F}"/>
    <cellStyle name="Normal 2 5 3 2 5" xfId="2528" xr:uid="{00000000-0005-0000-0000-000087040000}"/>
    <cellStyle name="Normal 2 5 3 2 5 2" xfId="5804" xr:uid="{55D655E9-1F84-43FE-9320-62BF5B1C22F6}"/>
    <cellStyle name="Normal 2 5 3 2 5 2 2" xfId="26176" xr:uid="{50A77953-1BD7-4337-84BF-5813ED2F0752}"/>
    <cellStyle name="Normal 2 5 3 2 5 2 3" xfId="15200" xr:uid="{D22DC361-ACE5-49EE-B767-6EDC2400BE2C}"/>
    <cellStyle name="Normal 2 5 3 2 5 3" xfId="7653" xr:uid="{816ADA4C-2F33-426F-A37D-37AC2E6755CF}"/>
    <cellStyle name="Normal 2 5 3 2 5 3 2" xfId="18033" xr:uid="{D4504AA2-E25B-4DDE-BF21-0B20F0EB7EC1}"/>
    <cellStyle name="Normal 2 5 3 2 5 4" xfId="10486" xr:uid="{67D4F33F-8D42-447C-8A88-E27F61469A3C}"/>
    <cellStyle name="Normal 2 5 3 2 5 4 2" xfId="20866" xr:uid="{D91E4D89-AFFC-4684-9FD4-E8CA9AE82100}"/>
    <cellStyle name="Normal 2 5 3 2 5 5" xfId="23161" xr:uid="{E913EA84-6AD1-41E2-A6F2-988DCA44C904}"/>
    <cellStyle name="Normal 2 5 3 2 5 6" xfId="12916" xr:uid="{EBEFE572-9B04-49F8-9FA4-0183C7B8D7B7}"/>
    <cellStyle name="Normal 2 5 3 2 6" xfId="2334" xr:uid="{00000000-0005-0000-0000-000082040000}"/>
    <cellStyle name="Normal 2 5 3 2 6 2" xfId="7461" xr:uid="{8B280B00-8611-4835-8C2E-276957C20C28}"/>
    <cellStyle name="Normal 2 5 3 2 6 2 2" xfId="17841" xr:uid="{BF30448F-133B-415C-8778-53B63BAE02CB}"/>
    <cellStyle name="Normal 2 5 3 2 6 3" xfId="10294" xr:uid="{1992D4DC-B5AC-442B-A473-26CECB6553B9}"/>
    <cellStyle name="Normal 2 5 3 2 6 3 2" xfId="20674" xr:uid="{E0B28474-8A8E-4DD0-8EB0-A817622FB2F0}"/>
    <cellStyle name="Normal 2 5 3 2 6 4" xfId="25588" xr:uid="{68796DDE-58EE-4733-89EA-044952437EFA}"/>
    <cellStyle name="Normal 2 5 3 2 6 5" xfId="15008" xr:uid="{E209A7A4-6938-4DFD-A8BB-6B2ADF3713F4}"/>
    <cellStyle name="Normal 2 5 3 2 7" xfId="3849" xr:uid="{68EF5F68-1856-41ED-95F2-A0A18534450F}"/>
    <cellStyle name="Normal 2 5 3 2 7 2" xfId="8682" xr:uid="{6468FD96-C1EC-4926-9F24-4FB5A8D3D5E1}"/>
    <cellStyle name="Normal 2 5 3 2 7 2 2" xfId="19062" xr:uid="{E77C4959-A932-418D-B36C-E48F813800E6}"/>
    <cellStyle name="Normal 2 5 3 2 7 3" xfId="11515" xr:uid="{DB5AA5FF-FE6A-4E50-A827-E675B7C4F86F}"/>
    <cellStyle name="Normal 2 5 3 2 7 3 2" xfId="21895" xr:uid="{790401EC-BDE4-4FF2-ADB2-C7F7D34CF1E5}"/>
    <cellStyle name="Normal 2 5 3 2 7 4" xfId="16229" xr:uid="{B5229A24-93F2-4693-851B-06CC506A0C55}"/>
    <cellStyle name="Normal 2 5 3 2 8" xfId="5146" xr:uid="{71DFB732-21F4-419B-9955-A0214C926B6F}"/>
    <cellStyle name="Normal 2 5 3 2 8 2" xfId="14443" xr:uid="{8F70C548-A3C3-44C7-81EA-CBE29DAAE6C3}"/>
    <cellStyle name="Normal 2 5 3 2 9" xfId="6896" xr:uid="{A26A1334-8781-4C7F-832A-3113608D2B6B}"/>
    <cellStyle name="Normal 2 5 3 2 9 2" xfId="17276" xr:uid="{2F1103A3-D415-4772-9783-7DF3E96E5209}"/>
    <cellStyle name="Normal 2 5 3 3" xfId="797" xr:uid="{00000000-0005-0000-0000-0000C9040000}"/>
    <cellStyle name="Normal 2 5 3 3 10" xfId="23043" xr:uid="{031C11DD-FCFB-47AB-BA52-672EED5BF159}"/>
    <cellStyle name="Normal 2 5 3 3 11" xfId="12726" xr:uid="{959C6AC3-1A67-4C63-924F-C3073593B867}"/>
    <cellStyle name="Normal 2 5 3 3 2" xfId="2743" xr:uid="{00000000-0005-0000-0000-000089040000}"/>
    <cellStyle name="Normal 2 5 3 3 2 2" xfId="3226" xr:uid="{00000000-0005-0000-0000-00008A040000}"/>
    <cellStyle name="Normal 2 5 3 3 2 2 2" xfId="6284" xr:uid="{25804369-44D9-459B-AAF0-86CD4FE0C9F3}"/>
    <cellStyle name="Normal 2 5 3 3 2 2 2 2" xfId="28325" xr:uid="{13FB1E69-19B8-4F39-9B11-E56FDBFFE513}"/>
    <cellStyle name="Normal 2 5 3 3 2 2 2 3" xfId="15853" xr:uid="{CC4942FC-D8CD-4C14-A7DC-2C9F5FF6D062}"/>
    <cellStyle name="Normal 2 5 3 3 2 2 3" xfId="8306" xr:uid="{E1C95000-BFF6-4817-896D-FF8602CB33AA}"/>
    <cellStyle name="Normal 2 5 3 3 2 2 3 2" xfId="18686" xr:uid="{328EACC2-91C4-43B4-B8B1-A5B08CCE66FD}"/>
    <cellStyle name="Normal 2 5 3 3 2 2 4" xfId="11139" xr:uid="{C200ADDC-0253-4A5C-9380-03155673285D}"/>
    <cellStyle name="Normal 2 5 3 3 2 2 4 2" xfId="21519" xr:uid="{132883E7-FD5A-400D-A783-82E777FBEF89}"/>
    <cellStyle name="Normal 2 5 3 3 2 2 5" xfId="22931" xr:uid="{FD21EA28-58D8-4640-BCD8-436C2B747B36}"/>
    <cellStyle name="Normal 2 5 3 3 2 2 6" xfId="13769" xr:uid="{17D29EFB-3707-404C-85EF-176B86D713D6}"/>
    <cellStyle name="Normal 2 5 3 3 2 3" xfId="4309" xr:uid="{1107B74B-FE16-45DD-897B-F3FED8FBA035}"/>
    <cellStyle name="Normal 2 5 3 3 2 3 2" xfId="9081" xr:uid="{9A2F5A9A-DBFE-43CB-B7F4-1B81C1AC1F57}"/>
    <cellStyle name="Normal 2 5 3 3 2 3 2 2" xfId="29124" xr:uid="{C18B8F15-42E5-4CD1-B362-08EB4981DFEC}"/>
    <cellStyle name="Normal 2 5 3 3 2 3 2 3" xfId="19461" xr:uid="{9DA8E725-F94A-4428-B5C6-AF45C02AA7BE}"/>
    <cellStyle name="Normal 2 5 3 3 2 3 3" xfId="11914" xr:uid="{543B574E-E8BD-4E81-97A3-8F4AB0D957C5}"/>
    <cellStyle name="Normal 2 5 3 3 2 3 3 2" xfId="22294" xr:uid="{63B6EB05-9EB6-4DDA-92D3-E5C84ABB373C}"/>
    <cellStyle name="Normal 2 5 3 3 2 3 4" xfId="23577" xr:uid="{B183ABB5-AEAC-4324-B67A-883A055856E7}"/>
    <cellStyle name="Normal 2 5 3 3 2 3 5" xfId="16628" xr:uid="{AFF0AFBE-A036-4A2F-B7EC-418A4D0FA1E1}"/>
    <cellStyle name="Normal 2 5 3 3 2 4" xfId="5961" xr:uid="{7ABC2878-0CFB-4341-823C-590E345E96EA}"/>
    <cellStyle name="Normal 2 5 3 3 2 4 2" xfId="28131" xr:uid="{143786A4-9DA3-443C-89EF-AD66CA6AEBA1}"/>
    <cellStyle name="Normal 2 5 3 3 2 4 3" xfId="15414" xr:uid="{355A02C9-1378-4F95-9738-7D3BF406B401}"/>
    <cellStyle name="Normal 2 5 3 3 2 5" xfId="7867" xr:uid="{035FE164-C485-4BB7-9E30-1ED086CED099}"/>
    <cellStyle name="Normal 2 5 3 3 2 5 2" xfId="18247" xr:uid="{CEF946DA-5181-44CA-A469-BDDE98BFD9CD}"/>
    <cellStyle name="Normal 2 5 3 3 2 6" xfId="10700" xr:uid="{4DF713A1-28E6-4743-8E80-6C8DE2DFE72B}"/>
    <cellStyle name="Normal 2 5 3 3 2 6 2" xfId="21080" xr:uid="{57BA23C6-7D59-4F2B-9E49-34433176D4A4}"/>
    <cellStyle name="Normal 2 5 3 3 2 7" xfId="25224" xr:uid="{99AA99E4-312F-4C28-B193-CBEADDBB85D0}"/>
    <cellStyle name="Normal 2 5 3 3 2 8" xfId="13183" xr:uid="{3EA2A6FB-FCFB-4DCB-AA36-A0B7FFC6C9D6}"/>
    <cellStyle name="Normal 2 5 3 3 3" xfId="3227" xr:uid="{00000000-0005-0000-0000-00008B040000}"/>
    <cellStyle name="Normal 2 5 3 3 3 2" xfId="4483" xr:uid="{951FAC34-D5FB-48AC-B36C-45BCE8EFE642}"/>
    <cellStyle name="Normal 2 5 3 3 3 2 2" xfId="9255" xr:uid="{545DCAC0-08C9-4B07-BBF3-506B166FD2F6}"/>
    <cellStyle name="Normal 2 5 3 3 3 2 2 2" xfId="29242" xr:uid="{EF85B97C-056C-4973-A746-58F159A92BF8}"/>
    <cellStyle name="Normal 2 5 3 3 3 2 2 3" xfId="19635" xr:uid="{4B0A08D7-8B3A-4832-B9C7-BA2320660323}"/>
    <cellStyle name="Normal 2 5 3 3 3 2 3" xfId="12088" xr:uid="{408152FC-D79D-445C-8162-5DA9B3B886FA}"/>
    <cellStyle name="Normal 2 5 3 3 3 2 3 2" xfId="22468" xr:uid="{88B369D0-AC3C-442D-A3E2-DF14A0BE12CB}"/>
    <cellStyle name="Normal 2 5 3 3 3 2 4" xfId="25589" xr:uid="{7B11F276-EFB1-4CE5-AAAF-C81351D04808}"/>
    <cellStyle name="Normal 2 5 3 3 3 2 5" xfId="16802" xr:uid="{ED702B6E-C0C9-4D8B-9646-FCD99BC5123F}"/>
    <cellStyle name="Normal 2 5 3 3 3 3" xfId="6285" xr:uid="{49E23FAE-86D7-4637-91B5-D4535F3EEE3C}"/>
    <cellStyle name="Normal 2 5 3 3 3 3 2" xfId="25887" xr:uid="{985224D8-D2DF-4B30-BBC4-0C734A65E8E8}"/>
    <cellStyle name="Normal 2 5 3 3 3 3 3" xfId="15854" xr:uid="{86784FBA-6E6F-4752-B168-C9D11180137E}"/>
    <cellStyle name="Normal 2 5 3 3 3 4" xfId="8307" xr:uid="{A33E524C-83A4-40D8-82B9-596C924968C8}"/>
    <cellStyle name="Normal 2 5 3 3 3 4 2" xfId="18687" xr:uid="{6CD46AB8-ED21-465B-BC4C-415C8155090A}"/>
    <cellStyle name="Normal 2 5 3 3 3 5" xfId="11140" xr:uid="{864771EB-E8B7-4442-AE35-32F1E104751C}"/>
    <cellStyle name="Normal 2 5 3 3 3 5 2" xfId="21520" xr:uid="{790328D7-A0B3-499C-A593-89CAAC845012}"/>
    <cellStyle name="Normal 2 5 3 3 3 6" xfId="23127" xr:uid="{1C7FF4AA-F112-4817-AFA7-337311AE8D92}"/>
    <cellStyle name="Normal 2 5 3 3 3 7" xfId="13770" xr:uid="{6D3BB943-701D-4A19-A4C9-AC850DE15A54}"/>
    <cellStyle name="Normal 2 5 3 3 4" xfId="3225" xr:uid="{00000000-0005-0000-0000-00008C040000}"/>
    <cellStyle name="Normal 2 5 3 3 4 2" xfId="6283" xr:uid="{0C3BD62F-F8AC-44D4-B5FF-7BFACC6D07D5}"/>
    <cellStyle name="Normal 2 5 3 3 4 2 2" xfId="26473" xr:uid="{8CD69CCA-B0FD-4E9A-8CEB-542155F751F2}"/>
    <cellStyle name="Normal 2 5 3 3 4 2 3" xfId="15852" xr:uid="{F2D39404-8D23-4B87-A925-2E52341FF785}"/>
    <cellStyle name="Normal 2 5 3 3 4 3" xfId="8305" xr:uid="{9527BE1E-DE74-4998-8553-7E5E26C1EFA2}"/>
    <cellStyle name="Normal 2 5 3 3 4 3 2" xfId="18685" xr:uid="{8647DFEC-5795-4E25-89C9-3F75FA989953}"/>
    <cellStyle name="Normal 2 5 3 3 4 4" xfId="11138" xr:uid="{BF522B7D-4624-4E56-92C8-332BB22C2467}"/>
    <cellStyle name="Normal 2 5 3 3 4 4 2" xfId="21518" xr:uid="{AD49A652-9991-4344-BEAB-0B78CFBD538D}"/>
    <cellStyle name="Normal 2 5 3 3 4 5" xfId="25368" xr:uid="{1A593429-A8C9-479E-AE78-CA9217A38F3D}"/>
    <cellStyle name="Normal 2 5 3 3 4 6" xfId="13768" xr:uid="{AC368816-52E5-4934-81B9-98172E0CCDC2}"/>
    <cellStyle name="Normal 2 5 3 3 5" xfId="2631" xr:uid="{00000000-0005-0000-0000-00008D040000}"/>
    <cellStyle name="Normal 2 5 3 3 5 2" xfId="5893" xr:uid="{E2E090D2-3735-478B-9685-CCDCF79CED39}"/>
    <cellStyle name="Normal 2 5 3 3 5 2 2" xfId="27103" xr:uid="{333B7E22-A868-4CDD-A946-650B7FE6FE6C}"/>
    <cellStyle name="Normal 2 5 3 3 5 2 3" xfId="15303" xr:uid="{3BD07DCA-A157-45A3-9D9D-4CE33245103F}"/>
    <cellStyle name="Normal 2 5 3 3 5 3" xfId="7756" xr:uid="{44037371-D29E-4521-A158-ED7938454E68}"/>
    <cellStyle name="Normal 2 5 3 3 5 3 2" xfId="18136" xr:uid="{7B599C7F-7535-42B4-89BD-95E9A2D3F07C}"/>
    <cellStyle name="Normal 2 5 3 3 5 4" xfId="10589" xr:uid="{E91E3381-5744-4EBC-9023-F0BB8787BB8D}"/>
    <cellStyle name="Normal 2 5 3 3 5 4 2" xfId="20969" xr:uid="{7903732C-1E4A-4DC7-B982-0AEDE4E5D11B}"/>
    <cellStyle name="Normal 2 5 3 3 5 5" xfId="23998" xr:uid="{4039D8F0-F054-40B7-A0E4-A4EEF489507E}"/>
    <cellStyle name="Normal 2 5 3 3 5 6" xfId="13019" xr:uid="{319D4F10-0955-4B1D-89ED-2AA232155015}"/>
    <cellStyle name="Normal 2 5 3 3 6" xfId="4168" xr:uid="{35C1B1DB-A382-4B39-99E3-95C074285C85}"/>
    <cellStyle name="Normal 2 5 3 3 6 2" xfId="8940" xr:uid="{197E43BB-D3CA-4368-8652-4F2402FD33CF}"/>
    <cellStyle name="Normal 2 5 3 3 6 2 2" xfId="19320" xr:uid="{C20EE58D-61B1-4AC0-9ECC-59C8ABA034D1}"/>
    <cellStyle name="Normal 2 5 3 3 6 3" xfId="11773" xr:uid="{6912843E-C807-46F5-A8E0-BFBD90824D89}"/>
    <cellStyle name="Normal 2 5 3 3 6 3 2" xfId="22153" xr:uid="{F9645213-A636-4326-A20E-01F43408CF55}"/>
    <cellStyle name="Normal 2 5 3 3 6 4" xfId="23253" xr:uid="{BFC4F051-9596-4F76-8BB4-0E786E3321A9}"/>
    <cellStyle name="Normal 2 5 3 3 6 5" xfId="16487" xr:uid="{FC561C2F-9FA6-44E0-9C95-BE24AEDE5EFF}"/>
    <cellStyle name="Normal 2 5 3 3 7" xfId="5148" xr:uid="{4D4DAB8C-6541-4D40-B66B-25E93FFC5312}"/>
    <cellStyle name="Normal 2 5 3 3 7 2" xfId="14445" xr:uid="{247654F7-094F-4AFD-A419-E1CB39ADDB4F}"/>
    <cellStyle name="Normal 2 5 3 3 8" xfId="6898" xr:uid="{59698C3A-0669-4F1E-A984-FF5FCC3E5BB2}"/>
    <cellStyle name="Normal 2 5 3 3 8 2" xfId="17278" xr:uid="{764DED76-B7F8-4062-9FCB-E9395AA4FBDE}"/>
    <cellStyle name="Normal 2 5 3 3 9" xfId="9731" xr:uid="{DDC34514-64B4-4F84-98A4-2EFE22B6C6E5}"/>
    <cellStyle name="Normal 2 5 3 3 9 2" xfId="20111" xr:uid="{F025BD27-34F3-48F0-B228-4A8C03A77A11}"/>
    <cellStyle name="Normal 2 5 3 4" xfId="798" xr:uid="{00000000-0005-0000-0000-0000CA040000}"/>
    <cellStyle name="Normal 2 5 3 4 2" xfId="3228" xr:uid="{00000000-0005-0000-0000-00008F040000}"/>
    <cellStyle name="Normal 2 5 3 4 2 2" xfId="6286" xr:uid="{939D3226-FF87-4B90-8B78-7DCCABB05372}"/>
    <cellStyle name="Normal 2 5 3 4 2 2 2" xfId="28351" xr:uid="{BDDB8FB3-B852-4AC3-909E-8381C8EE5F07}"/>
    <cellStyle name="Normal 2 5 3 4 2 2 3" xfId="15855" xr:uid="{67F8E193-0006-4149-A486-5372E80E5353}"/>
    <cellStyle name="Normal 2 5 3 4 2 3" xfId="8308" xr:uid="{97661A0C-02BE-4843-B20A-0599541327DA}"/>
    <cellStyle name="Normal 2 5 3 4 2 3 2" xfId="18688" xr:uid="{E3B21853-34F4-4D63-B8A5-6F26848BF5E6}"/>
    <cellStyle name="Normal 2 5 3 4 2 4" xfId="11141" xr:uid="{20CEBD95-A24D-4833-AA7C-61ABA764AF01}"/>
    <cellStyle name="Normal 2 5 3 4 2 4 2" xfId="21521" xr:uid="{EE6BB99F-8026-4268-A515-EB4C8CF86425}"/>
    <cellStyle name="Normal 2 5 3 4 2 5" xfId="22748" xr:uid="{21AC6561-6D20-4301-9BD5-28C92FA245FB}"/>
    <cellStyle name="Normal 2 5 3 4 2 6" xfId="13771" xr:uid="{09592D99-3FF8-4948-8C83-7C4357ADCF7D}"/>
    <cellStyle name="Normal 2 5 3 4 3" xfId="4307" xr:uid="{8785D825-AD3B-422C-B285-0ED6DFADF3AA}"/>
    <cellStyle name="Normal 2 5 3 4 3 2" xfId="9079" xr:uid="{1AEF477D-B7CC-4B72-839F-C3FEFE9A4BAD}"/>
    <cellStyle name="Normal 2 5 3 4 3 2 2" xfId="29122" xr:uid="{7D56A3C7-B510-4AF6-A7C9-2AFE343805E0}"/>
    <cellStyle name="Normal 2 5 3 4 3 2 3" xfId="19459" xr:uid="{68CC6781-067F-410D-9D7C-53706A48857F}"/>
    <cellStyle name="Normal 2 5 3 4 3 3" xfId="11912" xr:uid="{48D8519C-8B33-4196-A3C8-2457043A9426}"/>
    <cellStyle name="Normal 2 5 3 4 3 3 2" xfId="22292" xr:uid="{BEFA8E93-EC49-4FFB-B041-79172E4D6AF5}"/>
    <cellStyle name="Normal 2 5 3 4 3 4" xfId="23298" xr:uid="{36DA8047-9FFD-408A-BD6B-41D321FDAFDA}"/>
    <cellStyle name="Normal 2 5 3 4 3 5" xfId="16626" xr:uid="{2B3C2E63-D44C-493B-B335-CDDA83344D56}"/>
    <cellStyle name="Normal 2 5 3 4 4" xfId="5149" xr:uid="{1EBB81B8-9642-443C-94EC-CAA1770A8AEE}"/>
    <cellStyle name="Normal 2 5 3 4 4 2" xfId="27532" xr:uid="{DCB1CF7B-C50A-41FA-BA0E-FF1F7397F6F1}"/>
    <cellStyle name="Normal 2 5 3 4 4 3" xfId="14446" xr:uid="{6BD61CC2-EDD3-4400-959C-EFD03CC473F5}"/>
    <cellStyle name="Normal 2 5 3 4 5" xfId="6899" xr:uid="{119BD438-A9F8-4395-8923-C1F3953BFF58}"/>
    <cellStyle name="Normal 2 5 3 4 5 2" xfId="17279" xr:uid="{17D9B5A9-2EA1-48FA-8482-A29367EFE490}"/>
    <cellStyle name="Normal 2 5 3 4 6" xfId="9732" xr:uid="{A2428498-4586-460F-8F4A-BCF95294D36C}"/>
    <cellStyle name="Normal 2 5 3 4 6 2" xfId="20112" xr:uid="{3B2726D7-2DEB-4F18-9DB3-4E9F9D6183D9}"/>
    <cellStyle name="Normal 2 5 3 4 7" xfId="22889" xr:uid="{75F175D2-DA8D-44A4-B513-2FF835520016}"/>
    <cellStyle name="Normal 2 5 3 4 8" xfId="13181" xr:uid="{9C962EB9-99D8-44F6-AF18-7961AAE03E43}"/>
    <cellStyle name="Normal 2 5 3 5" xfId="3229" xr:uid="{00000000-0005-0000-0000-000090040000}"/>
    <cellStyle name="Normal 2 5 3 5 2" xfId="4484" xr:uid="{0BEB3A3D-C3D5-4EF2-8C83-3DFDED1B22B5}"/>
    <cellStyle name="Normal 2 5 3 5 2 2" xfId="9256" xr:uid="{2334310F-F348-438D-9405-FA364CD2B800}"/>
    <cellStyle name="Normal 2 5 3 5 2 2 2" xfId="29243" xr:uid="{6449A4A3-0FAB-4007-B0A2-B93EB0EB0140}"/>
    <cellStyle name="Normal 2 5 3 5 2 2 3" xfId="19636" xr:uid="{81B52144-2BFB-48B6-8A11-7CE4262E25DB}"/>
    <cellStyle name="Normal 2 5 3 5 2 3" xfId="12089" xr:uid="{A11F0EBF-9EB0-432B-A975-C574975B3A88}"/>
    <cellStyle name="Normal 2 5 3 5 2 3 2" xfId="22469" xr:uid="{791D0D36-F9CD-407E-8DCB-DB6164200372}"/>
    <cellStyle name="Normal 2 5 3 5 2 4" xfId="25074" xr:uid="{4A45569A-ABAA-4AA9-86E4-7D83925BB77D}"/>
    <cellStyle name="Normal 2 5 3 5 2 5" xfId="16803" xr:uid="{159A6CA8-3B65-4566-BDE1-8560AA86B86A}"/>
    <cellStyle name="Normal 2 5 3 5 3" xfId="6287" xr:uid="{1E0D802E-7B4A-4613-998F-F3E8DC8B81D2}"/>
    <cellStyle name="Normal 2 5 3 5 3 2" xfId="26825" xr:uid="{2E287158-7645-4617-8F5E-3637269961B0}"/>
    <cellStyle name="Normal 2 5 3 5 3 3" xfId="15856" xr:uid="{97635189-8BE7-436A-9583-42A16340DD0C}"/>
    <cellStyle name="Normal 2 5 3 5 4" xfId="8309" xr:uid="{A6997152-AC19-4A7E-A648-37891E593E8D}"/>
    <cellStyle name="Normal 2 5 3 5 4 2" xfId="18689" xr:uid="{30137378-1DE8-4737-B755-36460CF52729}"/>
    <cellStyle name="Normal 2 5 3 5 5" xfId="11142" xr:uid="{5A8FDB6A-5572-465A-8380-F41460F1A1DD}"/>
    <cellStyle name="Normal 2 5 3 5 5 2" xfId="21522" xr:uid="{70535393-DBC4-4BFC-9C91-EB6899198642}"/>
    <cellStyle name="Normal 2 5 3 5 6" xfId="23839" xr:uid="{49743946-3652-472F-9C52-EEEE5544C403}"/>
    <cellStyle name="Normal 2 5 3 5 7" xfId="13772" xr:uid="{D2F7F6C9-BFCC-4D3B-8892-9645E9B61F3C}"/>
    <cellStyle name="Normal 2 5 3 6" xfId="2909" xr:uid="{00000000-0005-0000-0000-000091040000}"/>
    <cellStyle name="Normal 2 5 3 6 2" xfId="6095" xr:uid="{B73878D2-5259-4990-81CF-080BA4EF1E5D}"/>
    <cellStyle name="Normal 2 5 3 6 2 2" xfId="28698" xr:uid="{EEF64A54-E212-4C60-BD41-D668E418A9DB}"/>
    <cellStyle name="Normal 2 5 3 6 2 3" xfId="15573" xr:uid="{0CB61A38-7EF3-43D6-948B-ECC541C781F9}"/>
    <cellStyle name="Normal 2 5 3 6 3" xfId="8026" xr:uid="{CE48BB44-792E-4F21-902E-4BB97AEF7655}"/>
    <cellStyle name="Normal 2 5 3 6 3 2" xfId="18406" xr:uid="{B62B2F41-6AB8-4DD0-AA31-E28A19E9F9D8}"/>
    <cellStyle name="Normal 2 5 3 6 4" xfId="10859" xr:uid="{C24DB934-6084-4D07-9EF6-4CE5B68AFF5C}"/>
    <cellStyle name="Normal 2 5 3 6 4 2" xfId="21239" xr:uid="{D38D8EEE-5F99-45F1-B30F-54336C143397}"/>
    <cellStyle name="Normal 2 5 3 6 5" xfId="25235" xr:uid="{A43D021D-1A55-47BA-A9F1-5348C5A3DDE9}"/>
    <cellStyle name="Normal 2 5 3 6 6" xfId="13424" xr:uid="{C1A7CE82-9259-47E3-BDAE-73A09C85EBF4}"/>
    <cellStyle name="Normal 2 5 3 7" xfId="2468" xr:uid="{00000000-0005-0000-0000-000092040000}"/>
    <cellStyle name="Normal 2 5 3 7 2" xfId="5758" xr:uid="{B168AF0A-31FE-458F-BE87-E8C90E776266}"/>
    <cellStyle name="Normal 2 5 3 7 2 2" xfId="28481" xr:uid="{F70FBECB-9D83-407D-84C4-17ADF63D7726}"/>
    <cellStyle name="Normal 2 5 3 7 2 3" xfId="15140" xr:uid="{6FE660AB-0937-442F-801C-F3C087699BEE}"/>
    <cellStyle name="Normal 2 5 3 7 3" xfId="7593" xr:uid="{58A42B35-60C8-41F2-AB70-65F4EF71C1DB}"/>
    <cellStyle name="Normal 2 5 3 7 3 2" xfId="17973" xr:uid="{DE52DCE9-40C2-452D-8456-5FF6AE9695A2}"/>
    <cellStyle name="Normal 2 5 3 7 4" xfId="10426" xr:uid="{910D1454-1412-4868-8BB6-9C605C88F5FF}"/>
    <cellStyle name="Normal 2 5 3 7 4 2" xfId="20806" xr:uid="{432812E6-7CDF-4C1E-BE4E-1CA4F7330669}"/>
    <cellStyle name="Normal 2 5 3 7 5" xfId="24120" xr:uid="{5C2766B1-ADA5-410F-A742-1CD7F4FC1B84}"/>
    <cellStyle name="Normal 2 5 3 7 6" xfId="12856" xr:uid="{7BA044FC-A76D-402C-8E1A-800974FD98C4}"/>
    <cellStyle name="Normal 2 5 3 8" xfId="2222" xr:uid="{00000000-0005-0000-0000-000081040000}"/>
    <cellStyle name="Normal 2 5 3 8 2" xfId="7349" xr:uid="{D2E4E38C-8D19-4275-8CE0-B7119B823696}"/>
    <cellStyle name="Normal 2 5 3 8 2 2" xfId="17729" xr:uid="{70C14F63-2795-48D7-A7DB-4101B9D794A7}"/>
    <cellStyle name="Normal 2 5 3 8 3" xfId="10182" xr:uid="{2F070E58-C7D0-4A47-8D76-D4BA544C705D}"/>
    <cellStyle name="Normal 2 5 3 8 3 2" xfId="20562" xr:uid="{AD63F703-5A02-4C99-8AFF-7D536F35CDF4}"/>
    <cellStyle name="Normal 2 5 3 8 4" xfId="24187" xr:uid="{0FB55210-A2F4-4E4D-A13B-45A04BF0A794}"/>
    <cellStyle name="Normal 2 5 3 8 5" xfId="14896" xr:uid="{C54113B0-249C-46BC-B11D-F443BD6799E6}"/>
    <cellStyle name="Normal 2 5 3 9" xfId="3944" xr:uid="{C0CC3FD7-CAC4-47BD-B3E9-E4DC609FB2A0}"/>
    <cellStyle name="Normal 2 5 3 9 2" xfId="8776" xr:uid="{0FA45915-D319-4183-BC2E-0054D365287E}"/>
    <cellStyle name="Normal 2 5 3 9 2 2" xfId="19156" xr:uid="{40D9AE69-1328-49C7-B694-85C243E1431D}"/>
    <cellStyle name="Normal 2 5 3 9 3" xfId="11609" xr:uid="{92587BA5-D326-4636-B8B0-18FE1AF758F5}"/>
    <cellStyle name="Normal 2 5 3 9 3 2" xfId="21989" xr:uid="{28E55DE2-C0C0-4102-854E-8884C587AD00}"/>
    <cellStyle name="Normal 2 5 3 9 4" xfId="16323" xr:uid="{93415755-5E1E-453E-9415-6BDBF66ECB00}"/>
    <cellStyle name="Normal 2 5 4" xfId="799" xr:uid="{00000000-0005-0000-0000-0000CB040000}"/>
    <cellStyle name="Normal 2 5 4 10" xfId="6900" xr:uid="{CB047E49-D53E-46AE-A873-27ABC9EECBD9}"/>
    <cellStyle name="Normal 2 5 4 10 2" xfId="17280" xr:uid="{B519EA17-B023-4DF0-876F-5671CF66B8AC}"/>
    <cellStyle name="Normal 2 5 4 11" xfId="9733" xr:uid="{9BB6EF12-CDE5-4744-8831-F0761B12D963}"/>
    <cellStyle name="Normal 2 5 4 11 2" xfId="20113" xr:uid="{170C48B2-6AEB-488F-BA8F-E698B6827046}"/>
    <cellStyle name="Normal 2 5 4 12" xfId="24914" xr:uid="{5B9F2A8E-0104-4D27-A837-7C63A45FF2A2}"/>
    <cellStyle name="Normal 2 5 4 13" xfId="12437" xr:uid="{F32A1A22-7BBF-4368-843F-7792A7197D73}"/>
    <cellStyle name="Normal 2 5 4 2" xfId="800" xr:uid="{00000000-0005-0000-0000-0000CC040000}"/>
    <cellStyle name="Normal 2 5 4 2 10" xfId="9734" xr:uid="{EB95C9A1-1894-4AD2-A17A-AC8E7ADD68F2}"/>
    <cellStyle name="Normal 2 5 4 2 10 2" xfId="20114" xr:uid="{2A98D9B5-85DE-413A-BB07-64EB77C01AF5}"/>
    <cellStyle name="Normal 2 5 4 2 11" xfId="23463" xr:uid="{27BC0A7A-B2F6-4886-A2DF-E73BCA1ECB62}"/>
    <cellStyle name="Normal 2 5 4 2 12" xfId="12569" xr:uid="{1CBDEFBE-2FCD-4FCB-A936-03F1F88C37C1}"/>
    <cellStyle name="Normal 2 5 4 2 2" xfId="801" xr:uid="{00000000-0005-0000-0000-0000CD040000}"/>
    <cellStyle name="Normal 2 5 4 2 2 2" xfId="3231" xr:uid="{00000000-0005-0000-0000-000096040000}"/>
    <cellStyle name="Normal 2 5 4 2 2 2 2" xfId="6289" xr:uid="{8892750F-7025-4C9C-96FB-CD8CFED5DCC5}"/>
    <cellStyle name="Normal 2 5 4 2 2 2 2 2" xfId="25962" xr:uid="{94FE1B15-B6FD-4918-B240-16B296DF0B2E}"/>
    <cellStyle name="Normal 2 5 4 2 2 2 2 3" xfId="26644" xr:uid="{7860B85E-A5C5-4E53-A052-92B8E69EEA39}"/>
    <cellStyle name="Normal 2 5 4 2 2 2 2 4" xfId="15858" xr:uid="{4E977405-66D9-42F9-A3FE-75344B532578}"/>
    <cellStyle name="Normal 2 5 4 2 2 2 3" xfId="8311" xr:uid="{FF599439-A5F8-4927-9DEE-E1B4DD50819A}"/>
    <cellStyle name="Normal 2 5 4 2 2 2 3 2" xfId="28887" xr:uid="{AA552203-6951-4942-B5F2-AC43969F3824}"/>
    <cellStyle name="Normal 2 5 4 2 2 2 3 3" xfId="18691" xr:uid="{06BB6B0A-50C3-4A17-B81D-AF2B71346F71}"/>
    <cellStyle name="Normal 2 5 4 2 2 2 4" xfId="11144" xr:uid="{65CD692F-6D05-4FC2-A4EB-56577F60FDE2}"/>
    <cellStyle name="Normal 2 5 4 2 2 2 4 2" xfId="21524" xr:uid="{6C0FFF33-281F-48A1-BC00-C6A7D8863B2C}"/>
    <cellStyle name="Normal 2 5 4 2 2 2 5" xfId="24945" xr:uid="{F48912EC-9A15-480E-92DD-56E3E099D83C}"/>
    <cellStyle name="Normal 2 5 4 2 2 2 6" xfId="13774" xr:uid="{3D655155-08D8-4600-B855-F8E49E61D9CD}"/>
    <cellStyle name="Normal 2 5 4 2 2 3" xfId="4310" xr:uid="{7FBF59B4-F836-44E7-BC8A-67A9782E935E}"/>
    <cellStyle name="Normal 2 5 4 2 2 3 2" xfId="9082" xr:uid="{6B304CD8-61FF-4486-AB86-0AA2692CB6CA}"/>
    <cellStyle name="Normal 2 5 4 2 2 3 2 2" xfId="29125" xr:uid="{8ADA81D0-515D-4FB2-B6C9-B393393B47A9}"/>
    <cellStyle name="Normal 2 5 4 2 2 3 2 3" xfId="19462" xr:uid="{B7804AE3-567D-4EC7-B458-518B57E6F949}"/>
    <cellStyle name="Normal 2 5 4 2 2 3 3" xfId="11915" xr:uid="{3CB8E62F-7E18-47BB-ACB0-0813D775BCC8}"/>
    <cellStyle name="Normal 2 5 4 2 2 3 3 2" xfId="22295" xr:uid="{54CFFEC8-9A5F-41D0-B3D3-81D04AAFAC3A}"/>
    <cellStyle name="Normal 2 5 4 2 2 3 4" xfId="23385" xr:uid="{DDC27A66-FC4B-4B00-AD6B-5CC898FB1855}"/>
    <cellStyle name="Normal 2 5 4 2 2 3 5" xfId="16629" xr:uid="{5CF0219C-D170-41C4-B12D-DE085AAAB22B}"/>
    <cellStyle name="Normal 2 5 4 2 2 4" xfId="5152" xr:uid="{0778C214-8051-49D9-A6EC-36AB2F8093BD}"/>
    <cellStyle name="Normal 2 5 4 2 2 4 2" xfId="28584" xr:uid="{7F0573E1-36D3-46C8-A8FD-9C4773A8E12C}"/>
    <cellStyle name="Normal 2 5 4 2 2 4 3" xfId="14449" xr:uid="{0CCCFEA0-645C-4913-A729-F698F8D2CE21}"/>
    <cellStyle name="Normal 2 5 4 2 2 5" xfId="6902" xr:uid="{48F2EDB2-782A-4B9C-BBD5-2644FB43DB10}"/>
    <cellStyle name="Normal 2 5 4 2 2 5 2" xfId="17282" xr:uid="{40A490A8-A648-4202-820A-452251C7EA31}"/>
    <cellStyle name="Normal 2 5 4 2 2 6" xfId="9735" xr:uid="{62E04ED5-DBA4-49DE-BE42-8EC1B0449D0A}"/>
    <cellStyle name="Normal 2 5 4 2 2 6 2" xfId="20115" xr:uid="{3CC93754-9412-4E1B-BF1C-75BB4310CF7D}"/>
    <cellStyle name="Normal 2 5 4 2 2 7" xfId="25552" xr:uid="{379DBCBE-3014-4986-A692-82ABB0DF1F03}"/>
    <cellStyle name="Normal 2 5 4 2 2 8" xfId="13185" xr:uid="{F21C79F2-99B4-471A-8405-E298CB8D5B4B}"/>
    <cellStyle name="Normal 2 5 4 2 3" xfId="3232" xr:uid="{00000000-0005-0000-0000-000097040000}"/>
    <cellStyle name="Normal 2 5 4 2 3 2" xfId="4485" xr:uid="{5DC40255-4AB9-41D9-AA22-7F46584C7977}"/>
    <cellStyle name="Normal 2 5 4 2 3 2 2" xfId="9257" xr:uid="{A6CD52E1-8F01-4B11-8E41-3640A9E23CA8}"/>
    <cellStyle name="Normal 2 5 4 2 3 2 2 2" xfId="29244" xr:uid="{E5527572-4523-48F2-8335-40563C2D2BD9}"/>
    <cellStyle name="Normal 2 5 4 2 3 2 2 3" xfId="19637" xr:uid="{3D618317-D045-49C1-B479-ECBF6F101EA3}"/>
    <cellStyle name="Normal 2 5 4 2 3 2 3" xfId="12090" xr:uid="{8623B10A-97D4-44F2-AB73-D17D6B7CA6D2}"/>
    <cellStyle name="Normal 2 5 4 2 3 2 3 2" xfId="22470" xr:uid="{E2BD33F1-B295-44CF-AC3B-B63D13292E28}"/>
    <cellStyle name="Normal 2 5 4 2 3 2 4" xfId="23219" xr:uid="{DEC4DE71-6A92-4A94-9895-3CE20C6033CC}"/>
    <cellStyle name="Normal 2 5 4 2 3 2 5" xfId="16804" xr:uid="{03831A9E-3093-4AD7-B572-9DA03DEBA0A9}"/>
    <cellStyle name="Normal 2 5 4 2 3 3" xfId="6290" xr:uid="{E6D74EAA-6FE7-442E-A52E-B57B18C5E209}"/>
    <cellStyle name="Normal 2 5 4 2 3 3 2" xfId="27321" xr:uid="{CF77D49A-D9CD-44D2-AA9F-B29A6E780FC6}"/>
    <cellStyle name="Normal 2 5 4 2 3 3 3" xfId="15859" xr:uid="{ABFFC3E6-8148-47F1-8C67-E614D71AE630}"/>
    <cellStyle name="Normal 2 5 4 2 3 4" xfId="8312" xr:uid="{29BCBE05-055A-4AA4-A916-C30589B88393}"/>
    <cellStyle name="Normal 2 5 4 2 3 4 2" xfId="18692" xr:uid="{3D1BD514-A17F-42EF-9782-850874232843}"/>
    <cellStyle name="Normal 2 5 4 2 3 5" xfId="11145" xr:uid="{E430120C-1198-478F-9570-5613C973472C}"/>
    <cellStyle name="Normal 2 5 4 2 3 5 2" xfId="21525" xr:uid="{EE98C3E7-679E-436B-84BB-40510BAA4D7E}"/>
    <cellStyle name="Normal 2 5 4 2 3 6" xfId="23011" xr:uid="{B630333F-32C6-44E8-B1BA-4EB5CB71210F}"/>
    <cellStyle name="Normal 2 5 4 2 3 7" xfId="13775" xr:uid="{CABF6DF4-D203-40E7-8580-375F9E0B5520}"/>
    <cellStyle name="Normal 2 5 4 2 4" xfId="3230" xr:uid="{00000000-0005-0000-0000-000098040000}"/>
    <cellStyle name="Normal 2 5 4 2 4 2" xfId="6288" xr:uid="{DB80DA47-D9AB-4FA4-8155-F6D6F7D36B71}"/>
    <cellStyle name="Normal 2 5 4 2 4 2 2" xfId="26739" xr:uid="{9107CABB-44EF-46AF-A11E-13BEE7C4AC89}"/>
    <cellStyle name="Normal 2 5 4 2 4 2 3" xfId="15857" xr:uid="{82395B0F-9FBC-4A63-BA5B-789770D2B473}"/>
    <cellStyle name="Normal 2 5 4 2 4 3" xfId="8310" xr:uid="{F16C64E1-BB72-42DE-86F4-36E661E71648}"/>
    <cellStyle name="Normal 2 5 4 2 4 3 2" xfId="18690" xr:uid="{F772F717-D7F6-4290-A6E4-0AF6BC7B9D9A}"/>
    <cellStyle name="Normal 2 5 4 2 4 4" xfId="11143" xr:uid="{4A04CFD3-6C2A-4A0B-B0CB-853EE8160755}"/>
    <cellStyle name="Normal 2 5 4 2 4 4 2" xfId="21523" xr:uid="{170C47F2-7A01-4395-9C80-6B5D4B0F0975}"/>
    <cellStyle name="Normal 2 5 4 2 4 5" xfId="22895" xr:uid="{1848D2BC-0BF3-48A3-B42C-9E19ACF9A27C}"/>
    <cellStyle name="Normal 2 5 4 2 4 6" xfId="13773" xr:uid="{DF0108D8-7A87-4479-8691-E338607AEFDA}"/>
    <cellStyle name="Normal 2 5 4 2 5" xfId="2614" xr:uid="{00000000-0005-0000-0000-000099040000}"/>
    <cellStyle name="Normal 2 5 4 2 5 2" xfId="5876" xr:uid="{C6ED515C-823D-465B-8FA8-CE37855AFDFD}"/>
    <cellStyle name="Normal 2 5 4 2 5 2 2" xfId="27069" xr:uid="{788B9FD6-1B42-42DE-B104-07F1F18FCFA8}"/>
    <cellStyle name="Normal 2 5 4 2 5 2 3" xfId="15286" xr:uid="{D877FED5-C8D1-4A35-B433-3E952F9E622C}"/>
    <cellStyle name="Normal 2 5 4 2 5 3" xfId="7739" xr:uid="{D7217A46-636B-4E62-8C1D-44E495DC81DF}"/>
    <cellStyle name="Normal 2 5 4 2 5 3 2" xfId="18119" xr:uid="{137CCD0F-8E52-4BBD-A882-F23F6AA0A4A2}"/>
    <cellStyle name="Normal 2 5 4 2 5 4" xfId="10572" xr:uid="{AC736895-F3E6-437E-899E-AD19F45FFECD}"/>
    <cellStyle name="Normal 2 5 4 2 5 4 2" xfId="20952" xr:uid="{C2AA678F-17E9-4DB7-9978-72037C745C82}"/>
    <cellStyle name="Normal 2 5 4 2 5 5" xfId="25063" xr:uid="{DED9F27F-1D36-4A74-9781-40DFB816567F}"/>
    <cellStyle name="Normal 2 5 4 2 5 6" xfId="13002" xr:uid="{76BA3568-8444-479A-ACBE-F14C4BAD7BE8}"/>
    <cellStyle name="Normal 2 5 4 2 6" xfId="2335" xr:uid="{00000000-0005-0000-0000-000094040000}"/>
    <cellStyle name="Normal 2 5 4 2 6 2" xfId="7462" xr:uid="{25409F02-F46E-4D75-88A6-DDC0D0A166E8}"/>
    <cellStyle name="Normal 2 5 4 2 6 2 2" xfId="17842" xr:uid="{0643C825-0F1C-4F25-8705-92A30E6D91AB}"/>
    <cellStyle name="Normal 2 5 4 2 6 3" xfId="10295" xr:uid="{CD562E2F-C260-4F18-BEB9-19724D5EF427}"/>
    <cellStyle name="Normal 2 5 4 2 6 3 2" xfId="20675" xr:uid="{14277278-988F-4838-B827-6AAFBE72922E}"/>
    <cellStyle name="Normal 2 5 4 2 6 4" xfId="23528" xr:uid="{62257298-F20E-40FE-A285-25EB21138115}"/>
    <cellStyle name="Normal 2 5 4 2 6 5" xfId="15009" xr:uid="{39738CDA-B811-40FE-BB3C-B0CCEF5195E5}"/>
    <cellStyle name="Normal 2 5 4 2 7" xfId="3850" xr:uid="{162D58BF-87B5-4024-9A43-A5B2C04A0161}"/>
    <cellStyle name="Normal 2 5 4 2 7 2" xfId="8683" xr:uid="{65B605F4-4609-4305-8D28-2EE553D95677}"/>
    <cellStyle name="Normal 2 5 4 2 7 2 2" xfId="19063" xr:uid="{A5D90364-D8A4-4F97-B71B-2126BE45F25C}"/>
    <cellStyle name="Normal 2 5 4 2 7 3" xfId="11516" xr:uid="{700EFDCE-B801-4804-99CD-8A45C4D03B2C}"/>
    <cellStyle name="Normal 2 5 4 2 7 3 2" xfId="21896" xr:uid="{3D215DEC-F09D-4E9E-8183-935E0541AAAE}"/>
    <cellStyle name="Normal 2 5 4 2 7 4" xfId="16230" xr:uid="{3762B984-E117-4881-8D1B-7C3DE39B9EDD}"/>
    <cellStyle name="Normal 2 5 4 2 8" xfId="5151" xr:uid="{341430D9-980A-4F5D-B039-7FC0AD728E13}"/>
    <cellStyle name="Normal 2 5 4 2 8 2" xfId="14448" xr:uid="{785D2A81-823E-486F-BA6E-029A4B9F26F2}"/>
    <cellStyle name="Normal 2 5 4 2 9" xfId="6901" xr:uid="{7DBA4338-0581-447F-8ED7-CC1DDC537A18}"/>
    <cellStyle name="Normal 2 5 4 2 9 2" xfId="17281" xr:uid="{C4C678DC-DD02-4458-A5EA-3D98E50F3F9A}"/>
    <cellStyle name="Normal 2 5 4 3" xfId="802" xr:uid="{00000000-0005-0000-0000-0000CE040000}"/>
    <cellStyle name="Normal 2 5 4 3 2" xfId="3233" xr:uid="{00000000-0005-0000-0000-00009B040000}"/>
    <cellStyle name="Normal 2 5 4 3 2 2" xfId="6291" xr:uid="{50B50866-DA33-4B3F-8008-086AF650AE48}"/>
    <cellStyle name="Normal 2 5 4 3 2 2 2" xfId="25755" xr:uid="{1C0872C6-FFD3-4987-A6E5-5ED601C8D81E}"/>
    <cellStyle name="Normal 2 5 4 3 2 2 3" xfId="26334" xr:uid="{4B84C1BB-C313-4CFC-9FA0-D99D406DB19D}"/>
    <cellStyle name="Normal 2 5 4 3 2 2 4" xfId="15860" xr:uid="{DDB198C1-AB0F-41D9-B1B6-8437B7591C65}"/>
    <cellStyle name="Normal 2 5 4 3 2 3" xfId="8313" xr:uid="{1E8B7BDA-BCFF-4187-8D93-94A7A0F3C02E}"/>
    <cellStyle name="Normal 2 5 4 3 2 3 2" xfId="28888" xr:uid="{633CD293-4B43-4169-A162-738BB7F75997}"/>
    <cellStyle name="Normal 2 5 4 3 2 3 3" xfId="18693" xr:uid="{D0EA3727-7953-4F37-975F-2E8BDC4A612A}"/>
    <cellStyle name="Normal 2 5 4 3 2 4" xfId="11146" xr:uid="{6CD7079C-C4CF-491D-8DF4-9F094A829A7A}"/>
    <cellStyle name="Normal 2 5 4 3 2 4 2" xfId="21526" xr:uid="{AD540BEF-2E78-4785-A94F-B2AEF5F157C4}"/>
    <cellStyle name="Normal 2 5 4 3 2 5" xfId="24497" xr:uid="{CDB605C4-6B54-4A38-AAF7-EF67EA92A5A8}"/>
    <cellStyle name="Normal 2 5 4 3 2 6" xfId="13776" xr:uid="{659849B3-E706-44C8-A5BB-7B76C0F6DE21}"/>
    <cellStyle name="Normal 2 5 4 3 3" xfId="2744" xr:uid="{00000000-0005-0000-0000-00009C040000}"/>
    <cellStyle name="Normal 2 5 4 3 3 2" xfId="5962" xr:uid="{479FE92E-C60D-4791-AA5D-06281A84CF93}"/>
    <cellStyle name="Normal 2 5 4 3 3 2 2" xfId="27014" xr:uid="{007A9210-C9B0-4830-B436-4DEEA162BB27}"/>
    <cellStyle name="Normal 2 5 4 3 3 2 3" xfId="15415" xr:uid="{58905F66-01AB-4E82-90BC-B3BA69878392}"/>
    <cellStyle name="Normal 2 5 4 3 3 3" xfId="7868" xr:uid="{E680DD54-98F0-451A-8320-193E0CA21586}"/>
    <cellStyle name="Normal 2 5 4 3 3 3 2" xfId="18248" xr:uid="{7B1E9CA3-28C2-4984-95A2-EA840AEA72D8}"/>
    <cellStyle name="Normal 2 5 4 3 3 4" xfId="10701" xr:uid="{772511E3-642B-4AE0-A070-393A8F866D2F}"/>
    <cellStyle name="Normal 2 5 4 3 3 4 2" xfId="21081" xr:uid="{9524AED9-478F-4837-BFD2-BB4C654ADB2C}"/>
    <cellStyle name="Normal 2 5 4 3 3 5" xfId="25123" xr:uid="{056D29C0-6E4A-449F-82BA-019D4A853108}"/>
    <cellStyle name="Normal 2 5 4 3 3 6" xfId="13184" xr:uid="{99A645E2-323D-45E7-B252-D6C9B1CE15A1}"/>
    <cellStyle name="Normal 2 5 4 3 4" xfId="4169" xr:uid="{C18E6F66-FC48-49F9-94ED-CD9928116EBF}"/>
    <cellStyle name="Normal 2 5 4 3 4 2" xfId="8941" xr:uid="{3179B175-76D2-4BCE-AC32-159A0E477C5D}"/>
    <cellStyle name="Normal 2 5 4 3 4 2 2" xfId="29034" xr:uid="{17BA5E51-32A3-4C19-BB28-A18B680D8648}"/>
    <cellStyle name="Normal 2 5 4 3 4 2 3" xfId="19321" xr:uid="{40E053A9-3D90-44F5-AC11-D6D8C5BEA08D}"/>
    <cellStyle name="Normal 2 5 4 3 4 3" xfId="11774" xr:uid="{B5616F0F-C1A1-4239-A9D4-0050D295F49E}"/>
    <cellStyle name="Normal 2 5 4 3 4 3 2" xfId="22154" xr:uid="{17C9D815-38BA-46F8-A4D9-8C27A342056E}"/>
    <cellStyle name="Normal 2 5 4 3 4 4" xfId="22775" xr:uid="{BE1605A0-33D5-4801-B0B1-0E1562485F13}"/>
    <cellStyle name="Normal 2 5 4 3 4 5" xfId="16488" xr:uid="{CC38903E-021A-4601-B2EE-565691E281E2}"/>
    <cellStyle name="Normal 2 5 4 3 5" xfId="5153" xr:uid="{C952C535-5D53-4DD0-ABCF-C3136F3BE241}"/>
    <cellStyle name="Normal 2 5 4 3 5 2" xfId="26062" xr:uid="{B4B54ED6-BB80-4607-99C0-3ADC5434626C}"/>
    <cellStyle name="Normal 2 5 4 3 5 3" xfId="14450" xr:uid="{F3560938-C0A9-4375-BD62-149F4CD9E68C}"/>
    <cellStyle name="Normal 2 5 4 3 6" xfId="6903" xr:uid="{999E3F87-A5E8-423B-BA0B-DBFB7ED339E7}"/>
    <cellStyle name="Normal 2 5 4 3 6 2" xfId="17283" xr:uid="{0D1258FF-8C1B-44EA-AC66-98F18429218A}"/>
    <cellStyle name="Normal 2 5 4 3 7" xfId="9736" xr:uid="{66E8417C-927D-43DC-B500-0F097AF38B13}"/>
    <cellStyle name="Normal 2 5 4 3 7 2" xfId="20116" xr:uid="{86413260-1DE6-41C4-B186-ADF7C2E1CD7B}"/>
    <cellStyle name="Normal 2 5 4 3 8" xfId="23504" xr:uid="{5D740C48-E90D-42E6-BCDE-0B4EA2C97E76}"/>
    <cellStyle name="Normal 2 5 4 3 9" xfId="12727" xr:uid="{4FA03352-1107-47C3-A077-A9C56727C82B}"/>
    <cellStyle name="Normal 2 5 4 4" xfId="803" xr:uid="{00000000-0005-0000-0000-0000CF040000}"/>
    <cellStyle name="Normal 2 5 4 4 2" xfId="4486" xr:uid="{D6978C43-CA09-4E04-9AE2-D0E1B87F7F35}"/>
    <cellStyle name="Normal 2 5 4 4 2 2" xfId="9258" xr:uid="{62B451D0-F95D-4505-85F8-E7252DA4D7AE}"/>
    <cellStyle name="Normal 2 5 4 4 2 2 2" xfId="29245" xr:uid="{DDF38908-85C6-44E3-94B7-62BF0D524807}"/>
    <cellStyle name="Normal 2 5 4 4 2 2 3" xfId="19638" xr:uid="{DFB0C713-B0F3-4C72-815E-F5A1BEB135E1}"/>
    <cellStyle name="Normal 2 5 4 4 2 3" xfId="12091" xr:uid="{832CE881-65AD-44F1-9428-BA88AA1B34FD}"/>
    <cellStyle name="Normal 2 5 4 4 2 3 2" xfId="22471" xr:uid="{B0F12F65-F66F-43F3-8DEC-28564B5E735F}"/>
    <cellStyle name="Normal 2 5 4 4 2 4" xfId="25256" xr:uid="{BA0120A3-6D5F-4DAF-A9FF-0F7F3816C122}"/>
    <cellStyle name="Normal 2 5 4 4 2 5" xfId="16805" xr:uid="{5C630BA1-81F8-474C-9DAE-3EEB55F3D215}"/>
    <cellStyle name="Normal 2 5 4 4 3" xfId="5154" xr:uid="{21F11453-0AEC-4C46-90D3-7FD45CBC21B2}"/>
    <cellStyle name="Normal 2 5 4 4 3 2" xfId="27382" xr:uid="{FC498850-FDAB-404A-9CB3-FC604ED9283B}"/>
    <cellStyle name="Normal 2 5 4 4 3 3" xfId="14451" xr:uid="{29479F74-D8CA-4820-9FD5-9DA190167237}"/>
    <cellStyle name="Normal 2 5 4 4 4" xfId="6904" xr:uid="{E97DD30D-E566-40B7-968C-42988E13AD67}"/>
    <cellStyle name="Normal 2 5 4 4 4 2" xfId="17284" xr:uid="{2F07B4BE-3BBD-4DD8-AFDB-7528BE40E92D}"/>
    <cellStyle name="Normal 2 5 4 4 5" xfId="9737" xr:uid="{E5FED9C7-A660-41B8-80AB-7D3A5B9CB8E1}"/>
    <cellStyle name="Normal 2 5 4 4 5 2" xfId="20117" xr:uid="{27CB0F03-6C83-46FE-84F0-3FDF60330C1F}"/>
    <cellStyle name="Normal 2 5 4 4 6" xfId="25314" xr:uid="{9D63DE6D-DEDE-48E2-B56F-918C29F19298}"/>
    <cellStyle name="Normal 2 5 4 4 7" xfId="13777" xr:uid="{F66F2F40-AACE-4F6A-A14D-072FE1923A67}"/>
    <cellStyle name="Normal 2 5 4 5" xfId="2910" xr:uid="{00000000-0005-0000-0000-00009E040000}"/>
    <cellStyle name="Normal 2 5 4 5 2" xfId="6096" xr:uid="{82F3BA4F-E207-4B9A-9910-359101949C60}"/>
    <cellStyle name="Normal 2 5 4 5 2 2" xfId="25716" xr:uid="{ED5540AF-927E-4978-A626-22773E44B889}"/>
    <cellStyle name="Normal 2 5 4 5 2 3" xfId="28151" xr:uid="{B947B300-9284-4F02-B8DE-8739518CABA9}"/>
    <cellStyle name="Normal 2 5 4 5 2 4" xfId="15574" xr:uid="{F83BDE56-1621-49B9-95C9-8E09BCA53E9A}"/>
    <cellStyle name="Normal 2 5 4 5 3" xfId="8027" xr:uid="{58964821-1480-4CFF-BC1E-DEE28ABAA3A4}"/>
    <cellStyle name="Normal 2 5 4 5 3 2" xfId="27573" xr:uid="{3FCD6158-F55C-4A99-AFE8-AC0AD8F1C5FC}"/>
    <cellStyle name="Normal 2 5 4 5 3 3" xfId="18407" xr:uid="{2B12AB97-715F-4CA4-8118-7E048D4818B9}"/>
    <cellStyle name="Normal 2 5 4 5 4" xfId="10860" xr:uid="{322344A4-6370-448D-9A19-9FFF0A0EBB87}"/>
    <cellStyle name="Normal 2 5 4 5 4 2" xfId="21240" xr:uid="{BD3D013F-FB52-4781-ACDA-6CB9E0DFDAC2}"/>
    <cellStyle name="Normal 2 5 4 5 5" xfId="25008" xr:uid="{DBB906A4-FF99-44A3-B072-54C59F3AC677}"/>
    <cellStyle name="Normal 2 5 4 5 6" xfId="13425" xr:uid="{89C3CDA7-AD13-48C2-A787-E7820AD12A83}"/>
    <cellStyle name="Normal 2 5 4 6" xfId="2451" xr:uid="{00000000-0005-0000-0000-00009F040000}"/>
    <cellStyle name="Normal 2 5 4 6 2" xfId="5743" xr:uid="{01AA28DA-82FD-467D-B845-688DE3C577C9}"/>
    <cellStyle name="Normal 2 5 4 6 2 2" xfId="26720" xr:uid="{1F1772C2-D89B-42CA-99EC-EE93D20588DC}"/>
    <cellStyle name="Normal 2 5 4 6 2 3" xfId="15123" xr:uid="{4A88CE08-1C4A-461C-B06A-DAB10521AF1D}"/>
    <cellStyle name="Normal 2 5 4 6 3" xfId="7576" xr:uid="{85BF8BDC-C508-491C-B3C6-0293DB61FF09}"/>
    <cellStyle name="Normal 2 5 4 6 3 2" xfId="17956" xr:uid="{5B1A1E34-F1F5-40B8-8182-566002DFEC83}"/>
    <cellStyle name="Normal 2 5 4 6 4" xfId="10409" xr:uid="{A231B469-232B-4AC3-9BA9-13557F9698A4}"/>
    <cellStyle name="Normal 2 5 4 6 4 2" xfId="20789" xr:uid="{581BFFB7-F2DC-42A1-9FD8-3017C7ACE419}"/>
    <cellStyle name="Normal 2 5 4 6 5" xfId="22958" xr:uid="{08418D1B-1606-4AFE-A702-B20050467076}"/>
    <cellStyle name="Normal 2 5 4 6 6" xfId="12839" xr:uid="{F02D17FD-1E6F-458B-A1C6-7D0836E4FA05}"/>
    <cellStyle name="Normal 2 5 4 7" xfId="2205" xr:uid="{00000000-0005-0000-0000-000093040000}"/>
    <cellStyle name="Normal 2 5 4 7 2" xfId="7332" xr:uid="{76FB4F97-C557-4187-A6A1-DD18FD9DC2BC}"/>
    <cellStyle name="Normal 2 5 4 7 2 2" xfId="17712" xr:uid="{5DBBF08A-9324-4334-B237-F04D6D5C5324}"/>
    <cellStyle name="Normal 2 5 4 7 3" xfId="10165" xr:uid="{6CA286A1-3D3E-4B88-A600-03E8AA933411}"/>
    <cellStyle name="Normal 2 5 4 7 3 2" xfId="20545" xr:uid="{FC2443B2-1DCD-4E48-80DF-F9D548EFC27B}"/>
    <cellStyle name="Normal 2 5 4 7 4" xfId="23565" xr:uid="{E0153EB8-F150-4EB2-9768-23A91346042C}"/>
    <cellStyle name="Normal 2 5 4 7 5" xfId="14879" xr:uid="{33E111B5-39AB-47F9-AD6C-B963E736D7C1}"/>
    <cellStyle name="Normal 2 5 4 8" xfId="3945" xr:uid="{FCE84AC3-A42E-44D6-ACFD-6746D094449F}"/>
    <cellStyle name="Normal 2 5 4 8 2" xfId="8777" xr:uid="{689D8527-76D0-44A6-A103-A5584523EA58}"/>
    <cellStyle name="Normal 2 5 4 8 2 2" xfId="19157" xr:uid="{865D3EDE-D9F8-4849-8638-DF9B7FE9C26B}"/>
    <cellStyle name="Normal 2 5 4 8 3" xfId="11610" xr:uid="{BECE0860-AF21-493B-A6D3-4385EFE92B85}"/>
    <cellStyle name="Normal 2 5 4 8 3 2" xfId="21990" xr:uid="{F5092BC2-FB1C-4116-99C2-328FF80CD80C}"/>
    <cellStyle name="Normal 2 5 4 8 4" xfId="16324" xr:uid="{FDE69E20-2578-4DAD-82A7-9D3AF28CFA02}"/>
    <cellStyle name="Normal 2 5 4 9" xfId="5150" xr:uid="{69E00AE9-3840-4742-BD70-C16F595F6463}"/>
    <cellStyle name="Normal 2 5 4 9 2" xfId="14447" xr:uid="{666B43F1-6AEA-475C-9BCA-812F21795D68}"/>
    <cellStyle name="Normal 2 5 5" xfId="804" xr:uid="{00000000-0005-0000-0000-0000D0040000}"/>
    <cellStyle name="Normal 2 5 5 10" xfId="9738" xr:uid="{25B12A57-E01A-4D69-B103-01944B1F5B60}"/>
    <cellStyle name="Normal 2 5 5 10 2" xfId="20118" xr:uid="{3D2F8A98-9310-40FF-A621-67EB1D26F989}"/>
    <cellStyle name="Normal 2 5 5 11" xfId="23690" xr:uid="{FFC1CC40-2164-4803-8DCB-63637F628ECC}"/>
    <cellStyle name="Normal 2 5 5 12" xfId="12570" xr:uid="{8D9806FB-F064-4F62-A65F-BCB332ACA626}"/>
    <cellStyle name="Normal 2 5 5 2" xfId="805" xr:uid="{00000000-0005-0000-0000-0000D1040000}"/>
    <cellStyle name="Normal 2 5 5 2 2" xfId="806" xr:uid="{00000000-0005-0000-0000-0000D2040000}"/>
    <cellStyle name="Normal 2 5 5 2 2 2" xfId="5157" xr:uid="{E4B2A9DC-582B-4F55-9A01-4E2F555AEC5F}"/>
    <cellStyle name="Normal 2 5 5 2 2 2 2" xfId="25675" xr:uid="{05F2C159-3DE3-4AE9-834D-4BEE22F5B177}"/>
    <cellStyle name="Normal 2 5 5 2 2 2 3" xfId="27075" xr:uid="{E0F32341-9C91-4C31-9C59-F218A4623226}"/>
    <cellStyle name="Normal 2 5 5 2 2 2 4" xfId="14454" xr:uid="{39357364-8AC4-4EE6-9889-F524869D438A}"/>
    <cellStyle name="Normal 2 5 5 2 2 3" xfId="6907" xr:uid="{0F15B9DC-FF63-4B34-BBEA-DB66AB1B5CA0}"/>
    <cellStyle name="Normal 2 5 5 2 2 3 2" xfId="27599" xr:uid="{BB063906-2095-4817-B9F7-5DC408AE9E4F}"/>
    <cellStyle name="Normal 2 5 5 2 2 3 3" xfId="28635" xr:uid="{2BA02F08-B258-425A-A010-B1546EEBA161}"/>
    <cellStyle name="Normal 2 5 5 2 2 3 4" xfId="17287" xr:uid="{5E8AC5CE-5089-4B39-9FAC-DFBDA6E02A98}"/>
    <cellStyle name="Normal 2 5 5 2 2 4" xfId="9740" xr:uid="{5A2F8EB4-5643-4570-9FE1-F0F031665C2A}"/>
    <cellStyle name="Normal 2 5 5 2 2 4 2" xfId="29398" xr:uid="{00692C25-6D45-4B77-A7AB-87FA4AF12D4B}"/>
    <cellStyle name="Normal 2 5 5 2 2 4 3" xfId="20120" xr:uid="{A704B41A-EB47-4AD2-BD7C-903D2864E934}"/>
    <cellStyle name="Normal 2 5 5 2 2 5" xfId="24774" xr:uid="{28DEBFA8-394C-4FF4-933C-F9077E12D851}"/>
    <cellStyle name="Normal 2 5 5 2 2 6" xfId="13778" xr:uid="{8BAC12EE-1A3B-44CF-A790-EFBF3FE73BC5}"/>
    <cellStyle name="Normal 2 5 5 2 3" xfId="2745" xr:uid="{00000000-0005-0000-0000-0000A3040000}"/>
    <cellStyle name="Normal 2 5 5 2 3 2" xfId="5963" xr:uid="{56366823-1D59-4259-945F-8F38B6326D03}"/>
    <cellStyle name="Normal 2 5 5 2 3 2 2" xfId="27949" xr:uid="{DA4AE47D-0BBD-4E15-BE53-1FB7D61FC10B}"/>
    <cellStyle name="Normal 2 5 5 2 3 2 3" xfId="15416" xr:uid="{7FEBD8A0-FE79-4BA7-A602-B1D99217517A}"/>
    <cellStyle name="Normal 2 5 5 2 3 3" xfId="7869" xr:uid="{2D3488C1-607B-4B74-A36B-4651CFF59756}"/>
    <cellStyle name="Normal 2 5 5 2 3 3 2" xfId="18249" xr:uid="{7D4E7861-73EC-46ED-95BA-5C4ADD31208D}"/>
    <cellStyle name="Normal 2 5 5 2 3 4" xfId="10702" xr:uid="{886ADC12-704C-4686-A78B-6A81205343BF}"/>
    <cellStyle name="Normal 2 5 5 2 3 4 2" xfId="21082" xr:uid="{55EFF2CD-C8E8-44C9-B4DD-BAD7B5E54D2C}"/>
    <cellStyle name="Normal 2 5 5 2 3 5" xfId="24917" xr:uid="{3AB73BA5-C584-4DFE-9B25-CF46E0D80100}"/>
    <cellStyle name="Normal 2 5 5 2 3 6" xfId="13186" xr:uid="{F9627F31-EA33-46EE-90D0-B661B3464917}"/>
    <cellStyle name="Normal 2 5 5 2 4" xfId="4170" xr:uid="{01146833-4B57-4ED5-BB9C-C716F4DA5178}"/>
    <cellStyle name="Normal 2 5 5 2 4 2" xfId="8942" xr:uid="{987E1115-D183-47A1-A5EF-D2BC195641EB}"/>
    <cellStyle name="Normal 2 5 5 2 4 2 2" xfId="29035" xr:uid="{253D3476-2FDD-4EF7-8CEB-E4E65439E1EB}"/>
    <cellStyle name="Normal 2 5 5 2 4 2 3" xfId="19322" xr:uid="{E6D2F63C-E15D-4754-81ED-31F6A6C18E83}"/>
    <cellStyle name="Normal 2 5 5 2 4 3" xfId="11775" xr:uid="{238DB489-BBA8-427C-B1ED-753DEA94FCC0}"/>
    <cellStyle name="Normal 2 5 5 2 4 3 2" xfId="22155" xr:uid="{86432B90-59F4-43FF-8900-0658A11B8AD1}"/>
    <cellStyle name="Normal 2 5 5 2 4 4" xfId="24331" xr:uid="{A134472F-4F0C-4B36-89AC-E882025ED22F}"/>
    <cellStyle name="Normal 2 5 5 2 4 5" xfId="16489" xr:uid="{BC840C62-7931-4908-B05E-8878F6D5BE02}"/>
    <cellStyle name="Normal 2 5 5 2 5" xfId="5156" xr:uid="{8D8DB419-A577-4C87-85B3-8E77FEA28754}"/>
    <cellStyle name="Normal 2 5 5 2 5 2" xfId="26220" xr:uid="{0B4E32D5-20C8-4ABE-9578-A416367360DB}"/>
    <cellStyle name="Normal 2 5 5 2 5 3" xfId="14453" xr:uid="{CB357D9E-C48B-4566-9649-283D305F8546}"/>
    <cellStyle name="Normal 2 5 5 2 6" xfId="6906" xr:uid="{FD52F4DB-C700-4971-8543-2462E176B89D}"/>
    <cellStyle name="Normal 2 5 5 2 6 2" xfId="17286" xr:uid="{CB4915F8-72F2-4AAF-BD9C-0336461E94C6}"/>
    <cellStyle name="Normal 2 5 5 2 7" xfId="9739" xr:uid="{87680FF5-81D1-4C2C-A4D7-75E52405DD48}"/>
    <cellStyle name="Normal 2 5 5 2 7 2" xfId="20119" xr:uid="{8ED05A9E-B87A-4474-B4E5-92C8203103D6}"/>
    <cellStyle name="Normal 2 5 5 2 8" xfId="23256" xr:uid="{6F526BDC-8D93-4CA2-BE0C-F2116A473742}"/>
    <cellStyle name="Normal 2 5 5 2 9" xfId="12728" xr:uid="{4393172E-B977-4BFD-9CBB-45548A785D2D}"/>
    <cellStyle name="Normal 2 5 5 3" xfId="807" xr:uid="{00000000-0005-0000-0000-0000D3040000}"/>
    <cellStyle name="Normal 2 5 5 3 2" xfId="4487" xr:uid="{191D5304-2252-407A-9F2F-C5169E3303B7}"/>
    <cellStyle name="Normal 2 5 5 3 2 2" xfId="9259" xr:uid="{3374D08B-9E7E-417E-85CE-960300A98FF7}"/>
    <cellStyle name="Normal 2 5 5 3 2 2 2" xfId="29246" xr:uid="{67EF28EC-1281-48F9-9714-DA45D7F343B0}"/>
    <cellStyle name="Normal 2 5 5 3 2 2 3" xfId="19639" xr:uid="{1AE8119A-1E32-495A-9E96-17F3F3C26B7E}"/>
    <cellStyle name="Normal 2 5 5 3 2 3" xfId="12092" xr:uid="{FD263DEC-19CA-42C9-B0CF-1372320E17FC}"/>
    <cellStyle name="Normal 2 5 5 3 2 3 2" xfId="22472" xr:uid="{A734C87D-1856-47B5-82DB-A492D3B3CA73}"/>
    <cellStyle name="Normal 2 5 5 3 2 4" xfId="25656" xr:uid="{5CC917C6-B20D-4A15-98EC-39307646EEC9}"/>
    <cellStyle name="Normal 2 5 5 3 2 5" xfId="16806" xr:uid="{EE13CA3C-0AC0-45AB-A3D7-00B192BA0EAC}"/>
    <cellStyle name="Normal 2 5 5 3 3" xfId="5158" xr:uid="{2FD359F9-0260-41C0-8B6C-193FE44FC7F7}"/>
    <cellStyle name="Normal 2 5 5 3 3 2" xfId="24143" xr:uid="{8243E976-362A-490C-ADBF-9D69A88FDAE2}"/>
    <cellStyle name="Normal 2 5 5 3 3 3" xfId="28703" xr:uid="{BB72FBDB-62A7-4935-A335-B18AB8140F0B}"/>
    <cellStyle name="Normal 2 5 5 3 3 4" xfId="14455" xr:uid="{6774E968-FF01-46F8-818E-5F6444BCD5F2}"/>
    <cellStyle name="Normal 2 5 5 3 4" xfId="6908" xr:uid="{03100050-60A7-436A-A4B1-C230ED560312}"/>
    <cellStyle name="Normal 2 5 5 3 4 2" xfId="24591" xr:uid="{72BADDE7-E342-49AD-B407-03B19458F00D}"/>
    <cellStyle name="Normal 2 5 5 3 4 3" xfId="26088" xr:uid="{21D00A71-A155-4754-B813-A137C4A7D1A9}"/>
    <cellStyle name="Normal 2 5 5 3 4 4" xfId="17288" xr:uid="{3D5887B5-0C78-4532-938D-B6883292D212}"/>
    <cellStyle name="Normal 2 5 5 3 5" xfId="9741" xr:uid="{C8D474EF-47D4-4C9B-A8F0-5822422A0989}"/>
    <cellStyle name="Normal 2 5 5 3 5 2" xfId="29399" xr:uid="{F33B7BCD-EEF5-4CFD-8501-64A2C3D7626C}"/>
    <cellStyle name="Normal 2 5 5 3 5 3" xfId="20121" xr:uid="{F5561920-D92C-46DE-805C-D1A4400C9246}"/>
    <cellStyle name="Normal 2 5 5 3 6" xfId="24113" xr:uid="{1558BF14-0991-45EB-A8A0-A54A9F7B67CF}"/>
    <cellStyle name="Normal 2 5 5 3 7" xfId="13779" xr:uid="{F77CD249-A86A-49E5-A77C-E453DCCBE8B6}"/>
    <cellStyle name="Normal 2 5 5 4" xfId="808" xr:uid="{00000000-0005-0000-0000-0000D4040000}"/>
    <cellStyle name="Normal 2 5 5 4 2" xfId="5159" xr:uid="{6D1D414A-CE50-456F-8C49-760601DA2E06}"/>
    <cellStyle name="Normal 2 5 5 4 2 2" xfId="22860" xr:uid="{3C224F4A-0DB5-40E6-86B3-5ED639DBC91A}"/>
    <cellStyle name="Normal 2 5 5 4 2 3" xfId="28647" xr:uid="{57A2BC08-CDBC-4928-A843-E101DB341CB4}"/>
    <cellStyle name="Normal 2 5 5 4 2 4" xfId="14456" xr:uid="{31AD36F2-4296-49C8-98D7-7E079A6919C8}"/>
    <cellStyle name="Normal 2 5 5 4 3" xfId="6909" xr:uid="{B7E5FDCD-8734-465C-B37F-2240D2E10103}"/>
    <cellStyle name="Normal 2 5 5 4 3 2" xfId="27491" xr:uid="{09496E9D-914A-4116-A437-9A8141488D37}"/>
    <cellStyle name="Normal 2 5 5 4 3 3" xfId="17289" xr:uid="{1C70BFF1-E58F-487A-8E99-F0B5233B39AF}"/>
    <cellStyle name="Normal 2 5 5 4 4" xfId="9742" xr:uid="{E85922E4-1D79-42A8-88AF-B706E9AE9261}"/>
    <cellStyle name="Normal 2 5 5 4 4 2" xfId="20122" xr:uid="{49AB2CEE-D5CD-4CE6-B735-18026E5AB2BD}"/>
    <cellStyle name="Normal 2 5 5 4 5" xfId="24670" xr:uid="{096666E4-7CB5-40BE-BFB0-6575E6AC2A48}"/>
    <cellStyle name="Normal 2 5 5 4 6" xfId="13426" xr:uid="{A99E2888-EADF-45AF-9B36-96131DB17096}"/>
    <cellStyle name="Normal 2 5 5 5" xfId="2511" xr:uid="{00000000-0005-0000-0000-0000A6040000}"/>
    <cellStyle name="Normal 2 5 5 5 2" xfId="5789" xr:uid="{FFF60220-2786-411A-9B50-E225FE6F36F5}"/>
    <cellStyle name="Normal 2 5 5 5 2 2" xfId="27130" xr:uid="{049A9345-1A3E-4FB5-9036-C28462255F0D}"/>
    <cellStyle name="Normal 2 5 5 5 2 3" xfId="15183" xr:uid="{6ED711E2-CAF3-4922-B860-D26E76152B0F}"/>
    <cellStyle name="Normal 2 5 5 5 3" xfId="7636" xr:uid="{8C412F03-3421-40A2-8714-A3D8920E6471}"/>
    <cellStyle name="Normal 2 5 5 5 3 2" xfId="18016" xr:uid="{2F416906-81F2-40D7-8B7B-7E893B5AE1D9}"/>
    <cellStyle name="Normal 2 5 5 5 4" xfId="10469" xr:uid="{B8EC647C-D67B-4C93-953A-43AEBF4EE549}"/>
    <cellStyle name="Normal 2 5 5 5 4 2" xfId="20849" xr:uid="{5911B648-2C07-4037-BB52-5BDD180633B0}"/>
    <cellStyle name="Normal 2 5 5 5 5" xfId="25007" xr:uid="{922CF97B-09FC-43DA-A5EF-FB3E7E9160B0}"/>
    <cellStyle name="Normal 2 5 5 5 6" xfId="12899" xr:uid="{3658C039-508D-4EC0-99B4-84299BFEA525}"/>
    <cellStyle name="Normal 2 5 5 6" xfId="2336" xr:uid="{00000000-0005-0000-0000-0000A0040000}"/>
    <cellStyle name="Normal 2 5 5 6 2" xfId="7463" xr:uid="{57926AC5-6E4B-43A3-8C65-7B2C057D4C82}"/>
    <cellStyle name="Normal 2 5 5 6 2 2" xfId="28669" xr:uid="{60F91A4A-E8B1-41DE-95B0-919E0B327C4E}"/>
    <cellStyle name="Normal 2 5 5 6 2 3" xfId="17843" xr:uid="{69D2B5F7-D825-4AA8-B391-E5230B93471C}"/>
    <cellStyle name="Normal 2 5 5 6 3" xfId="10296" xr:uid="{C2179902-CDB0-4A1A-B237-4EB459DC62C0}"/>
    <cellStyle name="Normal 2 5 5 6 3 2" xfId="20676" xr:uid="{95765E09-A067-4D27-B847-7163FBAD6A66}"/>
    <cellStyle name="Normal 2 5 5 6 4" xfId="23535" xr:uid="{96D6EEA7-A537-4F4A-832E-D68AB5BF6E5F}"/>
    <cellStyle name="Normal 2 5 5 6 5" xfId="15010" xr:uid="{5A2B3A4D-2CE3-450A-9DCC-3A4FF764A548}"/>
    <cellStyle name="Normal 2 5 5 7" xfId="3946" xr:uid="{EF085D8D-28F0-466A-BBF2-EED4A39AFFD2}"/>
    <cellStyle name="Normal 2 5 5 7 2" xfId="8778" xr:uid="{CA52A4E3-0621-44FD-909F-CC18099E41F4}"/>
    <cellStyle name="Normal 2 5 5 7 2 2" xfId="19158" xr:uid="{970252EB-210E-4296-AFBB-D75F9CCCAEFF}"/>
    <cellStyle name="Normal 2 5 5 7 3" xfId="11611" xr:uid="{2A1D49EC-593F-4AC0-B416-5873F09EB11C}"/>
    <cellStyle name="Normal 2 5 5 7 3 2" xfId="21991" xr:uid="{630AA5E5-BD14-4C57-85F7-AE3482E3B782}"/>
    <cellStyle name="Normal 2 5 5 7 4" xfId="27656" xr:uid="{53950138-3F82-479C-8C91-FE240C438FE1}"/>
    <cellStyle name="Normal 2 5 5 7 5" xfId="16325" xr:uid="{18281AEF-7046-46C3-B4A5-18EF338E06BB}"/>
    <cellStyle name="Normal 2 5 5 8" xfId="5155" xr:uid="{7DBACFB2-6346-48C9-85E2-8C057E240FB7}"/>
    <cellStyle name="Normal 2 5 5 8 2" xfId="14452" xr:uid="{DEB9018E-24E2-4ABC-85A9-9D75899727C0}"/>
    <cellStyle name="Normal 2 5 5 9" xfId="6905" xr:uid="{3EE8168B-B675-4A9E-B2BF-348E84C5F0D0}"/>
    <cellStyle name="Normal 2 5 5 9 2" xfId="17285" xr:uid="{60885E3C-2268-4B3E-82B4-199A69B7F15A}"/>
    <cellStyle name="Normal 2 5 6" xfId="809" xr:uid="{00000000-0005-0000-0000-0000D5040000}"/>
    <cellStyle name="Normal 2 5 6 10" xfId="9743" xr:uid="{E647F6A0-AA55-4642-8B1A-5907D03C6043}"/>
    <cellStyle name="Normal 2 5 6 10 2" xfId="20123" xr:uid="{799EE20D-967E-48D8-A554-5FF94DA07D60}"/>
    <cellStyle name="Normal 2 5 6 11" xfId="24496" xr:uid="{08F54CFD-D446-4130-8002-ACBDE1C687DE}"/>
    <cellStyle name="Normal 2 5 6 12" xfId="12571" xr:uid="{D006A9F5-CDF7-4863-BAFB-18C352EC2AAE}"/>
    <cellStyle name="Normal 2 5 6 2" xfId="810" xr:uid="{00000000-0005-0000-0000-0000D6040000}"/>
    <cellStyle name="Normal 2 5 6 2 2" xfId="811" xr:uid="{00000000-0005-0000-0000-0000D7040000}"/>
    <cellStyle name="Normal 2 5 6 2 2 2" xfId="5162" xr:uid="{F7783696-BA91-4035-9991-FCD5ED4764BA}"/>
    <cellStyle name="Normal 2 5 6 2 2 2 2" xfId="23133" xr:uid="{39AD109F-AA1C-4B13-8D11-D0204ACF839D}"/>
    <cellStyle name="Normal 2 5 6 2 2 2 3" xfId="26668" xr:uid="{189EA8B2-EE50-405F-803B-5E12B1EEE24C}"/>
    <cellStyle name="Normal 2 5 6 2 2 2 4" xfId="14459" xr:uid="{71149186-853F-411A-9B4D-9C718DE28DA4}"/>
    <cellStyle name="Normal 2 5 6 2 2 3" xfId="6912" xr:uid="{E522E7DC-73F8-4F04-B758-6934AC101907}"/>
    <cellStyle name="Normal 2 5 6 2 2 3 2" xfId="27600" xr:uid="{51B1B0F4-C357-417D-BD02-C5091349C45B}"/>
    <cellStyle name="Normal 2 5 6 2 2 3 3" xfId="27082" xr:uid="{499384BA-6A41-4563-9C34-49C32AA8493F}"/>
    <cellStyle name="Normal 2 5 6 2 2 3 4" xfId="17292" xr:uid="{13735354-3337-4563-8786-AD14C0D03D21}"/>
    <cellStyle name="Normal 2 5 6 2 2 4" xfId="9745" xr:uid="{C7FD1E7E-7AA2-4F79-8594-D7727377F753}"/>
    <cellStyle name="Normal 2 5 6 2 2 4 2" xfId="29400" xr:uid="{FD78A985-A23C-40CD-AA3B-B6AB1C7B6782}"/>
    <cellStyle name="Normal 2 5 6 2 2 4 3" xfId="20125" xr:uid="{E59AC640-1BFA-478A-BE11-676A567264EF}"/>
    <cellStyle name="Normal 2 5 6 2 2 5" xfId="23772" xr:uid="{AA0452BB-4774-42F6-B9FC-DCBA94F93C4D}"/>
    <cellStyle name="Normal 2 5 6 2 2 6" xfId="13780" xr:uid="{8E6833F2-7012-4919-8CB0-1B8040C9A082}"/>
    <cellStyle name="Normal 2 5 6 2 3" xfId="2746" xr:uid="{00000000-0005-0000-0000-0000AA040000}"/>
    <cellStyle name="Normal 2 5 6 2 3 2" xfId="5964" xr:uid="{5AD3EB0F-55A0-4193-B99F-0A4B83A6B386}"/>
    <cellStyle name="Normal 2 5 6 2 3 2 2" xfId="26047" xr:uid="{F3FAAF56-BD20-4265-ACC7-D113767692D9}"/>
    <cellStyle name="Normal 2 5 6 2 3 2 3" xfId="15417" xr:uid="{593A3771-F3F3-4C2F-BD05-965E5D230ECC}"/>
    <cellStyle name="Normal 2 5 6 2 3 3" xfId="7870" xr:uid="{CE435B7E-3D91-4800-B01D-30190F28995D}"/>
    <cellStyle name="Normal 2 5 6 2 3 3 2" xfId="18250" xr:uid="{0057DEFD-DF6F-493C-908D-19F4665E2493}"/>
    <cellStyle name="Normal 2 5 6 2 3 4" xfId="10703" xr:uid="{FBD18F8E-9092-4773-9FEB-17153209D404}"/>
    <cellStyle name="Normal 2 5 6 2 3 4 2" xfId="21083" xr:uid="{28A1C5C3-337F-4AB4-A40F-B8D98E69D42B}"/>
    <cellStyle name="Normal 2 5 6 2 3 5" xfId="24525" xr:uid="{69E51C89-7C9B-40BB-8265-ED1106437471}"/>
    <cellStyle name="Normal 2 5 6 2 3 6" xfId="13187" xr:uid="{69B771A7-1FE4-47C6-8EE8-0468B2EBCFF7}"/>
    <cellStyle name="Normal 2 5 6 2 4" xfId="4171" xr:uid="{468F8C98-F069-4C30-B20D-4EDDD61853C6}"/>
    <cellStyle name="Normal 2 5 6 2 4 2" xfId="8943" xr:uid="{3C07AE65-6C1E-469D-A796-B29C4E8F435D}"/>
    <cellStyle name="Normal 2 5 6 2 4 2 2" xfId="29036" xr:uid="{8B50EBCC-5682-4DCB-AF84-E9874895EDF6}"/>
    <cellStyle name="Normal 2 5 6 2 4 2 3" xfId="19323" xr:uid="{340F7BEB-2B03-40A0-92EA-8B24E7B2B530}"/>
    <cellStyle name="Normal 2 5 6 2 4 3" xfId="11776" xr:uid="{5C06D9C0-A551-4428-83CA-225306F6804B}"/>
    <cellStyle name="Normal 2 5 6 2 4 3 2" xfId="22156" xr:uid="{7FCBB29D-E41D-4560-8452-0F80E9FA145E}"/>
    <cellStyle name="Normal 2 5 6 2 4 4" xfId="24144" xr:uid="{80A6AC0C-C184-4AEB-AD7E-74DD7E264942}"/>
    <cellStyle name="Normal 2 5 6 2 4 5" xfId="16490" xr:uid="{C654EA87-A17D-43CD-94B0-BD5410B86DCE}"/>
    <cellStyle name="Normal 2 5 6 2 5" xfId="5161" xr:uid="{BCD21F37-0CA3-4ACD-BE2D-9BE2F599701D}"/>
    <cellStyle name="Normal 2 5 6 2 5 2" xfId="27231" xr:uid="{A0A5AC45-5E2B-4A9C-A967-7707BCCE0E9B}"/>
    <cellStyle name="Normal 2 5 6 2 5 3" xfId="14458" xr:uid="{7634AFDC-A55D-43CC-AEA8-12EAF20DD7FC}"/>
    <cellStyle name="Normal 2 5 6 2 6" xfId="6911" xr:uid="{2938A14E-2CE9-495D-A995-8C7367A244A7}"/>
    <cellStyle name="Normal 2 5 6 2 6 2" xfId="17291" xr:uid="{C8B9F7F4-07FA-4E6B-B487-F46767231431}"/>
    <cellStyle name="Normal 2 5 6 2 7" xfId="9744" xr:uid="{F7F33E34-2320-49C4-B316-3989FF3DBBD8}"/>
    <cellStyle name="Normal 2 5 6 2 7 2" xfId="20124" xr:uid="{D4BA64FD-61F6-4CAD-9E81-2F675D968DDC}"/>
    <cellStyle name="Normal 2 5 6 2 8" xfId="25537" xr:uid="{23799D15-3FD3-459D-BF5E-823E455FBD63}"/>
    <cellStyle name="Normal 2 5 6 2 9" xfId="12729" xr:uid="{8B129022-E842-4CF5-8F81-35C448F71090}"/>
    <cellStyle name="Normal 2 5 6 3" xfId="812" xr:uid="{00000000-0005-0000-0000-0000D8040000}"/>
    <cellStyle name="Normal 2 5 6 3 2" xfId="4488" xr:uid="{B3A1ADE1-A789-4D80-9D7F-9CD90D1970AB}"/>
    <cellStyle name="Normal 2 5 6 3 2 2" xfId="9260" xr:uid="{BB1F39FD-4F88-4726-B049-48262EE4DBFD}"/>
    <cellStyle name="Normal 2 5 6 3 2 2 2" xfId="29247" xr:uid="{DC146D67-3B6C-49EF-AF17-0007CF7B2B3C}"/>
    <cellStyle name="Normal 2 5 6 3 2 2 3" xfId="19640" xr:uid="{41906DF1-2A53-4B39-9CF6-7E7FC938F6C6}"/>
    <cellStyle name="Normal 2 5 6 3 2 3" xfId="12093" xr:uid="{CFAA8862-E2E2-47CB-A863-B4E1751A9859}"/>
    <cellStyle name="Normal 2 5 6 3 2 3 2" xfId="22473" xr:uid="{32594672-1082-4272-819E-D4957F3EB5E0}"/>
    <cellStyle name="Normal 2 5 6 3 2 4" xfId="25120" xr:uid="{6B086E71-DC77-4112-A649-22379E72209C}"/>
    <cellStyle name="Normal 2 5 6 3 2 5" xfId="16807" xr:uid="{4139A793-79BB-4B2A-91A6-5EBDAC9E072C}"/>
    <cellStyle name="Normal 2 5 6 3 3" xfId="5163" xr:uid="{B6ED6CCB-18F6-4DD2-8BC3-B96CD4195331}"/>
    <cellStyle name="Normal 2 5 6 3 3 2" xfId="26800" xr:uid="{E675E9C9-E5B5-49C1-BAA0-383CE5F0681E}"/>
    <cellStyle name="Normal 2 5 6 3 3 3" xfId="27749" xr:uid="{0B1514A7-1C4A-4D2C-968E-E610E2AF131E}"/>
    <cellStyle name="Normal 2 5 6 3 3 4" xfId="14460" xr:uid="{398E7279-C1DA-4365-94B9-89CFE882DA92}"/>
    <cellStyle name="Normal 2 5 6 3 4" xfId="6913" xr:uid="{9CF2DFCB-0B7C-45DA-A00E-F11E5A07CA4C}"/>
    <cellStyle name="Normal 2 5 6 3 4 2" xfId="27898" xr:uid="{6C8EF23C-23C8-4098-91DE-7E4C48FC6EE1}"/>
    <cellStyle name="Normal 2 5 6 3 4 3" xfId="28575" xr:uid="{4A7D326D-8E84-4E02-BFAE-50977B647D39}"/>
    <cellStyle name="Normal 2 5 6 3 4 4" xfId="17293" xr:uid="{4CFCBA14-C4E9-4D8D-BF04-23FA1F0C23D1}"/>
    <cellStyle name="Normal 2 5 6 3 5" xfId="9746" xr:uid="{EC6F99EB-EA78-44D8-8450-FF21D4492BB7}"/>
    <cellStyle name="Normal 2 5 6 3 5 2" xfId="29401" xr:uid="{0DDD90E9-666E-4C0F-B6FD-D1F25453D04F}"/>
    <cellStyle name="Normal 2 5 6 3 5 3" xfId="20126" xr:uid="{E33FA4E8-75AA-404D-88E5-2C6C0F487917}"/>
    <cellStyle name="Normal 2 5 6 3 6" xfId="24433" xr:uid="{BAFCFC8E-A3FC-44C5-A554-810DD9E1181C}"/>
    <cellStyle name="Normal 2 5 6 3 7" xfId="13781" xr:uid="{AABED0DE-DA74-4CF5-AD07-5B8A0CAAF3D1}"/>
    <cellStyle name="Normal 2 5 6 4" xfId="813" xr:uid="{00000000-0005-0000-0000-0000D9040000}"/>
    <cellStyle name="Normal 2 5 6 4 2" xfId="5164" xr:uid="{2EED1908-67AF-4BF9-A22D-A02BFAA9EA49}"/>
    <cellStyle name="Normal 2 5 6 4 2 2" xfId="25635" xr:uid="{DE70DFCE-68B9-4548-82C4-81426A2E52B2}"/>
    <cellStyle name="Normal 2 5 6 4 2 3" xfId="27753" xr:uid="{875D9C06-8A7A-4F2B-8200-1E6500CBF0D8}"/>
    <cellStyle name="Normal 2 5 6 4 2 4" xfId="14461" xr:uid="{5589403F-483E-4AA1-95BD-131F1D9D0150}"/>
    <cellStyle name="Normal 2 5 6 4 3" xfId="6914" xr:uid="{E374B837-8176-423D-8660-6D02A228E049}"/>
    <cellStyle name="Normal 2 5 6 4 3 2" xfId="27810" xr:uid="{58AC779F-8147-46B5-B25C-A348491B40EB}"/>
    <cellStyle name="Normal 2 5 6 4 3 3" xfId="17294" xr:uid="{B9A0940A-3AD4-463D-9C85-1D43B8C761E2}"/>
    <cellStyle name="Normal 2 5 6 4 4" xfId="9747" xr:uid="{AE3BCF6D-F51F-419E-93B4-AC61634FEE93}"/>
    <cellStyle name="Normal 2 5 6 4 4 2" xfId="20127" xr:uid="{E8C2213E-0914-43AA-88BE-E77305A7B81B}"/>
    <cellStyle name="Normal 2 5 6 4 5" xfId="24656" xr:uid="{653AE55E-4F69-4F74-A475-C25B2410ABC3}"/>
    <cellStyle name="Normal 2 5 6 4 6" xfId="13427" xr:uid="{41BBA974-C802-4600-8ADC-6D323B2F6DFE}"/>
    <cellStyle name="Normal 2 5 6 5" xfId="2571" xr:uid="{00000000-0005-0000-0000-0000AD040000}"/>
    <cellStyle name="Normal 2 5 6 5 2" xfId="5838" xr:uid="{396B18D2-0248-4D0C-94CE-1E15E30FAB3E}"/>
    <cellStyle name="Normal 2 5 6 5 2 2" xfId="26424" xr:uid="{D6A82BEC-47F7-4D35-95A1-5F0E6BBE6154}"/>
    <cellStyle name="Normal 2 5 6 5 2 3" xfId="15243" xr:uid="{C235AA02-DAD8-42A6-996B-6D0C224E6E36}"/>
    <cellStyle name="Normal 2 5 6 5 3" xfId="7696" xr:uid="{6D751735-06AC-497B-96C2-5BAE0FA91DA6}"/>
    <cellStyle name="Normal 2 5 6 5 3 2" xfId="18076" xr:uid="{F488D38A-3567-482A-B0DC-5032FCE973D8}"/>
    <cellStyle name="Normal 2 5 6 5 4" xfId="10529" xr:uid="{69BA77E9-E489-4BDE-9BFA-BE463FD6F086}"/>
    <cellStyle name="Normal 2 5 6 5 4 2" xfId="20909" xr:uid="{DB8D6011-850E-4248-997E-D64ACC70B29C}"/>
    <cellStyle name="Normal 2 5 6 5 5" xfId="25372" xr:uid="{2428CB0A-2075-47FA-BD75-893BD251E405}"/>
    <cellStyle name="Normal 2 5 6 5 6" xfId="12959" xr:uid="{B3E79A95-7E45-4BBE-8139-AC5A8949078F}"/>
    <cellStyle name="Normal 2 5 6 6" xfId="2337" xr:uid="{00000000-0005-0000-0000-0000A7040000}"/>
    <cellStyle name="Normal 2 5 6 6 2" xfId="7464" xr:uid="{912A32E9-CAE1-4A74-9950-D92D57BAA7F7}"/>
    <cellStyle name="Normal 2 5 6 6 2 2" xfId="27150" xr:uid="{61860902-6BF2-44FA-A1C5-18D58D3C9CB0}"/>
    <cellStyle name="Normal 2 5 6 6 2 3" xfId="17844" xr:uid="{FB58D4AB-0201-4134-8F4A-163E54CF01DF}"/>
    <cellStyle name="Normal 2 5 6 6 3" xfId="10297" xr:uid="{F0E657DE-362D-40FB-A717-6D816FFC4AE1}"/>
    <cellStyle name="Normal 2 5 6 6 3 2" xfId="20677" xr:uid="{64293C1C-F1B0-4679-8401-3242F5DDFBEE}"/>
    <cellStyle name="Normal 2 5 6 6 4" xfId="23848" xr:uid="{C48EFEF4-1061-4E23-AE99-7D9B018C553D}"/>
    <cellStyle name="Normal 2 5 6 6 5" xfId="15011" xr:uid="{DE256D3C-40E2-49AB-BE7F-6E86B468C0E8}"/>
    <cellStyle name="Normal 2 5 6 7" xfId="3947" xr:uid="{76E8A881-6AE3-4488-8195-9627BF6D6727}"/>
    <cellStyle name="Normal 2 5 6 7 2" xfId="8779" xr:uid="{0DDF7CD2-90B2-4262-B5F3-451CF99BF985}"/>
    <cellStyle name="Normal 2 5 6 7 2 2" xfId="19159" xr:uid="{DFE5D1F1-7C54-415F-A686-E43CB4A0485C}"/>
    <cellStyle name="Normal 2 5 6 7 3" xfId="11612" xr:uid="{6B5AA8E9-538B-4A51-BC76-F982EC52FBB0}"/>
    <cellStyle name="Normal 2 5 6 7 3 2" xfId="21992" xr:uid="{B70954B3-F3DC-497B-9441-0B59DE8A693C}"/>
    <cellStyle name="Normal 2 5 6 7 4" xfId="26656" xr:uid="{2BD1EBAE-EBE5-4B32-81CA-ABE0E74369EB}"/>
    <cellStyle name="Normal 2 5 6 7 5" xfId="16326" xr:uid="{E3733107-DC77-4706-912A-66E85484C16D}"/>
    <cellStyle name="Normal 2 5 6 8" xfId="5160" xr:uid="{7D9E3B92-ACB1-4AE4-93E5-41599DD599B5}"/>
    <cellStyle name="Normal 2 5 6 8 2" xfId="14457" xr:uid="{912C215C-59AE-4B8A-A919-6955DA060220}"/>
    <cellStyle name="Normal 2 5 6 9" xfId="6910" xr:uid="{46BB68E6-E300-46CF-AD37-06A0015EF9F5}"/>
    <cellStyle name="Normal 2 5 6 9 2" xfId="17290" xr:uid="{599356A6-6502-4CFB-BAAA-3BB618513075}"/>
    <cellStyle name="Normal 2 5 7" xfId="814" xr:uid="{00000000-0005-0000-0000-0000DA040000}"/>
    <cellStyle name="Normal 2 5 7 10" xfId="12572" xr:uid="{3872BEEC-669F-4021-BAFE-C9CEED91AE29}"/>
    <cellStyle name="Normal 2 5 7 2" xfId="815" xr:uid="{00000000-0005-0000-0000-0000DB040000}"/>
    <cellStyle name="Normal 2 5 7 2 2" xfId="2911" xr:uid="{00000000-0005-0000-0000-0000B0040000}"/>
    <cellStyle name="Normal 2 5 7 2 2 2" xfId="6097" xr:uid="{FA80A102-18ED-414D-B27C-9353D338448C}"/>
    <cellStyle name="Normal 2 5 7 2 2 2 2" xfId="27820" xr:uid="{550BE74C-98F0-458B-84B6-F9AA5353B803}"/>
    <cellStyle name="Normal 2 5 7 2 2 2 3" xfId="27512" xr:uid="{66B8E7A9-047F-4D10-823B-1F07C00CEE0D}"/>
    <cellStyle name="Normal 2 5 7 2 2 2 4" xfId="15575" xr:uid="{94FE082E-9F2B-40D6-A7B0-165E6B8592BE}"/>
    <cellStyle name="Normal 2 5 7 2 2 3" xfId="8028" xr:uid="{D09942F2-BB55-43B0-85BF-29DB837C7E71}"/>
    <cellStyle name="Normal 2 5 7 2 2 3 2" xfId="26133" xr:uid="{5887ABB2-282D-44E7-BC2D-B437A529A992}"/>
    <cellStyle name="Normal 2 5 7 2 2 3 3" xfId="18408" xr:uid="{B05DDA15-E438-45B1-ADD1-CDF70D65F000}"/>
    <cellStyle name="Normal 2 5 7 2 2 4" xfId="10861" xr:uid="{196E06A0-F0CA-4CD2-91AD-74766821AB63}"/>
    <cellStyle name="Normal 2 5 7 2 2 4 2" xfId="21241" xr:uid="{FF51A9F4-D23A-4542-9A76-B0366AD8B7EA}"/>
    <cellStyle name="Normal 2 5 7 2 2 5" xfId="23491" xr:uid="{50433F46-47FE-48C4-B929-F6EA81E9341E}"/>
    <cellStyle name="Normal 2 5 7 2 2 6" xfId="13428" xr:uid="{CD5796A2-B85E-4A30-B3CB-AE07BC20B7CF}"/>
    <cellStyle name="Normal 2 5 7 2 3" xfId="5166" xr:uid="{9060EB0F-8873-4CCC-B47E-BC20FB1A55D0}"/>
    <cellStyle name="Normal 2 5 7 2 3 2" xfId="24092" xr:uid="{8140658E-2120-4103-BA3F-0B6F38DE81A8}"/>
    <cellStyle name="Normal 2 5 7 2 3 3" xfId="27976" xr:uid="{B7581A10-14FA-4070-A47F-E97B46EFFB92}"/>
    <cellStyle name="Normal 2 5 7 2 3 4" xfId="14463" xr:uid="{84722115-5823-45CE-99AC-0AA48348108E}"/>
    <cellStyle name="Normal 2 5 7 2 4" xfId="6916" xr:uid="{ABB8204F-5F68-4D3B-B5C0-E0FF351739A0}"/>
    <cellStyle name="Normal 2 5 7 2 4 2" xfId="27127" xr:uid="{E67F10F3-25A2-4D8F-AAD2-6E4DC1594DB6}"/>
    <cellStyle name="Normal 2 5 7 2 4 3" xfId="26304" xr:uid="{AA7E1F22-0A92-4FF1-9E88-23950B6FEDE6}"/>
    <cellStyle name="Normal 2 5 7 2 4 4" xfId="17296" xr:uid="{9BC63DFC-F0CE-452A-AE87-5CCA8FC53B19}"/>
    <cellStyle name="Normal 2 5 7 2 5" xfId="9749" xr:uid="{E7264DE5-52B1-4692-906E-9DD0289F153E}"/>
    <cellStyle name="Normal 2 5 7 2 5 2" xfId="29402" xr:uid="{9EDE6359-4F37-4234-BA23-058B76396C1B}"/>
    <cellStyle name="Normal 2 5 7 2 5 3" xfId="20129" xr:uid="{9BE466F4-CD27-4903-8CB2-393F7022D916}"/>
    <cellStyle name="Normal 2 5 7 2 6" xfId="24811" xr:uid="{221AF4D8-96BB-42CC-8398-1FBD5CD439A6}"/>
    <cellStyle name="Normal 2 5 7 2 7" xfId="12730" xr:uid="{9FB605A8-A7B1-4FA1-8B2B-AF26473C4371}"/>
    <cellStyle name="Normal 2 5 7 3" xfId="816" xr:uid="{00000000-0005-0000-0000-0000DC040000}"/>
    <cellStyle name="Normal 2 5 7 3 2" xfId="5167" xr:uid="{3E770E89-C976-4B49-A69D-01A42A1046BA}"/>
    <cellStyle name="Normal 2 5 7 3 2 2" xfId="27541" xr:uid="{82D41DC6-34D2-4BCF-A349-458CC7899135}"/>
    <cellStyle name="Normal 2 5 7 3 2 3" xfId="26702" xr:uid="{2EED25AF-C542-4CE4-BFA0-889806031BEA}"/>
    <cellStyle name="Normal 2 5 7 3 2 4" xfId="14464" xr:uid="{5045C102-0344-4C68-8D27-1021B6E1EFC7}"/>
    <cellStyle name="Normal 2 5 7 3 3" xfId="6917" xr:uid="{7C138758-DA1F-4FFF-B085-5A736F7CF706}"/>
    <cellStyle name="Normal 2 5 7 3 3 2" xfId="27911" xr:uid="{AF28E1D1-20A5-4401-ACD6-C4098AD1A24F}"/>
    <cellStyle name="Normal 2 5 7 3 3 3" xfId="27952" xr:uid="{EFC5B746-C63B-4E1A-88C8-DAE3639D4DC3}"/>
    <cellStyle name="Normal 2 5 7 3 3 4" xfId="17297" xr:uid="{FD2A42AA-958D-4A50-8385-C90282911FCA}"/>
    <cellStyle name="Normal 2 5 7 3 4" xfId="9750" xr:uid="{E467DB8B-20BB-49F3-9ECC-7BC2417E7147}"/>
    <cellStyle name="Normal 2 5 7 3 4 2" xfId="29403" xr:uid="{B7564529-64FE-4224-AC93-757CC3458D65}"/>
    <cellStyle name="Normal 2 5 7 3 4 3" xfId="20130" xr:uid="{6E2830BE-5DB1-439A-BF6A-50C05FC302E1}"/>
    <cellStyle name="Normal 2 5 7 3 5" xfId="24736" xr:uid="{F24850FC-B74F-4829-BAB6-7ACC661A5532}"/>
    <cellStyle name="Normal 2 5 7 3 6" xfId="13188" xr:uid="{2C439F39-210C-4C9B-977B-ACBACC47B0B5}"/>
    <cellStyle name="Normal 2 5 7 4" xfId="2338" xr:uid="{00000000-0005-0000-0000-0000AE040000}"/>
    <cellStyle name="Normal 2 5 7 4 2" xfId="7465" xr:uid="{1B362344-0BD6-4D0E-B242-4B50F9728465}"/>
    <cellStyle name="Normal 2 5 7 4 2 2" xfId="28743" xr:uid="{0CC125D7-E415-4BB3-AC0D-4C2EC7949BF1}"/>
    <cellStyle name="Normal 2 5 7 4 2 3" xfId="17845" xr:uid="{5C924F8C-930F-4882-837A-8D0C7343138F}"/>
    <cellStyle name="Normal 2 5 7 4 3" xfId="10298" xr:uid="{F73DC2D7-62D0-47B9-B1D3-79A626A70695}"/>
    <cellStyle name="Normal 2 5 7 4 3 2" xfId="20678" xr:uid="{C9CCF917-99CD-4A73-8291-13AECA5F2EDE}"/>
    <cellStyle name="Normal 2 5 7 4 4" xfId="23086" xr:uid="{F54C2A25-969A-4A8D-8DFA-442B18095805}"/>
    <cellStyle name="Normal 2 5 7 4 5" xfId="15012" xr:uid="{134E550A-C5DE-43AB-91F1-6867B117659D}"/>
    <cellStyle name="Normal 2 5 7 5" xfId="3948" xr:uid="{D8CFC14B-49E3-4A3A-963B-90B9A5D33F02}"/>
    <cellStyle name="Normal 2 5 7 5 2" xfId="8780" xr:uid="{314531B3-1E98-409B-9C90-1A861A73CA31}"/>
    <cellStyle name="Normal 2 5 7 5 2 2" xfId="28980" xr:uid="{79EA32D8-57DD-47A4-888F-9B1212D9E371}"/>
    <cellStyle name="Normal 2 5 7 5 2 3" xfId="19160" xr:uid="{0AE8848D-4986-4FDF-B055-D4A1AED243F2}"/>
    <cellStyle name="Normal 2 5 7 5 3" xfId="11613" xr:uid="{431B8C18-6889-4ABF-93B8-ABC29AE6C23E}"/>
    <cellStyle name="Normal 2 5 7 5 3 2" xfId="21993" xr:uid="{24AA5B20-D95F-456D-B6F9-5B75307D321E}"/>
    <cellStyle name="Normal 2 5 7 5 4" xfId="23047" xr:uid="{BF2A2A7B-A4B2-43E3-B56E-508819FD4D2A}"/>
    <cellStyle name="Normal 2 5 7 5 5" xfId="16327" xr:uid="{15B13AD9-8B90-4437-869A-47F17607C98F}"/>
    <cellStyle name="Normal 2 5 7 6" xfId="5165" xr:uid="{DB16687C-D6BD-4F8D-A886-DB6B61A4308F}"/>
    <cellStyle name="Normal 2 5 7 6 2" xfId="27595" xr:uid="{1A8FEE94-0E9A-47A1-A9DE-9D6EB49014AF}"/>
    <cellStyle name="Normal 2 5 7 6 3" xfId="26892" xr:uid="{3BAFF762-766C-46A0-A1D9-0DE77A03937F}"/>
    <cellStyle name="Normal 2 5 7 6 4" xfId="14462" xr:uid="{9E383EA8-AEC5-407D-85C5-6B8725A9BF50}"/>
    <cellStyle name="Normal 2 5 7 7" xfId="6915" xr:uid="{A11ADF15-8B6E-4FC0-A364-3F9F18D1C6E6}"/>
    <cellStyle name="Normal 2 5 7 7 2" xfId="27963" xr:uid="{BBDB033E-635E-41E9-9BF4-DE49DFE942E7}"/>
    <cellStyle name="Normal 2 5 7 7 3" xfId="17295" xr:uid="{C3ADC7B6-AC92-472A-91BA-C182249D2A74}"/>
    <cellStyle name="Normal 2 5 7 8" xfId="9748" xr:uid="{5592F4F2-A5E1-4C80-AD93-9BB633DB9C87}"/>
    <cellStyle name="Normal 2 5 7 8 2" xfId="20128" xr:uid="{14272C20-86E2-472E-A4E8-4C9B7D12F764}"/>
    <cellStyle name="Normal 2 5 7 9" xfId="23815" xr:uid="{8B9DB549-646C-43BD-980D-D4E511D283D9}"/>
    <cellStyle name="Normal 2 5 8" xfId="817" xr:uid="{00000000-0005-0000-0000-0000DD040000}"/>
    <cellStyle name="Normal 2 5 8 10" xfId="12573" xr:uid="{E38ED17A-C2CC-4BFA-B9D8-85D20747573E}"/>
    <cellStyle name="Normal 2 5 8 2" xfId="818" xr:uid="{00000000-0005-0000-0000-0000DE040000}"/>
    <cellStyle name="Normal 2 5 8 2 2" xfId="2912" xr:uid="{00000000-0005-0000-0000-0000B4040000}"/>
    <cellStyle name="Normal 2 5 8 2 2 2" xfId="6098" xr:uid="{87FC9D8D-AB43-40ED-8F7B-7E2E37B886AF}"/>
    <cellStyle name="Normal 2 5 8 2 2 2 2" xfId="26607" xr:uid="{0E2C8697-FF4A-48A1-B35C-E3A2591FB366}"/>
    <cellStyle name="Normal 2 5 8 2 2 2 3" xfId="27187" xr:uid="{CBE24E46-5E11-443A-A77B-8103F7EA457E}"/>
    <cellStyle name="Normal 2 5 8 2 2 2 4" xfId="15576" xr:uid="{CCEFA5DC-81A5-4731-AF20-D945D234E6F8}"/>
    <cellStyle name="Normal 2 5 8 2 2 3" xfId="8029" xr:uid="{99F426A8-2204-4F37-9D08-DD9295900529}"/>
    <cellStyle name="Normal 2 5 8 2 2 3 2" xfId="28076" xr:uid="{7F706CB7-6FAB-4374-B652-FA22570053F5}"/>
    <cellStyle name="Normal 2 5 8 2 2 3 3" xfId="18409" xr:uid="{E8C1E560-62B3-4C7D-BB20-AED4AB04D940}"/>
    <cellStyle name="Normal 2 5 8 2 2 4" xfId="10862" xr:uid="{C2627F29-8680-4140-B7A5-469789BA4CFD}"/>
    <cellStyle name="Normal 2 5 8 2 2 4 2" xfId="21242" xr:uid="{8A4C4B47-274E-4315-9F51-FC9BCCD9C1EA}"/>
    <cellStyle name="Normal 2 5 8 2 2 5" xfId="25093" xr:uid="{FC916E75-829D-4648-ABC5-97E3678CCF1A}"/>
    <cellStyle name="Normal 2 5 8 2 2 6" xfId="13429" xr:uid="{C0121E78-6DD1-47EB-8E62-5227476F87EE}"/>
    <cellStyle name="Normal 2 5 8 2 3" xfId="5169" xr:uid="{2D1402A6-9415-4653-86D7-D557C147098C}"/>
    <cellStyle name="Normal 2 5 8 2 3 2" xfId="22951" xr:uid="{388FF915-190B-4954-B4E7-FC639DFDE943}"/>
    <cellStyle name="Normal 2 5 8 2 3 3" xfId="28191" xr:uid="{68F1D276-B697-45DD-AC32-13F466365F86}"/>
    <cellStyle name="Normal 2 5 8 2 3 4" xfId="14466" xr:uid="{0FF6EBD6-B970-4B44-BA59-1FDA5254A209}"/>
    <cellStyle name="Normal 2 5 8 2 4" xfId="6919" xr:uid="{0E4C1027-7728-4935-9EA7-C7B74EE744D2}"/>
    <cellStyle name="Normal 2 5 8 2 4 2" xfId="28641" xr:uid="{459B1FF4-BA87-4BB3-8F04-5A33DD60A1CC}"/>
    <cellStyle name="Normal 2 5 8 2 4 3" xfId="26084" xr:uid="{8F91E1C7-6E17-4EC2-8DEA-849DDF060DEA}"/>
    <cellStyle name="Normal 2 5 8 2 4 4" xfId="17299" xr:uid="{C0BBF1FD-7C5D-4DAB-A0F0-C8E5DEDEF76E}"/>
    <cellStyle name="Normal 2 5 8 2 5" xfId="9752" xr:uid="{76768B74-70FA-4465-B1AA-713D127A7702}"/>
    <cellStyle name="Normal 2 5 8 2 5 2" xfId="29404" xr:uid="{DF98DF7B-1E00-43BC-983A-B4CC22D34525}"/>
    <cellStyle name="Normal 2 5 8 2 5 3" xfId="20132" xr:uid="{C594FEF9-4D23-4971-B868-D67002B33B47}"/>
    <cellStyle name="Normal 2 5 8 2 6" xfId="23827" xr:uid="{C8386A60-128C-499F-AFCE-4DD10DBA963E}"/>
    <cellStyle name="Normal 2 5 8 2 7" xfId="12731" xr:uid="{F643D582-96B8-4CC8-AC8C-FCCC2DB6AF69}"/>
    <cellStyle name="Normal 2 5 8 3" xfId="819" xr:uid="{00000000-0005-0000-0000-0000DF040000}"/>
    <cellStyle name="Normal 2 5 8 3 2" xfId="5170" xr:uid="{7EA0FB52-D0FE-464E-B1A8-416EB7CAF6C7}"/>
    <cellStyle name="Normal 2 5 8 3 2 2" xfId="27761" xr:uid="{1B3D8A2B-1258-4528-9408-85F43A031E64}"/>
    <cellStyle name="Normal 2 5 8 3 2 3" xfId="26289" xr:uid="{AA918E9E-EA3E-4349-9744-D71435009A3C}"/>
    <cellStyle name="Normal 2 5 8 3 2 4" xfId="14467" xr:uid="{3E6F9440-77F5-4A99-B3EB-8BA589A02EDF}"/>
    <cellStyle name="Normal 2 5 8 3 3" xfId="6920" xr:uid="{B0B08595-060E-494E-8110-148EF87A2DA8}"/>
    <cellStyle name="Normal 2 5 8 3 3 2" xfId="28637" xr:uid="{032D4AEB-EE59-4E85-8CEB-A25B80BB18B6}"/>
    <cellStyle name="Normal 2 5 8 3 3 3" xfId="27845" xr:uid="{9B0AC6F4-3E72-4516-847F-2AA6AC759CEA}"/>
    <cellStyle name="Normal 2 5 8 3 3 4" xfId="17300" xr:uid="{9CAE0CA5-192E-4FCA-A94D-8A5B4F1AA151}"/>
    <cellStyle name="Normal 2 5 8 3 4" xfId="9753" xr:uid="{9846A3BF-14CF-479A-A442-5CF3BBFAE313}"/>
    <cellStyle name="Normal 2 5 8 3 4 2" xfId="29405" xr:uid="{2D856DE2-86A0-419D-96E1-34CA2644A20C}"/>
    <cellStyle name="Normal 2 5 8 3 4 3" xfId="20133" xr:uid="{53B8728A-7373-4BC2-B56D-E24262BF362B}"/>
    <cellStyle name="Normal 2 5 8 3 5" xfId="23850" xr:uid="{46453A9E-A67F-494D-87B3-15B3F5DFAF52}"/>
    <cellStyle name="Normal 2 5 8 3 6" xfId="13189" xr:uid="{496E3A89-8730-4E6C-828A-8D05C85E2345}"/>
    <cellStyle name="Normal 2 5 8 4" xfId="2339" xr:uid="{00000000-0005-0000-0000-0000B2040000}"/>
    <cellStyle name="Normal 2 5 8 4 2" xfId="7466" xr:uid="{C16FBEFE-52AB-4441-A1C9-E8B5687AE242}"/>
    <cellStyle name="Normal 2 5 8 4 2 2" xfId="27847" xr:uid="{0E4396B1-BC75-464D-B164-CF432F57B523}"/>
    <cellStyle name="Normal 2 5 8 4 2 3" xfId="17846" xr:uid="{FDB08684-D268-4DCA-B262-1B3506CE5912}"/>
    <cellStyle name="Normal 2 5 8 4 3" xfId="10299" xr:uid="{E5AA1FD1-ED76-4FAD-8CA9-11EB7236145B}"/>
    <cellStyle name="Normal 2 5 8 4 3 2" xfId="20679" xr:uid="{C78468E8-4D30-4A55-9AA2-6B20AC0D4496}"/>
    <cellStyle name="Normal 2 5 8 4 4" xfId="25084" xr:uid="{47ACB428-AD37-40AD-87E4-7E37E5606D87}"/>
    <cellStyle name="Normal 2 5 8 4 5" xfId="15013" xr:uid="{A3C273AF-593E-476B-B230-8D7E402C6145}"/>
    <cellStyle name="Normal 2 5 8 5" xfId="3949" xr:uid="{BF81343B-B83B-43B8-9BC5-CB12006B854C}"/>
    <cellStyle name="Normal 2 5 8 5 2" xfId="8781" xr:uid="{CECA1BCB-AD76-4537-8025-497C5AD21B3F}"/>
    <cellStyle name="Normal 2 5 8 5 2 2" xfId="28981" xr:uid="{94C765E6-BB12-4335-80EF-AF4F156CCF00}"/>
    <cellStyle name="Normal 2 5 8 5 2 3" xfId="19161" xr:uid="{0C1C02B2-740E-4BCE-B144-84642897C345}"/>
    <cellStyle name="Normal 2 5 8 5 3" xfId="11614" xr:uid="{0C944F9B-713E-4AE8-BB46-119FFF8D1704}"/>
    <cellStyle name="Normal 2 5 8 5 3 2" xfId="21994" xr:uid="{1EAB1D14-CBDA-43A1-9717-0CB745344DC4}"/>
    <cellStyle name="Normal 2 5 8 5 4" xfId="24534" xr:uid="{6ECCF8D9-9A14-4CC9-AD83-CFF583C82AC6}"/>
    <cellStyle name="Normal 2 5 8 5 5" xfId="16328" xr:uid="{B341DFBB-E567-480A-809E-A7B726B6E9CA}"/>
    <cellStyle name="Normal 2 5 8 6" xfId="5168" xr:uid="{AF740421-A9D7-4981-B0DD-024B66F1145B}"/>
    <cellStyle name="Normal 2 5 8 6 2" xfId="27675" xr:uid="{7DEE681E-4F61-4398-91D7-57107E8AAA8D}"/>
    <cellStyle name="Normal 2 5 8 6 3" xfId="27478" xr:uid="{59820533-D3B5-4D7A-A35D-04C989DD83D8}"/>
    <cellStyle name="Normal 2 5 8 6 4" xfId="14465" xr:uid="{8C96E933-25D4-4073-B797-84AB31DEAECA}"/>
    <cellStyle name="Normal 2 5 8 7" xfId="6918" xr:uid="{239F98C7-8727-4BE7-81D5-EE9277AB63F6}"/>
    <cellStyle name="Normal 2 5 8 7 2" xfId="27061" xr:uid="{96429B7D-6E41-4E3C-89DE-72DA8AA46504}"/>
    <cellStyle name="Normal 2 5 8 7 3" xfId="17298" xr:uid="{D7886A59-2199-41D7-AE3A-FD9033BD4BD3}"/>
    <cellStyle name="Normal 2 5 8 8" xfId="9751" xr:uid="{CB9AC7CF-C7D8-4DCC-A2E0-F4127C7C6F31}"/>
    <cellStyle name="Normal 2 5 8 8 2" xfId="20131" xr:uid="{BB9A25AA-4245-4628-BC06-51E1DB837678}"/>
    <cellStyle name="Normal 2 5 8 9" xfId="24423" xr:uid="{328A836E-32EB-4DD2-AFBA-D794BE946D62}"/>
    <cellStyle name="Normal 2 5 9" xfId="820" xr:uid="{00000000-0005-0000-0000-0000E0040000}"/>
    <cellStyle name="Normal 2 5 9 10" xfId="12503" xr:uid="{7FCA7729-F1C3-43C7-A3F8-4974BBD8AE7A}"/>
    <cellStyle name="Normal 2 5 9 2" xfId="3234" xr:uid="{00000000-0005-0000-0000-0000B7040000}"/>
    <cellStyle name="Normal 2 5 9 2 2" xfId="6292" xr:uid="{0B91A8BA-076C-481F-ADFB-A7856F4F3E46}"/>
    <cellStyle name="Normal 2 5 9 2 2 2" xfId="25630" xr:uid="{6C3EDB00-8CAF-4CFC-9DE8-3599F9EB5F26}"/>
    <cellStyle name="Normal 2 5 9 2 2 3" xfId="27967" xr:uid="{B970ACEE-F553-41DC-8DCB-FA030DEE0490}"/>
    <cellStyle name="Normal 2 5 9 2 2 4" xfId="15861" xr:uid="{0F440309-72D3-4934-AF8C-1DB3325F7EF9}"/>
    <cellStyle name="Normal 2 5 9 2 3" xfId="8314" xr:uid="{F4394632-4CB4-4401-8E21-5AB05E129132}"/>
    <cellStyle name="Normal 2 5 9 2 3 2" xfId="27351" xr:uid="{61014B98-6863-4EE2-9C3B-0C7310C8CF1B}"/>
    <cellStyle name="Normal 2 5 9 2 3 3" xfId="28889" xr:uid="{BEEE6F3E-1FED-40DD-9227-5E2282FE853D}"/>
    <cellStyle name="Normal 2 5 9 2 3 4" xfId="18694" xr:uid="{A2154F9B-A893-4B53-A8A7-192A73DEF509}"/>
    <cellStyle name="Normal 2 5 9 2 4" xfId="11147" xr:uid="{80A17659-A99E-4BA9-9359-3C23DD1BD919}"/>
    <cellStyle name="Normal 2 5 9 2 4 2" xfId="29477" xr:uid="{EFABE57B-B8CC-4BD2-9E3D-CF65BBFFD636}"/>
    <cellStyle name="Normal 2 5 9 2 4 3" xfId="21527" xr:uid="{B509A441-B731-49A6-96BB-4F34A6F2F384}"/>
    <cellStyle name="Normal 2 5 9 2 5" xfId="24245" xr:uid="{F9B116E2-9B39-4305-ABEF-403951DA8795}"/>
    <cellStyle name="Normal 2 5 9 2 6" xfId="13782" xr:uid="{B7F3693F-EB02-4589-9952-0D16020DDF4E}"/>
    <cellStyle name="Normal 2 5 9 3" xfId="2738" xr:uid="{00000000-0005-0000-0000-0000B8040000}"/>
    <cellStyle name="Normal 2 5 9 3 2" xfId="5956" xr:uid="{1C106CF1-7AAC-412B-81B1-54ED467F200B}"/>
    <cellStyle name="Normal 2 5 9 3 2 2" xfId="27465" xr:uid="{CC4B03BE-8BC6-4C64-AF77-07528B0A7D4A}"/>
    <cellStyle name="Normal 2 5 9 3 2 3" xfId="15409" xr:uid="{E570EFB2-99EA-4234-A4D2-5ABF913393A2}"/>
    <cellStyle name="Normal 2 5 9 3 3" xfId="7862" xr:uid="{302C5420-7804-42BA-B297-E308AAEF5BCE}"/>
    <cellStyle name="Normal 2 5 9 3 3 2" xfId="18242" xr:uid="{A9579B9F-64EE-43F8-9A70-559D79FF8E1D}"/>
    <cellStyle name="Normal 2 5 9 3 4" xfId="10695" xr:uid="{25CD7F1D-4955-4FCA-B4B5-67C0756C0511}"/>
    <cellStyle name="Normal 2 5 9 3 4 2" xfId="21075" xr:uid="{35D0D869-E1F7-4435-8529-8D9C63936AF1}"/>
    <cellStyle name="Normal 2 5 9 3 5" xfId="23939" xr:uid="{70708FAF-6117-43BC-A4C3-2588E56CBF5B}"/>
    <cellStyle name="Normal 2 5 9 3 6" xfId="13176" xr:uid="{5C716C2B-4908-4FE3-92D6-4A1D28A4DF2A}"/>
    <cellStyle name="Normal 2 5 9 4" xfId="2271" xr:uid="{00000000-0005-0000-0000-0000B6040000}"/>
    <cellStyle name="Normal 2 5 9 4 2" xfId="7398" xr:uid="{44CC9008-625D-48A4-A3F4-6A660BC2991B}"/>
    <cellStyle name="Normal 2 5 9 4 2 2" xfId="27953" xr:uid="{1ACE6644-AF73-4258-8A74-DFFE087E6897}"/>
    <cellStyle name="Normal 2 5 9 4 2 3" xfId="17778" xr:uid="{9971C4D6-2A38-4BFF-B60A-B3EEDC94716F}"/>
    <cellStyle name="Normal 2 5 9 4 3" xfId="10231" xr:uid="{5F9F0C4C-2D85-4646-960C-56A8C3B1C93E}"/>
    <cellStyle name="Normal 2 5 9 4 3 2" xfId="20611" xr:uid="{81686D14-218A-4EB9-97EF-B8C9AF73EDE0}"/>
    <cellStyle name="Normal 2 5 9 4 4" xfId="23687" xr:uid="{49D8E19A-075C-4E34-A4CE-79C0FF224597}"/>
    <cellStyle name="Normal 2 5 9 4 5" xfId="14945" xr:uid="{7A1B2A35-2331-4EF4-A6EF-5E897BBCE437}"/>
    <cellStyle name="Normal 2 5 9 5" xfId="3809" xr:uid="{C36B1377-C1A8-4750-9E28-3ABDD05BE518}"/>
    <cellStyle name="Normal 2 5 9 5 2" xfId="8644" xr:uid="{154617DC-6663-42CD-931D-5622CEA77ECE}"/>
    <cellStyle name="Normal 2 5 9 5 2 2" xfId="19024" xr:uid="{CE4701C2-C8C4-4A37-B1F3-6C21AEDEA06A}"/>
    <cellStyle name="Normal 2 5 9 5 3" xfId="11477" xr:uid="{6063A356-5B28-4C34-8859-1EBC8C85D199}"/>
    <cellStyle name="Normal 2 5 9 5 3 2" xfId="21857" xr:uid="{4EE30D17-D780-4166-84BD-EC2FB143CCEC}"/>
    <cellStyle name="Normal 2 5 9 5 4" xfId="28103" xr:uid="{BE95F47A-4672-426F-99A6-ACA33F274C2D}"/>
    <cellStyle name="Normal 2 5 9 5 5" xfId="16191" xr:uid="{0865A172-1CAC-4A74-979F-330CE434C959}"/>
    <cellStyle name="Normal 2 5 9 6" xfId="5171" xr:uid="{B31D40FC-3EBC-4519-B7B0-43B86423AE7E}"/>
    <cellStyle name="Normal 2 5 9 6 2" xfId="14468" xr:uid="{4FBA8EC1-5C39-4D2C-BA4F-5F800D6F3DB5}"/>
    <cellStyle name="Normal 2 5 9 7" xfId="6921" xr:uid="{9AAF25E7-CC15-41BD-B93C-BEB25785AB29}"/>
    <cellStyle name="Normal 2 5 9 7 2" xfId="17301" xr:uid="{EB8FE4D3-0522-4388-8A17-14FEAD0B5AC4}"/>
    <cellStyle name="Normal 2 5 9 8" xfId="9754" xr:uid="{27576975-041A-453B-BB10-E93A0FD07564}"/>
    <cellStyle name="Normal 2 5 9 8 2" xfId="20134" xr:uid="{C871B22F-AA4C-4F56-9BB6-586D7328BD16}"/>
    <cellStyle name="Normal 2 5 9 9" xfId="25520" xr:uid="{D68B2B4B-CB3F-46E5-9B54-D643C1350598}"/>
    <cellStyle name="Normal 2 6" xfId="821" xr:uid="{00000000-0005-0000-0000-0000E1040000}"/>
    <cellStyle name="Normal 2 6 10" xfId="5172" xr:uid="{DD478F15-A083-4817-8175-D763E388BB84}"/>
    <cellStyle name="Normal 2 6 10 2" xfId="14469" xr:uid="{E5309782-CB5A-4A22-A5E7-5A4F7C7A20E6}"/>
    <cellStyle name="Normal 2 6 11" xfId="6922" xr:uid="{B39136A8-D95F-4470-8743-FEB656977D2A}"/>
    <cellStyle name="Normal 2 6 11 2" xfId="17302" xr:uid="{A69F4FF9-21AA-4E7B-93DC-CCCD3D07233C}"/>
    <cellStyle name="Normal 2 6 12" xfId="9755" xr:uid="{2EB3993A-F026-4EED-9A24-7B90B3DD425E}"/>
    <cellStyle name="Normal 2 6 12 2" xfId="20135" xr:uid="{DDDB0523-0818-4E09-A63F-A4F629557835}"/>
    <cellStyle name="Normal 2 6 13" xfId="22824" xr:uid="{49B58377-FBC9-4605-89B7-B6DD49E3E0BC}"/>
    <cellStyle name="Normal 2 6 14" xfId="12397" xr:uid="{6FCA1971-0E11-4060-AEE0-39888A0B4FEC}"/>
    <cellStyle name="Normal 2 6 15" xfId="29568" xr:uid="{D20AE30D-0FA9-4A88-B2A2-8B4705DD5E43}"/>
    <cellStyle name="Normal 2 6 2" xfId="822" xr:uid="{00000000-0005-0000-0000-0000E2040000}"/>
    <cellStyle name="Normal 2 6 2 10" xfId="6923" xr:uid="{6B452C7E-FE71-41C6-AEB2-1CEFD1267B3F}"/>
    <cellStyle name="Normal 2 6 2 10 2" xfId="17303" xr:uid="{C1B45B50-B0BF-4C5A-9E26-73DFBCF43E54}"/>
    <cellStyle name="Normal 2 6 2 11" xfId="9756" xr:uid="{70EE3BED-9444-4771-B0E0-B22D2D681A56}"/>
    <cellStyle name="Normal 2 6 2 11 2" xfId="20136" xr:uid="{B8848E42-84F5-402A-8F44-DF4E26C14C9C}"/>
    <cellStyle name="Normal 2 6 2 12" xfId="24770" xr:uid="{35CF3DA4-DC61-44EA-9462-885C50B93914}"/>
    <cellStyle name="Normal 2 6 2 13" xfId="12457" xr:uid="{560212F9-0533-4461-9920-F70CFBCCFBC5}"/>
    <cellStyle name="Normal 2 6 2 2" xfId="823" xr:uid="{00000000-0005-0000-0000-0000E3040000}"/>
    <cellStyle name="Normal 2 6 2 2 10" xfId="13022" xr:uid="{0D4BBAF6-D8A0-465E-8BC7-1533A0227D43}"/>
    <cellStyle name="Normal 2 6 2 2 2" xfId="2749" xr:uid="{00000000-0005-0000-0000-0000BC040000}"/>
    <cellStyle name="Normal 2 6 2 2 2 2" xfId="3237" xr:uid="{00000000-0005-0000-0000-0000BD040000}"/>
    <cellStyle name="Normal 2 6 2 2 2 2 2" xfId="6295" xr:uid="{0B07470C-85B1-4C6C-8ECD-495CD613F7F9}"/>
    <cellStyle name="Normal 2 6 2 2 2 2 2 2" xfId="25984" xr:uid="{15AEB110-49CC-43EA-914F-C7B5BA29E022}"/>
    <cellStyle name="Normal 2 6 2 2 2 2 2 3" xfId="15864" xr:uid="{6299CCA4-F531-4401-9A04-6E9291B145E1}"/>
    <cellStyle name="Normal 2 6 2 2 2 2 3" xfId="8317" xr:uid="{7D00746B-09DC-4BE8-9F40-2E48AA9B3F4E}"/>
    <cellStyle name="Normal 2 6 2 2 2 2 3 2" xfId="18697" xr:uid="{92375DE8-DFE2-4284-ADB8-E6088B04237C}"/>
    <cellStyle name="Normal 2 6 2 2 2 2 4" xfId="11150" xr:uid="{45876200-9A30-4704-87EC-D9A1EE244809}"/>
    <cellStyle name="Normal 2 6 2 2 2 2 4 2" xfId="21530" xr:uid="{19313E0A-2184-42AB-A62F-564856D82415}"/>
    <cellStyle name="Normal 2 6 2 2 2 2 5" xfId="24864" xr:uid="{22919932-BE07-4BEC-A9C1-1F5690CBF9E8}"/>
    <cellStyle name="Normal 2 6 2 2 2 2 6" xfId="13785" xr:uid="{D92ABE24-15D8-42BF-BA33-29B764548151}"/>
    <cellStyle name="Normal 2 6 2 2 2 3" xfId="4312" xr:uid="{451EFECD-E6FF-49A0-931F-814EEFFD5A8F}"/>
    <cellStyle name="Normal 2 6 2 2 2 3 2" xfId="9084" xr:uid="{3595DF81-ADC3-45A8-9BCF-7689DB946DF4}"/>
    <cellStyle name="Normal 2 6 2 2 2 3 2 2" xfId="29127" xr:uid="{3478CBB0-2BB3-4BBC-BDF5-74924D9D1697}"/>
    <cellStyle name="Normal 2 6 2 2 2 3 2 3" xfId="19464" xr:uid="{53207F61-895A-499D-A277-FF244C663D60}"/>
    <cellStyle name="Normal 2 6 2 2 2 3 3" xfId="11917" xr:uid="{48D8DEA2-984C-4B9D-A7AA-ED5779C04D14}"/>
    <cellStyle name="Normal 2 6 2 2 2 3 3 2" xfId="22297" xr:uid="{7CA70C4C-A7DF-4680-9001-4AC840974DE7}"/>
    <cellStyle name="Normal 2 6 2 2 2 3 4" xfId="23343" xr:uid="{D534D1FF-ED6B-4AFA-A78B-91BFD6963392}"/>
    <cellStyle name="Normal 2 6 2 2 2 3 5" xfId="16631" xr:uid="{D5A661F6-AA69-4A0F-BEEE-49C104A2C658}"/>
    <cellStyle name="Normal 2 6 2 2 2 4" xfId="5967" xr:uid="{298A3100-0F0E-4143-A5EA-0E61FD9A4AB6}"/>
    <cellStyle name="Normal 2 6 2 2 2 4 2" xfId="26479" xr:uid="{11AECB0D-6D22-4FB1-BDEF-36BD0B668DF2}"/>
    <cellStyle name="Normal 2 6 2 2 2 4 3" xfId="15420" xr:uid="{06CF890A-500B-4804-8C18-A9A6100DD4F0}"/>
    <cellStyle name="Normal 2 6 2 2 2 5" xfId="7873" xr:uid="{13D454F1-D94D-4985-B799-7A9EE008A9DD}"/>
    <cellStyle name="Normal 2 6 2 2 2 5 2" xfId="18253" xr:uid="{49C3328D-2308-4F91-B477-7FDE2DDB1AD1}"/>
    <cellStyle name="Normal 2 6 2 2 2 6" xfId="10706" xr:uid="{67F0920D-71CE-4035-957B-64609EFCF7FB}"/>
    <cellStyle name="Normal 2 6 2 2 2 6 2" xfId="21086" xr:uid="{B4910B9D-7FD4-4ABB-8821-B0753D2BA9C3}"/>
    <cellStyle name="Normal 2 6 2 2 2 7" xfId="24554" xr:uid="{A6371983-7A9E-40B5-882F-16BA02B0D5BB}"/>
    <cellStyle name="Normal 2 6 2 2 2 8" xfId="13192" xr:uid="{E94E252D-CEC7-44E3-AE45-EF7C918145D9}"/>
    <cellStyle name="Normal 2 6 2 2 3" xfId="3238" xr:uid="{00000000-0005-0000-0000-0000BE040000}"/>
    <cellStyle name="Normal 2 6 2 2 3 2" xfId="4489" xr:uid="{55CEC6C5-0DF6-4B0F-924A-77BA3BC616DD}"/>
    <cellStyle name="Normal 2 6 2 2 3 2 2" xfId="9261" xr:uid="{06250DE4-EF61-49D8-88D3-8EC22069837C}"/>
    <cellStyle name="Normal 2 6 2 2 3 2 2 2" xfId="19641" xr:uid="{66BB9C65-E528-4C7D-B9E6-BE7C48E04D21}"/>
    <cellStyle name="Normal 2 6 2 2 3 2 3" xfId="12094" xr:uid="{668CB0BD-5154-4E9D-9950-737CB28749D1}"/>
    <cellStyle name="Normal 2 6 2 2 3 2 3 2" xfId="22474" xr:uid="{0927B242-5633-413B-9366-D0BF18B6BEF8}"/>
    <cellStyle name="Normal 2 6 2 2 3 2 4" xfId="27214" xr:uid="{86708BAA-E17F-49EC-854A-0A84CF6C76C2}"/>
    <cellStyle name="Normal 2 6 2 2 3 2 5" xfId="16808" xr:uid="{599B188C-F56C-4FC6-A997-E2906A024AF1}"/>
    <cellStyle name="Normal 2 6 2 2 3 3" xfId="6296" xr:uid="{B79DBA51-6000-4D82-80A8-804A3E8AE8B8}"/>
    <cellStyle name="Normal 2 6 2 2 3 3 2" xfId="15865" xr:uid="{7DC4A406-DF69-4EC5-A326-85572F0B978F}"/>
    <cellStyle name="Normal 2 6 2 2 3 4" xfId="8318" xr:uid="{45F53046-B812-4B00-AF6C-5C1BE3C220C6}"/>
    <cellStyle name="Normal 2 6 2 2 3 4 2" xfId="18698" xr:uid="{4FA5C0D2-5A8F-4244-BA51-715E53E0E9C9}"/>
    <cellStyle name="Normal 2 6 2 2 3 5" xfId="11151" xr:uid="{8FB676D1-A2A5-4791-81A5-AA86212AE9BB}"/>
    <cellStyle name="Normal 2 6 2 2 3 5 2" xfId="21531" xr:uid="{1B7321DF-74C0-4FE4-90B0-A4A4BC518DD0}"/>
    <cellStyle name="Normal 2 6 2 2 3 6" xfId="25444" xr:uid="{63EE90C9-352C-4A42-BCBF-967139EC8398}"/>
    <cellStyle name="Normal 2 6 2 2 3 7" xfId="13786" xr:uid="{003465C1-845E-4AA6-AAC9-38E55E50C248}"/>
    <cellStyle name="Normal 2 6 2 2 4" xfId="3236" xr:uid="{00000000-0005-0000-0000-0000BF040000}"/>
    <cellStyle name="Normal 2 6 2 2 4 2" xfId="6294" xr:uid="{8A71D997-902F-4EC5-BD04-EFA816DE2D95}"/>
    <cellStyle name="Normal 2 6 2 2 4 2 2" xfId="26119" xr:uid="{6C41D414-276B-4750-99C0-84744654015A}"/>
    <cellStyle name="Normal 2 6 2 2 4 2 3" xfId="15863" xr:uid="{58E19D04-F987-48EA-AD62-D757F9DC9301}"/>
    <cellStyle name="Normal 2 6 2 2 4 3" xfId="8316" xr:uid="{D7CD78DF-D605-471F-83D2-64D69091FA77}"/>
    <cellStyle name="Normal 2 6 2 2 4 3 2" xfId="18696" xr:uid="{8ADBC21C-45A3-48A1-89F6-3A2356F32654}"/>
    <cellStyle name="Normal 2 6 2 2 4 4" xfId="11149" xr:uid="{14AD40EB-66C8-45BC-83A2-CCA9B1A5ABF3}"/>
    <cellStyle name="Normal 2 6 2 2 4 4 2" xfId="21529" xr:uid="{214F76B3-3270-4655-8C6B-6FFC20D4F682}"/>
    <cellStyle name="Normal 2 6 2 2 4 5" xfId="24351" xr:uid="{781D88E8-E12F-46EC-82D2-751C026D45CE}"/>
    <cellStyle name="Normal 2 6 2 2 4 6" xfId="13784" xr:uid="{91AAE636-ACAC-4080-91F2-DFC72904F990}"/>
    <cellStyle name="Normal 2 6 2 2 5" xfId="4236" xr:uid="{6213120F-9F90-4BE0-92B7-346DAD0055F1}"/>
    <cellStyle name="Normal 2 6 2 2 5 2" xfId="9008" xr:uid="{B23A0D37-DA54-4EDA-BE34-71A567E5C728}"/>
    <cellStyle name="Normal 2 6 2 2 5 2 2" xfId="29079" xr:uid="{5B35F843-65AE-46F3-BBE9-BA3D0813C538}"/>
    <cellStyle name="Normal 2 6 2 2 5 2 3" xfId="19388" xr:uid="{6714A023-88B7-4F17-BD6B-5FA4ACE1AAC2}"/>
    <cellStyle name="Normal 2 6 2 2 5 3" xfId="11841" xr:uid="{C70035A5-E15B-4D76-88E0-5C3F7C131519}"/>
    <cellStyle name="Normal 2 6 2 2 5 3 2" xfId="22221" xr:uid="{E83365C6-6F43-4F18-8F82-0431B69ED16A}"/>
    <cellStyle name="Normal 2 6 2 2 5 4" xfId="23576" xr:uid="{BBCF9256-3B95-44EB-92C0-669EE74927F6}"/>
    <cellStyle name="Normal 2 6 2 2 5 5" xfId="16555" xr:uid="{2525C136-B1B0-4DFD-A134-1912100B16CB}"/>
    <cellStyle name="Normal 2 6 2 2 6" xfId="5174" xr:uid="{EFD3024B-EF2D-42ED-A19F-E2212A050465}"/>
    <cellStyle name="Normal 2 6 2 2 6 2" xfId="28650" xr:uid="{E51DA777-0808-4589-A231-F6DEACAEA0DC}"/>
    <cellStyle name="Normal 2 6 2 2 6 3" xfId="14471" xr:uid="{CC01BC16-52DB-4F97-85D1-813E789606D7}"/>
    <cellStyle name="Normal 2 6 2 2 7" xfId="6924" xr:uid="{8FEB73BD-73B7-40EC-81B9-13739C227541}"/>
    <cellStyle name="Normal 2 6 2 2 7 2" xfId="17304" xr:uid="{8E9BBD76-FCD0-4DA6-9DE2-B44004DEE9FF}"/>
    <cellStyle name="Normal 2 6 2 2 8" xfId="9757" xr:uid="{E500A65A-BD52-41D2-BA8F-127DE68A173E}"/>
    <cellStyle name="Normal 2 6 2 2 8 2" xfId="20137" xr:uid="{6EAF28EB-AB73-4A7D-8ACB-0F87A24CD8B4}"/>
    <cellStyle name="Normal 2 6 2 2 9" xfId="24335" xr:uid="{550195B9-69B1-41FF-8556-424F9227CAEB}"/>
    <cellStyle name="Normal 2 6 2 3" xfId="2748" xr:uid="{00000000-0005-0000-0000-0000C0040000}"/>
    <cellStyle name="Normal 2 6 2 3 2" xfId="3239" xr:uid="{00000000-0005-0000-0000-0000C1040000}"/>
    <cellStyle name="Normal 2 6 2 3 2 2" xfId="6297" xr:uid="{909EF239-56EC-436B-B207-0C2058E4371C}"/>
    <cellStyle name="Normal 2 6 2 3 2 2 2" xfId="27530" xr:uid="{6A3159D9-295F-4279-B03A-E3C845D77425}"/>
    <cellStyle name="Normal 2 6 2 3 2 2 3" xfId="15866" xr:uid="{2C7CBD9F-6D00-4DFD-8C61-0A5C8FFCB40E}"/>
    <cellStyle name="Normal 2 6 2 3 2 3" xfId="8319" xr:uid="{E8956212-19DA-46E6-AE5B-B477D98F4FC0}"/>
    <cellStyle name="Normal 2 6 2 3 2 3 2" xfId="18699" xr:uid="{63AAA577-4A6D-42C1-AEF3-F0691CE300E7}"/>
    <cellStyle name="Normal 2 6 2 3 2 4" xfId="11152" xr:uid="{3183E437-A385-4F27-8C65-8E24BC3C2386}"/>
    <cellStyle name="Normal 2 6 2 3 2 4 2" xfId="21532" xr:uid="{CCA787AD-396D-48F7-939C-67EA61F5EAFF}"/>
    <cellStyle name="Normal 2 6 2 3 2 5" xfId="22795" xr:uid="{35DE97A9-B50F-44E7-8469-98B46AE21DDC}"/>
    <cellStyle name="Normal 2 6 2 3 2 6" xfId="13787" xr:uid="{DBCCB06C-77FF-48D3-B46A-C7ED0160E78B}"/>
    <cellStyle name="Normal 2 6 2 3 3" xfId="4311" xr:uid="{05338117-EB87-4B41-8F3F-9D96A8C69F48}"/>
    <cellStyle name="Normal 2 6 2 3 3 2" xfId="9083" xr:uid="{06B64086-F2FA-4554-A66A-7DCD7A828594}"/>
    <cellStyle name="Normal 2 6 2 3 3 2 2" xfId="29126" xr:uid="{CD74FA9E-399D-4ABF-9104-22E50EC80906}"/>
    <cellStyle name="Normal 2 6 2 3 3 2 3" xfId="19463" xr:uid="{374CA1CC-12B2-48B1-9D67-A7B3DEEE4CBF}"/>
    <cellStyle name="Normal 2 6 2 3 3 3" xfId="11916" xr:uid="{1DD8F1BF-BCEA-465E-A31C-07F49838B74E}"/>
    <cellStyle name="Normal 2 6 2 3 3 3 2" xfId="22296" xr:uid="{9E6596BA-0FCB-417E-82E2-1524BC5841F5}"/>
    <cellStyle name="Normal 2 6 2 3 3 4" xfId="25348" xr:uid="{42660836-C392-4A95-AB7D-2B10EB886405}"/>
    <cellStyle name="Normal 2 6 2 3 3 5" xfId="16630" xr:uid="{563033DD-F564-4805-B714-6325541D0051}"/>
    <cellStyle name="Normal 2 6 2 3 4" xfId="5966" xr:uid="{E65F83FC-A1C3-4EA4-9529-1202F48F8094}"/>
    <cellStyle name="Normal 2 6 2 3 4 2" xfId="27922" xr:uid="{1E851278-57D4-4AA3-A532-7F287997802C}"/>
    <cellStyle name="Normal 2 6 2 3 4 3" xfId="15419" xr:uid="{69C05F2B-C137-4BB6-8704-13070549C81C}"/>
    <cellStyle name="Normal 2 6 2 3 5" xfId="7872" xr:uid="{621F3C51-E706-4289-808D-3600D7DE2E8D}"/>
    <cellStyle name="Normal 2 6 2 3 5 2" xfId="18252" xr:uid="{2C1E3A01-E7C2-4B75-9362-E23996E4157F}"/>
    <cellStyle name="Normal 2 6 2 3 6" xfId="10705" xr:uid="{0942D83E-6785-4069-93ED-E1FEF867500E}"/>
    <cellStyle name="Normal 2 6 2 3 6 2" xfId="21085" xr:uid="{D0426F11-DBC5-4AD7-A855-E1C40AE9F6EE}"/>
    <cellStyle name="Normal 2 6 2 3 7" xfId="24595" xr:uid="{70CCA74D-0F9E-4C26-BE30-EDEF40B34700}"/>
    <cellStyle name="Normal 2 6 2 3 8" xfId="13191" xr:uid="{082743DC-5C06-434B-9280-28C08901C2E8}"/>
    <cellStyle name="Normal 2 6 2 4" xfId="3240" xr:uid="{00000000-0005-0000-0000-0000C2040000}"/>
    <cellStyle name="Normal 2 6 2 4 2" xfId="4490" xr:uid="{99D999CC-6FD5-486B-8B59-AACF02421660}"/>
    <cellStyle name="Normal 2 6 2 4 2 2" xfId="9262" xr:uid="{693B2310-F2CC-4B51-8DCA-6C985B7E01F6}"/>
    <cellStyle name="Normal 2 6 2 4 2 2 2" xfId="19642" xr:uid="{60CE9961-B196-4E53-9106-4D821DF88F34}"/>
    <cellStyle name="Normal 2 6 2 4 2 3" xfId="12095" xr:uid="{F27E296C-2BF5-4C55-A4BC-C01B2BB3001C}"/>
    <cellStyle name="Normal 2 6 2 4 2 3 2" xfId="22475" xr:uid="{6890BA32-74A1-468A-8E1D-EE5DDA9E01A7}"/>
    <cellStyle name="Normal 2 6 2 4 2 4" xfId="26155" xr:uid="{8E1693E9-A028-4C58-88A3-DCB985228DC4}"/>
    <cellStyle name="Normal 2 6 2 4 2 5" xfId="16809" xr:uid="{C18685EF-A719-4116-BA1B-3BA5E1AA00FD}"/>
    <cellStyle name="Normal 2 6 2 4 3" xfId="6298" xr:uid="{492F9173-ED6E-4509-86DB-B2EA5DF6D7F6}"/>
    <cellStyle name="Normal 2 6 2 4 3 2" xfId="15867" xr:uid="{BA1625F8-53AF-4C89-82AA-C0EB3332B7FA}"/>
    <cellStyle name="Normal 2 6 2 4 4" xfId="8320" xr:uid="{C1DB41E0-32DE-4948-9DB1-AAC9D0DB7206}"/>
    <cellStyle name="Normal 2 6 2 4 4 2" xfId="18700" xr:uid="{875847CA-7CEF-469C-BA9D-AF3CD931B7D7}"/>
    <cellStyle name="Normal 2 6 2 4 5" xfId="11153" xr:uid="{A35979AB-4BBF-40BE-BD16-A63862B7E890}"/>
    <cellStyle name="Normal 2 6 2 4 5 2" xfId="21533" xr:uid="{290E8148-7224-483E-8FEB-44D1A8EBA1D7}"/>
    <cellStyle name="Normal 2 6 2 4 6" xfId="23652" xr:uid="{2E0F261C-8B52-49F0-8467-4A7022122960}"/>
    <cellStyle name="Normal 2 6 2 4 7" xfId="13788" xr:uid="{C67B1CEB-659F-49D7-AF42-A53E6118D022}"/>
    <cellStyle name="Normal 2 6 2 5" xfId="3235" xr:uid="{00000000-0005-0000-0000-0000C3040000}"/>
    <cellStyle name="Normal 2 6 2 5 2" xfId="6293" xr:uid="{864BD532-2191-49D7-A5D9-FF59CCEEAFD4}"/>
    <cellStyle name="Normal 2 6 2 5 2 2" xfId="27654" xr:uid="{A64C6447-BC8F-4094-9873-7775BF9AA8CD}"/>
    <cellStyle name="Normal 2 6 2 5 2 3" xfId="15862" xr:uid="{8CEFF8B3-DBEE-4DA2-9982-4C778CE2B6D8}"/>
    <cellStyle name="Normal 2 6 2 5 3" xfId="8315" xr:uid="{5AEDA475-210E-48A9-ACEE-9CB4F1AEDF16}"/>
    <cellStyle name="Normal 2 6 2 5 3 2" xfId="18695" xr:uid="{8CFC2B20-D82C-4836-8B85-B2DDA40B52F2}"/>
    <cellStyle name="Normal 2 6 2 5 4" xfId="11148" xr:uid="{56BF3207-64C4-44E3-AFF4-0474BABB18FC}"/>
    <cellStyle name="Normal 2 6 2 5 4 2" xfId="21528" xr:uid="{80DEABAB-AAEF-44BF-954B-37CF1AB5F697}"/>
    <cellStyle name="Normal 2 6 2 5 5" xfId="24341" xr:uid="{E7546074-5B21-4067-9EB9-A2806E9B7A0C}"/>
    <cellStyle name="Normal 2 6 2 5 6" xfId="13783" xr:uid="{89D4FEE3-FC36-40D1-A84B-A3B2E206D0DA}"/>
    <cellStyle name="Normal 2 6 2 6" xfId="2531" xr:uid="{00000000-0005-0000-0000-0000C4040000}"/>
    <cellStyle name="Normal 2 6 2 6 2" xfId="5805" xr:uid="{10762A9A-7272-485A-943C-B474B929DFA1}"/>
    <cellStyle name="Normal 2 6 2 6 2 2" xfId="28330" xr:uid="{91C42B10-F180-458D-AFC1-107E53C0EC40}"/>
    <cellStyle name="Normal 2 6 2 6 2 3" xfId="15203" xr:uid="{C481E85C-B006-44B4-B153-234F7CD519A4}"/>
    <cellStyle name="Normal 2 6 2 6 3" xfId="7656" xr:uid="{802B6534-EC9E-4BAF-9ED1-E58A0B5A1B3C}"/>
    <cellStyle name="Normal 2 6 2 6 3 2" xfId="18036" xr:uid="{0C59ABBA-3D43-4EB6-8CC4-6FDE3F98A84D}"/>
    <cellStyle name="Normal 2 6 2 6 4" xfId="10489" xr:uid="{1FCE637C-45EC-4DB5-B22E-0EB0BA1F730F}"/>
    <cellStyle name="Normal 2 6 2 6 4 2" xfId="20869" xr:uid="{3DB16BC8-7567-4D71-BE88-6964F1429595}"/>
    <cellStyle name="Normal 2 6 2 6 5" xfId="23452" xr:uid="{3467CB81-E993-4155-9658-380959AE2084}"/>
    <cellStyle name="Normal 2 6 2 6 6" xfId="12919" xr:uid="{12AC7268-F7FD-4FC4-9DD5-F0A75605BD3E}"/>
    <cellStyle name="Normal 2 6 2 7" xfId="2225" xr:uid="{00000000-0005-0000-0000-0000BA040000}"/>
    <cellStyle name="Normal 2 6 2 7 2" xfId="7352" xr:uid="{D530F37D-DEF4-4170-A7A3-CB1060AA827D}"/>
    <cellStyle name="Normal 2 6 2 7 2 2" xfId="17732" xr:uid="{1AC286B0-EC57-4FEF-9592-7305F7F714D3}"/>
    <cellStyle name="Normal 2 6 2 7 3" xfId="10185" xr:uid="{917FF294-FA44-4D45-86B4-360CE91273CB}"/>
    <cellStyle name="Normal 2 6 2 7 3 2" xfId="20565" xr:uid="{80CC7CE1-1E69-417B-BC19-550A0933C939}"/>
    <cellStyle name="Normal 2 6 2 7 4" xfId="24403" xr:uid="{1502BF02-3285-4572-A39D-B74C8D53DD14}"/>
    <cellStyle name="Normal 2 6 2 7 5" xfId="14899" xr:uid="{1CA6A51E-82D5-4C77-BCEB-1851F5CDC9B4}"/>
    <cellStyle name="Normal 2 6 2 8" xfId="3791" xr:uid="{EA396F53-A8E3-4AAD-AEFE-BE244E793E8F}"/>
    <cellStyle name="Normal 2 6 2 8 2" xfId="8627" xr:uid="{ED8914F2-C102-4167-8F91-AA93ECEF9C27}"/>
    <cellStyle name="Normal 2 6 2 8 2 2" xfId="19007" xr:uid="{70494654-2281-49E4-99E3-8834C809E729}"/>
    <cellStyle name="Normal 2 6 2 8 3" xfId="11460" xr:uid="{56BA38B1-DC32-4B80-B62D-8B1022DA2726}"/>
    <cellStyle name="Normal 2 6 2 8 3 2" xfId="21840" xr:uid="{278BD44B-3A17-484E-ABAC-932535BD4874}"/>
    <cellStyle name="Normal 2 6 2 8 4" xfId="16174" xr:uid="{E09CC765-129B-4103-A5F1-3F1553452D84}"/>
    <cellStyle name="Normal 2 6 2 9" xfId="5173" xr:uid="{C8D33ABA-A6DE-4D30-A213-75A149B1FA83}"/>
    <cellStyle name="Normal 2 6 2 9 2" xfId="14470" xr:uid="{974A2E2F-85FD-42D4-9E21-8199EEBB5EB3}"/>
    <cellStyle name="Normal 2 6 3" xfId="824" xr:uid="{00000000-0005-0000-0000-0000E4040000}"/>
    <cellStyle name="Normal 2 6 3 10" xfId="9758" xr:uid="{A4D62B8B-D218-4840-B61C-71340FE99392}"/>
    <cellStyle name="Normal 2 6 3 10 2" xfId="20138" xr:uid="{FC4D10FB-3755-4F39-A082-152E804D35F2}"/>
    <cellStyle name="Normal 2 6 3 11" xfId="25000" xr:uid="{B09E0DFE-CB49-4293-9A76-68CE4C4AFD3E}"/>
    <cellStyle name="Normal 2 6 3 12" xfId="12574" xr:uid="{6DF2FDF8-BF05-4326-8CED-AF04FE39C9F4}"/>
    <cellStyle name="Normal 2 6 3 2" xfId="2750" xr:uid="{00000000-0005-0000-0000-0000C6040000}"/>
    <cellStyle name="Normal 2 6 3 2 2" xfId="3242" xr:uid="{00000000-0005-0000-0000-0000C7040000}"/>
    <cellStyle name="Normal 2 6 3 2 2 2" xfId="6300" xr:uid="{7304B549-7725-4E18-B383-08AC32602764}"/>
    <cellStyle name="Normal 2 6 3 2 2 2 2" xfId="28081" xr:uid="{92E698A4-443E-4E9F-912D-3316C8057977}"/>
    <cellStyle name="Normal 2 6 3 2 2 2 3" xfId="15869" xr:uid="{E2BEE138-2676-4D8C-9875-BCFE68E134F5}"/>
    <cellStyle name="Normal 2 6 3 2 2 3" xfId="8322" xr:uid="{E291EB98-CB64-4225-A299-2FBB6958D1D8}"/>
    <cellStyle name="Normal 2 6 3 2 2 3 2" xfId="18702" xr:uid="{767B6D43-7AD9-4B29-821F-6A35E2A9C3B4}"/>
    <cellStyle name="Normal 2 6 3 2 2 4" xfId="11155" xr:uid="{748016B8-AB50-4139-A5F0-56CB27A68A9F}"/>
    <cellStyle name="Normal 2 6 3 2 2 4 2" xfId="21535" xr:uid="{95D20107-076A-48EF-AB96-F7E20554289D}"/>
    <cellStyle name="Normal 2 6 3 2 2 5" xfId="23900" xr:uid="{0FBF2B24-DE81-4443-8299-141FA0D649DA}"/>
    <cellStyle name="Normal 2 6 3 2 2 6" xfId="13790" xr:uid="{F9D0B80D-AC75-439E-A28A-B9DE7A394B05}"/>
    <cellStyle name="Normal 2 6 3 2 3" xfId="4313" xr:uid="{FDB00B43-EDE2-439A-8599-5EB1BA9F4CE7}"/>
    <cellStyle name="Normal 2 6 3 2 3 2" xfId="9085" xr:uid="{16808E95-2586-46E7-BE40-B97AEE2CFFB2}"/>
    <cellStyle name="Normal 2 6 3 2 3 2 2" xfId="29128" xr:uid="{7F4B2F7D-F1C0-4A26-B6B2-BD2773891107}"/>
    <cellStyle name="Normal 2 6 3 2 3 2 3" xfId="19465" xr:uid="{8D3D01C1-5F5A-488C-9B61-70485AA27C9D}"/>
    <cellStyle name="Normal 2 6 3 2 3 3" xfId="11918" xr:uid="{3CB88BFF-7034-4492-AA0A-14017708B94E}"/>
    <cellStyle name="Normal 2 6 3 2 3 3 2" xfId="22298" xr:uid="{A14D9E91-F974-4C75-97D6-B6D0E1D8D640}"/>
    <cellStyle name="Normal 2 6 3 2 3 4" xfId="24336" xr:uid="{01B9F8C2-15BC-4CE9-BC27-617DA3FAF2A3}"/>
    <cellStyle name="Normal 2 6 3 2 3 5" xfId="16632" xr:uid="{566336C9-D4DB-4A32-91F6-86EAD6606C09}"/>
    <cellStyle name="Normal 2 6 3 2 4" xfId="5968" xr:uid="{B0225D42-3F43-429F-96D2-B3C4FFF017AF}"/>
    <cellStyle name="Normal 2 6 3 2 4 2" xfId="28154" xr:uid="{5C369DB8-5E78-41E0-9489-A73C67F62EB5}"/>
    <cellStyle name="Normal 2 6 3 2 4 3" xfId="15421" xr:uid="{6AC99C5E-64F7-4525-A5AB-A0680637904B}"/>
    <cellStyle name="Normal 2 6 3 2 5" xfId="7874" xr:uid="{187C8DAC-2EBE-40DA-A2BA-B16800DDFA06}"/>
    <cellStyle name="Normal 2 6 3 2 5 2" xfId="18254" xr:uid="{0AB7271F-C4AF-40EE-8F0E-C9A3C9E23C6A}"/>
    <cellStyle name="Normal 2 6 3 2 6" xfId="10707" xr:uid="{68C15709-F04C-47D1-B067-E8BE43F77BD4}"/>
    <cellStyle name="Normal 2 6 3 2 6 2" xfId="21087" xr:uid="{F447D534-E314-47F2-9E88-C461FD47A87B}"/>
    <cellStyle name="Normal 2 6 3 2 7" xfId="24628" xr:uid="{0EB4ABFD-ACE5-4ABD-B332-42F09D2BA598}"/>
    <cellStyle name="Normal 2 6 3 2 8" xfId="13193" xr:uid="{564E1D4A-1A87-4C0D-840E-13FA45AB478F}"/>
    <cellStyle name="Normal 2 6 3 3" xfId="3243" xr:uid="{00000000-0005-0000-0000-0000C8040000}"/>
    <cellStyle name="Normal 2 6 3 3 2" xfId="4491" xr:uid="{87207243-8C53-4DE5-B92B-7719F293434A}"/>
    <cellStyle name="Normal 2 6 3 3 2 2" xfId="9263" xr:uid="{C3B3E6F4-D12B-40A9-849B-D88600E4EA46}"/>
    <cellStyle name="Normal 2 6 3 3 2 2 2" xfId="29248" xr:uid="{B14741FC-784C-4ADB-98D1-04F07AD5543C}"/>
    <cellStyle name="Normal 2 6 3 3 2 2 3" xfId="19643" xr:uid="{B4928044-04CD-4CFA-B67F-F481551FE4B0}"/>
    <cellStyle name="Normal 2 6 3 3 2 3" xfId="12096" xr:uid="{5214C419-B95F-42D2-BB6F-9BE7C79034EF}"/>
    <cellStyle name="Normal 2 6 3 3 2 3 2" xfId="22476" xr:uid="{9EAB2E54-3029-4DFB-A3CA-3ED052C1C342}"/>
    <cellStyle name="Normal 2 6 3 3 2 4" xfId="22867" xr:uid="{CAD82A59-8985-4FFB-91FB-1C6232C10769}"/>
    <cellStyle name="Normal 2 6 3 3 2 5" xfId="16810" xr:uid="{B62F27E4-1ED2-4F69-B12F-EC7A9B613844}"/>
    <cellStyle name="Normal 2 6 3 3 3" xfId="6301" xr:uid="{A3DE6E02-6E83-4DF7-A1B7-959133430995}"/>
    <cellStyle name="Normal 2 6 3 3 3 2" xfId="26212" xr:uid="{EE394A47-E38F-4441-AE45-E5E0C939CDE8}"/>
    <cellStyle name="Normal 2 6 3 3 3 3" xfId="15870" xr:uid="{EFF3A563-4A4D-4BA2-B5BE-55B10045C84D}"/>
    <cellStyle name="Normal 2 6 3 3 4" xfId="8323" xr:uid="{10A2EFD6-4550-41B9-9D2C-0C6CA4889477}"/>
    <cellStyle name="Normal 2 6 3 3 4 2" xfId="18703" xr:uid="{3F5120F2-2B31-45F7-AB64-C295BD28981B}"/>
    <cellStyle name="Normal 2 6 3 3 5" xfId="11156" xr:uid="{BB8F6FE3-F7F8-415E-B8E6-30E494857739}"/>
    <cellStyle name="Normal 2 6 3 3 5 2" xfId="21536" xr:uid="{74ADF930-A0CD-47CC-9983-8F504FF6F67F}"/>
    <cellStyle name="Normal 2 6 3 3 6" xfId="24479" xr:uid="{38F64182-7581-4BB8-91EB-F95C8B7C6FD9}"/>
    <cellStyle name="Normal 2 6 3 3 7" xfId="13791" xr:uid="{B07449D2-9759-4D4B-84D2-842A75D20F86}"/>
    <cellStyle name="Normal 2 6 3 4" xfId="3241" xr:uid="{00000000-0005-0000-0000-0000C9040000}"/>
    <cellStyle name="Normal 2 6 3 4 2" xfId="6299" xr:uid="{76E59889-A8B4-4D0D-A5C6-DA7E60392EA5}"/>
    <cellStyle name="Normal 2 6 3 4 2 2" xfId="26030" xr:uid="{D7ED80EF-2C71-4AFF-BD14-B827B1696D1D}"/>
    <cellStyle name="Normal 2 6 3 4 2 3" xfId="15868" xr:uid="{D1417E44-7FC8-4EED-B6AB-389147BE2DAC}"/>
    <cellStyle name="Normal 2 6 3 4 3" xfId="8321" xr:uid="{E57003F0-69DC-4BDB-87A5-D5970FC7987A}"/>
    <cellStyle name="Normal 2 6 3 4 3 2" xfId="18701" xr:uid="{5BE996CC-BDE8-4271-939A-B58DE1544666}"/>
    <cellStyle name="Normal 2 6 3 4 4" xfId="11154" xr:uid="{BDB2A5CA-124E-4DB8-8FB4-2F10C553E449}"/>
    <cellStyle name="Normal 2 6 3 4 4 2" xfId="21534" xr:uid="{80215D5B-DD7D-485F-939B-771F38FEBCDD}"/>
    <cellStyle name="Normal 2 6 3 4 5" xfId="25545" xr:uid="{4B134884-26C9-4669-87A5-D352E80BAD43}"/>
    <cellStyle name="Normal 2 6 3 4 6" xfId="13789" xr:uid="{B05C497A-8A05-41D1-96AA-F3A7AB582F5C}"/>
    <cellStyle name="Normal 2 6 3 5" xfId="2574" xr:uid="{00000000-0005-0000-0000-0000CA040000}"/>
    <cellStyle name="Normal 2 6 3 5 2" xfId="5839" xr:uid="{DF0E3358-E753-47A6-BED4-29A4340CC710}"/>
    <cellStyle name="Normal 2 6 3 5 2 2" xfId="26225" xr:uid="{8CBC7597-9E25-4985-AB21-CABF7A1CC924}"/>
    <cellStyle name="Normal 2 6 3 5 2 3" xfId="15246" xr:uid="{F9F030D3-C608-4F08-9C1C-0B51A7D277A5}"/>
    <cellStyle name="Normal 2 6 3 5 3" xfId="7699" xr:uid="{C45C4104-5723-49BB-8658-8B71663BE1F3}"/>
    <cellStyle name="Normal 2 6 3 5 3 2" xfId="18079" xr:uid="{4805201E-4483-45A6-80B7-2FACFD456AAC}"/>
    <cellStyle name="Normal 2 6 3 5 4" xfId="10532" xr:uid="{F588443A-6DD1-4DCF-9335-0C05F6C0E82B}"/>
    <cellStyle name="Normal 2 6 3 5 4 2" xfId="20912" xr:uid="{44532367-E5EB-47CF-A810-C3244C6410ED}"/>
    <cellStyle name="Normal 2 6 3 5 5" xfId="23804" xr:uid="{B831D932-89A5-497D-97E7-E8EFC916E333}"/>
    <cellStyle name="Normal 2 6 3 5 6" xfId="12962" xr:uid="{74DE7D1D-E440-4BEA-806A-E5800002F8B0}"/>
    <cellStyle name="Normal 2 6 3 6" xfId="2340" xr:uid="{00000000-0005-0000-0000-0000C5040000}"/>
    <cellStyle name="Normal 2 6 3 6 2" xfId="7467" xr:uid="{3A60FAA7-236C-4287-AADF-56E2DF722CB0}"/>
    <cellStyle name="Normal 2 6 3 6 2 2" xfId="17847" xr:uid="{791B2BBF-96B1-477D-BD65-FE70725DA7C6}"/>
    <cellStyle name="Normal 2 6 3 6 3" xfId="10300" xr:uid="{A010738C-6954-46F7-B0D6-5D8E10447902}"/>
    <cellStyle name="Normal 2 6 3 6 3 2" xfId="20680" xr:uid="{5CFF61F0-0CCD-4BE0-BA9F-5E49FCC5A30F}"/>
    <cellStyle name="Normal 2 6 3 6 4" xfId="24778" xr:uid="{5866C81F-BCDD-41B4-8389-503ADA704CF2}"/>
    <cellStyle name="Normal 2 6 3 6 5" xfId="15014" xr:uid="{B537DB6D-4B8B-4F24-A17E-59B8AA53E2D2}"/>
    <cellStyle name="Normal 2 6 3 7" xfId="3851" xr:uid="{2F0129F9-6EAF-4AAF-9CE7-DA34D158108D}"/>
    <cellStyle name="Normal 2 6 3 7 2" xfId="8684" xr:uid="{C55A7311-DEFF-40BB-AD48-3EC8C83781BC}"/>
    <cellStyle name="Normal 2 6 3 7 2 2" xfId="19064" xr:uid="{6D1693A2-58F9-4467-9713-1AAD0D03E2A2}"/>
    <cellStyle name="Normal 2 6 3 7 3" xfId="11517" xr:uid="{243DA632-E680-4E69-8C95-E06E0EAF6D1D}"/>
    <cellStyle name="Normal 2 6 3 7 3 2" xfId="21897" xr:uid="{864F57A7-5DC2-4353-9E34-85C3714B0248}"/>
    <cellStyle name="Normal 2 6 3 7 4" xfId="16231" xr:uid="{7A31CD01-4889-4F8B-B42B-1EC4E2C4D6B1}"/>
    <cellStyle name="Normal 2 6 3 8" xfId="5175" xr:uid="{8AE79431-F88A-4C41-B95B-4BA664C147B4}"/>
    <cellStyle name="Normal 2 6 3 8 2" xfId="14472" xr:uid="{40FFDD92-F8D1-4A22-A3DF-4E5C0A8744A6}"/>
    <cellStyle name="Normal 2 6 3 9" xfId="6925" xr:uid="{20101572-6AD5-4DB0-B4EC-D86429EB91A3}"/>
    <cellStyle name="Normal 2 6 3 9 2" xfId="17305" xr:uid="{83D1B01E-C56A-4CBA-A0AC-28D7157D2623}"/>
    <cellStyle name="Normal 2 6 4" xfId="825" xr:uid="{00000000-0005-0000-0000-0000E5040000}"/>
    <cellStyle name="Normal 2 6 4 2" xfId="3244" xr:uid="{00000000-0005-0000-0000-0000CC040000}"/>
    <cellStyle name="Normal 2 6 4 2 2" xfId="6302" xr:uid="{26AA86EE-97E0-48FA-85E2-64D1D01642DB}"/>
    <cellStyle name="Normal 2 6 4 2 2 2" xfId="27737" xr:uid="{62530CFF-EAD0-4DCC-8A0F-51132B070C03}"/>
    <cellStyle name="Normal 2 6 4 2 2 3" xfId="15871" xr:uid="{38DC05D0-1BDA-437F-9A6F-0B1EB9623D15}"/>
    <cellStyle name="Normal 2 6 4 2 3" xfId="8324" xr:uid="{66BF30D8-781F-4445-9403-8B1239B99C01}"/>
    <cellStyle name="Normal 2 6 4 2 3 2" xfId="18704" xr:uid="{696D15CB-68D5-4E6B-AC4E-F2E170C0BE1A}"/>
    <cellStyle name="Normal 2 6 4 2 4" xfId="11157" xr:uid="{9AADA220-B9CE-4749-AE31-CBC01B68FA08}"/>
    <cellStyle name="Normal 2 6 4 2 4 2" xfId="21537" xr:uid="{544947B8-8889-427F-98F8-7DB4E71898AA}"/>
    <cellStyle name="Normal 2 6 4 2 5" xfId="23671" xr:uid="{40D936BC-B2FB-444D-BA06-05C16CD95B47}"/>
    <cellStyle name="Normal 2 6 4 2 6" xfId="13792" xr:uid="{CD9279EA-FE4F-45C0-B021-898B07933199}"/>
    <cellStyle name="Normal 2 6 4 3" xfId="2747" xr:uid="{00000000-0005-0000-0000-0000CD040000}"/>
    <cellStyle name="Normal 2 6 4 3 2" xfId="5965" xr:uid="{3AC6F347-C68D-4FB4-8BD8-2118D9E8EF4B}"/>
    <cellStyle name="Normal 2 6 4 3 2 2" xfId="26000" xr:uid="{6407EC0A-CA09-4F54-A5DC-8C2C028A5521}"/>
    <cellStyle name="Normal 2 6 4 3 2 3" xfId="15418" xr:uid="{C193E26C-D856-4793-947D-EF2429FBC763}"/>
    <cellStyle name="Normal 2 6 4 3 3" xfId="7871" xr:uid="{1E3CF3CE-B1BC-4F2D-A7C8-61E4A10A365D}"/>
    <cellStyle name="Normal 2 6 4 3 3 2" xfId="18251" xr:uid="{8BD55EF0-2C46-4F9F-BF52-2E5AC363DFD0}"/>
    <cellStyle name="Normal 2 6 4 3 4" xfId="10704" xr:uid="{DF3A9D90-F1F1-4774-A6A8-BFA0FB02DDAB}"/>
    <cellStyle name="Normal 2 6 4 3 4 2" xfId="21084" xr:uid="{AECC2B9B-F637-458C-95D4-B8705547F79B}"/>
    <cellStyle name="Normal 2 6 4 3 5" xfId="25085" xr:uid="{F7D65038-43B7-4600-B665-FE61C3DC1D05}"/>
    <cellStyle name="Normal 2 6 4 3 6" xfId="13190" xr:uid="{9FF62838-0196-4BF7-8043-8AD349460ECA}"/>
    <cellStyle name="Normal 2 6 4 4" xfId="4172" xr:uid="{FAAE8149-8145-432C-B91A-EC872542167A}"/>
    <cellStyle name="Normal 2 6 4 4 2" xfId="8944" xr:uid="{A898C8CD-3D30-4C1C-ABD9-8656076B5A81}"/>
    <cellStyle name="Normal 2 6 4 4 2 2" xfId="19324" xr:uid="{1A9ED637-57DF-4EC7-8488-4C7592B288CF}"/>
    <cellStyle name="Normal 2 6 4 4 3" xfId="11777" xr:uid="{3183CE16-5648-42F3-904D-5A8528B42A9C}"/>
    <cellStyle name="Normal 2 6 4 4 3 2" xfId="22157" xr:uid="{D292C677-4EC5-461E-B23B-11316430DFAC}"/>
    <cellStyle name="Normal 2 6 4 4 4" xfId="24114" xr:uid="{4B28783D-BCF0-40D5-BA39-A0BD1889A410}"/>
    <cellStyle name="Normal 2 6 4 4 5" xfId="16491" xr:uid="{FCD70FC5-0B68-4997-9C12-BBFBD166F7A2}"/>
    <cellStyle name="Normal 2 6 4 5" xfId="5176" xr:uid="{7A080356-2637-46E2-A77E-82C5ACAE8493}"/>
    <cellStyle name="Normal 2 6 4 5 2" xfId="14473" xr:uid="{87F5C9D8-9A57-40FE-BC24-29C7BD440DC2}"/>
    <cellStyle name="Normal 2 6 4 6" xfId="6926" xr:uid="{1EB19ED3-15F7-414F-9F66-975C06046ACB}"/>
    <cellStyle name="Normal 2 6 4 6 2" xfId="17306" xr:uid="{E908B670-6EEE-4B27-A219-E53B7B9A3CCF}"/>
    <cellStyle name="Normal 2 6 4 7" xfId="9759" xr:uid="{BBF121FB-D7DF-4229-888D-58897BA66988}"/>
    <cellStyle name="Normal 2 6 4 7 2" xfId="20139" xr:uid="{A447422D-86A8-4D49-B623-57D91E1AC329}"/>
    <cellStyle name="Normal 2 6 4 8" xfId="23438" xr:uid="{2467AEF3-5330-47FD-87A4-229510FDA7FD}"/>
    <cellStyle name="Normal 2 6 4 9" xfId="12732" xr:uid="{4D9A41E0-523B-4A63-AEF3-98D8B656F6EC}"/>
    <cellStyle name="Normal 2 6 5" xfId="3245" xr:uid="{00000000-0005-0000-0000-0000CE040000}"/>
    <cellStyle name="Normal 2 6 5 2" xfId="4492" xr:uid="{A3DD9300-DFB9-4CFD-9A54-92274E601C4B}"/>
    <cellStyle name="Normal 2 6 5 2 2" xfId="9264" xr:uid="{DD784A69-7E3E-4F1A-AC82-8F6F1BD52311}"/>
    <cellStyle name="Normal 2 6 5 2 2 2" xfId="29249" xr:uid="{0D00306C-6116-4176-B54A-03C0D3AA4551}"/>
    <cellStyle name="Normal 2 6 5 2 2 3" xfId="19644" xr:uid="{F2CB09A6-383C-48D6-8D03-D7E890852381}"/>
    <cellStyle name="Normal 2 6 5 2 3" xfId="12097" xr:uid="{6A87C19B-A104-452B-9739-483A28C9AE79}"/>
    <cellStyle name="Normal 2 6 5 2 3 2" xfId="22477" xr:uid="{35392DE0-6C17-4AAF-B1BA-5476F364C1F7}"/>
    <cellStyle name="Normal 2 6 5 2 4" xfId="22644" xr:uid="{1DAD417C-CEC3-4A47-A424-5DFB07AF424F}"/>
    <cellStyle name="Normal 2 6 5 2 5" xfId="16811" xr:uid="{CDCBDCFE-1C6A-46F9-8B05-D7FB38E609D1}"/>
    <cellStyle name="Normal 2 6 5 3" xfId="6303" xr:uid="{D9E241B8-02A4-427F-8AE0-EEAB32CD3011}"/>
    <cellStyle name="Normal 2 6 5 3 2" xfId="28142" xr:uid="{5AE0B9C7-05E0-42CD-9E29-BCFC29DBD4C5}"/>
    <cellStyle name="Normal 2 6 5 3 3" xfId="15872" xr:uid="{F4E50B5F-0237-4929-B47F-EF36A19EE155}"/>
    <cellStyle name="Normal 2 6 5 4" xfId="8325" xr:uid="{EFFF14CB-F067-4F81-B899-6C534B5B4390}"/>
    <cellStyle name="Normal 2 6 5 4 2" xfId="18705" xr:uid="{13BEAD3E-CAD8-4E9A-8C8D-73BA059008A1}"/>
    <cellStyle name="Normal 2 6 5 5" xfId="11158" xr:uid="{8260038C-40B8-4B48-B86B-150E1BB7C91B}"/>
    <cellStyle name="Normal 2 6 5 5 2" xfId="21538" xr:uid="{5E4EEA9D-1019-4434-BE7E-77F65C173361}"/>
    <cellStyle name="Normal 2 6 5 6" xfId="25303" xr:uid="{C39A1771-4B7B-4FA5-A546-E3F549907874}"/>
    <cellStyle name="Normal 2 6 5 7" xfId="13793" xr:uid="{62094DEE-5D6A-4587-B5C3-6B51F53AC0CC}"/>
    <cellStyle name="Normal 2 6 6" xfId="2913" xr:uid="{00000000-0005-0000-0000-0000CF040000}"/>
    <cellStyle name="Normal 2 6 6 2" xfId="6099" xr:uid="{3F07CF2B-E2C3-4A94-86F5-C526D5A30387}"/>
    <cellStyle name="Normal 2 6 6 2 2" xfId="25845" xr:uid="{89030345-8F55-454A-84BA-BF49A031CD02}"/>
    <cellStyle name="Normal 2 6 6 2 3" xfId="15577" xr:uid="{ACA6E232-F876-4D2C-B3F8-1D3F6BDA8948}"/>
    <cellStyle name="Normal 2 6 6 3" xfId="8030" xr:uid="{42120A84-98C8-41ED-A11F-EB419CC9F1E1}"/>
    <cellStyle name="Normal 2 6 6 3 2" xfId="18410" xr:uid="{F02AD8A5-2195-4EF0-9E9F-3259ECBE80B4}"/>
    <cellStyle name="Normal 2 6 6 4" xfId="10863" xr:uid="{67350C24-62FC-42C2-9B15-1073360F93E2}"/>
    <cellStyle name="Normal 2 6 6 4 2" xfId="21243" xr:uid="{7586ABD7-1A9A-4747-83A4-C02958ED7CA3}"/>
    <cellStyle name="Normal 2 6 6 5" xfId="22687" xr:uid="{50EB29A5-FE3E-4EE9-8F15-737CE4DD97F0}"/>
    <cellStyle name="Normal 2 6 6 6" xfId="13430" xr:uid="{FB8F4C21-A5D5-4C65-A7E8-2622D69B734E}"/>
    <cellStyle name="Normal 2 6 7" xfId="2471" xr:uid="{00000000-0005-0000-0000-0000D0040000}"/>
    <cellStyle name="Normal 2 6 7 2" xfId="5759" xr:uid="{D2868D63-22F0-4956-A066-B914852ABDEE}"/>
    <cellStyle name="Normal 2 6 7 2 2" xfId="26262" xr:uid="{70223284-C886-43CC-B95C-40E37BC2C671}"/>
    <cellStyle name="Normal 2 6 7 2 3" xfId="15143" xr:uid="{34CDAF7D-28FF-4D89-9CFB-E0BDDA502805}"/>
    <cellStyle name="Normal 2 6 7 3" xfId="7596" xr:uid="{5893C7BC-E3C2-4EF6-8D7B-A10380A32821}"/>
    <cellStyle name="Normal 2 6 7 3 2" xfId="17976" xr:uid="{3F055587-DB80-4D3B-9368-A460981ED099}"/>
    <cellStyle name="Normal 2 6 7 4" xfId="10429" xr:uid="{B6AAA150-C551-43E3-8964-7E03F1AE4B5A}"/>
    <cellStyle name="Normal 2 6 7 4 2" xfId="20809" xr:uid="{E0EF6062-5071-41CB-889C-987F9B3E8377}"/>
    <cellStyle name="Normal 2 6 7 5" xfId="24537" xr:uid="{ABF28A36-FD7D-46E5-B605-AA7A948D3FC4}"/>
    <cellStyle name="Normal 2 6 7 6" xfId="12859" xr:uid="{A6F2CC7B-F5FD-4ACD-BBD6-115C96CC06F1}"/>
    <cellStyle name="Normal 2 6 8" xfId="2165" xr:uid="{00000000-0005-0000-0000-0000B9040000}"/>
    <cellStyle name="Normal 2 6 8 2" xfId="7292" xr:uid="{0EB573FA-EEF6-439E-A56B-BDBDAE879304}"/>
    <cellStyle name="Normal 2 6 8 2 2" xfId="17672" xr:uid="{4DC08CDF-9F03-44B1-AFD4-F6F5E2B029B7}"/>
    <cellStyle name="Normal 2 6 8 3" xfId="10125" xr:uid="{F5839759-13CE-4805-BB77-B640C64967FE}"/>
    <cellStyle name="Normal 2 6 8 3 2" xfId="20505" xr:uid="{578F8F1F-D0D9-4E82-AEDC-2E3008B84CE1}"/>
    <cellStyle name="Normal 2 6 8 4" xfId="22946" xr:uid="{3E25F616-C5F5-426E-A79E-6C9D09D93F12}"/>
    <cellStyle name="Normal 2 6 8 5" xfId="14839" xr:uid="{6735C330-4283-4D90-AC95-85E796A9B56E}"/>
    <cellStyle name="Normal 2 6 9" xfId="3950" xr:uid="{768BD1A0-E9FC-4057-8CB2-EEB941EB5E31}"/>
    <cellStyle name="Normal 2 6 9 2" xfId="8782" xr:uid="{E40725E7-E25B-4B86-978A-F410327532ED}"/>
    <cellStyle name="Normal 2 6 9 2 2" xfId="19162" xr:uid="{AABAA0C8-6D30-44E6-AFFD-FD33B4ACC440}"/>
    <cellStyle name="Normal 2 6 9 3" xfId="11615" xr:uid="{6C6BEF3B-A7BE-4192-8AFB-AC48CF963000}"/>
    <cellStyle name="Normal 2 6 9 3 2" xfId="21995" xr:uid="{BE8C2767-4BA7-4EEE-903C-B8C4D963EC10}"/>
    <cellStyle name="Normal 2 6 9 4" xfId="16329" xr:uid="{0B82CE58-B896-42FB-B2C2-EBDE2E302BD6}"/>
    <cellStyle name="Normal 2 7" xfId="826" xr:uid="{00000000-0005-0000-0000-0000E6040000}"/>
    <cellStyle name="Normal 2 7 10" xfId="5177" xr:uid="{9CD5321E-0D32-4E21-8C53-766D143E0BA3}"/>
    <cellStyle name="Normal 2 7 10 2" xfId="14474" xr:uid="{599DCDD7-1C0F-49D3-AEAE-1B75E1AE40C9}"/>
    <cellStyle name="Normal 2 7 11" xfId="6927" xr:uid="{80BB76AE-DDE6-4543-A159-C3E3623D1485}"/>
    <cellStyle name="Normal 2 7 11 2" xfId="17307" xr:uid="{AE83A673-8891-44DF-A0F1-AEE7ECD49F20}"/>
    <cellStyle name="Normal 2 7 12" xfId="9760" xr:uid="{6278D750-9C21-4CA5-B2B3-E9BDB0803732}"/>
    <cellStyle name="Normal 2 7 12 2" xfId="20140" xr:uid="{CE1E7404-7B0B-4E6D-92D2-BFBF115EE3DB}"/>
    <cellStyle name="Normal 2 7 13" xfId="25464" xr:uid="{DF6CD18B-2F2D-4207-8C69-DD24C3320652}"/>
    <cellStyle name="Normal 2 7 14" xfId="12412" xr:uid="{BD85830B-CE9E-45F5-AE23-751D67618F47}"/>
    <cellStyle name="Normal 2 7 15" xfId="29569" xr:uid="{F2A4C11B-61FF-44DA-8BB6-067397F32AA5}"/>
    <cellStyle name="Normal 2 7 2" xfId="827" xr:uid="{00000000-0005-0000-0000-0000E7040000}"/>
    <cellStyle name="Normal 2 7 2 10" xfId="6928" xr:uid="{4B2C54F7-1C4B-49F1-AF42-2B99EB4FF8AB}"/>
    <cellStyle name="Normal 2 7 2 10 2" xfId="17308" xr:uid="{E7C730BD-8187-4087-84C7-9A21F8D763A7}"/>
    <cellStyle name="Normal 2 7 2 11" xfId="9761" xr:uid="{30B3C8EE-236F-4D31-A8E1-C6229247C9D4}"/>
    <cellStyle name="Normal 2 7 2 11 2" xfId="20141" xr:uid="{8D265F91-367B-4C32-A21A-6320554103E3}"/>
    <cellStyle name="Normal 2 7 2 12" xfId="22857" xr:uid="{92EF549A-DD3C-46B0-BED7-0C9A1986C83C}"/>
    <cellStyle name="Normal 2 7 2 13" xfId="12472" xr:uid="{6962162F-A72E-489A-AFA8-D860B3AC8C11}"/>
    <cellStyle name="Normal 2 7 2 2" xfId="828" xr:uid="{00000000-0005-0000-0000-0000E8040000}"/>
    <cellStyle name="Normal 2 7 2 2 10" xfId="13037" xr:uid="{0AA01A78-69EF-4114-B2BB-B3045BE91DCA}"/>
    <cellStyle name="Normal 2 7 2 2 2" xfId="2753" xr:uid="{00000000-0005-0000-0000-0000D4040000}"/>
    <cellStyle name="Normal 2 7 2 2 2 2" xfId="3248" xr:uid="{00000000-0005-0000-0000-0000D5040000}"/>
    <cellStyle name="Normal 2 7 2 2 2 2 2" xfId="6306" xr:uid="{3F37FFE1-9605-425C-A216-C5C3766D8891}"/>
    <cellStyle name="Normal 2 7 2 2 2 2 2 2" xfId="27928" xr:uid="{71267D9A-AAD4-4888-BB0F-A6752B1171B8}"/>
    <cellStyle name="Normal 2 7 2 2 2 2 2 3" xfId="15875" xr:uid="{78DF3D38-9F73-439E-A287-89CE869E1EE0}"/>
    <cellStyle name="Normal 2 7 2 2 2 2 3" xfId="8328" xr:uid="{041AEE86-5E87-4121-BE6D-95B8ED5DBD23}"/>
    <cellStyle name="Normal 2 7 2 2 2 2 3 2" xfId="18708" xr:uid="{4FBD9496-DACD-4EED-A203-DAA1B518EB17}"/>
    <cellStyle name="Normal 2 7 2 2 2 2 4" xfId="11161" xr:uid="{D9DB168F-7EE2-4C16-A285-F74B1B4773A6}"/>
    <cellStyle name="Normal 2 7 2 2 2 2 4 2" xfId="21541" xr:uid="{B5176D5B-292B-41E6-931B-ABF05B42C01C}"/>
    <cellStyle name="Normal 2 7 2 2 2 2 5" xfId="23025" xr:uid="{3537CE86-360E-4CCD-8DF9-151C226AFF84}"/>
    <cellStyle name="Normal 2 7 2 2 2 2 6" xfId="13796" xr:uid="{C57A5B3F-A737-4DF9-8FE1-263A28DC07EB}"/>
    <cellStyle name="Normal 2 7 2 2 2 3" xfId="4315" xr:uid="{FFC00805-99EC-4945-BAD6-33C2B8920012}"/>
    <cellStyle name="Normal 2 7 2 2 2 3 2" xfId="9087" xr:uid="{2FF21747-EFA1-424C-8717-55E3A30DD691}"/>
    <cellStyle name="Normal 2 7 2 2 2 3 2 2" xfId="29130" xr:uid="{C3EF06AF-415D-4422-AF34-D98D777D4C72}"/>
    <cellStyle name="Normal 2 7 2 2 2 3 2 3" xfId="19467" xr:uid="{7C746684-E314-4401-AC36-5BD913A672F2}"/>
    <cellStyle name="Normal 2 7 2 2 2 3 3" xfId="11920" xr:uid="{BEA25E24-2834-4578-8A5A-5CCC0A8E9A15}"/>
    <cellStyle name="Normal 2 7 2 2 2 3 3 2" xfId="22300" xr:uid="{421306C6-8FF7-4983-9458-E7E6600E8567}"/>
    <cellStyle name="Normal 2 7 2 2 2 3 4" xfId="23092" xr:uid="{EA2CFD82-7F75-467D-A582-25A18A0DA923}"/>
    <cellStyle name="Normal 2 7 2 2 2 3 5" xfId="16634" xr:uid="{B3808F8F-BD78-4371-BDCC-E034C7C8F9E3}"/>
    <cellStyle name="Normal 2 7 2 2 2 4" xfId="5971" xr:uid="{FB91A383-B100-4FF6-986D-91A9D5125407}"/>
    <cellStyle name="Normal 2 7 2 2 2 4 2" xfId="28519" xr:uid="{F53A6796-1339-411E-9581-FBD442974032}"/>
    <cellStyle name="Normal 2 7 2 2 2 4 3" xfId="15424" xr:uid="{6136F13A-FDEC-48F1-B23C-C2ABD1E7BA13}"/>
    <cellStyle name="Normal 2 7 2 2 2 5" xfId="7877" xr:uid="{80A07288-7984-4F94-9DF1-0D50A1274AD2}"/>
    <cellStyle name="Normal 2 7 2 2 2 5 2" xfId="18257" xr:uid="{47E2FEC9-8946-4F38-8291-63337E373D72}"/>
    <cellStyle name="Normal 2 7 2 2 2 6" xfId="10710" xr:uid="{193B0A73-1D11-422A-941F-0024136F0454}"/>
    <cellStyle name="Normal 2 7 2 2 2 6 2" xfId="21090" xr:uid="{9EEF06D9-0239-4678-AAAE-3FE145793384}"/>
    <cellStyle name="Normal 2 7 2 2 2 7" xfId="23587" xr:uid="{85AD88BB-6EEB-4A4F-906C-9069C5A0D512}"/>
    <cellStyle name="Normal 2 7 2 2 2 8" xfId="13196" xr:uid="{05AAC9C7-D092-4CBE-9B97-DCB68CB9F745}"/>
    <cellStyle name="Normal 2 7 2 2 3" xfId="3249" xr:uid="{00000000-0005-0000-0000-0000D6040000}"/>
    <cellStyle name="Normal 2 7 2 2 3 2" xfId="4493" xr:uid="{7BD627DC-9A61-453D-ACA5-190C16C8BA58}"/>
    <cellStyle name="Normal 2 7 2 2 3 2 2" xfId="9265" xr:uid="{337D26E3-2CFF-44DF-8059-821F7436A063}"/>
    <cellStyle name="Normal 2 7 2 2 3 2 2 2" xfId="19645" xr:uid="{A8BF7C60-23AA-4BAD-856E-100679624A23}"/>
    <cellStyle name="Normal 2 7 2 2 3 2 3" xfId="12098" xr:uid="{45F0224D-3863-4BC9-B20B-7DA4569172ED}"/>
    <cellStyle name="Normal 2 7 2 2 3 2 3 2" xfId="22478" xr:uid="{9D8DCE35-9750-4647-8802-B78CB69B4E1A}"/>
    <cellStyle name="Normal 2 7 2 2 3 2 4" xfId="26916" xr:uid="{0E00F23F-E8BD-40B8-A638-5598DB5B40CE}"/>
    <cellStyle name="Normal 2 7 2 2 3 2 5" xfId="16812" xr:uid="{AEDEBC93-6A37-4253-BD9E-035FB4B64FFC}"/>
    <cellStyle name="Normal 2 7 2 2 3 3" xfId="6307" xr:uid="{1B540ABE-382E-4EC7-BA5C-B9B9D969EABB}"/>
    <cellStyle name="Normal 2 7 2 2 3 3 2" xfId="15876" xr:uid="{56368EE5-3F6A-4213-83FF-06A2867DD031}"/>
    <cellStyle name="Normal 2 7 2 2 3 4" xfId="8329" xr:uid="{FABF5BA2-20C0-4727-BF91-3E08B5C6729F}"/>
    <cellStyle name="Normal 2 7 2 2 3 4 2" xfId="18709" xr:uid="{34211832-17F7-48EC-9752-871DB117CE2D}"/>
    <cellStyle name="Normal 2 7 2 2 3 5" xfId="11162" xr:uid="{EB7CAB05-576E-4098-AF42-5091183ECBA8}"/>
    <cellStyle name="Normal 2 7 2 2 3 5 2" xfId="21542" xr:uid="{EEB8D7AF-A6F3-4E05-B5E4-4D7673A558B2}"/>
    <cellStyle name="Normal 2 7 2 2 3 6" xfId="25414" xr:uid="{F687B384-AE79-4E40-ACF7-96DD38E01573}"/>
    <cellStyle name="Normal 2 7 2 2 3 7" xfId="13797" xr:uid="{B8205858-621C-4A89-A6D0-6CD4FF70F5F2}"/>
    <cellStyle name="Normal 2 7 2 2 4" xfId="3247" xr:uid="{00000000-0005-0000-0000-0000D7040000}"/>
    <cellStyle name="Normal 2 7 2 2 4 2" xfId="6305" xr:uid="{F44F7A92-EB00-4577-AB9B-6F205BD23F40}"/>
    <cellStyle name="Normal 2 7 2 2 4 2 2" xfId="27917" xr:uid="{1DBC5BAF-9CEC-491A-B6F4-2B1B977C86E3}"/>
    <cellStyle name="Normal 2 7 2 2 4 2 3" xfId="15874" xr:uid="{2A5D3804-4633-46A2-805D-B7A2DB7B2E49}"/>
    <cellStyle name="Normal 2 7 2 2 4 3" xfId="8327" xr:uid="{54307EDA-67F1-427A-BB24-0EB4451AAEB4}"/>
    <cellStyle name="Normal 2 7 2 2 4 3 2" xfId="18707" xr:uid="{22B3AAA6-B0CB-4404-BE3B-6A68FA312A1E}"/>
    <cellStyle name="Normal 2 7 2 2 4 4" xfId="11160" xr:uid="{08ACD65D-F031-45DD-B78B-E46A9FAC5C6B}"/>
    <cellStyle name="Normal 2 7 2 2 4 4 2" xfId="21540" xr:uid="{E0164970-C186-4A02-A515-0B39605712D6}"/>
    <cellStyle name="Normal 2 7 2 2 4 5" xfId="24485" xr:uid="{FA6B8D25-7A74-4642-B974-C9AD3830C5D9}"/>
    <cellStyle name="Normal 2 7 2 2 4 6" xfId="13795" xr:uid="{D5B324C0-74E6-4D36-9245-B0A521637CD9}"/>
    <cellStyle name="Normal 2 7 2 2 5" xfId="4238" xr:uid="{95A930D3-0D9E-422E-8A05-F1CFFCAE1F41}"/>
    <cellStyle name="Normal 2 7 2 2 5 2" xfId="9010" xr:uid="{12507572-78BE-42B2-88EE-70516A173534}"/>
    <cellStyle name="Normal 2 7 2 2 5 2 2" xfId="29081" xr:uid="{34B9C282-239A-45F8-9330-F0CA98B202F8}"/>
    <cellStyle name="Normal 2 7 2 2 5 2 3" xfId="19390" xr:uid="{FC5FD584-7541-40A6-B047-72B200AA1381}"/>
    <cellStyle name="Normal 2 7 2 2 5 3" xfId="11843" xr:uid="{444A3CEB-84C5-4874-AB48-B6FDAADF5002}"/>
    <cellStyle name="Normal 2 7 2 2 5 3 2" xfId="22223" xr:uid="{D21C198F-4140-4E5F-89CB-3C60825A4E6B}"/>
    <cellStyle name="Normal 2 7 2 2 5 4" xfId="25376" xr:uid="{BA4ED903-B1AF-4D72-8482-B72971F1F96F}"/>
    <cellStyle name="Normal 2 7 2 2 5 5" xfId="16557" xr:uid="{1096B93B-F377-462B-910C-13E14BDBDE1B}"/>
    <cellStyle name="Normal 2 7 2 2 6" xfId="5179" xr:uid="{F43B598E-1922-42AA-B411-7F29ECE41F77}"/>
    <cellStyle name="Normal 2 7 2 2 6 2" xfId="25960" xr:uid="{4374242D-03D9-45EE-A426-050C499E5392}"/>
    <cellStyle name="Normal 2 7 2 2 6 3" xfId="14476" xr:uid="{E61BB159-C497-4CE4-9208-B4A7D076527F}"/>
    <cellStyle name="Normal 2 7 2 2 7" xfId="6929" xr:uid="{C5FC017B-1281-49EE-A7FE-AD0A58A8ADC7}"/>
    <cellStyle name="Normal 2 7 2 2 7 2" xfId="17309" xr:uid="{88D02D7B-FE1C-4365-A58C-6768F4BF4007}"/>
    <cellStyle name="Normal 2 7 2 2 8" xfId="9762" xr:uid="{B11F3A08-AE12-46CF-8956-93A3125E2059}"/>
    <cellStyle name="Normal 2 7 2 2 8 2" xfId="20142" xr:uid="{BECCE343-5413-41D5-832D-CC080D7D00BE}"/>
    <cellStyle name="Normal 2 7 2 2 9" xfId="24631" xr:uid="{F4A5E673-8448-497C-B47D-E193868297B6}"/>
    <cellStyle name="Normal 2 7 2 3" xfId="2752" xr:uid="{00000000-0005-0000-0000-0000D8040000}"/>
    <cellStyle name="Normal 2 7 2 3 2" xfId="3250" xr:uid="{00000000-0005-0000-0000-0000D9040000}"/>
    <cellStyle name="Normal 2 7 2 3 2 2" xfId="6308" xr:uid="{D7846180-0CE6-4D52-B0E8-C521F952BF80}"/>
    <cellStyle name="Normal 2 7 2 3 2 2 2" xfId="27135" xr:uid="{FD1AB626-FCD5-48E7-BF15-EA8B511346D6}"/>
    <cellStyle name="Normal 2 7 2 3 2 2 3" xfId="15877" xr:uid="{203FD30F-F50A-41A5-9390-74BDCEC03D87}"/>
    <cellStyle name="Normal 2 7 2 3 2 3" xfId="8330" xr:uid="{696E6586-97FD-41C9-9E2B-C0E6F980457E}"/>
    <cellStyle name="Normal 2 7 2 3 2 3 2" xfId="18710" xr:uid="{ECEB8EBD-9FFD-4FEB-9786-17316E7B1B69}"/>
    <cellStyle name="Normal 2 7 2 3 2 4" xfId="11163" xr:uid="{94B6BCF9-4A27-4BB5-A178-28D7027893A5}"/>
    <cellStyle name="Normal 2 7 2 3 2 4 2" xfId="21543" xr:uid="{49640450-8BF2-4513-87FD-CA86A1692F55}"/>
    <cellStyle name="Normal 2 7 2 3 2 5" xfId="22721" xr:uid="{DBF382B6-0D5E-447A-A53A-9AAA10F94EDE}"/>
    <cellStyle name="Normal 2 7 2 3 2 6" xfId="13798" xr:uid="{724F37EB-F72B-4E5A-8AA9-08FDC7AB0EDD}"/>
    <cellStyle name="Normal 2 7 2 3 3" xfId="4314" xr:uid="{958B0FC2-126E-4AE2-8755-60955BB885A8}"/>
    <cellStyle name="Normal 2 7 2 3 3 2" xfId="9086" xr:uid="{07750667-D396-40F9-9E90-590CA6AE19BA}"/>
    <cellStyle name="Normal 2 7 2 3 3 2 2" xfId="29129" xr:uid="{64D184F3-8750-4779-AD7E-3C2670C8C1F9}"/>
    <cellStyle name="Normal 2 7 2 3 3 2 3" xfId="19466" xr:uid="{C55BEBA8-7FED-4FA1-8824-1417E579C19D}"/>
    <cellStyle name="Normal 2 7 2 3 3 3" xfId="11919" xr:uid="{19790472-FDBF-4343-A908-D5227F327227}"/>
    <cellStyle name="Normal 2 7 2 3 3 3 2" xfId="22299" xr:uid="{D32F6789-4B33-4ACE-90BB-18E7DA31FC34}"/>
    <cellStyle name="Normal 2 7 2 3 3 4" xfId="24858" xr:uid="{A4FBD7FA-FBEE-4842-A1E8-43055A965CF0}"/>
    <cellStyle name="Normal 2 7 2 3 3 5" xfId="16633" xr:uid="{43E97128-EC23-4A9B-82E7-5DB4C68F61A8}"/>
    <cellStyle name="Normal 2 7 2 3 4" xfId="5970" xr:uid="{E37172F9-AF05-4B50-BE74-DDE24FC1ECFA}"/>
    <cellStyle name="Normal 2 7 2 3 4 2" xfId="28163" xr:uid="{FB7D729F-D05C-4CFB-AECB-578A7A0E111E}"/>
    <cellStyle name="Normal 2 7 2 3 4 3" xfId="15423" xr:uid="{4BC28C4B-2E55-4758-BFE3-FD794385D915}"/>
    <cellStyle name="Normal 2 7 2 3 5" xfId="7876" xr:uid="{CBC480B9-250E-4752-8C7E-FEECAD33E184}"/>
    <cellStyle name="Normal 2 7 2 3 5 2" xfId="18256" xr:uid="{02A38621-5D51-489E-A9C4-C0034C3E1E4F}"/>
    <cellStyle name="Normal 2 7 2 3 6" xfId="10709" xr:uid="{763846FE-D254-4051-A7F8-A6D9B0A23171}"/>
    <cellStyle name="Normal 2 7 2 3 6 2" xfId="21089" xr:uid="{DDE05959-F911-4E96-A639-A3E9431B0F94}"/>
    <cellStyle name="Normal 2 7 2 3 7" xfId="23814" xr:uid="{38386524-8898-4D1D-8213-35251C1FA35C}"/>
    <cellStyle name="Normal 2 7 2 3 8" xfId="13195" xr:uid="{E7CF5003-47AF-4ED3-860D-20AAD7A72CF2}"/>
    <cellStyle name="Normal 2 7 2 4" xfId="3251" xr:uid="{00000000-0005-0000-0000-0000DA040000}"/>
    <cellStyle name="Normal 2 7 2 4 2" xfId="4494" xr:uid="{2B5F4C4D-2964-42B1-AD6E-6EA6156723F7}"/>
    <cellStyle name="Normal 2 7 2 4 2 2" xfId="9266" xr:uid="{D616D958-AABB-4055-9283-BC0981066AD6}"/>
    <cellStyle name="Normal 2 7 2 4 2 2 2" xfId="19646" xr:uid="{B9F8553E-9544-4AB5-ACE8-E5AB115AB242}"/>
    <cellStyle name="Normal 2 7 2 4 2 3" xfId="12099" xr:uid="{7F8B9777-0E7F-483F-8DD2-A23E5BAAEF5C}"/>
    <cellStyle name="Normal 2 7 2 4 2 3 2" xfId="22479" xr:uid="{93CB87D0-516F-4877-83AC-812AAB80E25D}"/>
    <cellStyle name="Normal 2 7 2 4 2 4" xfId="27887" xr:uid="{0107E775-C3CD-4FC3-96E8-6B1CB5C16DB4}"/>
    <cellStyle name="Normal 2 7 2 4 2 5" xfId="16813" xr:uid="{BE278253-1BF1-4981-AE60-1A8A9A90622F}"/>
    <cellStyle name="Normal 2 7 2 4 3" xfId="6309" xr:uid="{C0BB7D75-75B0-4B27-983C-0A8D2EBD4C74}"/>
    <cellStyle name="Normal 2 7 2 4 3 2" xfId="15878" xr:uid="{DFDD26D1-8C76-4C15-A3F7-1E64C55A1AF7}"/>
    <cellStyle name="Normal 2 7 2 4 4" xfId="8331" xr:uid="{4C3E300F-EE99-4C21-84B3-C4E34C2CA8A5}"/>
    <cellStyle name="Normal 2 7 2 4 4 2" xfId="18711" xr:uid="{C7A34A52-4BA3-42AD-A9E5-0E328121B25C}"/>
    <cellStyle name="Normal 2 7 2 4 5" xfId="11164" xr:uid="{C46616C6-3F24-4C03-9C25-9968C2027064}"/>
    <cellStyle name="Normal 2 7 2 4 5 2" xfId="21544" xr:uid="{52474DD4-4027-48EB-9671-E06736DE8582}"/>
    <cellStyle name="Normal 2 7 2 4 6" xfId="25505" xr:uid="{8A7046FA-FA5B-4560-9DE0-3EDEFA402F35}"/>
    <cellStyle name="Normal 2 7 2 4 7" xfId="13799" xr:uid="{D460E849-04E3-45D2-A14A-FB0901FFCC33}"/>
    <cellStyle name="Normal 2 7 2 5" xfId="3246" xr:uid="{00000000-0005-0000-0000-0000DB040000}"/>
    <cellStyle name="Normal 2 7 2 5 2" xfId="6304" xr:uid="{BE4333F0-C05D-4B14-A1A1-E590D6EDBAD9}"/>
    <cellStyle name="Normal 2 7 2 5 2 2" xfId="28390" xr:uid="{0320A238-0342-4A14-AE2A-497B3DFF82F3}"/>
    <cellStyle name="Normal 2 7 2 5 2 3" xfId="15873" xr:uid="{9A287CA8-8C41-4746-9F51-AB1F2306AE2A}"/>
    <cellStyle name="Normal 2 7 2 5 3" xfId="8326" xr:uid="{272CD5A3-1B0C-4262-A382-8AF74FE454EA}"/>
    <cellStyle name="Normal 2 7 2 5 3 2" xfId="18706" xr:uid="{E38479BA-F997-4544-85B0-C83524F2BDFC}"/>
    <cellStyle name="Normal 2 7 2 5 4" xfId="11159" xr:uid="{C4428E8F-46A5-42B0-84F9-39E1F2CA2692}"/>
    <cellStyle name="Normal 2 7 2 5 4 2" xfId="21539" xr:uid="{497F2DA9-598E-44D7-B61B-D0ADA112B81D}"/>
    <cellStyle name="Normal 2 7 2 5 5" xfId="24352" xr:uid="{0A460A1E-0C6C-4332-9151-D6E996923AC3}"/>
    <cellStyle name="Normal 2 7 2 5 6" xfId="13794" xr:uid="{81B3E93F-8D5A-4A1F-A421-B8426C67CC60}"/>
    <cellStyle name="Normal 2 7 2 6" xfId="2546" xr:uid="{00000000-0005-0000-0000-0000DC040000}"/>
    <cellStyle name="Normal 2 7 2 6 2" xfId="5818" xr:uid="{1D674A74-CA68-4F14-86A3-852BD78DBF62}"/>
    <cellStyle name="Normal 2 7 2 6 2 2" xfId="26112" xr:uid="{3916A2C1-F727-448F-9949-3BC53CBA4AF7}"/>
    <cellStyle name="Normal 2 7 2 6 2 3" xfId="15218" xr:uid="{475B378D-4802-46C9-8541-141DE8D7A611}"/>
    <cellStyle name="Normal 2 7 2 6 3" xfId="7671" xr:uid="{27D543AE-D1E2-4C6C-896C-88156F2BB6EC}"/>
    <cellStyle name="Normal 2 7 2 6 3 2" xfId="18051" xr:uid="{CB20DE0A-CCB4-4FEF-838F-66D5180AC852}"/>
    <cellStyle name="Normal 2 7 2 6 4" xfId="10504" xr:uid="{D2745FDC-32DE-435B-A069-D6CA0C79EB48}"/>
    <cellStyle name="Normal 2 7 2 6 4 2" xfId="20884" xr:uid="{9D7CF0B2-9F8D-42D6-8A93-0AA390D6A34A}"/>
    <cellStyle name="Normal 2 7 2 6 5" xfId="24541" xr:uid="{2F47A91F-BD5F-49D3-8DAE-B69289587EBE}"/>
    <cellStyle name="Normal 2 7 2 6 6" xfId="12934" xr:uid="{000E4F26-F5E8-4094-B174-BBE61AFB4D3B}"/>
    <cellStyle name="Normal 2 7 2 7" xfId="2240" xr:uid="{00000000-0005-0000-0000-0000D2040000}"/>
    <cellStyle name="Normal 2 7 2 7 2" xfId="7367" xr:uid="{5119E13D-4E0E-4D76-8686-5B4526C0C1C7}"/>
    <cellStyle name="Normal 2 7 2 7 2 2" xfId="17747" xr:uid="{FCBA4D9A-FBF7-413B-9350-E19F6DCDCF95}"/>
    <cellStyle name="Normal 2 7 2 7 3" xfId="10200" xr:uid="{29268BB4-8542-4ACA-8912-943E50217DC3}"/>
    <cellStyle name="Normal 2 7 2 7 3 2" xfId="20580" xr:uid="{EF86BB97-B758-4ECF-97B9-1B9AB3D18A92}"/>
    <cellStyle name="Normal 2 7 2 7 4" xfId="24474" xr:uid="{2995AD3E-C9A3-4DBC-B784-99DCCD2CE1FF}"/>
    <cellStyle name="Normal 2 7 2 7 5" xfId="14914" xr:uid="{E726648D-85AB-46CF-86E5-5E3FFD70D0FC}"/>
    <cellStyle name="Normal 2 7 2 8" xfId="3793" xr:uid="{CF4F2132-8A0C-43A3-AB68-C933D526D158}"/>
    <cellStyle name="Normal 2 7 2 8 2" xfId="8629" xr:uid="{5B1BB51F-279A-4AF4-B10A-FFDCE55D05F7}"/>
    <cellStyle name="Normal 2 7 2 8 2 2" xfId="19009" xr:uid="{8D5C05B3-37CC-436B-981B-569D3B6C4AFF}"/>
    <cellStyle name="Normal 2 7 2 8 3" xfId="11462" xr:uid="{A4089863-9C82-4C13-BBA9-39443F4DBAC3}"/>
    <cellStyle name="Normal 2 7 2 8 3 2" xfId="21842" xr:uid="{3FBA34BC-2463-474C-8466-B15DFC67BEB4}"/>
    <cellStyle name="Normal 2 7 2 8 4" xfId="16176" xr:uid="{A4FEF638-BB73-444C-A4F9-7A2B01095EAC}"/>
    <cellStyle name="Normal 2 7 2 9" xfId="5178" xr:uid="{E5D43967-6CEF-4691-8C42-561CDAC6057C}"/>
    <cellStyle name="Normal 2 7 2 9 2" xfId="14475" xr:uid="{99C5F3F4-F27D-484C-98C2-80557E391747}"/>
    <cellStyle name="Normal 2 7 3" xfId="829" xr:uid="{00000000-0005-0000-0000-0000E9040000}"/>
    <cellStyle name="Normal 2 7 3 10" xfId="9763" xr:uid="{B80564E9-6480-4D14-BCE7-7C080664B2B4}"/>
    <cellStyle name="Normal 2 7 3 10 2" xfId="20143" xr:uid="{556952A2-9939-4C12-B86B-39B9853E10B0}"/>
    <cellStyle name="Normal 2 7 3 11" xfId="25523" xr:uid="{234A48C0-02A8-44E1-B3E7-3323B0C7D3D2}"/>
    <cellStyle name="Normal 2 7 3 12" xfId="12575" xr:uid="{00020838-BBC7-41F8-BCA5-E57A9E4B56FE}"/>
    <cellStyle name="Normal 2 7 3 2" xfId="2754" xr:uid="{00000000-0005-0000-0000-0000DE040000}"/>
    <cellStyle name="Normal 2 7 3 2 2" xfId="3253" xr:uid="{00000000-0005-0000-0000-0000DF040000}"/>
    <cellStyle name="Normal 2 7 3 2 2 2" xfId="6311" xr:uid="{51EB6BFC-00E1-4ED8-B0FF-AB5DAADD7864}"/>
    <cellStyle name="Normal 2 7 3 2 2 2 2" xfId="28631" xr:uid="{7D93899E-8F71-4234-AB8C-7C54CC5863CC}"/>
    <cellStyle name="Normal 2 7 3 2 2 2 3" xfId="15880" xr:uid="{6E851EF1-83F0-43C0-8E48-F0C74D9CA53E}"/>
    <cellStyle name="Normal 2 7 3 2 2 3" xfId="8333" xr:uid="{0F84327D-3644-4CD7-BEDF-5CD88CF5F3C7}"/>
    <cellStyle name="Normal 2 7 3 2 2 3 2" xfId="18713" xr:uid="{3CEFA913-4086-4620-8FAE-29374E0926BB}"/>
    <cellStyle name="Normal 2 7 3 2 2 4" xfId="11166" xr:uid="{5DD1EFA7-030D-4944-B43B-A633D59FF435}"/>
    <cellStyle name="Normal 2 7 3 2 2 4 2" xfId="21546" xr:uid="{C0EFD3DF-1AD3-44C5-A3C0-412CBDBD60D2}"/>
    <cellStyle name="Normal 2 7 3 2 2 5" xfId="23551" xr:uid="{CE5A8228-E08C-48A3-9221-6D39D333AAE2}"/>
    <cellStyle name="Normal 2 7 3 2 2 6" xfId="13801" xr:uid="{8F3BFDAD-E95B-439F-AF44-3DD15009B399}"/>
    <cellStyle name="Normal 2 7 3 2 3" xfId="4316" xr:uid="{F0FA149B-8459-42D0-8CB6-1F65390FA2E6}"/>
    <cellStyle name="Normal 2 7 3 2 3 2" xfId="9088" xr:uid="{13EE7781-CB1A-48FF-8B60-CAD4EAC598A7}"/>
    <cellStyle name="Normal 2 7 3 2 3 2 2" xfId="29131" xr:uid="{68BB0749-92B9-49EC-89BD-AA5009509809}"/>
    <cellStyle name="Normal 2 7 3 2 3 2 3" xfId="19468" xr:uid="{6B2CA347-D3CE-4655-9B76-DF7270573970}"/>
    <cellStyle name="Normal 2 7 3 2 3 3" xfId="11921" xr:uid="{0AE48217-5F93-410B-827C-64764A3D87CE}"/>
    <cellStyle name="Normal 2 7 3 2 3 3 2" xfId="22301" xr:uid="{264AD89D-73AB-4AAD-874F-8B4282D5C1CF}"/>
    <cellStyle name="Normal 2 7 3 2 3 4" xfId="25533" xr:uid="{3DC2F328-4B81-425C-ABF4-704C59C8F081}"/>
    <cellStyle name="Normal 2 7 3 2 3 5" xfId="16635" xr:uid="{5BA5B6DA-B259-4A1D-A4F2-1E8888B6843A}"/>
    <cellStyle name="Normal 2 7 3 2 4" xfId="5972" xr:uid="{449DB9B6-AF5A-4D70-90FE-048BB77B6718}"/>
    <cellStyle name="Normal 2 7 3 2 4 2" xfId="27621" xr:uid="{511F04B6-3E27-4407-A4D8-8D70F34EFFF4}"/>
    <cellStyle name="Normal 2 7 3 2 4 3" xfId="15425" xr:uid="{6102C36C-5A29-4F8C-AB06-1B403F2FD649}"/>
    <cellStyle name="Normal 2 7 3 2 5" xfId="7878" xr:uid="{A229218C-02A5-47B0-AA7C-571FC337C148}"/>
    <cellStyle name="Normal 2 7 3 2 5 2" xfId="18258" xr:uid="{B84E5EFA-F2D4-4E1C-BD6A-A7951DD11C32}"/>
    <cellStyle name="Normal 2 7 3 2 6" xfId="10711" xr:uid="{E8EC6D97-24ED-43E3-8522-4A0D809F1DB6}"/>
    <cellStyle name="Normal 2 7 3 2 6 2" xfId="21091" xr:uid="{22073319-E475-4888-823F-028CED0905C3}"/>
    <cellStyle name="Normal 2 7 3 2 7" xfId="23711" xr:uid="{8BCE977C-02D7-4091-AC63-AB94B7E90B71}"/>
    <cellStyle name="Normal 2 7 3 2 8" xfId="13197" xr:uid="{F715D9B3-3B00-4753-ADC4-EEA5AFCB12BF}"/>
    <cellStyle name="Normal 2 7 3 3" xfId="3254" xr:uid="{00000000-0005-0000-0000-0000E0040000}"/>
    <cellStyle name="Normal 2 7 3 3 2" xfId="4495" xr:uid="{E44E24F4-11E3-4C63-B085-E40DE17F6EF7}"/>
    <cellStyle name="Normal 2 7 3 3 2 2" xfId="9267" xr:uid="{F607B122-C1DC-445F-8A88-5E4BE4912255}"/>
    <cellStyle name="Normal 2 7 3 3 2 2 2" xfId="29250" xr:uid="{50F3BC27-435C-4D98-8E31-8F9014CC22C4}"/>
    <cellStyle name="Normal 2 7 3 3 2 2 3" xfId="19647" xr:uid="{DFF9221F-6C54-433A-8154-CDBBD1F490E1}"/>
    <cellStyle name="Normal 2 7 3 3 2 3" xfId="12100" xr:uid="{2C3F255D-9EF4-41F8-B486-1B90CA5CE5DC}"/>
    <cellStyle name="Normal 2 7 3 3 2 3 2" xfId="22480" xr:uid="{6B6B44B1-77DA-4CC4-85E4-7343FE41ED86}"/>
    <cellStyle name="Normal 2 7 3 3 2 4" xfId="25585" xr:uid="{0618D42F-60BE-4BC9-A9C5-E2DD27C26C4E}"/>
    <cellStyle name="Normal 2 7 3 3 2 5" xfId="16814" xr:uid="{FD6B4A63-97D0-4A7C-9618-E0F47BC35482}"/>
    <cellStyle name="Normal 2 7 3 3 3" xfId="6312" xr:uid="{F7B8C740-69D5-45D4-B54F-8FF7F200BF30}"/>
    <cellStyle name="Normal 2 7 3 3 3 2" xfId="27028" xr:uid="{CF63DFF2-DF2D-42A9-9CB0-6897F9DAEC31}"/>
    <cellStyle name="Normal 2 7 3 3 3 3" xfId="15881" xr:uid="{8F12AE2C-93C4-4022-9E00-C55DC14BC030}"/>
    <cellStyle name="Normal 2 7 3 3 4" xfId="8334" xr:uid="{29056D99-3D36-4375-A602-B939E0A4C136}"/>
    <cellStyle name="Normal 2 7 3 3 4 2" xfId="18714" xr:uid="{37A61D48-0330-4E70-966F-C37E4E2BC657}"/>
    <cellStyle name="Normal 2 7 3 3 5" xfId="11167" xr:uid="{83932395-17B4-46E8-945E-51CB87C17AAA}"/>
    <cellStyle name="Normal 2 7 3 3 5 2" xfId="21547" xr:uid="{DDB4E08E-1B10-476A-8A94-73E0C7AA389E}"/>
    <cellStyle name="Normal 2 7 3 3 6" xfId="22992" xr:uid="{AA3E6471-6B09-49D6-A1FA-316B52C2DC9E}"/>
    <cellStyle name="Normal 2 7 3 3 7" xfId="13802" xr:uid="{9BA4A25F-A6CF-4C2A-834C-A66F837A42E3}"/>
    <cellStyle name="Normal 2 7 3 4" xfId="3252" xr:uid="{00000000-0005-0000-0000-0000E1040000}"/>
    <cellStyle name="Normal 2 7 3 4 2" xfId="6310" xr:uid="{952B3B49-6784-4F40-88F5-B4F972EA4693}"/>
    <cellStyle name="Normal 2 7 3 4 2 2" xfId="27914" xr:uid="{45FB4DDF-06EC-4EA8-A9DA-793E40797DBA}"/>
    <cellStyle name="Normal 2 7 3 4 2 3" xfId="15879" xr:uid="{EDEC2EC9-F75A-46B8-BD61-C2A06F311FD2}"/>
    <cellStyle name="Normal 2 7 3 4 3" xfId="8332" xr:uid="{F64895AA-6DC0-474D-BB42-ADCFC5A3F235}"/>
    <cellStyle name="Normal 2 7 3 4 3 2" xfId="18712" xr:uid="{C5D09A53-FC8F-4CBB-B471-31D3C50B273E}"/>
    <cellStyle name="Normal 2 7 3 4 4" xfId="11165" xr:uid="{13B95295-4270-4165-818B-1F05CFA39F6C}"/>
    <cellStyle name="Normal 2 7 3 4 4 2" xfId="21545" xr:uid="{DC6DCDA5-83C2-47D6-B40F-B441C545DE85}"/>
    <cellStyle name="Normal 2 7 3 4 5" xfId="25474" xr:uid="{628DC834-128B-46BA-AE94-946C6D07CD2C}"/>
    <cellStyle name="Normal 2 7 3 4 6" xfId="13800" xr:uid="{6D95D2C3-CFCA-4A68-848A-C0045636431B}"/>
    <cellStyle name="Normal 2 7 3 5" xfId="2589" xr:uid="{00000000-0005-0000-0000-0000E2040000}"/>
    <cellStyle name="Normal 2 7 3 5 2" xfId="5854" xr:uid="{6E5D7FC6-BC25-4F64-AB3B-18F95C472E62}"/>
    <cellStyle name="Normal 2 7 3 5 2 2" xfId="26540" xr:uid="{E929C846-2174-423E-BB86-4AA789DAD5AC}"/>
    <cellStyle name="Normal 2 7 3 5 2 3" xfId="15261" xr:uid="{E40C3F2D-C75D-4D37-AC44-D064C4E43DA4}"/>
    <cellStyle name="Normal 2 7 3 5 3" xfId="7714" xr:uid="{28919E85-E930-481E-A738-005C65D7CD08}"/>
    <cellStyle name="Normal 2 7 3 5 3 2" xfId="18094" xr:uid="{5EE22060-DB55-4D74-A870-5D7A5BC55274}"/>
    <cellStyle name="Normal 2 7 3 5 4" xfId="10547" xr:uid="{659A77B6-F830-4D39-A48E-6409F1F0594B}"/>
    <cellStyle name="Normal 2 7 3 5 4 2" xfId="20927" xr:uid="{5D7F621F-D49F-498F-9F7F-7378F1476F5E}"/>
    <cellStyle name="Normal 2 7 3 5 5" xfId="24547" xr:uid="{A5313C3F-96EE-4060-8783-66ECE116BCDA}"/>
    <cellStyle name="Normal 2 7 3 5 6" xfId="12977" xr:uid="{D7BC3DB9-57B9-4FA4-BDE3-AB038564B4B9}"/>
    <cellStyle name="Normal 2 7 3 6" xfId="2341" xr:uid="{00000000-0005-0000-0000-0000DD040000}"/>
    <cellStyle name="Normal 2 7 3 6 2" xfId="7468" xr:uid="{EB054676-16DD-4F99-B06F-880B10F30D6E}"/>
    <cellStyle name="Normal 2 7 3 6 2 2" xfId="17848" xr:uid="{5A3B8AB1-C0FD-4381-B1C0-759725456496}"/>
    <cellStyle name="Normal 2 7 3 6 3" xfId="10301" xr:uid="{59752E6B-2F9C-422B-A5CF-BF244108AB63}"/>
    <cellStyle name="Normal 2 7 3 6 3 2" xfId="20681" xr:uid="{EFC3C9AC-DD31-49D7-A76B-6630B741ADB7}"/>
    <cellStyle name="Normal 2 7 3 6 4" xfId="24342" xr:uid="{6C2B060D-7F3F-43EA-90DF-811375E8A8DA}"/>
    <cellStyle name="Normal 2 7 3 6 5" xfId="15015" xr:uid="{52151680-D1F4-47E0-B0B6-AC16A955DE7D}"/>
    <cellStyle name="Normal 2 7 3 7" xfId="3852" xr:uid="{59876A13-9C9B-4479-82D9-3B4487A30E85}"/>
    <cellStyle name="Normal 2 7 3 7 2" xfId="8685" xr:uid="{DAEF771C-46E2-4656-9534-C313BFDCC933}"/>
    <cellStyle name="Normal 2 7 3 7 2 2" xfId="19065" xr:uid="{A9F8AFBB-20CF-4D39-A663-20579B9E6A4C}"/>
    <cellStyle name="Normal 2 7 3 7 3" xfId="11518" xr:uid="{E53E25F0-554F-4C03-B995-6B4032C65344}"/>
    <cellStyle name="Normal 2 7 3 7 3 2" xfId="21898" xr:uid="{F2F52DF5-D904-4A85-8BA8-3EEEF873E7E4}"/>
    <cellStyle name="Normal 2 7 3 7 4" xfId="16232" xr:uid="{010B7F2A-24A7-459F-B56F-250D84FB8E56}"/>
    <cellStyle name="Normal 2 7 3 8" xfId="5180" xr:uid="{22912720-0D4C-46AF-8639-04244B5F8F4E}"/>
    <cellStyle name="Normal 2 7 3 8 2" xfId="14477" xr:uid="{448BDAA4-27CE-4B7A-8C21-14DB037BD217}"/>
    <cellStyle name="Normal 2 7 3 9" xfId="6930" xr:uid="{AACDEF32-BE4B-4B88-8424-71DD3D415B58}"/>
    <cellStyle name="Normal 2 7 3 9 2" xfId="17310" xr:uid="{060F623E-363F-4BD7-A35D-5DC56C34B0B3}"/>
    <cellStyle name="Normal 2 7 4" xfId="830" xr:uid="{00000000-0005-0000-0000-0000EA040000}"/>
    <cellStyle name="Normal 2 7 4 2" xfId="3255" xr:uid="{00000000-0005-0000-0000-0000E4040000}"/>
    <cellStyle name="Normal 2 7 4 2 2" xfId="6313" xr:uid="{71CEE823-4AD0-4944-A0A5-A0BF88293776}"/>
    <cellStyle name="Normal 2 7 4 2 2 2" xfId="27389" xr:uid="{CEE0CC8A-EEE2-4444-A522-E668DFDF64DE}"/>
    <cellStyle name="Normal 2 7 4 2 2 3" xfId="15882" xr:uid="{8ADAA1E4-6B32-495F-A7DE-CD304107210B}"/>
    <cellStyle name="Normal 2 7 4 2 3" xfId="8335" xr:uid="{8FC6695D-EC43-4BDE-93D5-305C82CFB52A}"/>
    <cellStyle name="Normal 2 7 4 2 3 2" xfId="18715" xr:uid="{95E66D1D-0F3B-4CC6-A376-6951F4876EF2}"/>
    <cellStyle name="Normal 2 7 4 2 4" xfId="11168" xr:uid="{5DF6F997-CD37-4F51-964E-33446D081265}"/>
    <cellStyle name="Normal 2 7 4 2 4 2" xfId="21548" xr:uid="{59983315-2332-4F8C-8208-D6E0014BC384}"/>
    <cellStyle name="Normal 2 7 4 2 5" xfId="25428" xr:uid="{D0E63B7D-5BC9-4688-B9CF-6746F6EEBEEF}"/>
    <cellStyle name="Normal 2 7 4 2 6" xfId="13803" xr:uid="{CD06FEB9-D84B-4249-912F-F1263917FFA9}"/>
    <cellStyle name="Normal 2 7 4 3" xfId="2751" xr:uid="{00000000-0005-0000-0000-0000E5040000}"/>
    <cellStyle name="Normal 2 7 4 3 2" xfId="5969" xr:uid="{145B2AC7-E138-4228-AF58-40C3AD233F72}"/>
    <cellStyle name="Normal 2 7 4 3 2 2" xfId="26516" xr:uid="{2A85577B-91D0-4CCF-98A7-397E250A4C3F}"/>
    <cellStyle name="Normal 2 7 4 3 2 3" xfId="15422" xr:uid="{848982D3-A451-47CB-8014-C2530F0784D8}"/>
    <cellStyle name="Normal 2 7 4 3 3" xfId="7875" xr:uid="{B71A9E4B-A303-4E37-BFF9-85C5EC5891C9}"/>
    <cellStyle name="Normal 2 7 4 3 3 2" xfId="18255" xr:uid="{228DDBD2-EFCA-4FF2-A944-A65244689CC1}"/>
    <cellStyle name="Normal 2 7 4 3 4" xfId="10708" xr:uid="{50A21E25-123A-4EC3-B4DC-ABCE8859B544}"/>
    <cellStyle name="Normal 2 7 4 3 4 2" xfId="21088" xr:uid="{8ED9BA2A-D7B1-4CF3-AFD0-84C83C86077C}"/>
    <cellStyle name="Normal 2 7 4 3 5" xfId="23977" xr:uid="{8EB8C2B8-786A-42D6-9143-5D4DFD9BFC73}"/>
    <cellStyle name="Normal 2 7 4 3 6" xfId="13194" xr:uid="{515F9088-1B79-40D4-8535-FE257CE33DE7}"/>
    <cellStyle name="Normal 2 7 4 4" xfId="4173" xr:uid="{8AC50F76-D3E6-41CF-9C06-029A048ABCE8}"/>
    <cellStyle name="Normal 2 7 4 4 2" xfId="8945" xr:uid="{772C9F48-4D58-4B83-A954-095A564A0D15}"/>
    <cellStyle name="Normal 2 7 4 4 2 2" xfId="19325" xr:uid="{F71795C8-7D43-4499-B687-6A053FA1DE38}"/>
    <cellStyle name="Normal 2 7 4 4 3" xfId="11778" xr:uid="{1638D4BF-F1C5-4F51-B1FC-B5BD54ABF90A}"/>
    <cellStyle name="Normal 2 7 4 4 3 2" xfId="22158" xr:uid="{AF0389C7-E3B2-4F45-870B-8DC1F1EEA5B3}"/>
    <cellStyle name="Normal 2 7 4 4 4" xfId="25048" xr:uid="{7CC9B72E-3642-44F3-AF24-C6D0606626FF}"/>
    <cellStyle name="Normal 2 7 4 4 5" xfId="16492" xr:uid="{8F2EC2B8-9FE6-40E7-A228-62ED530AC17F}"/>
    <cellStyle name="Normal 2 7 4 5" xfId="5181" xr:uid="{717DE2C8-2F2E-4098-81A0-E0FA74614B37}"/>
    <cellStyle name="Normal 2 7 4 5 2" xfId="14478" xr:uid="{E74B6E9E-DE02-443A-B853-CFDBE2F2BB9D}"/>
    <cellStyle name="Normal 2 7 4 6" xfId="6931" xr:uid="{3B77EAA3-7C6C-4770-9571-6AC26DFBFF32}"/>
    <cellStyle name="Normal 2 7 4 6 2" xfId="17311" xr:uid="{F461C47C-701C-47D3-BA57-45790E5533C4}"/>
    <cellStyle name="Normal 2 7 4 7" xfId="9764" xr:uid="{FB8127CE-A3A1-4439-98A8-ECC6B82A8295}"/>
    <cellStyle name="Normal 2 7 4 7 2" xfId="20144" xr:uid="{5AF0005F-F0E6-4D89-9C47-D2C9BB2CD303}"/>
    <cellStyle name="Normal 2 7 4 8" xfId="22993" xr:uid="{562F3934-A9DB-4292-8085-6013FA723BAD}"/>
    <cellStyle name="Normal 2 7 4 9" xfId="12733" xr:uid="{3125FADE-A930-44DF-8690-A3014C853D23}"/>
    <cellStyle name="Normal 2 7 5" xfId="3256" xr:uid="{00000000-0005-0000-0000-0000E6040000}"/>
    <cellStyle name="Normal 2 7 5 2" xfId="4496" xr:uid="{6B1E980C-131C-4198-B764-D6BE5D211DA5}"/>
    <cellStyle name="Normal 2 7 5 2 2" xfId="9268" xr:uid="{B7AAB0C6-24BF-4D46-9AA8-24A20F188FDA}"/>
    <cellStyle name="Normal 2 7 5 2 2 2" xfId="29251" xr:uid="{E4734FF7-FCA2-4419-9732-777445AC6B10}"/>
    <cellStyle name="Normal 2 7 5 2 2 3" xfId="19648" xr:uid="{AE84BA61-752F-4654-AE01-737BED40B691}"/>
    <cellStyle name="Normal 2 7 5 2 3" xfId="12101" xr:uid="{DB0328AF-7516-46F1-91E1-E91A6AB86926}"/>
    <cellStyle name="Normal 2 7 5 2 3 2" xfId="22481" xr:uid="{DFB245FF-558E-4727-AEC3-34DB84043612}"/>
    <cellStyle name="Normal 2 7 5 2 4" xfId="25418" xr:uid="{749BA87B-9475-4996-BE56-534F2E8B02B8}"/>
    <cellStyle name="Normal 2 7 5 2 5" xfId="16815" xr:uid="{C9A14064-E63B-40C9-A73D-AFE5C51F8BEF}"/>
    <cellStyle name="Normal 2 7 5 3" xfId="6314" xr:uid="{016DB043-5EF2-4057-AF73-300D6DBDEF75}"/>
    <cellStyle name="Normal 2 7 5 3 2" xfId="26475" xr:uid="{13D0BCA5-0E56-4BC8-9755-AC8E6E21A552}"/>
    <cellStyle name="Normal 2 7 5 3 3" xfId="15883" xr:uid="{B0344709-8316-48B7-9700-1B797A8C7642}"/>
    <cellStyle name="Normal 2 7 5 4" xfId="8336" xr:uid="{4DA050E3-2232-4805-BC13-40346E73E54B}"/>
    <cellStyle name="Normal 2 7 5 4 2" xfId="18716" xr:uid="{A976D288-5856-4ED8-804A-4ECF8534B765}"/>
    <cellStyle name="Normal 2 7 5 5" xfId="11169" xr:uid="{DA5D3750-153B-426B-9D39-B81E3AAF7F63}"/>
    <cellStyle name="Normal 2 7 5 5 2" xfId="21549" xr:uid="{0C6072E1-0399-40E2-BDF9-50D23FE32DFC}"/>
    <cellStyle name="Normal 2 7 5 6" xfId="24231" xr:uid="{8C853527-3A85-4D80-A47F-7032AA059977}"/>
    <cellStyle name="Normal 2 7 5 7" xfId="13804" xr:uid="{0838E1E9-5B0D-41A5-A8FD-58D14A45CBB8}"/>
    <cellStyle name="Normal 2 7 6" xfId="2914" xr:uid="{00000000-0005-0000-0000-0000E7040000}"/>
    <cellStyle name="Normal 2 7 6 2" xfId="6100" xr:uid="{A72DA3E3-628A-466B-B484-2AD061942FF4}"/>
    <cellStyle name="Normal 2 7 6 2 2" xfId="26187" xr:uid="{E3525FCE-0E8B-4363-86AA-5DB0CA30EAC7}"/>
    <cellStyle name="Normal 2 7 6 2 3" xfId="15578" xr:uid="{AD7A8575-854D-44EA-B785-2F1001A2A045}"/>
    <cellStyle name="Normal 2 7 6 3" xfId="8031" xr:uid="{8C399678-619D-4551-9E61-7E718BD25A05}"/>
    <cellStyle name="Normal 2 7 6 3 2" xfId="18411" xr:uid="{B105745C-B71D-49AF-A6E4-9531ED33804E}"/>
    <cellStyle name="Normal 2 7 6 4" xfId="10864" xr:uid="{A3744CBC-45DE-4DAA-BA85-096F6E9261F1}"/>
    <cellStyle name="Normal 2 7 6 4 2" xfId="21244" xr:uid="{E6A6B3B1-E09F-4A41-954C-56180BE9BB5F}"/>
    <cellStyle name="Normal 2 7 6 5" xfId="23487" xr:uid="{ED24D4F5-7011-4B51-BC0D-6F22A62E844E}"/>
    <cellStyle name="Normal 2 7 6 6" xfId="13431" xr:uid="{F9DC699A-8F1C-4AE1-9057-A1937D783382}"/>
    <cellStyle name="Normal 2 7 7" xfId="2486" xr:uid="{00000000-0005-0000-0000-0000E8040000}"/>
    <cellStyle name="Normal 2 7 7 2" xfId="5771" xr:uid="{AC1B6218-AD1E-4FB2-B01B-3690B7A69759}"/>
    <cellStyle name="Normal 2 7 7 2 2" xfId="28750" xr:uid="{00B60B50-D380-4FF6-9C2A-D02F7AC372E8}"/>
    <cellStyle name="Normal 2 7 7 2 3" xfId="15158" xr:uid="{397FE296-624B-4C47-90C5-13988B62CA4A}"/>
    <cellStyle name="Normal 2 7 7 3" xfId="7611" xr:uid="{B75D5F0E-2123-44E6-AED0-AF402A568DD1}"/>
    <cellStyle name="Normal 2 7 7 3 2" xfId="17991" xr:uid="{562B3F72-ACAA-49FA-986D-18354E0EAC7E}"/>
    <cellStyle name="Normal 2 7 7 4" xfId="10444" xr:uid="{44FF3E11-BB54-432F-9989-F88AFDD01007}"/>
    <cellStyle name="Normal 2 7 7 4 2" xfId="20824" xr:uid="{DEBB59F7-4C48-408A-BD45-419079E7F30B}"/>
    <cellStyle name="Normal 2 7 7 5" xfId="23356" xr:uid="{09A29A52-3B42-4616-92F6-5CBC0EA39103}"/>
    <cellStyle name="Normal 2 7 7 6" xfId="12874" xr:uid="{CA745FC1-03D0-438C-BF2F-B04F366ACD19}"/>
    <cellStyle name="Normal 2 7 8" xfId="2180" xr:uid="{00000000-0005-0000-0000-0000D1040000}"/>
    <cellStyle name="Normal 2 7 8 2" xfId="7307" xr:uid="{0830F5DD-6D21-49F4-A9B3-604959D8120F}"/>
    <cellStyle name="Normal 2 7 8 2 2" xfId="17687" xr:uid="{29EDD52C-37AD-477B-AFB3-3D788AE07F90}"/>
    <cellStyle name="Normal 2 7 8 3" xfId="10140" xr:uid="{DB91861C-0F9C-4892-A88B-7DBA1139476D}"/>
    <cellStyle name="Normal 2 7 8 3 2" xfId="20520" xr:uid="{00B74FED-9925-4107-AD01-E9A8F8C22E98}"/>
    <cellStyle name="Normal 2 7 8 4" xfId="24851" xr:uid="{9F222FCF-80AD-4A76-8591-13E84C4F1B1E}"/>
    <cellStyle name="Normal 2 7 8 5" xfId="14854" xr:uid="{55F52EA5-B516-4C11-A49F-8421E51557FF}"/>
    <cellStyle name="Normal 2 7 9" xfId="3951" xr:uid="{A6386ADA-3287-4373-839E-4D0FB01F6C53}"/>
    <cellStyle name="Normal 2 7 9 2" xfId="8783" xr:uid="{99D06A28-198A-451C-9CC5-BBFF21DD87E2}"/>
    <cellStyle name="Normal 2 7 9 2 2" xfId="19163" xr:uid="{3775A87A-2918-4CCC-82B1-39DC7F69925D}"/>
    <cellStyle name="Normal 2 7 9 3" xfId="11616" xr:uid="{C785F9A9-9F97-4EFB-9C31-10DEE8DC4130}"/>
    <cellStyle name="Normal 2 7 9 3 2" xfId="21996" xr:uid="{C92B6D30-0CB7-48C0-AFA2-0393924E08D1}"/>
    <cellStyle name="Normal 2 7 9 4" xfId="16330" xr:uid="{20C1B482-BFD0-465A-8590-E53314C7EF9A}"/>
    <cellStyle name="Normal 2 8" xfId="831" xr:uid="{00000000-0005-0000-0000-0000EB040000}"/>
    <cellStyle name="Normal 2 8 10" xfId="5182" xr:uid="{40380ED7-DDE8-4CE3-82C0-99469D30D652}"/>
    <cellStyle name="Normal 2 8 10 2" xfId="14479" xr:uid="{E1EB6AAD-E630-4183-B6FD-218D1F36B279}"/>
    <cellStyle name="Normal 2 8 11" xfId="6932" xr:uid="{4E51C6D5-27D3-44AA-BAF2-C86DDDAF7446}"/>
    <cellStyle name="Normal 2 8 11 2" xfId="17312" xr:uid="{837D9E52-6906-4D0D-8672-AB683F7730B4}"/>
    <cellStyle name="Normal 2 8 12" xfId="9765" xr:uid="{A749656F-3C03-463C-BB9D-2A573B397E89}"/>
    <cellStyle name="Normal 2 8 12 2" xfId="20145" xr:uid="{C8F920DA-218B-44F4-8186-69E8299B7674}"/>
    <cellStyle name="Normal 2 8 13" xfId="24145" xr:uid="{0963CDEC-E371-42BB-9422-ACE52BBA0CF3}"/>
    <cellStyle name="Normal 2 8 14" xfId="12446" xr:uid="{A31E1099-78CC-4B71-A141-F56A2524A61E}"/>
    <cellStyle name="Normal 2 8 2" xfId="832" xr:uid="{00000000-0005-0000-0000-0000EC040000}"/>
    <cellStyle name="Normal 2 8 2 10" xfId="9766" xr:uid="{4D9DFE05-B631-403C-BCF3-EF6C419A7C37}"/>
    <cellStyle name="Normal 2 8 2 10 2" xfId="20146" xr:uid="{0277E97B-E62E-427C-BF5C-3E79B155C3BF}"/>
    <cellStyle name="Normal 2 8 2 11" xfId="22934" xr:uid="{A9E5B6A5-7BA3-4B67-B5F4-6B9016B71202}"/>
    <cellStyle name="Normal 2 8 2 12" xfId="12576" xr:uid="{9AA20E7D-A7C9-4928-BD7B-329E347E1DF8}"/>
    <cellStyle name="Normal 2 8 2 2" xfId="833" xr:uid="{00000000-0005-0000-0000-0000ED040000}"/>
    <cellStyle name="Normal 2 8 2 2 2" xfId="3258" xr:uid="{00000000-0005-0000-0000-0000EC040000}"/>
    <cellStyle name="Normal 2 8 2 2 2 2" xfId="6316" xr:uid="{E8CEFCD8-20B3-4E94-9B5B-50A8F801EC89}"/>
    <cellStyle name="Normal 2 8 2 2 2 2 2" xfId="28451" xr:uid="{9B2527F5-BBB3-4B72-A313-3D4FC3D3FC8C}"/>
    <cellStyle name="Normal 2 8 2 2 2 2 3" xfId="28091" xr:uid="{550DFAE7-40CC-4013-9279-7A91D3B432AF}"/>
    <cellStyle name="Normal 2 8 2 2 2 2 4" xfId="15885" xr:uid="{A5BAF042-E853-4939-BD0A-B23D58C90756}"/>
    <cellStyle name="Normal 2 8 2 2 2 3" xfId="8338" xr:uid="{E29A79B0-B795-4C94-814D-9A47992D2E01}"/>
    <cellStyle name="Normal 2 8 2 2 2 3 2" xfId="28890" xr:uid="{90C5D1D6-906A-4005-92B0-64FAE9DF8EF7}"/>
    <cellStyle name="Normal 2 8 2 2 2 3 3" xfId="18718" xr:uid="{C0CF3DCE-97A0-498E-B04F-FBE73C34FEA1}"/>
    <cellStyle name="Normal 2 8 2 2 2 4" xfId="11171" xr:uid="{C6533BE9-E499-41F1-BEC4-3AA5F4A737A6}"/>
    <cellStyle name="Normal 2 8 2 2 2 4 2" xfId="21551" xr:uid="{979617F4-9BC4-4068-AF89-9D803C9B722D}"/>
    <cellStyle name="Normal 2 8 2 2 2 5" xfId="23677" xr:uid="{F7A09A72-CE90-45E7-A8FB-448103B44903}"/>
    <cellStyle name="Normal 2 8 2 2 2 6" xfId="13806" xr:uid="{9A71CDC9-C58C-47F5-8EB7-FCF081FA00A5}"/>
    <cellStyle name="Normal 2 8 2 2 3" xfId="4318" xr:uid="{00641515-B8EE-4462-A5E1-92E8AD68B412}"/>
    <cellStyle name="Normal 2 8 2 2 3 2" xfId="9090" xr:uid="{E5787134-1742-4497-B391-2B38C5521001}"/>
    <cellStyle name="Normal 2 8 2 2 3 2 2" xfId="29133" xr:uid="{60591CF2-D428-4AF2-BB3D-111D24C78CB3}"/>
    <cellStyle name="Normal 2 8 2 2 3 2 3" xfId="19470" xr:uid="{D12FADAD-F941-49B0-A161-CFAB573B85AA}"/>
    <cellStyle name="Normal 2 8 2 2 3 3" xfId="11923" xr:uid="{E4C4019B-05FA-4C55-A2FF-B1FA27230812}"/>
    <cellStyle name="Normal 2 8 2 2 3 3 2" xfId="22303" xr:uid="{AA4D6692-15F2-4F6C-B9B3-B232C24BA114}"/>
    <cellStyle name="Normal 2 8 2 2 3 4" xfId="24489" xr:uid="{31D545F0-70D4-4D94-9FC6-A6B195271AF7}"/>
    <cellStyle name="Normal 2 8 2 2 3 5" xfId="16637" xr:uid="{59F603B3-032B-46B7-BB26-026DED68F117}"/>
    <cellStyle name="Normal 2 8 2 2 4" xfId="5184" xr:uid="{3CFE1E7C-2C46-4B24-A72F-B89B6CD06028}"/>
    <cellStyle name="Normal 2 8 2 2 4 2" xfId="28349" xr:uid="{60632920-281C-46EA-AC97-42678D7DB885}"/>
    <cellStyle name="Normal 2 8 2 2 4 3" xfId="14481" xr:uid="{51350F7B-30E1-4F4E-891E-CAB00AFBC1F8}"/>
    <cellStyle name="Normal 2 8 2 2 5" xfId="6934" xr:uid="{35DC256B-D160-4416-83A4-3BD5F907605A}"/>
    <cellStyle name="Normal 2 8 2 2 5 2" xfId="17314" xr:uid="{125BA631-0382-4A16-9B52-79AC361B8BE7}"/>
    <cellStyle name="Normal 2 8 2 2 6" xfId="9767" xr:uid="{6F07800B-1F18-4E12-8ADD-86321C659FBE}"/>
    <cellStyle name="Normal 2 8 2 2 6 2" xfId="20147" xr:uid="{74537F53-6B31-44FB-ABF9-7042343A8374}"/>
    <cellStyle name="Normal 2 8 2 2 7" xfId="24600" xr:uid="{4354B5C0-2B0E-4A08-A5F4-F2F6E931B73C}"/>
    <cellStyle name="Normal 2 8 2 2 8" xfId="13199" xr:uid="{0A02F550-76AE-4963-938D-99C871307A70}"/>
    <cellStyle name="Normal 2 8 2 3" xfId="3259" xr:uid="{00000000-0005-0000-0000-0000ED040000}"/>
    <cellStyle name="Normal 2 8 2 3 2" xfId="4497" xr:uid="{0BBF4EAF-2EEB-4640-BA38-DBDFC058B749}"/>
    <cellStyle name="Normal 2 8 2 3 2 2" xfId="9269" xr:uid="{48BFEDD3-7392-4C4A-B002-66AD38724562}"/>
    <cellStyle name="Normal 2 8 2 3 2 2 2" xfId="29252" xr:uid="{238C0550-505F-490B-9C2D-23264E218DA0}"/>
    <cellStyle name="Normal 2 8 2 3 2 2 3" xfId="19649" xr:uid="{9EA528C0-22A5-49DE-8E75-D6F59A2F526C}"/>
    <cellStyle name="Normal 2 8 2 3 2 3" xfId="12102" xr:uid="{1F1673D3-C7B3-4070-944F-11A3F491560D}"/>
    <cellStyle name="Normal 2 8 2 3 2 3 2" xfId="22482" xr:uid="{4EC5530C-B788-49D1-B8AD-24172D3E9448}"/>
    <cellStyle name="Normal 2 8 2 3 2 4" xfId="25715" xr:uid="{23044FBC-8E1B-4EE7-B299-D46361B75083}"/>
    <cellStyle name="Normal 2 8 2 3 2 5" xfId="16816" xr:uid="{F64422A4-F1AB-4878-BBE9-CCF2850EC9DB}"/>
    <cellStyle name="Normal 2 8 2 3 3" xfId="6317" xr:uid="{70319F9C-8C6C-4280-B5A7-FA70D7D4E8EC}"/>
    <cellStyle name="Normal 2 8 2 3 3 2" xfId="27175" xr:uid="{944CDA04-5C80-4EA1-80A7-A40B22BF04C9}"/>
    <cellStyle name="Normal 2 8 2 3 3 3" xfId="15886" xr:uid="{2E65C6E6-7705-4581-B6DB-48A3329BC3F3}"/>
    <cellStyle name="Normal 2 8 2 3 4" xfId="8339" xr:uid="{89F6381F-D0A9-48DA-84B5-04BBD4FA5670}"/>
    <cellStyle name="Normal 2 8 2 3 4 2" xfId="18719" xr:uid="{8F0AFD53-0182-4B64-897F-CD52C1FD9A88}"/>
    <cellStyle name="Normal 2 8 2 3 5" xfId="11172" xr:uid="{E4AD119B-BB10-43C1-AED6-D358178586EF}"/>
    <cellStyle name="Normal 2 8 2 3 5 2" xfId="21552" xr:uid="{7A6F2011-0DC7-41B4-858C-64B84CC192DA}"/>
    <cellStyle name="Normal 2 8 2 3 6" xfId="22833" xr:uid="{8923D2E7-2DA7-4CCF-A63E-0536F14CB31F}"/>
    <cellStyle name="Normal 2 8 2 3 7" xfId="13807" xr:uid="{B28A44E3-FA3B-4166-B3F5-6786840ACCA1}"/>
    <cellStyle name="Normal 2 8 2 4" xfId="3257" xr:uid="{00000000-0005-0000-0000-0000EE040000}"/>
    <cellStyle name="Normal 2 8 2 4 2" xfId="6315" xr:uid="{968A0815-396A-4C1F-ACF4-0899CC97A8BE}"/>
    <cellStyle name="Normal 2 8 2 4 2 2" xfId="27078" xr:uid="{169A6153-9C29-40DB-B39A-F4DDE627EFA0}"/>
    <cellStyle name="Normal 2 8 2 4 2 3" xfId="15884" xr:uid="{2870D56E-C8E3-4B29-9892-B687B606CDEA}"/>
    <cellStyle name="Normal 2 8 2 4 3" xfId="8337" xr:uid="{2F49353E-3D79-4C99-AD1D-F70CD5D1E16D}"/>
    <cellStyle name="Normal 2 8 2 4 3 2" xfId="18717" xr:uid="{CC2B2CAA-02A0-48A3-92AE-8DBF048D4E88}"/>
    <cellStyle name="Normal 2 8 2 4 4" xfId="11170" xr:uid="{FC40FFB0-4FEC-4115-AB03-33E0128807DE}"/>
    <cellStyle name="Normal 2 8 2 4 4 2" xfId="21550" xr:uid="{5A6FD68D-ABDC-4917-A965-2A7AF6BA2198}"/>
    <cellStyle name="Normal 2 8 2 4 5" xfId="24520" xr:uid="{147CC830-D3CD-4478-90B8-BCC4D363D848}"/>
    <cellStyle name="Normal 2 8 2 4 6" xfId="13805" xr:uid="{D4E5B640-704A-427D-86D2-AE67A1DDF6F9}"/>
    <cellStyle name="Normal 2 8 2 5" xfId="2520" xr:uid="{00000000-0005-0000-0000-0000EF040000}"/>
    <cellStyle name="Normal 2 8 2 5 2" xfId="5797" xr:uid="{47DCC92F-54E9-4911-AC1D-47F2B7FB5C2F}"/>
    <cellStyle name="Normal 2 8 2 5 2 2" xfId="26991" xr:uid="{4D34E770-5F98-4A6F-9C61-581E4CC543E3}"/>
    <cellStyle name="Normal 2 8 2 5 2 3" xfId="15192" xr:uid="{FDD16847-3A23-4F2B-93C4-65D91B7D4AE2}"/>
    <cellStyle name="Normal 2 8 2 5 3" xfId="7645" xr:uid="{1EF7B022-A18D-4AB6-A3C4-D739248B73E8}"/>
    <cellStyle name="Normal 2 8 2 5 3 2" xfId="18025" xr:uid="{3E320686-9FFB-4CD3-BCAA-76D0D9A5627A}"/>
    <cellStyle name="Normal 2 8 2 5 4" xfId="10478" xr:uid="{AFB5CAA6-E1B0-4B42-960C-3E43FD85A6FF}"/>
    <cellStyle name="Normal 2 8 2 5 4 2" xfId="20858" xr:uid="{BA75980F-6F1F-4861-85F6-25FEDA469C6F}"/>
    <cellStyle name="Normal 2 8 2 5 5" xfId="22803" xr:uid="{8C5AB9D4-325C-4C09-8367-86F84CBEDFC1}"/>
    <cellStyle name="Normal 2 8 2 5 6" xfId="12908" xr:uid="{F3AC945C-F83D-4E22-AA51-69CA9A117B98}"/>
    <cellStyle name="Normal 2 8 2 6" xfId="2342" xr:uid="{00000000-0005-0000-0000-0000EA040000}"/>
    <cellStyle name="Normal 2 8 2 6 2" xfId="7469" xr:uid="{F25297D3-D501-42A1-AA59-8886F1FEEAF3}"/>
    <cellStyle name="Normal 2 8 2 6 2 2" xfId="17849" xr:uid="{D677E904-4008-48A5-A7F7-B9A14DAA6580}"/>
    <cellStyle name="Normal 2 8 2 6 3" xfId="10302" xr:uid="{DC3DB0BA-F8F6-4476-B45D-AD550463A2F8}"/>
    <cellStyle name="Normal 2 8 2 6 3 2" xfId="20682" xr:uid="{F69C4960-EE6C-4465-B5B3-0F5FFFD2313C}"/>
    <cellStyle name="Normal 2 8 2 6 4" xfId="23142" xr:uid="{2E10A497-7F6A-4EC1-9EF8-2439084B8E12}"/>
    <cellStyle name="Normal 2 8 2 6 5" xfId="15016" xr:uid="{8B4776D4-7302-426E-94DD-26E671A43624}"/>
    <cellStyle name="Normal 2 8 2 7" xfId="3853" xr:uid="{B99E1F2C-77D1-436B-A020-A22F5F81BD72}"/>
    <cellStyle name="Normal 2 8 2 7 2" xfId="8686" xr:uid="{362A60B7-29E5-4E02-8394-414C56F97128}"/>
    <cellStyle name="Normal 2 8 2 7 2 2" xfId="19066" xr:uid="{A296323F-529D-4171-83EA-E9E750DE7ADD}"/>
    <cellStyle name="Normal 2 8 2 7 3" xfId="11519" xr:uid="{13CF40C2-23CF-4CF9-80AF-FEDE8F52F4E6}"/>
    <cellStyle name="Normal 2 8 2 7 3 2" xfId="21899" xr:uid="{EED8F838-167F-4C79-89E3-CA02AA7F75C9}"/>
    <cellStyle name="Normal 2 8 2 7 4" xfId="16233" xr:uid="{9B383E1C-F202-4249-AA30-5F4039972BD6}"/>
    <cellStyle name="Normal 2 8 2 8" xfId="5183" xr:uid="{9A79AB6A-5F15-47BD-854C-4704EA6A1DF5}"/>
    <cellStyle name="Normal 2 8 2 8 2" xfId="14480" xr:uid="{9EC2CC00-3494-48C2-A9A9-E28A61A3C528}"/>
    <cellStyle name="Normal 2 8 2 9" xfId="6933" xr:uid="{64F0A1D1-B9AC-43C0-A9B9-60617BD5F23A}"/>
    <cellStyle name="Normal 2 8 2 9 2" xfId="17313" xr:uid="{1BB0B183-2132-4C6F-B5A4-5DB449444F25}"/>
    <cellStyle name="Normal 2 8 3" xfId="834" xr:uid="{00000000-0005-0000-0000-0000EE040000}"/>
    <cellStyle name="Normal 2 8 3 10" xfId="25380" xr:uid="{17E62A56-8EBA-4252-82CC-1F7F66844708}"/>
    <cellStyle name="Normal 2 8 3 11" xfId="12734" xr:uid="{7AC5C086-4CD1-43AF-AB6F-2B1CB78A380D}"/>
    <cellStyle name="Normal 2 8 3 2" xfId="2755" xr:uid="{00000000-0005-0000-0000-0000F1040000}"/>
    <cellStyle name="Normal 2 8 3 2 2" xfId="3261" xr:uid="{00000000-0005-0000-0000-0000F2040000}"/>
    <cellStyle name="Normal 2 8 3 2 2 2" xfId="6319" xr:uid="{BD9D0536-3699-40B6-98E2-EBDCDE845069}"/>
    <cellStyle name="Normal 2 8 3 2 2 2 2" xfId="28183" xr:uid="{3D61B14B-CE7E-4248-A4BA-EDB3E926A8F3}"/>
    <cellStyle name="Normal 2 8 3 2 2 2 3" xfId="15888" xr:uid="{D474407B-F78D-432C-9CED-E3E72F989BBC}"/>
    <cellStyle name="Normal 2 8 3 2 2 3" xfId="8341" xr:uid="{E09CD465-5962-475E-9310-F67B4BA857B8}"/>
    <cellStyle name="Normal 2 8 3 2 2 3 2" xfId="18721" xr:uid="{33F267E9-C350-475A-A4EB-1FC086DF9A10}"/>
    <cellStyle name="Normal 2 8 3 2 2 4" xfId="11174" xr:uid="{30F924E3-F7AF-46C5-A6F8-FC91ED43DBF6}"/>
    <cellStyle name="Normal 2 8 3 2 2 4 2" xfId="21554" xr:uid="{5D81271B-7FBC-40B0-AFF4-8821475572AF}"/>
    <cellStyle name="Normal 2 8 3 2 2 5" xfId="24308" xr:uid="{71376A80-8FAD-4364-968E-982EA9EED0E1}"/>
    <cellStyle name="Normal 2 8 3 2 2 6" xfId="13809" xr:uid="{E05E4D94-3931-46D8-8FC2-EA60D07A61D9}"/>
    <cellStyle name="Normal 2 8 3 2 3" xfId="4319" xr:uid="{D25E4437-4EA4-45F0-9EE5-3638C42BF349}"/>
    <cellStyle name="Normal 2 8 3 2 3 2" xfId="9091" xr:uid="{D69750B2-0EEE-483F-8EF6-9527410F7451}"/>
    <cellStyle name="Normal 2 8 3 2 3 2 2" xfId="29134" xr:uid="{F0AEA303-C52B-4222-8F9D-1F49270C7021}"/>
    <cellStyle name="Normal 2 8 3 2 3 2 3" xfId="19471" xr:uid="{83DD875B-4FE6-4C30-9638-308A9D584DA6}"/>
    <cellStyle name="Normal 2 8 3 2 3 3" xfId="11924" xr:uid="{D6C02531-49AF-4900-8FE3-26F387CE2252}"/>
    <cellStyle name="Normal 2 8 3 2 3 3 2" xfId="22304" xr:uid="{10370E83-08B0-4273-B3A8-E4754264DC3C}"/>
    <cellStyle name="Normal 2 8 3 2 3 4" xfId="23089" xr:uid="{9440B033-98C1-4D25-BC1D-B1882C4FF38B}"/>
    <cellStyle name="Normal 2 8 3 2 3 5" xfId="16638" xr:uid="{B8AB671E-A73C-4504-A03D-D60071FC3531}"/>
    <cellStyle name="Normal 2 8 3 2 4" xfId="5973" xr:uid="{3BB15D85-FDB9-45F7-9409-52962EA45647}"/>
    <cellStyle name="Normal 2 8 3 2 4 2" xfId="27166" xr:uid="{5303FDA9-5ADF-4827-A7AF-96E24920E174}"/>
    <cellStyle name="Normal 2 8 3 2 4 3" xfId="15426" xr:uid="{41CF9545-43B1-47D9-A01C-B25CC5567E38}"/>
    <cellStyle name="Normal 2 8 3 2 5" xfId="7879" xr:uid="{EABEFE2C-BFCA-49C6-A627-85CFB20F1B17}"/>
    <cellStyle name="Normal 2 8 3 2 5 2" xfId="18259" xr:uid="{ED132D4B-2A6F-489F-AFA3-258F5D08FE52}"/>
    <cellStyle name="Normal 2 8 3 2 6" xfId="10712" xr:uid="{4F852A99-764E-45D0-9E91-B7C10AB77553}"/>
    <cellStyle name="Normal 2 8 3 2 6 2" xfId="21092" xr:uid="{BB8E2CBC-5234-4425-B63F-C0213B1BFD16}"/>
    <cellStyle name="Normal 2 8 3 2 7" xfId="22792" xr:uid="{59CB398D-CA33-4225-9761-66A39892865A}"/>
    <cellStyle name="Normal 2 8 3 2 8" xfId="13200" xr:uid="{159B5130-3221-4602-A1C2-C3A0E6216CA5}"/>
    <cellStyle name="Normal 2 8 3 3" xfId="3262" xr:uid="{00000000-0005-0000-0000-0000F3040000}"/>
    <cellStyle name="Normal 2 8 3 3 2" xfId="4498" xr:uid="{3EA06542-8B36-463A-8E1E-CC73CF39FB59}"/>
    <cellStyle name="Normal 2 8 3 3 2 2" xfId="9270" xr:uid="{CC554882-7403-4872-B9D3-30DD53E78D1A}"/>
    <cellStyle name="Normal 2 8 3 3 2 2 2" xfId="29253" xr:uid="{84DF408D-0CED-42F5-962F-7651692141DE}"/>
    <cellStyle name="Normal 2 8 3 3 2 2 3" xfId="19650" xr:uid="{31758A29-DC95-462A-B632-3B363553A416}"/>
    <cellStyle name="Normal 2 8 3 3 2 3" xfId="12103" xr:uid="{9E3EE59A-0169-4C8D-9C7D-BD05A70F4E78}"/>
    <cellStyle name="Normal 2 8 3 3 2 3 2" xfId="22483" xr:uid="{6B4E2281-DEF4-4690-A99A-075310AB67A0}"/>
    <cellStyle name="Normal 2 8 3 3 2 4" xfId="23942" xr:uid="{A24C8BCD-CA8C-4BDF-B9CD-D0461D22C827}"/>
    <cellStyle name="Normal 2 8 3 3 2 5" xfId="16817" xr:uid="{74422C01-685B-4355-AAEA-AF1C6B3E7D79}"/>
    <cellStyle name="Normal 2 8 3 3 3" xfId="6320" xr:uid="{279D0E37-90D2-4222-9285-6030E28A6DF6}"/>
    <cellStyle name="Normal 2 8 3 3 3 2" xfId="27666" xr:uid="{6FB621B3-9AD1-4BB6-8F80-C57F0EE981D3}"/>
    <cellStyle name="Normal 2 8 3 3 3 3" xfId="15889" xr:uid="{CB285C85-0806-410C-B223-4962D476FEC6}"/>
    <cellStyle name="Normal 2 8 3 3 4" xfId="8342" xr:uid="{3FD44BF7-A114-4295-8619-ECA18BD88F96}"/>
    <cellStyle name="Normal 2 8 3 3 4 2" xfId="18722" xr:uid="{7D706125-C714-41D5-8B57-9266C8E5E41D}"/>
    <cellStyle name="Normal 2 8 3 3 5" xfId="11175" xr:uid="{3FCC255D-4B84-44AD-9636-A3A2B72B6B99}"/>
    <cellStyle name="Normal 2 8 3 3 5 2" xfId="21555" xr:uid="{572DC6E6-8985-4FD9-AC2A-016B7FFE0041}"/>
    <cellStyle name="Normal 2 8 3 3 6" xfId="22845" xr:uid="{2BB0CEB5-1638-407D-92A5-AF6A231A7822}"/>
    <cellStyle name="Normal 2 8 3 3 7" xfId="13810" xr:uid="{9296A94C-12A0-42CC-BB7A-168FD37B53E6}"/>
    <cellStyle name="Normal 2 8 3 4" xfId="3260" xr:uid="{00000000-0005-0000-0000-0000F4040000}"/>
    <cellStyle name="Normal 2 8 3 4 2" xfId="6318" xr:uid="{14919506-F606-461B-B41D-72C7D86A95BD}"/>
    <cellStyle name="Normal 2 8 3 4 2 2" xfId="27071" xr:uid="{76F5C591-49A1-4806-9F92-9DB76AB64083}"/>
    <cellStyle name="Normal 2 8 3 4 2 3" xfId="15887" xr:uid="{016EB0A9-4FE7-4904-93A8-9D4FD346A065}"/>
    <cellStyle name="Normal 2 8 3 4 3" xfId="8340" xr:uid="{84E0DE4A-7166-4129-84FC-03A751374921}"/>
    <cellStyle name="Normal 2 8 3 4 3 2" xfId="18720" xr:uid="{1BFCEABB-CA3D-43AE-9144-A7C7BBD81D2A}"/>
    <cellStyle name="Normal 2 8 3 4 4" xfId="11173" xr:uid="{FDCB34B3-A7C8-410F-8351-51348C246EC1}"/>
    <cellStyle name="Normal 2 8 3 4 4 2" xfId="21553" xr:uid="{42CFB193-07F8-4960-A351-EE292CD41811}"/>
    <cellStyle name="Normal 2 8 3 4 5" xfId="25200" xr:uid="{48EE267E-D509-48D9-8E1E-EB7D4D2017E6}"/>
    <cellStyle name="Normal 2 8 3 4 6" xfId="13808" xr:uid="{05B8532D-B56A-489B-98BE-3669A7F17100}"/>
    <cellStyle name="Normal 2 8 3 5" xfId="2623" xr:uid="{00000000-0005-0000-0000-0000F5040000}"/>
    <cellStyle name="Normal 2 8 3 5 2" xfId="5885" xr:uid="{9A8A9323-7AE6-40BB-B754-36EC30028BE6}"/>
    <cellStyle name="Normal 2 8 3 5 2 2" xfId="26156" xr:uid="{A20DC687-5F32-4034-8A17-2601DBC372EB}"/>
    <cellStyle name="Normal 2 8 3 5 2 3" xfId="15295" xr:uid="{990C1D93-C515-4F0D-8131-322B43F7B8CC}"/>
    <cellStyle name="Normal 2 8 3 5 3" xfId="7748" xr:uid="{454114AE-7AEB-49B9-B36B-768C7BCF914E}"/>
    <cellStyle name="Normal 2 8 3 5 3 2" xfId="18128" xr:uid="{71E1F9B9-4024-488D-A226-945B9AB0FA01}"/>
    <cellStyle name="Normal 2 8 3 5 4" xfId="10581" xr:uid="{2B3C5ECB-70C4-4606-9DDC-843CAAA98B1F}"/>
    <cellStyle name="Normal 2 8 3 5 4 2" xfId="20961" xr:uid="{3697A04A-1C78-41C6-8177-74F6DB38E2E7}"/>
    <cellStyle name="Normal 2 8 3 5 5" xfId="23262" xr:uid="{86FB51D7-8590-48B1-BFEC-304D10C56C6C}"/>
    <cellStyle name="Normal 2 8 3 5 6" xfId="13011" xr:uid="{CB326828-C6BC-4D99-8C3E-6149D0EE0BC5}"/>
    <cellStyle name="Normal 2 8 3 6" xfId="4174" xr:uid="{2BF2C53F-CF90-4E79-B6F1-AA1C6B49B262}"/>
    <cellStyle name="Normal 2 8 3 6 2" xfId="8946" xr:uid="{CC1D5B72-12BC-49AE-8051-9F414A0754E5}"/>
    <cellStyle name="Normal 2 8 3 6 2 2" xfId="19326" xr:uid="{11F599AC-CEF8-443B-94B9-0D10200E6597}"/>
    <cellStyle name="Normal 2 8 3 6 3" xfId="11779" xr:uid="{2F3FEE01-A477-4489-9A49-9BC60CBB444B}"/>
    <cellStyle name="Normal 2 8 3 6 3 2" xfId="22159" xr:uid="{394D04A4-DDA6-4BA4-8CC4-CA26E692393C}"/>
    <cellStyle name="Normal 2 8 3 6 4" xfId="24464" xr:uid="{700999BE-0B15-4696-B088-844B62FC8475}"/>
    <cellStyle name="Normal 2 8 3 6 5" xfId="16493" xr:uid="{3D12A16F-E536-4B3A-9019-F138C7D11A92}"/>
    <cellStyle name="Normal 2 8 3 7" xfId="5185" xr:uid="{14A31ADD-2E6B-46C3-9E3A-E7C64FECAC27}"/>
    <cellStyle name="Normal 2 8 3 7 2" xfId="14482" xr:uid="{8061915E-3A6A-482D-9422-9284FF76093D}"/>
    <cellStyle name="Normal 2 8 3 8" xfId="6935" xr:uid="{0467EFA4-6627-44FD-AEEB-166630D9B8BE}"/>
    <cellStyle name="Normal 2 8 3 8 2" xfId="17315" xr:uid="{922BED87-D10C-464F-98AB-8EA4B34D6DFA}"/>
    <cellStyle name="Normal 2 8 3 9" xfId="9768" xr:uid="{9C875BDA-2981-48B8-ADBB-377E072090EF}"/>
    <cellStyle name="Normal 2 8 3 9 2" xfId="20148" xr:uid="{9CDE13C9-8692-47A0-88B9-85608CF777E8}"/>
    <cellStyle name="Normal 2 8 4" xfId="835" xr:uid="{00000000-0005-0000-0000-0000EF040000}"/>
    <cellStyle name="Normal 2 8 4 2" xfId="3263" xr:uid="{00000000-0005-0000-0000-0000F7040000}"/>
    <cellStyle name="Normal 2 8 4 2 2" xfId="6321" xr:uid="{85D5D0ED-3998-423F-85D6-D7F2C7EEB6F6}"/>
    <cellStyle name="Normal 2 8 4 2 2 2" xfId="28413" xr:uid="{7B6C017D-A110-4B25-AC70-1FFF71EBB8FF}"/>
    <cellStyle name="Normal 2 8 4 2 2 3" xfId="15890" xr:uid="{3289FA99-5F4F-4107-ABB3-6495CC572AC2}"/>
    <cellStyle name="Normal 2 8 4 2 3" xfId="8343" xr:uid="{FB0342AB-9DF9-4F40-B43B-8979CBC51628}"/>
    <cellStyle name="Normal 2 8 4 2 3 2" xfId="18723" xr:uid="{60975CA2-8649-4683-82BB-53D1F33969FB}"/>
    <cellStyle name="Normal 2 8 4 2 4" xfId="11176" xr:uid="{6E433FE9-9821-49C9-A393-B052723ADD27}"/>
    <cellStyle name="Normal 2 8 4 2 4 2" xfId="21556" xr:uid="{A28635D2-C8A0-4D50-A0B5-FDCFD80FECBE}"/>
    <cellStyle name="Normal 2 8 4 2 5" xfId="24880" xr:uid="{245BB831-80AE-44B3-9E10-6B402E97DCF8}"/>
    <cellStyle name="Normal 2 8 4 2 6" xfId="13811" xr:uid="{98B15CF9-1ED3-43C2-98D6-29F7FB5E7FEA}"/>
    <cellStyle name="Normal 2 8 4 3" xfId="4317" xr:uid="{BCB18D81-EA89-4B82-A56D-4F6ABD77718E}"/>
    <cellStyle name="Normal 2 8 4 3 2" xfId="9089" xr:uid="{13DC86AC-6F69-4A59-BBCE-A4FAF1E15F90}"/>
    <cellStyle name="Normal 2 8 4 3 2 2" xfId="29132" xr:uid="{2E1D8AC7-D2E8-4AAA-BCDD-339074F81B81}"/>
    <cellStyle name="Normal 2 8 4 3 2 3" xfId="19469" xr:uid="{5E32389D-45B0-4C64-A0EF-2DF86E2B2567}"/>
    <cellStyle name="Normal 2 8 4 3 3" xfId="11922" xr:uid="{CEA9BC84-DAEB-42D8-ABF9-A3962AED31E7}"/>
    <cellStyle name="Normal 2 8 4 3 3 2" xfId="22302" xr:uid="{1028DFFD-EC58-472D-8554-DFF6C3768473}"/>
    <cellStyle name="Normal 2 8 4 3 4" xfId="23310" xr:uid="{C6C77F9D-6399-41CE-A380-A99D83F12098}"/>
    <cellStyle name="Normal 2 8 4 3 5" xfId="16636" xr:uid="{A416AFA9-6AFC-4011-A3D2-91C0AFB8D4D9}"/>
    <cellStyle name="Normal 2 8 4 4" xfId="5186" xr:uid="{A2219C34-4BD7-46B2-82F1-573F84CAEB23}"/>
    <cellStyle name="Normal 2 8 4 4 2" xfId="25857" xr:uid="{944FF65E-C124-4482-8EE6-206DFE1DEC94}"/>
    <cellStyle name="Normal 2 8 4 4 3" xfId="14483" xr:uid="{AC7FFCC3-39B8-483B-9053-711A7D4DBA6C}"/>
    <cellStyle name="Normal 2 8 4 5" xfId="6936" xr:uid="{C93BB016-41FA-4908-B435-B37956C8DA8F}"/>
    <cellStyle name="Normal 2 8 4 5 2" xfId="17316" xr:uid="{58DECF45-AB2C-4597-9E9F-91FC270AA1C6}"/>
    <cellStyle name="Normal 2 8 4 6" xfId="9769" xr:uid="{627620D3-F821-46A0-A7BF-2BFCC84DC435}"/>
    <cellStyle name="Normal 2 8 4 6 2" xfId="20149" xr:uid="{FF9D7BA1-BAA8-4E88-AA3F-9136D759C909}"/>
    <cellStyle name="Normal 2 8 4 7" xfId="23266" xr:uid="{1DAD77E2-B79D-4ED5-9EF7-A316C3DB968D}"/>
    <cellStyle name="Normal 2 8 4 8" xfId="13198" xr:uid="{9A496A9C-CBD9-4D16-8FC2-C445D0CD8337}"/>
    <cellStyle name="Normal 2 8 5" xfId="3264" xr:uid="{00000000-0005-0000-0000-0000F8040000}"/>
    <cellStyle name="Normal 2 8 5 2" xfId="4499" xr:uid="{95CE7CBC-1CDF-4046-832D-591E97A7B94B}"/>
    <cellStyle name="Normal 2 8 5 2 2" xfId="9271" xr:uid="{B4C87EE0-318C-4084-A168-600F15E93567}"/>
    <cellStyle name="Normal 2 8 5 2 2 2" xfId="29254" xr:uid="{A2446C45-DFF1-4140-9BA8-BB45DEE21411}"/>
    <cellStyle name="Normal 2 8 5 2 2 3" xfId="19651" xr:uid="{2BE5E4A7-BA9E-4FE9-B23C-9E3986D4913F}"/>
    <cellStyle name="Normal 2 8 5 2 3" xfId="12104" xr:uid="{B0D6BD58-A5C7-490B-A536-78A00116E9D9}"/>
    <cellStyle name="Normal 2 8 5 2 3 2" xfId="22484" xr:uid="{FFF32534-C8EF-4D49-8E8D-5F47F097BC80}"/>
    <cellStyle name="Normal 2 8 5 2 4" xfId="22637" xr:uid="{2A814E38-8C81-4220-A0FB-6ADE38D1F438}"/>
    <cellStyle name="Normal 2 8 5 2 5" xfId="16818" xr:uid="{DAD025AD-137B-4154-BB4B-4383D25FB0B6}"/>
    <cellStyle name="Normal 2 8 5 3" xfId="6322" xr:uid="{854B9F0F-FE80-4F2A-8D9A-6A844AFA80D8}"/>
    <cellStyle name="Normal 2 8 5 3 2" xfId="27936" xr:uid="{E44DBAFE-CE90-40B9-857B-8F4493FB6303}"/>
    <cellStyle name="Normal 2 8 5 3 3" xfId="15891" xr:uid="{78CAEF5E-B984-4B48-9CA2-5761637A23FA}"/>
    <cellStyle name="Normal 2 8 5 4" xfId="8344" xr:uid="{5CD86AA9-79AF-4DDE-B39C-B50CD8EE6E85}"/>
    <cellStyle name="Normal 2 8 5 4 2" xfId="18724" xr:uid="{63D7B1FD-84E9-4095-B076-B2D617BEDCAC}"/>
    <cellStyle name="Normal 2 8 5 5" xfId="11177" xr:uid="{4069BDF2-1CD4-482D-AA9D-B13EFEC32A9B}"/>
    <cellStyle name="Normal 2 8 5 5 2" xfId="21557" xr:uid="{6DB0EF5D-EFB5-482F-9AAF-268EF1369D1A}"/>
    <cellStyle name="Normal 2 8 5 6" xfId="23606" xr:uid="{DFE117AC-76B4-4D0E-AA1A-E74940FB7B57}"/>
    <cellStyle name="Normal 2 8 5 7" xfId="13812" xr:uid="{6728430F-0CB2-4D6D-BAB9-8F1200CD5761}"/>
    <cellStyle name="Normal 2 8 6" xfId="2915" xr:uid="{00000000-0005-0000-0000-0000F9040000}"/>
    <cellStyle name="Normal 2 8 6 2" xfId="6101" xr:uid="{3693C27C-9C82-4C65-9591-784D8D626FCB}"/>
    <cellStyle name="Normal 2 8 6 2 2" xfId="27481" xr:uid="{6BBD19E0-688D-42C3-8C43-1C1960668AC1}"/>
    <cellStyle name="Normal 2 8 6 2 3" xfId="15579" xr:uid="{D0A58AE8-0DB1-4F0C-8D4C-F1DD7F8F4680}"/>
    <cellStyle name="Normal 2 8 6 3" xfId="8032" xr:uid="{096BBCC9-9439-4C9F-9334-39835D0032F4}"/>
    <cellStyle name="Normal 2 8 6 3 2" xfId="18412" xr:uid="{B649D071-9CDD-4A73-8D53-4EAA7CF837BE}"/>
    <cellStyle name="Normal 2 8 6 4" xfId="10865" xr:uid="{14ACB2B7-C1CE-4C26-824D-067072A7B1AD}"/>
    <cellStyle name="Normal 2 8 6 4 2" xfId="21245" xr:uid="{774D63A6-A79C-4CEB-9E63-2073C231EAAD}"/>
    <cellStyle name="Normal 2 8 6 5" xfId="24170" xr:uid="{231ED169-C61C-42F7-BA8F-F4012A3181B1}"/>
    <cellStyle name="Normal 2 8 6 6" xfId="13432" xr:uid="{659CBC7B-9ABB-4AB1-8F3D-357496DEED41}"/>
    <cellStyle name="Normal 2 8 7" xfId="2460" xr:uid="{00000000-0005-0000-0000-0000FA040000}"/>
    <cellStyle name="Normal 2 8 7 2" xfId="5751" xr:uid="{420CE77F-EE6E-4112-8B6D-3CFBF78B7730}"/>
    <cellStyle name="Normal 2 8 7 2 2" xfId="27990" xr:uid="{20103475-62D2-4261-B302-1B01631AE386}"/>
    <cellStyle name="Normal 2 8 7 2 3" xfId="15132" xr:uid="{2A5CAF93-C37E-4FC4-8D37-9AA66B390343}"/>
    <cellStyle name="Normal 2 8 7 3" xfId="7585" xr:uid="{E1369DA1-6936-445E-9776-756E8BC8A4CB}"/>
    <cellStyle name="Normal 2 8 7 3 2" xfId="17965" xr:uid="{3C4D9E62-5CFD-4054-BAD8-1A521F76900D}"/>
    <cellStyle name="Normal 2 8 7 4" xfId="10418" xr:uid="{E79E2D67-6E66-4D1F-A14C-80F69888CADF}"/>
    <cellStyle name="Normal 2 8 7 4 2" xfId="20798" xr:uid="{77C04EC2-1CB6-4C6B-A6F3-CC7D2DFEDD82}"/>
    <cellStyle name="Normal 2 8 7 5" xfId="25410" xr:uid="{25ECFBBE-39EF-4C18-A5C1-1F5517440866}"/>
    <cellStyle name="Normal 2 8 7 6" xfId="12848" xr:uid="{79B52061-FC86-493E-A650-BAAF17EF6A1E}"/>
    <cellStyle name="Normal 2 8 8" xfId="2214" xr:uid="{00000000-0005-0000-0000-0000E9040000}"/>
    <cellStyle name="Normal 2 8 8 2" xfId="7341" xr:uid="{CA5977A6-D876-44D7-9FEE-2357535D8C47}"/>
    <cellStyle name="Normal 2 8 8 2 2" xfId="17721" xr:uid="{091F2F03-EE83-4D67-BD98-6A61487DE4CE}"/>
    <cellStyle name="Normal 2 8 8 3" xfId="10174" xr:uid="{35FD768A-F8BE-4139-B45B-9B79276C13A7}"/>
    <cellStyle name="Normal 2 8 8 3 2" xfId="20554" xr:uid="{B4DDFE62-1DA1-4DB4-8C1A-EF71AA2CC2BA}"/>
    <cellStyle name="Normal 2 8 8 4" xfId="23035" xr:uid="{21C5D77E-84B8-432F-BAC9-2B1CD3BC24D3}"/>
    <cellStyle name="Normal 2 8 8 5" xfId="14888" xr:uid="{F67F2C44-1844-4646-8932-02499AB1508C}"/>
    <cellStyle name="Normal 2 8 9" xfId="3952" xr:uid="{7F9AEA47-05A2-4632-BE95-7A005B713566}"/>
    <cellStyle name="Normal 2 8 9 2" xfId="8784" xr:uid="{05CB76DB-E328-4BB1-8299-DD519B85DB30}"/>
    <cellStyle name="Normal 2 8 9 2 2" xfId="19164" xr:uid="{E1EBE4D3-4C7E-4FCC-A577-72C43EB1B830}"/>
    <cellStyle name="Normal 2 8 9 3" xfId="11617" xr:uid="{93958A23-51FE-4E74-9ED4-25D8F1D51CAC}"/>
    <cellStyle name="Normal 2 8 9 3 2" xfId="21997" xr:uid="{D0DD4502-6BC4-4349-9F52-3C6FADA4652B}"/>
    <cellStyle name="Normal 2 8 9 4" xfId="16331" xr:uid="{DB231EA8-1B2B-4EB4-8D41-C5FF5053E382}"/>
    <cellStyle name="Normal 2 9" xfId="836" xr:uid="{00000000-0005-0000-0000-0000F0040000}"/>
    <cellStyle name="Normal 2 9 10" xfId="6937" xr:uid="{AE91DB65-462D-4B5C-AB78-BB7A9C4C1098}"/>
    <cellStyle name="Normal 2 9 10 2" xfId="17317" xr:uid="{81D91532-F291-45F6-BE73-94B8507E2777}"/>
    <cellStyle name="Normal 2 9 11" xfId="9770" xr:uid="{813114C5-7C81-4734-A594-0734672162FA}"/>
    <cellStyle name="Normal 2 9 11 2" xfId="20150" xr:uid="{C6CAD91E-5E0F-404D-8669-680F55BB61FD}"/>
    <cellStyle name="Normal 2 9 12" xfId="23146" xr:uid="{E3BC9E6D-5A75-453D-B04D-76D55DE24A17}"/>
    <cellStyle name="Normal 2 9 13" xfId="12429" xr:uid="{1372F135-4AD4-4119-8683-E26CA330B9F6}"/>
    <cellStyle name="Normal 2 9 2" xfId="837" xr:uid="{00000000-0005-0000-0000-0000F1040000}"/>
    <cellStyle name="Normal 2 9 2 10" xfId="9771" xr:uid="{E01CF497-B008-4467-9C31-E0F563EBE783}"/>
    <cellStyle name="Normal 2 9 2 10 2" xfId="20151" xr:uid="{FFB455CC-C063-4331-9150-ACA5B7A096E8}"/>
    <cellStyle name="Normal 2 9 2 11" xfId="23144" xr:uid="{648A3B76-8A1F-41BA-98A6-3039BE86B862}"/>
    <cellStyle name="Normal 2 9 2 12" xfId="12577" xr:uid="{3FAE6098-EF46-4075-BFD7-F975FAE69D97}"/>
    <cellStyle name="Normal 2 9 2 2" xfId="838" xr:uid="{00000000-0005-0000-0000-0000F2040000}"/>
    <cellStyle name="Normal 2 9 2 2 2" xfId="3266" xr:uid="{00000000-0005-0000-0000-0000FE040000}"/>
    <cellStyle name="Normal 2 9 2 2 2 2" xfId="6324" xr:uid="{BC3E04BF-06A6-49DA-9BDD-1001E2153D9B}"/>
    <cellStyle name="Normal 2 9 2 2 2 2 2" xfId="27093" xr:uid="{78DB5D1E-2581-4FDD-9855-9E9066146A65}"/>
    <cellStyle name="Normal 2 9 2 2 2 2 3" xfId="26345" xr:uid="{6070CD22-E1E7-4A24-8700-D6D38B259B17}"/>
    <cellStyle name="Normal 2 9 2 2 2 2 4" xfId="15893" xr:uid="{98AE0B87-97FF-4087-9D55-923819B6276F}"/>
    <cellStyle name="Normal 2 9 2 2 2 3" xfId="8346" xr:uid="{6F69A483-05D6-408C-AF66-3801C6D82C5C}"/>
    <cellStyle name="Normal 2 9 2 2 2 3 2" xfId="28891" xr:uid="{3B3DF95B-9710-43C0-B4FE-D32747372805}"/>
    <cellStyle name="Normal 2 9 2 2 2 3 3" xfId="18726" xr:uid="{72F0DD08-55BA-45C8-A9B6-53726D6507C9}"/>
    <cellStyle name="Normal 2 9 2 2 2 4" xfId="11179" xr:uid="{690270E6-BDEE-4DE1-A5C9-6CEE194A944E}"/>
    <cellStyle name="Normal 2 9 2 2 2 4 2" xfId="21559" xr:uid="{D892CF92-4C9A-47C2-8E76-BB7A8D5320C3}"/>
    <cellStyle name="Normal 2 9 2 2 2 5" xfId="23612" xr:uid="{2FED118A-E829-41D7-9C40-71245A77AE30}"/>
    <cellStyle name="Normal 2 9 2 2 2 6" xfId="13814" xr:uid="{E0E0AAB3-5DFC-4FF3-A25B-55EECC2EF0BA}"/>
    <cellStyle name="Normal 2 9 2 2 3" xfId="4320" xr:uid="{86E8F31E-C380-4499-BDA0-8BBA65CBE9AE}"/>
    <cellStyle name="Normal 2 9 2 2 3 2" xfId="9092" xr:uid="{7EA7BE6E-5CC5-489E-AD09-83AD5DA976D9}"/>
    <cellStyle name="Normal 2 9 2 2 3 2 2" xfId="29135" xr:uid="{A895FE8F-DEDD-44A2-B9B0-6C5C1919C77C}"/>
    <cellStyle name="Normal 2 9 2 2 3 2 3" xfId="19472" xr:uid="{ED575612-F87A-4071-99D9-7B625270E99B}"/>
    <cellStyle name="Normal 2 9 2 2 3 3" xfId="11925" xr:uid="{CBAC65B9-B5DF-4B11-B8DE-4F388D902F23}"/>
    <cellStyle name="Normal 2 9 2 2 3 3 2" xfId="22305" xr:uid="{887A88F4-A0F8-49E7-A3A3-F8D97084DF81}"/>
    <cellStyle name="Normal 2 9 2 2 3 4" xfId="25365" xr:uid="{57475732-5FC8-4A50-92D6-7ED3409C951A}"/>
    <cellStyle name="Normal 2 9 2 2 3 5" xfId="16639" xr:uid="{EEF5B393-3F27-4FEC-892E-4D904216A071}"/>
    <cellStyle name="Normal 2 9 2 2 4" xfId="5189" xr:uid="{4F8F5739-9B5B-4D25-9AF3-72DBD73FC352}"/>
    <cellStyle name="Normal 2 9 2 2 4 2" xfId="26716" xr:uid="{872ABD52-BCA1-46B8-B6B1-EB5CC24308E9}"/>
    <cellStyle name="Normal 2 9 2 2 4 3" xfId="14486" xr:uid="{EB7AA30A-1930-4DCB-8EDC-424353899242}"/>
    <cellStyle name="Normal 2 9 2 2 5" xfId="6939" xr:uid="{2471E609-4543-4A59-B2B1-EA297D8EF1B6}"/>
    <cellStyle name="Normal 2 9 2 2 5 2" xfId="17319" xr:uid="{63BDBE83-3696-4219-82B8-38C6485A4DFE}"/>
    <cellStyle name="Normal 2 9 2 2 6" xfId="9772" xr:uid="{1EE7E42D-EEEC-44DC-973F-C2C11F9E4AC9}"/>
    <cellStyle name="Normal 2 9 2 2 6 2" xfId="20152" xr:uid="{47C76B62-FBA5-4520-951D-E4DD4C60C5DC}"/>
    <cellStyle name="Normal 2 9 2 2 7" xfId="25092" xr:uid="{CE6BC1E3-520B-4A77-81D9-6F6DFA50E449}"/>
    <cellStyle name="Normal 2 9 2 2 8" xfId="13202" xr:uid="{636C9AE1-F46B-4B02-A568-66AC5BFA40F3}"/>
    <cellStyle name="Normal 2 9 2 3" xfId="3267" xr:uid="{00000000-0005-0000-0000-0000FF040000}"/>
    <cellStyle name="Normal 2 9 2 3 2" xfId="4500" xr:uid="{62C96393-4FE8-40F3-8D74-4345E5A07775}"/>
    <cellStyle name="Normal 2 9 2 3 2 2" xfId="9272" xr:uid="{6DAC3865-A2FF-4794-A46C-C8C5852D9D7A}"/>
    <cellStyle name="Normal 2 9 2 3 2 2 2" xfId="29255" xr:uid="{ECC46C3C-044D-4249-93BF-3BB0FE3D99F0}"/>
    <cellStyle name="Normal 2 9 2 3 2 2 3" xfId="19652" xr:uid="{D72677FB-ABC5-4536-8A88-A3721A9427DB}"/>
    <cellStyle name="Normal 2 9 2 3 2 3" xfId="12105" xr:uid="{304DFD41-DA44-4610-9E54-C9515243D7AC}"/>
    <cellStyle name="Normal 2 9 2 3 2 3 2" xfId="22485" xr:uid="{080EB41A-5EF9-4DB2-81D4-3991C5B50D46}"/>
    <cellStyle name="Normal 2 9 2 3 2 4" xfId="25655" xr:uid="{2C35C3F0-D685-4F1A-8870-5100053CE3DE}"/>
    <cellStyle name="Normal 2 9 2 3 2 5" xfId="16819" xr:uid="{93A1B342-A329-436E-A67A-CDFEF105EA9D}"/>
    <cellStyle name="Normal 2 9 2 3 3" xfId="6325" xr:uid="{36B46BEF-5272-4DEB-B8C9-D309A4C0D01A}"/>
    <cellStyle name="Normal 2 9 2 3 3 2" xfId="26622" xr:uid="{7EF5CCC7-1661-41C8-8F51-91A82D582E05}"/>
    <cellStyle name="Normal 2 9 2 3 3 3" xfId="15894" xr:uid="{D62A693F-7E62-461C-B2AC-771054239156}"/>
    <cellStyle name="Normal 2 9 2 3 4" xfId="8347" xr:uid="{9106625A-06CF-4249-9194-B32D172824AA}"/>
    <cellStyle name="Normal 2 9 2 3 4 2" xfId="18727" xr:uid="{72B4B531-7683-420D-9534-E54473519D07}"/>
    <cellStyle name="Normal 2 9 2 3 5" xfId="11180" xr:uid="{0446E31B-373D-4B61-B842-661ED9BFB34F}"/>
    <cellStyle name="Normal 2 9 2 3 5 2" xfId="21560" xr:uid="{3239258A-CB82-4477-BD4D-A18CEEAECFE0}"/>
    <cellStyle name="Normal 2 9 2 3 6" xfId="24405" xr:uid="{9CA6F528-E4B1-4655-9801-A946FB4A526B}"/>
    <cellStyle name="Normal 2 9 2 3 7" xfId="13815" xr:uid="{631B24A0-C0BB-4E46-BF30-FA5F4E08494F}"/>
    <cellStyle name="Normal 2 9 2 4" xfId="3265" xr:uid="{00000000-0005-0000-0000-000000050000}"/>
    <cellStyle name="Normal 2 9 2 4 2" xfId="6323" xr:uid="{1E3C4857-9BEB-4C7B-81E4-DDF53B409D91}"/>
    <cellStyle name="Normal 2 9 2 4 2 2" xfId="27398" xr:uid="{81A83845-D759-42FC-8F40-AB74B0C376FD}"/>
    <cellStyle name="Normal 2 9 2 4 2 3" xfId="15892" xr:uid="{179A5118-F3DE-4E11-97A8-DC1769150E8D}"/>
    <cellStyle name="Normal 2 9 2 4 3" xfId="8345" xr:uid="{07B7AB1B-27C9-410F-BFC3-7D3954BAF0D9}"/>
    <cellStyle name="Normal 2 9 2 4 3 2" xfId="18725" xr:uid="{CFBC9074-8994-40B4-8FD5-98190E218E58}"/>
    <cellStyle name="Normal 2 9 2 4 4" xfId="11178" xr:uid="{9F426A67-9181-4D6B-8518-FBC4828F7967}"/>
    <cellStyle name="Normal 2 9 2 4 4 2" xfId="21558" xr:uid="{0E2FDCDC-F11E-40FE-9010-9B189C24F7B1}"/>
    <cellStyle name="Normal 2 9 2 4 5" xfId="23275" xr:uid="{B32EF0C1-0295-401D-AFC5-5D8711CCD00E}"/>
    <cellStyle name="Normal 2 9 2 4 6" xfId="13813" xr:uid="{B76AD3A9-160A-4598-9630-B593C0FBDB5D}"/>
    <cellStyle name="Normal 2 9 2 5" xfId="2606" xr:uid="{00000000-0005-0000-0000-000001050000}"/>
    <cellStyle name="Normal 2 9 2 5 2" xfId="5870" xr:uid="{DD5BE773-1AF6-446D-B356-77AF6C8C18AF}"/>
    <cellStyle name="Normal 2 9 2 5 2 2" xfId="26929" xr:uid="{992A6211-84BA-489B-8549-5EDC5C8CB2CE}"/>
    <cellStyle name="Normal 2 9 2 5 2 3" xfId="15278" xr:uid="{BDAD92F1-CA7C-4B52-8C8B-8172C043EA4A}"/>
    <cellStyle name="Normal 2 9 2 5 3" xfId="7731" xr:uid="{828B97EE-A4FA-44E2-9289-EC087A9630A6}"/>
    <cellStyle name="Normal 2 9 2 5 3 2" xfId="18111" xr:uid="{84C3E0AD-267D-4531-9F14-16BA000856FE}"/>
    <cellStyle name="Normal 2 9 2 5 4" xfId="10564" xr:uid="{2D48B757-10C2-44D5-9D13-D6630200FCA6}"/>
    <cellStyle name="Normal 2 9 2 5 4 2" xfId="20944" xr:uid="{9E5DC150-175A-49E1-95A0-D9C2E168F842}"/>
    <cellStyle name="Normal 2 9 2 5 5" xfId="23617" xr:uid="{235E0E35-E516-4C73-8F56-488438A8219B}"/>
    <cellStyle name="Normal 2 9 2 5 6" xfId="12994" xr:uid="{EBFF9979-BDAF-4056-9939-7C4F71623F59}"/>
    <cellStyle name="Normal 2 9 2 6" xfId="2343" xr:uid="{00000000-0005-0000-0000-0000FC040000}"/>
    <cellStyle name="Normal 2 9 2 6 2" xfId="7470" xr:uid="{A3825031-8A35-4751-8319-16D4250773A9}"/>
    <cellStyle name="Normal 2 9 2 6 2 2" xfId="17850" xr:uid="{6A6D7382-3B15-4E63-A0C5-35AE511A4D28}"/>
    <cellStyle name="Normal 2 9 2 6 3" xfId="10303" xr:uid="{6C9F06F4-90AC-4A47-8BE9-19945091BC32}"/>
    <cellStyle name="Normal 2 9 2 6 3 2" xfId="20683" xr:uid="{752FD9A0-BE7C-48C3-B6D8-DE200E7B8317}"/>
    <cellStyle name="Normal 2 9 2 6 4" xfId="23979" xr:uid="{882BB1E2-213A-40B5-801C-F92C8B2F8CAB}"/>
    <cellStyle name="Normal 2 9 2 6 5" xfId="15017" xr:uid="{454A5831-CC45-4159-9566-0B45C4292BCE}"/>
    <cellStyle name="Normal 2 9 2 7" xfId="3855" xr:uid="{84458B14-819A-4001-A5E2-AA7DE137479C}"/>
    <cellStyle name="Normal 2 9 2 7 2" xfId="8687" xr:uid="{7C231452-00D8-44C5-850F-2F5CF8904CAD}"/>
    <cellStyle name="Normal 2 9 2 7 2 2" xfId="19067" xr:uid="{57B9845F-62D3-4CBC-BB13-8F55090DAEFE}"/>
    <cellStyle name="Normal 2 9 2 7 3" xfId="11520" xr:uid="{099BBE67-BED5-46EE-A703-C1CC2A10DAD7}"/>
    <cellStyle name="Normal 2 9 2 7 3 2" xfId="21900" xr:uid="{CCEB56CF-F371-4221-BA1B-97CB9CFBBB55}"/>
    <cellStyle name="Normal 2 9 2 7 4" xfId="16234" xr:uid="{7988E97A-6A84-4E79-ACD1-EF42CE5806AC}"/>
    <cellStyle name="Normal 2 9 2 8" xfId="5188" xr:uid="{07B9A2AF-5381-4C50-BB18-E66CF69E1F35}"/>
    <cellStyle name="Normal 2 9 2 8 2" xfId="14485" xr:uid="{594BB21B-5250-4B9D-BCAA-F58B21B491EC}"/>
    <cellStyle name="Normal 2 9 2 9" xfId="6938" xr:uid="{10380160-24E4-4287-B345-BB123C557CF3}"/>
    <cellStyle name="Normal 2 9 2 9 2" xfId="17318" xr:uid="{6910957C-21B0-45DC-86B8-B601CB266F32}"/>
    <cellStyle name="Normal 2 9 3" xfId="839" xr:uid="{00000000-0005-0000-0000-0000F3040000}"/>
    <cellStyle name="Normal 2 9 3 2" xfId="3268" xr:uid="{00000000-0005-0000-0000-000003050000}"/>
    <cellStyle name="Normal 2 9 3 2 2" xfId="6326" xr:uid="{BBC012F7-9A7D-49DD-8FF5-40D30FC91CF8}"/>
    <cellStyle name="Normal 2 9 3 2 2 2" xfId="23645" xr:uid="{1C18D9CE-FF64-4E6C-9490-310C9DBD14D3}"/>
    <cellStyle name="Normal 2 9 3 2 2 3" xfId="25863" xr:uid="{E38453D7-3CA2-4BCD-A759-A27ED0D7C85F}"/>
    <cellStyle name="Normal 2 9 3 2 2 4" xfId="15895" xr:uid="{5D0B3E18-45EC-4A34-999C-A38B5D11956C}"/>
    <cellStyle name="Normal 2 9 3 2 3" xfId="8348" xr:uid="{6FE1859B-1F4B-4AE5-B006-253E9A85D689}"/>
    <cellStyle name="Normal 2 9 3 2 3 2" xfId="28892" xr:uid="{DB4F1271-2971-47BB-9434-EBC1A9A77D51}"/>
    <cellStyle name="Normal 2 9 3 2 3 3" xfId="18728" xr:uid="{A08FB64C-FD02-4DE1-98B2-CC76AD59860A}"/>
    <cellStyle name="Normal 2 9 3 2 4" xfId="11181" xr:uid="{D1F60B17-0A0A-48B6-B3F6-A364C2E8A65E}"/>
    <cellStyle name="Normal 2 9 3 2 4 2" xfId="21561" xr:uid="{F691DC2F-37A1-4850-B6B6-294ABF216EC7}"/>
    <cellStyle name="Normal 2 9 3 2 5" xfId="23449" xr:uid="{A902EA6F-8779-467F-A0AB-F89FA1D314DA}"/>
    <cellStyle name="Normal 2 9 3 2 6" xfId="13816" xr:uid="{2EF0206B-D1E4-49DF-A0B2-624BAFABC794}"/>
    <cellStyle name="Normal 2 9 3 3" xfId="2756" xr:uid="{00000000-0005-0000-0000-000004050000}"/>
    <cellStyle name="Normal 2 9 3 3 2" xfId="5974" xr:uid="{EE14B9B9-556B-4E73-97A6-A602B420A67B}"/>
    <cellStyle name="Normal 2 9 3 3 2 2" xfId="26396" xr:uid="{8A300D6B-CBD2-4CC9-A53A-F97F14E934C1}"/>
    <cellStyle name="Normal 2 9 3 3 2 3" xfId="15427" xr:uid="{1FAAA7AB-A683-47F0-8721-44B50F7F608B}"/>
    <cellStyle name="Normal 2 9 3 3 3" xfId="7880" xr:uid="{9D10ADB1-B487-465E-8521-091EAA3B6159}"/>
    <cellStyle name="Normal 2 9 3 3 3 2" xfId="18260" xr:uid="{7A07D050-F54B-44A6-B0AA-F357C660692E}"/>
    <cellStyle name="Normal 2 9 3 3 4" xfId="10713" xr:uid="{A57E7F78-0E3F-45A7-BA96-B8F956BEFD7B}"/>
    <cellStyle name="Normal 2 9 3 3 4 2" xfId="21093" xr:uid="{6F769498-F9B3-4DF4-830D-1FAC4D3441B0}"/>
    <cellStyle name="Normal 2 9 3 3 5" xfId="24393" xr:uid="{9C2732CD-0C98-47E4-8332-7F5C415C6F25}"/>
    <cellStyle name="Normal 2 9 3 3 6" xfId="13201" xr:uid="{382F7612-55F2-48F9-B04C-497CD00DF9FE}"/>
    <cellStyle name="Normal 2 9 3 4" xfId="4175" xr:uid="{6C57CACD-054E-48B2-A048-29786C24F379}"/>
    <cellStyle name="Normal 2 9 3 4 2" xfId="8947" xr:uid="{F8F2A1C3-DE61-448C-88ED-75D178793C21}"/>
    <cellStyle name="Normal 2 9 3 4 2 2" xfId="29037" xr:uid="{9B6DF6C0-F95C-461C-A3E5-633655C6CFFA}"/>
    <cellStyle name="Normal 2 9 3 4 2 3" xfId="19327" xr:uid="{108B8A07-2F86-434C-8E61-03419833586D}"/>
    <cellStyle name="Normal 2 9 3 4 3" xfId="11780" xr:uid="{BF76D129-6B8D-483E-AB44-23C8CC66B708}"/>
    <cellStyle name="Normal 2 9 3 4 3 2" xfId="22160" xr:uid="{4F7FD296-5668-47CF-84E4-4F6E07AA5347}"/>
    <cellStyle name="Normal 2 9 3 4 4" xfId="23023" xr:uid="{2720F342-B677-4933-B845-E4A73983D0D3}"/>
    <cellStyle name="Normal 2 9 3 4 5" xfId="16494" xr:uid="{1A872D12-5750-4868-B7D1-42CBA1351032}"/>
    <cellStyle name="Normal 2 9 3 5" xfId="5190" xr:uid="{5339BEE7-49BF-4EED-8093-076FF44C11A1}"/>
    <cellStyle name="Normal 2 9 3 5 2" xfId="28359" xr:uid="{18FB857A-43C8-481D-8EDE-42C5616E6A78}"/>
    <cellStyle name="Normal 2 9 3 5 3" xfId="14487" xr:uid="{BB94EF29-4372-4B52-A3B4-CAF5219F54BF}"/>
    <cellStyle name="Normal 2 9 3 6" xfId="6940" xr:uid="{6706ADBA-47C3-45D1-98BA-070E553BC50D}"/>
    <cellStyle name="Normal 2 9 3 6 2" xfId="17320" xr:uid="{16BC5282-6013-4F36-A49D-EF1DCD57E844}"/>
    <cellStyle name="Normal 2 9 3 7" xfId="9773" xr:uid="{765AB162-B962-473F-8533-4F365D25A101}"/>
    <cellStyle name="Normal 2 9 3 7 2" xfId="20153" xr:uid="{FA141201-5DC3-40D7-B45E-56E5963C75AA}"/>
    <cellStyle name="Normal 2 9 3 8" xfId="23561" xr:uid="{98595726-F428-4B11-B725-2105F6E0049B}"/>
    <cellStyle name="Normal 2 9 3 9" xfId="12735" xr:uid="{9693C5B5-154F-4ECD-B366-CF4444A44404}"/>
    <cellStyle name="Normal 2 9 4" xfId="840" xr:uid="{00000000-0005-0000-0000-0000F4040000}"/>
    <cellStyle name="Normal 2 9 4 2" xfId="4501" xr:uid="{F552828F-4638-433C-95A0-F70F96FF42C6}"/>
    <cellStyle name="Normal 2 9 4 2 2" xfId="9273" xr:uid="{8B5882C0-34B7-4018-B8AF-8A9666E84A30}"/>
    <cellStyle name="Normal 2 9 4 2 2 2" xfId="29256" xr:uid="{3A41186D-EB5D-4BF6-BAF2-DC3012D4F2F9}"/>
    <cellStyle name="Normal 2 9 4 2 2 3" xfId="19653" xr:uid="{2EEE7974-63E8-4333-B47E-0810051F19DB}"/>
    <cellStyle name="Normal 2 9 4 2 3" xfId="12106" xr:uid="{77FFCCCE-B339-49A3-AF57-6C591B460D33}"/>
    <cellStyle name="Normal 2 9 4 2 3 2" xfId="22486" xr:uid="{02ECC56F-030A-45B7-B5A5-4889A9B0C6DF}"/>
    <cellStyle name="Normal 2 9 4 2 4" xfId="23150" xr:uid="{1B612711-E694-403C-8DA7-3C97E3C646DC}"/>
    <cellStyle name="Normal 2 9 4 2 5" xfId="16820" xr:uid="{B78AA123-AC1B-44A7-8A77-2E25735F9C80}"/>
    <cellStyle name="Normal 2 9 4 3" xfId="5191" xr:uid="{72D4440E-BC3A-4554-9FB6-A1D858FC9D2E}"/>
    <cellStyle name="Normal 2 9 4 3 2" xfId="26203" xr:uid="{0A911DBC-6518-4F42-A5C9-14C7CC68276A}"/>
    <cellStyle name="Normal 2 9 4 3 3" xfId="14488" xr:uid="{FC52A404-F2D5-4898-B6ED-8CCCAF81E21C}"/>
    <cellStyle name="Normal 2 9 4 4" xfId="6941" xr:uid="{D4EB3F78-59DE-47CB-9C01-1E493E674689}"/>
    <cellStyle name="Normal 2 9 4 4 2" xfId="17321" xr:uid="{B116099D-E97C-496D-A06A-32D374CD2B84}"/>
    <cellStyle name="Normal 2 9 4 5" xfId="9774" xr:uid="{A72709CB-35E5-428D-AD5E-8448C8835858}"/>
    <cellStyle name="Normal 2 9 4 5 2" xfId="20154" xr:uid="{BD1FFA4C-667D-4073-82BA-12518B20D366}"/>
    <cellStyle name="Normal 2 9 4 6" xfId="23129" xr:uid="{9C2BDFD0-30EE-4EBC-A625-26ACF55129C4}"/>
    <cellStyle name="Normal 2 9 4 7" xfId="13817" xr:uid="{B2A2F5FB-83D0-425A-87BB-6FAD4739F9A2}"/>
    <cellStyle name="Normal 2 9 5" xfId="2916" xr:uid="{00000000-0005-0000-0000-000006050000}"/>
    <cellStyle name="Normal 2 9 5 2" xfId="6102" xr:uid="{58528CC1-6AD2-4279-88B3-36D6609DF850}"/>
    <cellStyle name="Normal 2 9 5 2 2" xfId="24074" xr:uid="{C2C5EE96-9995-440E-9BAB-6728372E79CC}"/>
    <cellStyle name="Normal 2 9 5 2 3" xfId="26763" xr:uid="{B71227A7-8E15-40FE-AB6C-C312F130A5E3}"/>
    <cellStyle name="Normal 2 9 5 2 4" xfId="15580" xr:uid="{BC502C78-C287-4AAA-B2B4-855DDE2775FC}"/>
    <cellStyle name="Normal 2 9 5 3" xfId="8033" xr:uid="{5BDB75E0-42B9-47B7-BC4F-32339D7EE5F4}"/>
    <cellStyle name="Normal 2 9 5 3 2" xfId="27594" xr:uid="{4DE08653-E695-4105-8FAF-2EC4861B3D14}"/>
    <cellStyle name="Normal 2 9 5 3 3" xfId="18413" xr:uid="{4E72B610-0225-4948-95A6-B8293541BCC2}"/>
    <cellStyle name="Normal 2 9 5 4" xfId="10866" xr:uid="{32AA6B69-933E-4213-BBD8-E8160E16B6D4}"/>
    <cellStyle name="Normal 2 9 5 4 2" xfId="21246" xr:uid="{F35A2EDB-01FD-4EF0-997D-CE0011391BF6}"/>
    <cellStyle name="Normal 2 9 5 5" xfId="22952" xr:uid="{98F40136-10FD-4A5D-954E-95D1BD6B1790}"/>
    <cellStyle name="Normal 2 9 5 6" xfId="13433" xr:uid="{6FF45A3C-E951-49D1-9CC8-9EC9CB2C2C99}"/>
    <cellStyle name="Normal 2 9 6" xfId="2443" xr:uid="{00000000-0005-0000-0000-000007050000}"/>
    <cellStyle name="Normal 2 9 6 2" xfId="5737" xr:uid="{C0BED993-F139-4C6B-A792-E132324F2C14}"/>
    <cellStyle name="Normal 2 9 6 2 2" xfId="26272" xr:uid="{E224AED6-5478-4071-AAE4-531DAAE09ED8}"/>
    <cellStyle name="Normal 2 9 6 2 3" xfId="15115" xr:uid="{C4B322CF-7FF4-46FB-9710-2B9CF49427F9}"/>
    <cellStyle name="Normal 2 9 6 3" xfId="7568" xr:uid="{6E09B0F8-1818-40FD-B0B9-2BE03937EBA0}"/>
    <cellStyle name="Normal 2 9 6 3 2" xfId="17948" xr:uid="{A2D2891C-9A94-42CD-AE40-9576749EACD4}"/>
    <cellStyle name="Normal 2 9 6 4" xfId="10401" xr:uid="{FAF89A14-3615-4B8B-9728-F0D7110BDD46}"/>
    <cellStyle name="Normal 2 9 6 4 2" xfId="20781" xr:uid="{BF8F50E0-AEAA-451D-B4EA-D6C5391055A7}"/>
    <cellStyle name="Normal 2 9 6 5" xfId="23770" xr:uid="{E27B1D7E-8871-4391-9BAF-DCBA9D83669B}"/>
    <cellStyle name="Normal 2 9 6 6" xfId="12831" xr:uid="{06E2C9D0-79AB-4E4D-B154-4572A5AC5714}"/>
    <cellStyle name="Normal 2 9 7" xfId="2197" xr:uid="{00000000-0005-0000-0000-0000FB040000}"/>
    <cellStyle name="Normal 2 9 7 2" xfId="7324" xr:uid="{EA8C2445-2A00-4AF1-8B3A-62B72269B8D5}"/>
    <cellStyle name="Normal 2 9 7 2 2" xfId="17704" xr:uid="{575865A4-C903-444A-BEFF-E672E9F80B26}"/>
    <cellStyle name="Normal 2 9 7 3" xfId="10157" xr:uid="{F12035F6-C739-489C-9EFC-F90E08ECF96A}"/>
    <cellStyle name="Normal 2 9 7 3 2" xfId="20537" xr:uid="{2453241E-7F61-4AE6-844D-52675AF13A67}"/>
    <cellStyle name="Normal 2 9 7 4" xfId="23372" xr:uid="{9E8031DF-A2E9-4D45-BFC8-2E12170B31A2}"/>
    <cellStyle name="Normal 2 9 7 5" xfId="14871" xr:uid="{E01FAD09-3F53-4B7B-A156-7DBA1FBB85AD}"/>
    <cellStyle name="Normal 2 9 8" xfId="3953" xr:uid="{CED8D824-48D3-4AEF-8F7F-55717388E9E6}"/>
    <cellStyle name="Normal 2 9 8 2" xfId="8785" xr:uid="{C9D54B9E-2B71-467B-A443-019A549ED388}"/>
    <cellStyle name="Normal 2 9 8 2 2" xfId="19165" xr:uid="{AF764DA1-8EEC-4F37-BAFF-823F4512B564}"/>
    <cellStyle name="Normal 2 9 8 3" xfId="11618" xr:uid="{4D51BDD7-64D1-4472-9612-C42DAC1C76C4}"/>
    <cellStyle name="Normal 2 9 8 3 2" xfId="21998" xr:uid="{DF92F74E-7642-42AD-AA75-8CBC2EDD46C4}"/>
    <cellStyle name="Normal 2 9 8 4" xfId="16332" xr:uid="{DEB08D9E-3D2C-4A32-A794-F6E6A1CE67C3}"/>
    <cellStyle name="Normal 2 9 9" xfId="5187" xr:uid="{FC4BB2AD-7E18-4984-98C0-6FFD72EC7400}"/>
    <cellStyle name="Normal 2 9 9 2" xfId="14484" xr:uid="{FD71FD44-744A-47E9-9921-B8D7F3880453}"/>
    <cellStyle name="Normal 20" xfId="12252" xr:uid="{27372840-47D8-489B-95A7-2CD989EBD34B}"/>
    <cellStyle name="Normal 20 2" xfId="22632" xr:uid="{40D62CA8-3A96-48B0-BE9D-F7CE8F4D3E78}"/>
    <cellStyle name="Normal 21" xfId="12383" xr:uid="{FF094764-875A-4C99-A567-5596200E8909}"/>
    <cellStyle name="Normal 22" xfId="12382" xr:uid="{8C915B8E-2FA3-4DC4-BD95-7A870649C7C0}"/>
    <cellStyle name="Normal 23" xfId="30098" xr:uid="{C20B993B-01C2-4C51-8F98-6A9CBB8E2F4D}"/>
    <cellStyle name="Normal 23 2" xfId="30395" xr:uid="{287CA121-5416-4078-9572-C7B4DE184957}"/>
    <cellStyle name="Normal 23 3" xfId="31721" xr:uid="{23061F0C-4409-4E5F-A960-26EABC21E703}"/>
    <cellStyle name="Normal 24" xfId="31723" xr:uid="{4AD80940-F9FE-4312-92C2-BB9034C34D3B}"/>
    <cellStyle name="Normal 25" xfId="30097" xr:uid="{07506169-A6FD-44A0-8C52-1A1EF451F172}"/>
    <cellStyle name="Normal 26" xfId="30102" xr:uid="{7027CCDA-B9FD-43DE-A40A-182DF76F28F4}"/>
    <cellStyle name="Normal 27" xfId="31722"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2"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3" xr:uid="{7E0E1DE2-FFD9-4B6C-A96E-E7DA851E3AAB}"/>
    <cellStyle name="Normal 3 2 2 4 3 3" xfId="30235" xr:uid="{B775CA85-A94A-4FA2-B016-4DD4E6773E9E}"/>
    <cellStyle name="Normal 3 2 2 4 3 3 2" xfId="31378" xr:uid="{FE22CF11-4570-4966-8D0D-C6F52D65F8E8}"/>
    <cellStyle name="Normal 3 2 2 4 3 4" xfId="31575" xr:uid="{D3F1F72C-C507-475E-BFC1-88BFEC9AABA6}"/>
    <cellStyle name="Normal 3 2 2 5" xfId="31262"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9" xr:uid="{032D5C75-76E2-40CA-A12D-BA86BF6B3032}"/>
    <cellStyle name="Normal 3 2 3 3 2 3 2 2 3" xfId="25323"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8" xr:uid="{51E09282-E913-4ED6-8E0D-C413A5D4A1F2}"/>
    <cellStyle name="Normal 3 2 3 3 2 3 2 3 3 3" xfId="30236" xr:uid="{B4011CD2-DE1E-4B51-8A66-B3C8C7A5D421}"/>
    <cellStyle name="Normal 3 2 3 3 2 3 2 3 3 3 2" xfId="31379" xr:uid="{BE93AEFA-7DA3-4658-9FC8-146A8E24F6DB}"/>
    <cellStyle name="Normal 3 2 3 3 2 3 2 3 3 4" xfId="31576" xr:uid="{9B4EC05B-CF70-4662-9DB5-17BD8DAB0B95}"/>
    <cellStyle name="Normal 3 2 3 3 2 3 2 4" xfId="25758" xr:uid="{5EC9D443-D6FF-49B3-87CB-0CAAE76577FA}"/>
    <cellStyle name="Normal 3 2 3 3 2 3 3" xfId="858" xr:uid="{00000000-0005-0000-0000-000007050000}"/>
    <cellStyle name="Normal 3 2 3 3 2 3 4" xfId="2918" xr:uid="{00000000-0005-0000-0000-000014050000}"/>
    <cellStyle name="Normal 3 2 3 3 2 3 4 2" xfId="31291" xr:uid="{EB8BC9D9-A033-4C6E-8AEF-B73E94BB5D44}"/>
    <cellStyle name="Normal 3 2 3 3 2 3 5" xfId="2093" xr:uid="{00000000-0005-0000-0000-000008020000}"/>
    <cellStyle name="Normal 3 2 3 3 2 3 5 2" xfId="4648" xr:uid="{F5C0EA0D-9822-4FF4-BD48-55FE3EF7782D}"/>
    <cellStyle name="Normal 3 2 3 3 2 3 5 3" xfId="30174" xr:uid="{EFD41364-146C-4C8A-A23B-7D13531E8C1D}"/>
    <cellStyle name="Normal 3 2 3 3 2 3 5 3 2" xfId="31318" xr:uid="{B91B5B5F-A506-42B7-A20E-383BCA9FFAF5}"/>
    <cellStyle name="Normal 3 2 3 3 2 3 5 4" xfId="31514" xr:uid="{6D671EEF-9106-4A0F-AE0E-B3AC82C22655}"/>
    <cellStyle name="Normal 3 2 3 3 2 3 6" xfId="3956" xr:uid="{0E1DF840-3114-4679-8527-B4509133BFD3}"/>
    <cellStyle name="Normal 3 2 3 3 2 3 6 2" xfId="4702" xr:uid="{EBED180B-3325-462A-919B-62911980F3E3}"/>
    <cellStyle name="Normal 3 2 3 3 2 3 6 3" xfId="30296" xr:uid="{E136CEC1-43EF-4959-B635-DE56F5F46204}"/>
    <cellStyle name="Normal 3 2 3 3 2 3 6 3 2" xfId="31439" xr:uid="{56DB6537-5079-42DC-8C0E-B9EB0AF26203}"/>
    <cellStyle name="Normal 3 2 3 3 2 3 6 4" xfId="31636" xr:uid="{D8E5B5D1-0B28-44DE-9618-995E05721A23}"/>
    <cellStyle name="Normal 3 2 3 3 2 3 7" xfId="30117" xr:uid="{3A8EA0EB-6553-4DE0-BA6D-E554B6EEBC52}"/>
    <cellStyle name="Normal 3 2 3 3 2 3 7 2" xfId="30478" xr:uid="{12261BA5-6EBE-49C8-858C-4433B97E2B8F}"/>
    <cellStyle name="Normal 3 2 3 3 2 4" xfId="859" xr:uid="{00000000-0005-0000-0000-000008050000}"/>
    <cellStyle name="Normal 3 2 3 3 2 4 2" xfId="2917" xr:uid="{00000000-0005-0000-0000-000015050000}"/>
    <cellStyle name="Normal 3 2 3 3 2 4 3" xfId="23492" xr:uid="{8625022A-D38B-4880-84F6-02FA13E60E21}"/>
    <cellStyle name="Normal 3 2 3 3 2 4 3 2" xfId="29618" xr:uid="{0FEE1F9F-C76F-4B8E-A83F-EAD315906FD7}"/>
    <cellStyle name="Normal 3 2 3 3 2 4 3 3" xfId="29597" xr:uid="{ED318358-FA7F-4BE8-8DAF-D6F7186FE3D7}"/>
    <cellStyle name="Normal 3 2 3 3 2 4 3 3 2" xfId="29641" xr:uid="{6DF48563-C650-48F9-9DC2-55B9B6148D77}"/>
    <cellStyle name="Normal 3 2 3 3 2 4 3 3 3" xfId="30383" xr:uid="{BAC9BCB8-EF57-4DA4-B9C1-3F2B8C7FC657}"/>
    <cellStyle name="Normal 3 2 3 3 2 4 3 3 4" xfId="30370" xr:uid="{34267B84-BB81-4C12-8C46-473BBA220C20}"/>
    <cellStyle name="Normal 3 2 3 3 2 4 3 3 4 2" xfId="31709" xr:uid="{592A1166-586C-44C0-A573-38C22F19E4A2}"/>
    <cellStyle name="Normal 3 2 3 3 2 4 3 4" xfId="30353" xr:uid="{93657840-58F4-4379-9A8A-0046F497FB51}"/>
    <cellStyle name="Normal 3 2 3 3 2 4 3 4 2" xfId="31695" xr:uid="{A40DE0E8-AD45-4E9B-94C0-51490D3093FE}"/>
    <cellStyle name="Normal 3 2 3 3 2 5" xfId="2092" xr:uid="{00000000-0005-0000-0000-000006020000}"/>
    <cellStyle name="Normal 3 2 3 3 2 5 2" xfId="4665" xr:uid="{1B4AA995-6D1E-409F-BFE5-CBE6CD7AB94F}"/>
    <cellStyle name="Normal 3 2 3 3 2 5 3" xfId="30173" xr:uid="{5165A243-F4B8-4207-B6E2-4C6179B2331B}"/>
    <cellStyle name="Normal 3 2 3 3 2 5 3 2" xfId="31317" xr:uid="{FE81CBED-C272-45C6-9FD4-ED32FBB04F14}"/>
    <cellStyle name="Normal 3 2 3 3 2 5 4" xfId="31513" xr:uid="{00EFE9D6-E228-47B1-B203-283A8667D08C}"/>
    <cellStyle name="Normal 3 2 3 3 2 6" xfId="3955" xr:uid="{F8E8F1E1-BBD4-4256-B483-D824BDAE78F4}"/>
    <cellStyle name="Normal 3 2 3 3 2 6 2" xfId="4763" xr:uid="{9F42B403-8D69-4B35-A1B8-4F04141A4544}"/>
    <cellStyle name="Normal 3 2 3 3 2 6 3" xfId="30295" xr:uid="{C496E6E4-1282-47C2-B1C7-9961AE8A150D}"/>
    <cellStyle name="Normal 3 2 3 3 2 6 3 2" xfId="31438" xr:uid="{5A0EDD58-F48D-4E4E-BD06-54CD1EEB56F7}"/>
    <cellStyle name="Normal 3 2 3 3 2 6 4" xfId="31635" xr:uid="{C5452A9F-2C0C-47BC-AC38-CC8ACD830D2A}"/>
    <cellStyle name="Normal 3 2 3 3 2 7" xfId="30116" xr:uid="{019B4B8F-7996-40B8-8487-A11E7446390C}"/>
    <cellStyle name="Normal 3 2 3 3 2 7 2" xfId="30477"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5" xr:uid="{89E53FE7-94C9-4D91-BBC4-6F94CBF85A44}"/>
    <cellStyle name="Normal 3 2 3 3 4 2 2 2 3" xfId="3712" xr:uid="{00000000-0005-0000-0000-00007A040000}"/>
    <cellStyle name="Normal 3 2 3 3 4 2 2 2 3 2" xfId="4774" xr:uid="{3EE6A992-6E14-412B-A546-1161B9E0D3AE}"/>
    <cellStyle name="Normal 3 2 3 3 4 2 2 2 3 3" xfId="30237" xr:uid="{86BCA4BE-8FF9-4E7A-B9DD-185C56EFBE75}"/>
    <cellStyle name="Normal 3 2 3 3 4 2 2 2 3 3 2" xfId="31380" xr:uid="{1A51DAD1-F532-4907-8058-33633595C8CE}"/>
    <cellStyle name="Normal 3 2 3 3 4 2 2 2 3 4" xfId="31577" xr:uid="{E311BA82-333E-46A3-AD01-6013A34DAC67}"/>
    <cellStyle name="Normal 3 2 3 3 4 2 2 2 4" xfId="24731" xr:uid="{08713468-6514-49F8-B4E6-F61F3C4FDA44}"/>
    <cellStyle name="Normal 3 2 3 3 4 2 2 3" xfId="1989" xr:uid="{00000000-0005-0000-0000-00000F050000}"/>
    <cellStyle name="Normal 3 2 3 3 4 2 2 4" xfId="22852" xr:uid="{FAB5457A-0A0A-428D-8F1B-DAFEE4F83219}"/>
    <cellStyle name="Normal 3 2 3 3 4 2 3" xfId="865" xr:uid="{00000000-0005-0000-0000-000010050000}"/>
    <cellStyle name="Normal 3 2 3 3 4 2 3 2" xfId="866" xr:uid="{00000000-0005-0000-0000-000011050000}"/>
    <cellStyle name="Normal 3 2 3 3 4 2 3 2 2" xfId="24503" xr:uid="{EE8B293B-87C8-42E1-AF32-679531BFDE2A}"/>
    <cellStyle name="Normal 3 2 3 3 4 2 3 2 3" xfId="25815" xr:uid="{7C09AC0D-5F28-421E-9E99-2079FC6A8637}"/>
    <cellStyle name="Normal 3 2 3 3 4 2 3 3" xfId="867" xr:uid="{00000000-0005-0000-0000-000012050000}"/>
    <cellStyle name="Normal 3 2 3 3 4 2 3 3 2" xfId="24081" xr:uid="{5907E1A0-6497-4B7D-B2B6-A65DF4324FD1}"/>
    <cellStyle name="Normal 3 2 3 3 4 2 3 3 3" xfId="24458" xr:uid="{1AA0180D-7B02-4838-9AC9-29190EA47CF7}"/>
    <cellStyle name="Normal 3 2 3 3 4 2 3 4" xfId="2095" xr:uid="{00000000-0005-0000-0000-00000E020000}"/>
    <cellStyle name="Normal 3 2 3 3 4 2 3 4 2" xfId="4715" xr:uid="{84F79AEF-86F1-430E-9A02-46E9B0EA2D4B}"/>
    <cellStyle name="Normal 3 2 3 3 4 2 3 4 3" xfId="30176" xr:uid="{DE26479C-16AF-4053-ADA2-2366C14A6988}"/>
    <cellStyle name="Normal 3 2 3 3 4 2 3 4 3 2" xfId="31320" xr:uid="{98ADDAB9-7E5D-4B1A-B857-1BF8F72E74B4}"/>
    <cellStyle name="Normal 3 2 3 3 4 2 3 4 4" xfId="31516" xr:uid="{C975A579-45FB-4F57-850C-66AA6B19B7DF}"/>
    <cellStyle name="Normal 3 2 3 3 4 2 3 5" xfId="25608" xr:uid="{AE0E7AAC-A35C-4739-83F7-24B2349D3A43}"/>
    <cellStyle name="Normal 3 2 3 3 4 2 3 6" xfId="30535" xr:uid="{5DF49D80-F591-4B6B-AC8D-0AA109DB5F47}"/>
    <cellStyle name="Normal 3 2 3 3 4 2 4" xfId="23281" xr:uid="{607B55E2-785A-4475-A5AF-715CB366B607}"/>
    <cellStyle name="Normal 3 2 3 3 4 3" xfId="868" xr:uid="{00000000-0005-0000-0000-000013050000}"/>
    <cellStyle name="Normal 3 2 3 3 4 4" xfId="2919" xr:uid="{00000000-0005-0000-0000-00001D050000}"/>
    <cellStyle name="Normal 3 2 3 3 4 4 2" xfId="31295" xr:uid="{324C98B1-8E30-4CDB-8616-21FD670B2E3A}"/>
    <cellStyle name="Normal 3 2 3 3 4 5" xfId="2094" xr:uid="{00000000-0005-0000-0000-00000B020000}"/>
    <cellStyle name="Normal 3 2 3 3 4 5 2" xfId="3807" xr:uid="{88D4B6F8-D038-4FA2-9B5E-8BA2B2639DFB}"/>
    <cellStyle name="Normal 3 2 3 3 4 5 3" xfId="30175" xr:uid="{CB02CBFB-77EE-4C98-92E6-6936F3E8C9D8}"/>
    <cellStyle name="Normal 3 2 3 3 4 5 3 2" xfId="31319" xr:uid="{F2C34778-01E7-4E78-BC6F-88ABEE2BEE7D}"/>
    <cellStyle name="Normal 3 2 3 3 4 5 4" xfId="31515" xr:uid="{A79C0C5A-7EDD-4B02-A14A-86F26A0520E9}"/>
    <cellStyle name="Normal 3 2 3 3 4 6" xfId="3957" xr:uid="{5C36214B-B9A0-42AD-97C5-679BC9758736}"/>
    <cellStyle name="Normal 3 2 3 3 4 6 2" xfId="4775" xr:uid="{C6EA1D90-BF83-4CD0-B22B-769466A8D247}"/>
    <cellStyle name="Normal 3 2 3 3 4 6 3" xfId="30297" xr:uid="{9F6F5CBA-D16F-48D0-91E5-EA178C3A599A}"/>
    <cellStyle name="Normal 3 2 3 3 4 6 3 2" xfId="31440" xr:uid="{A0375E49-2C8F-471E-911A-A63C71DA3145}"/>
    <cellStyle name="Normal 3 2 3 3 4 6 4" xfId="31637" xr:uid="{849E470A-FB03-4831-8FE0-135351CE5670}"/>
    <cellStyle name="Normal 3 2 3 3 4 7" xfId="30118" xr:uid="{21708935-4338-4B04-A5B4-2B12A5C766F5}"/>
    <cellStyle name="Normal 3 2 3 3 4 7 2" xfId="30479"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8" xr:uid="{345DF071-92C4-4D83-A3A4-5CDB82EFF459}"/>
    <cellStyle name="Normal 3 2 3 3 5 3 2 2" xfId="27325" xr:uid="{36392154-9601-4751-B21A-9FC0AC69F7FB}"/>
    <cellStyle name="Normal 3 2 3 3 5 3 3" xfId="25726" xr:uid="{5EC24068-D279-40A6-85E3-7D41DE988994}"/>
    <cellStyle name="Normal 3 2 3 3 5 3 4" xfId="30238" xr:uid="{57A3C330-EEF1-4F13-A663-4A6AAFC7B558}"/>
    <cellStyle name="Normal 3 2 3 3 5 3 4 2" xfId="31381" xr:uid="{BFC026E1-24FA-40A5-A536-7FBCD1AA6124}"/>
    <cellStyle name="Normal 3 2 3 3 5 3 5" xfId="31578" xr:uid="{78178B15-934C-461A-998B-6869636634B9}"/>
    <cellStyle name="Normal 3 2 3 3 5 4" xfId="25711"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6" xr:uid="{CF3F732A-3464-44B7-ACAC-54207065C4A1}"/>
    <cellStyle name="Normal 3 2 3 4 3 2 2 3" xfId="24090"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70" xr:uid="{3F5C8904-0CB7-4A62-A566-1B839756158A}"/>
    <cellStyle name="Normal 3 2 3 4 3 2 3 3 3" xfId="30239" xr:uid="{09A3577F-9760-4766-9C2F-D9019747DF4A}"/>
    <cellStyle name="Normal 3 2 3 4 3 2 3 3 3 2" xfId="31382" xr:uid="{A4473E79-1F75-4888-8BBE-EA2C63CD76A1}"/>
    <cellStyle name="Normal 3 2 3 4 3 2 3 3 4" xfId="31579" xr:uid="{4CCDC4C7-EF66-4862-AB6F-4192F6078FC6}"/>
    <cellStyle name="Normal 3 2 3 4 3 2 4" xfId="25824" xr:uid="{1A6B0C1D-1919-427D-8E6B-3883E899BAEA}"/>
    <cellStyle name="Normal 3 2 3 4 3 3" xfId="877" xr:uid="{00000000-0005-0000-0000-00001D050000}"/>
    <cellStyle name="Normal 3 2 3 4 3 4" xfId="2920" xr:uid="{00000000-0005-0000-0000-000023050000}"/>
    <cellStyle name="Normal 3 2 3 4 3 4 2" xfId="31284" xr:uid="{8B70590F-73CC-44E1-B466-2B324B3DBBCB}"/>
    <cellStyle name="Normal 3 2 3 4 3 5" xfId="2097" xr:uid="{00000000-0005-0000-0000-000012020000}"/>
    <cellStyle name="Normal 3 2 3 4 3 5 2" xfId="4670" xr:uid="{C7488697-347C-4027-9144-3C9AC3B4D98F}"/>
    <cellStyle name="Normal 3 2 3 4 3 5 3" xfId="30178" xr:uid="{72FD9D08-8B3A-4237-9D8B-137B965D383B}"/>
    <cellStyle name="Normal 3 2 3 4 3 5 3 2" xfId="31322" xr:uid="{45EA9506-8E31-4B6C-9642-21F6D94811EA}"/>
    <cellStyle name="Normal 3 2 3 4 3 5 4" xfId="31518" xr:uid="{57B4B3E7-6D59-438C-A24A-74EBC3100FE4}"/>
    <cellStyle name="Normal 3 2 3 4 3 6" xfId="3959" xr:uid="{D1FAA155-8172-43EB-ACF9-9A7AA25E3D6E}"/>
    <cellStyle name="Normal 3 2 3 4 3 6 2" xfId="4783" xr:uid="{8A9EA233-ABD3-42E4-B860-F2A4E0132FC1}"/>
    <cellStyle name="Normal 3 2 3 4 3 6 3" xfId="30299" xr:uid="{81B67AB2-71E6-4678-8CF3-9987E9088F9B}"/>
    <cellStyle name="Normal 3 2 3 4 3 6 3 2" xfId="31442" xr:uid="{A98CF9BE-AAE6-4825-8E47-7EAA17C2BBF3}"/>
    <cellStyle name="Normal 3 2 3 4 3 6 4" xfId="31639" xr:uid="{AAEDCB10-67E7-4420-AA2F-0DDA1928FE65}"/>
    <cellStyle name="Normal 3 2 3 4 3 7" xfId="30120" xr:uid="{B13A17FC-0920-42D9-BFD0-704A408A0A4C}"/>
    <cellStyle name="Normal 3 2 3 4 3 7 2" xfId="30481"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30" xr:uid="{6712E95B-D981-4590-85C2-AC9FC672C3C9}"/>
    <cellStyle name="Normal 3 2 3 4 4 3 3" xfId="30240" xr:uid="{4F7F6943-EDBD-49B8-92F4-C7F6E5EFC9D8}"/>
    <cellStyle name="Normal 3 2 3 4 4 3 3 2" xfId="31383" xr:uid="{7D216875-FD6D-42D1-B93A-66F40255D01A}"/>
    <cellStyle name="Normal 3 2 3 4 4 3 4" xfId="31580" xr:uid="{E9786FEF-20D7-44D2-9C67-93A7FB8E137B}"/>
    <cellStyle name="Normal 3 2 3 4 5" xfId="2096" xr:uid="{00000000-0005-0000-0000-000010020000}"/>
    <cellStyle name="Normal 3 2 3 4 5 2" xfId="3777" xr:uid="{8B0DC8D1-7DE9-4171-A63D-3B65DE7CC539}"/>
    <cellStyle name="Normal 3 2 3 4 5 3" xfId="30177" xr:uid="{92251D01-4C43-436B-89CC-A84B9DD25DD4}"/>
    <cellStyle name="Normal 3 2 3 4 5 3 2" xfId="31321" xr:uid="{FCE2C500-F43A-4375-A00C-E81F083CEF3F}"/>
    <cellStyle name="Normal 3 2 3 4 5 4" xfId="31517" xr:uid="{EB794679-BCC2-4055-AC27-37AACFDD1FB4}"/>
    <cellStyle name="Normal 3 2 3 4 6" xfId="3958" xr:uid="{C6836599-ECCD-4EBB-AA38-ABF0279C67FA}"/>
    <cellStyle name="Normal 3 2 3 4 6 2" xfId="4748" xr:uid="{E32033F8-C2D4-4D9A-8197-D59BB0805FFB}"/>
    <cellStyle name="Normal 3 2 3 4 6 3" xfId="30298" xr:uid="{D8F87D88-0F19-481C-A1CC-3146338754DB}"/>
    <cellStyle name="Normal 3 2 3 4 6 3 2" xfId="31441" xr:uid="{B4A69638-323B-49E7-90F5-90FE0D97664A}"/>
    <cellStyle name="Normal 3 2 3 4 6 4" xfId="31638" xr:uid="{7FD9D19C-1E53-40EA-BF81-22379F781951}"/>
    <cellStyle name="Normal 3 2 3 4 7" xfId="30119" xr:uid="{2902EA16-525C-4490-96D7-08F0557F0425}"/>
    <cellStyle name="Normal 3 2 3 4 7 2" xfId="30480" xr:uid="{DF6E23B2-6945-41B0-8306-2F702DBA91A9}"/>
    <cellStyle name="Normal 3 2 3 5" xfId="2065" xr:uid="{00000000-0005-0000-0000-000003020000}"/>
    <cellStyle name="Normal 3 2 3 5 2" xfId="4737" xr:uid="{1DEEA62F-24B4-4396-B677-5B3167946642}"/>
    <cellStyle name="Normal 3 2 3 5 3" xfId="30165" xr:uid="{75BDF039-D1D0-4720-91AF-54BBB162394D}"/>
    <cellStyle name="Normal 3 2 3 5 3 2" xfId="30482" xr:uid="{7C8CED2E-CFB8-4B18-9B98-486CBBF1CEE6}"/>
    <cellStyle name="Normal 3 2 3 5 4" xfId="31505" xr:uid="{D2C494B6-B581-4571-B629-4078CCA1DF19}"/>
    <cellStyle name="Normal 3 2 3 6" xfId="30111" xr:uid="{2DA27080-57C7-488E-9E66-228C66F3BB6F}"/>
    <cellStyle name="Normal 3 2 3 6 2" xfId="30470"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7" xr:uid="{3EF99F25-A57D-4DC0-97CB-91B0DD3F630F}"/>
    <cellStyle name="Normal 3 2 4 3 2 2 3" xfId="25694"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700" xr:uid="{E7124F84-1902-4C52-813A-2AD87B201F7F}"/>
    <cellStyle name="Normal 3 2 4 3 2 3 3 3" xfId="30241" xr:uid="{FB3B0704-45A1-4B1D-8FF2-DBF25C1101E3}"/>
    <cellStyle name="Normal 3 2 4 3 2 3 3 3 2" xfId="31384" xr:uid="{C389EE42-3048-406A-ACE1-5B5798D31786}"/>
    <cellStyle name="Normal 3 2 4 3 2 3 3 4" xfId="31581" xr:uid="{E69F89CA-AEBA-4937-8B6F-1B0F7B1F1450}"/>
    <cellStyle name="Normal 3 2 4 3 2 4" xfId="23426" xr:uid="{F5F16304-98F9-4382-9EBD-05DA6A2307A4}"/>
    <cellStyle name="Normal 3 2 4 3 3" xfId="885" xr:uid="{00000000-0005-0000-0000-000027050000}"/>
    <cellStyle name="Normal 3 2 4 3 4" xfId="2922" xr:uid="{00000000-0005-0000-0000-00002A050000}"/>
    <cellStyle name="Normal 3 2 4 3 4 2" xfId="31286" xr:uid="{C5493F1B-7833-429B-A3F9-F86186048626}"/>
    <cellStyle name="Normal 3 2 4 3 5" xfId="2099" xr:uid="{00000000-0005-0000-0000-000016020000}"/>
    <cellStyle name="Normal 3 2 4 3 5 2" xfId="4685" xr:uid="{06BFEBE3-1397-400F-9E69-D60195609A34}"/>
    <cellStyle name="Normal 3 2 4 3 5 3" xfId="30180" xr:uid="{CAF84CE8-A6AE-4653-8439-E2C2CC100971}"/>
    <cellStyle name="Normal 3 2 4 3 5 3 2" xfId="31324" xr:uid="{CD2BA927-620B-4490-8DBC-65DFEFB5E7E2}"/>
    <cellStyle name="Normal 3 2 4 3 5 4" xfId="31520" xr:uid="{F7EE645A-A73D-47E9-8833-528052C962F3}"/>
    <cellStyle name="Normal 3 2 4 3 6" xfId="3962" xr:uid="{C9BE7447-0E91-41CB-9714-02F1C566D84A}"/>
    <cellStyle name="Normal 3 2 4 3 6 2" xfId="4787" xr:uid="{0C195683-FC3A-4228-8CFA-81C976438B43}"/>
    <cellStyle name="Normal 3 2 4 3 6 3" xfId="30301" xr:uid="{5B46428E-4B5D-4956-93B7-0F396B73A2B2}"/>
    <cellStyle name="Normal 3 2 4 3 6 3 2" xfId="31444" xr:uid="{5A6B4B77-3513-4B99-8042-BE10B0FA72A0}"/>
    <cellStyle name="Normal 3 2 4 3 6 4" xfId="31641" xr:uid="{B3547189-4D1A-4E73-AD27-78C5227CE173}"/>
    <cellStyle name="Normal 3 2 4 3 7" xfId="30122" xr:uid="{2FC8C8CB-77C8-4CE3-9500-8BBF0E8D3D67}"/>
    <cellStyle name="Normal 3 2 4 3 7 2" xfId="30484" xr:uid="{FF9CD143-3DC5-4E78-9669-CDD5E69991DD}"/>
    <cellStyle name="Normal 3 2 4 4" xfId="2921" xr:uid="{00000000-0005-0000-0000-00002B050000}"/>
    <cellStyle name="Normal 3 2 4 4 2" xfId="25746" xr:uid="{F4A474D2-41DD-4D0C-B5D7-FFDAF17C5566}"/>
    <cellStyle name="Normal 3 2 4 4 2 2" xfId="29625" xr:uid="{0DCF3C32-0EA3-482C-941C-B4A52CDFF34B}"/>
    <cellStyle name="Normal 3 2 4 4 2 3" xfId="29598" xr:uid="{193FC249-A10F-445C-95C0-0B33E7ED076A}"/>
    <cellStyle name="Normal 3 2 4 4 2 3 2" xfId="29642" xr:uid="{150E5878-774A-4368-848F-E3C08FDFC92C}"/>
    <cellStyle name="Normal 3 2 4 4 2 3 3" xfId="30384" xr:uid="{EAB09D60-EC65-4583-A401-605E05C9795F}"/>
    <cellStyle name="Normal 3 2 4 4 2 3 4" xfId="30371" xr:uid="{EC861FD9-BC0C-408C-9531-DE32A58E2953}"/>
    <cellStyle name="Normal 3 2 4 4 2 3 4 2" xfId="31710" xr:uid="{3FB41312-390E-4923-8C3C-F8147726A4F3}"/>
    <cellStyle name="Normal 3 2 4 4 2 4" xfId="30354" xr:uid="{C34059E2-DD63-4FD3-8EEB-54B190A38F45}"/>
    <cellStyle name="Normal 3 2 4 4 2 4 2" xfId="31696" xr:uid="{6DCD7FB8-B5FD-4C77-BBC6-EAED650E4CF3}"/>
    <cellStyle name="Normal 3 2 4 4 3" xfId="24727" xr:uid="{154F7FD8-B3F3-4487-878D-5A0175DAC264}"/>
    <cellStyle name="Normal 3 2 4 5" xfId="2098" xr:uid="{00000000-0005-0000-0000-000014020000}"/>
    <cellStyle name="Normal 3 2 4 5 2" xfId="4644" xr:uid="{3EC2113D-E49B-4038-9F23-778F9B5DB2AD}"/>
    <cellStyle name="Normal 3 2 4 5 3" xfId="30179" xr:uid="{8EA82334-E7EE-4E69-990C-4DEAF38099AA}"/>
    <cellStyle name="Normal 3 2 4 5 3 2" xfId="31323" xr:uid="{E9CBBCA5-54AD-468F-B466-AB0737888486}"/>
    <cellStyle name="Normal 3 2 4 5 4" xfId="31519" xr:uid="{B5FE814E-E042-40D9-B41A-A129B9C70AF7}"/>
    <cellStyle name="Normal 3 2 4 6" xfId="3961" xr:uid="{7B02E248-334A-4390-803D-03A9529B2562}"/>
    <cellStyle name="Normal 3 2 4 6 2" xfId="4816" xr:uid="{2DE6B781-6A0F-4C4A-A762-5BA32CF9F8AB}"/>
    <cellStyle name="Normal 3 2 4 6 3" xfId="30300" xr:uid="{DD7F06BC-48FB-45F1-B5D9-2F7DC116529F}"/>
    <cellStyle name="Normal 3 2 4 6 3 2" xfId="31443" xr:uid="{F10D9DC9-263D-4EE8-996D-1DD37EFF76EA}"/>
    <cellStyle name="Normal 3 2 4 6 4" xfId="31640" xr:uid="{BCC20E6B-1DD8-47F1-B716-180F52FE094F}"/>
    <cellStyle name="Normal 3 2 4 7" xfId="30121" xr:uid="{2CF31ED3-BF8A-4420-A35A-63A9374EE9CB}"/>
    <cellStyle name="Normal 3 2 4 7 2" xfId="30483" xr:uid="{E8D1DD0B-859F-4702-9615-4F14D8E78C95}"/>
    <cellStyle name="Normal 3 2 5" xfId="29570" xr:uid="{750150B5-C7CA-4EA6-BA0D-6C0AEF29E2A9}"/>
    <cellStyle name="Normal 3 2 5 2" xfId="29629" xr:uid="{FC40ABBD-3EDE-4371-9FF9-A208F204AC39}"/>
    <cellStyle name="Normal 3 2 5 2 2" xfId="31249" xr:uid="{F12AF8C4-3DE1-4158-AA8E-7806F3A8EF51}"/>
    <cellStyle name="Normal 3 2 5 2 3" xfId="30466" xr:uid="{A19572E5-C2FE-4995-B8C9-236F90541CCE}"/>
    <cellStyle name="Normal 3 2 5 3" xfId="29599" xr:uid="{4BE0FB2A-CFA3-46C2-A6F3-5BD4CCDE876F}"/>
    <cellStyle name="Normal 3 2 5 3 2" xfId="29643" xr:uid="{012C5423-63EC-45C8-AB0D-9143CDABBBAF}"/>
    <cellStyle name="Normal 3 2 5 3 3" xfId="30385" xr:uid="{61D53CD0-CA5E-4F77-91D4-46F773F8DF85}"/>
    <cellStyle name="Normal 3 2 5 3 4" xfId="30372" xr:uid="{901B8119-F76A-44E0-936C-BA78095F8F22}"/>
    <cellStyle name="Normal 3 2 5 3 4 2" xfId="31711" xr:uid="{48E12EBD-4D36-46FA-BCC1-A806C8B17EDF}"/>
    <cellStyle name="Normal 3 2 5 4" xfId="29633" xr:uid="{B70E0C93-0F24-4A65-9A4C-6AA94B1973D9}"/>
    <cellStyle name="Normal 3 2 5 5" xfId="30355" xr:uid="{8D54E739-13BE-4332-8917-3C2D88CE836D}"/>
    <cellStyle name="Normal 3 2 5 5 2" xfId="31243" xr:uid="{93394BE0-19B6-4E50-8418-A98C9A434D03}"/>
    <cellStyle name="Normal 3 2 5 5 3" xfId="31697" xr:uid="{59429AA2-65FA-427B-BCCC-AF076B796573}"/>
    <cellStyle name="Normal 3 2 6" xfId="30108" xr:uid="{E75C1CB2-D09F-4E20-9707-91B0AD896C89}"/>
    <cellStyle name="Normal 3 2 6 2" xfId="31494" xr:uid="{75618FDA-0DC1-449E-A37B-B4C7EE151DBA}"/>
    <cellStyle name="Normal 3 3" xfId="886" xr:uid="{00000000-0005-0000-0000-000028050000}"/>
    <cellStyle name="Normal 3 3 2" xfId="29571" xr:uid="{255EAE38-A587-454A-A10E-047DE88AEFA0}"/>
    <cellStyle name="Normal 3 4" xfId="29572" xr:uid="{2F3070F6-1C88-4374-9425-21AEE0A4DFFB}"/>
    <cellStyle name="Normal 3 4 2" xfId="29630" xr:uid="{56437A54-78A7-4336-835A-B2D545FA46F6}"/>
    <cellStyle name="Normal 3 4 3" xfId="29591" xr:uid="{8EA9A8F3-AE43-4EF4-960D-AD7C26FB738D}"/>
    <cellStyle name="Normal 4" xfId="887" xr:uid="{00000000-0005-0000-0000-000029050000}"/>
    <cellStyle name="Normal 4 10" xfId="888" xr:uid="{00000000-0005-0000-0000-00002A050000}"/>
    <cellStyle name="Normal 4 10 10" xfId="9776" xr:uid="{124714D4-58FE-4A1A-95C3-0A3FC13E102A}"/>
    <cellStyle name="Normal 4 10 10 2" xfId="20156" xr:uid="{75151CA6-0830-4718-974F-DA1C711EC993}"/>
    <cellStyle name="Normal 4 10 11" xfId="22799" xr:uid="{DF8820E2-133B-4E33-BD57-2890C0DB6BE3}"/>
    <cellStyle name="Normal 4 10 12" xfId="12578" xr:uid="{A0231339-5278-4006-B10A-D98724736073}"/>
    <cellStyle name="Normal 4 10 2" xfId="889" xr:uid="{00000000-0005-0000-0000-00002B050000}"/>
    <cellStyle name="Normal 4 10 2 2" xfId="890" xr:uid="{00000000-0005-0000-0000-00002C050000}"/>
    <cellStyle name="Normal 4 10 2 2 2" xfId="5195" xr:uid="{2F990ED6-C403-433B-9416-DF936D9A58B9}"/>
    <cellStyle name="Normal 4 10 2 2 2 2" xfId="25732" xr:uid="{8EAC1899-FCAE-42AF-B292-F3C46DB240FD}"/>
    <cellStyle name="Normal 4 10 2 2 2 3" xfId="27274" xr:uid="{A64401EC-5285-4578-B7C7-D6B097D78689}"/>
    <cellStyle name="Normal 4 10 2 2 2 4" xfId="14492" xr:uid="{E7C4EC7E-9AAD-49FD-B157-0C8E5BCC24FC}"/>
    <cellStyle name="Normal 4 10 2 2 3" xfId="6945" xr:uid="{52EE871B-7087-409F-9C4F-E922AA7F83F3}"/>
    <cellStyle name="Normal 4 10 2 2 3 2" xfId="27606" xr:uid="{EDB7409E-4EFD-4903-9940-6903E7494269}"/>
    <cellStyle name="Normal 4 10 2 2 3 3" xfId="26626" xr:uid="{BAC96558-61F5-4DE7-BDC4-B43C1B7A7531}"/>
    <cellStyle name="Normal 4 10 2 2 3 4" xfId="17325" xr:uid="{76CC529E-0A0D-42AD-81FA-974DF2153082}"/>
    <cellStyle name="Normal 4 10 2 2 4" xfId="9778" xr:uid="{DBBF66FF-173D-4216-935C-22F75CD999F5}"/>
    <cellStyle name="Normal 4 10 2 2 4 2" xfId="29406" xr:uid="{89B580D3-DD76-45DF-8750-08C22EC08327}"/>
    <cellStyle name="Normal 4 10 2 2 4 3" xfId="20158" xr:uid="{4ECA2B16-6E25-4D5B-AFA6-B30E1F70021C}"/>
    <cellStyle name="Normal 4 10 2 2 5" xfId="23920" xr:uid="{104E3D88-6CBC-44D8-B9F2-BEAC9DD3083B}"/>
    <cellStyle name="Normal 4 10 2 2 6" xfId="13818" xr:uid="{9E4BF900-B394-4381-A3AD-81D1670F5184}"/>
    <cellStyle name="Normal 4 10 2 3" xfId="2758" xr:uid="{00000000-0005-0000-0000-000031050000}"/>
    <cellStyle name="Normal 4 10 2 3 2" xfId="5976" xr:uid="{CD34A8B9-3B58-4C5E-9CD2-ACBBE4EE33D3}"/>
    <cellStyle name="Normal 4 10 2 3 2 2" xfId="27607" xr:uid="{57EC37BA-FA62-4027-8554-F8D55147A022}"/>
    <cellStyle name="Normal 4 10 2 3 2 3" xfId="15429" xr:uid="{AD4EA0E3-BDF6-4138-BDE3-11682B8BF146}"/>
    <cellStyle name="Normal 4 10 2 3 3" xfId="7882" xr:uid="{A88F4761-7BB3-4048-BEB8-B05CE1392E24}"/>
    <cellStyle name="Normal 4 10 2 3 3 2" xfId="18262" xr:uid="{4F2930A9-615B-4D19-A7D8-75C546950B3C}"/>
    <cellStyle name="Normal 4 10 2 3 4" xfId="10715" xr:uid="{1A351FCC-9811-46B5-BF3B-5BB71B02F51D}"/>
    <cellStyle name="Normal 4 10 2 3 4 2" xfId="21095" xr:uid="{003F525A-3718-4585-88D3-595F3991A7B1}"/>
    <cellStyle name="Normal 4 10 2 3 5" xfId="23268" xr:uid="{F222276F-E2A3-49D9-8473-5AB2636BB857}"/>
    <cellStyle name="Normal 4 10 2 3 6" xfId="13204" xr:uid="{F353F1D6-BE84-4FA7-99E5-62DCA8E8199A}"/>
    <cellStyle name="Normal 4 10 2 4" xfId="4176" xr:uid="{64D4522C-9833-489C-A11E-8967B3AE04DC}"/>
    <cellStyle name="Normal 4 10 2 4 2" xfId="8948" xr:uid="{4A4CF90D-1119-4D6F-9E60-40792F233AB2}"/>
    <cellStyle name="Normal 4 10 2 4 2 2" xfId="29038" xr:uid="{C6649890-FA54-4194-AFE2-7FB2A9751A0E}"/>
    <cellStyle name="Normal 4 10 2 4 2 3" xfId="19328" xr:uid="{E43D67DB-6AFB-4D7F-A589-3770049FB9B0}"/>
    <cellStyle name="Normal 4 10 2 4 3" xfId="11781" xr:uid="{4A9C5750-FFB1-49CA-96CA-C07EBA6AC803}"/>
    <cellStyle name="Normal 4 10 2 4 3 2" xfId="22161" xr:uid="{2468264E-ABFB-4540-9DD4-0F7D7AD581B4}"/>
    <cellStyle name="Normal 4 10 2 4 4" xfId="23560" xr:uid="{B21780F6-0BF4-45CE-A462-C823F73BF55B}"/>
    <cellStyle name="Normal 4 10 2 4 5" xfId="16495" xr:uid="{DAFC14F9-0A12-427D-99CD-D54784F738DB}"/>
    <cellStyle name="Normal 4 10 2 5" xfId="5194" xr:uid="{4C483B6D-F99C-4B05-A1C7-57FA01DAB4FE}"/>
    <cellStyle name="Normal 4 10 2 5 2" xfId="28294" xr:uid="{FEBE1B3F-2BA5-47F7-BDDB-4A373A169525}"/>
    <cellStyle name="Normal 4 10 2 5 3" xfId="14491" xr:uid="{47A2088D-36D2-43B9-BB01-2CE873797F06}"/>
    <cellStyle name="Normal 4 10 2 6" xfId="6944" xr:uid="{1812DBF2-AC43-42C8-BB06-3A4BCCF931A4}"/>
    <cellStyle name="Normal 4 10 2 6 2" xfId="17324" xr:uid="{BD41452F-9AA6-46CE-9258-469684009A0E}"/>
    <cellStyle name="Normal 4 10 2 7" xfId="9777" xr:uid="{38551E4C-25A5-4760-BDFD-02D162B85D0F}"/>
    <cellStyle name="Normal 4 10 2 7 2" xfId="20157" xr:uid="{FCFD3159-8091-4CAA-9037-3A42E64BE277}"/>
    <cellStyle name="Normal 4 10 2 8" xfId="23610" xr:uid="{7F941E2A-5B00-435A-803E-7194FC9FD7CA}"/>
    <cellStyle name="Normal 4 10 2 9" xfId="12736" xr:uid="{9CDAF916-CA42-4BCB-898B-C40C959CFE87}"/>
    <cellStyle name="Normal 4 10 3" xfId="891" xr:uid="{00000000-0005-0000-0000-00002D050000}"/>
    <cellStyle name="Normal 4 10 3 2" xfId="4502" xr:uid="{6D16362C-AFEA-486B-8920-367F7420926C}"/>
    <cellStyle name="Normal 4 10 3 2 2" xfId="9274" xr:uid="{99780004-FDCD-4A0B-8152-2B60D64E3786}"/>
    <cellStyle name="Normal 4 10 3 2 2 2" xfId="29257" xr:uid="{2F30D234-DB78-4265-8658-4B0C0ACB0F03}"/>
    <cellStyle name="Normal 4 10 3 2 2 3" xfId="19654" xr:uid="{B1679AD5-1DD9-4259-88D7-6A9BEE476E54}"/>
    <cellStyle name="Normal 4 10 3 2 3" xfId="12107" xr:uid="{50409475-3339-438E-80D2-61FED637081C}"/>
    <cellStyle name="Normal 4 10 3 2 3 2" xfId="22487" xr:uid="{F584AAFA-DE45-43FC-AAB2-E438922775AE}"/>
    <cellStyle name="Normal 4 10 3 2 4" xfId="22875" xr:uid="{997B49FD-8D98-4B16-80E4-A50EDD2F2198}"/>
    <cellStyle name="Normal 4 10 3 2 5" xfId="16821" xr:uid="{ABF2F5DB-F94C-4116-9E2C-9D552532713D}"/>
    <cellStyle name="Normal 4 10 3 3" xfId="5196" xr:uid="{B1CC3607-94B5-4810-A1F3-7395FF18D1D6}"/>
    <cellStyle name="Normal 4 10 3 3 2" xfId="26812" xr:uid="{DF47A49C-0534-4116-AF38-6B71D8670BF1}"/>
    <cellStyle name="Normal 4 10 3 3 3" xfId="28468" xr:uid="{444FA6A7-6F81-48B9-A252-972A6C01D4C5}"/>
    <cellStyle name="Normal 4 10 3 3 4" xfId="14493" xr:uid="{0A2C7E0F-5ACA-417E-80A8-ECD75776F153}"/>
    <cellStyle name="Normal 4 10 3 4" xfId="6946" xr:uid="{4CF10D0D-797B-4C01-A8B0-EA55739C4E27}"/>
    <cellStyle name="Normal 4 10 3 4 2" xfId="25987" xr:uid="{D21D2495-EC4E-44BB-94AE-D83A4A64BA0B}"/>
    <cellStyle name="Normal 4 10 3 4 3" xfId="27105" xr:uid="{D70869A4-D7A0-4CD3-B673-5D493D3B83D5}"/>
    <cellStyle name="Normal 4 10 3 4 4" xfId="17326" xr:uid="{9BAD3453-D6AB-4662-8C5A-2F959146F325}"/>
    <cellStyle name="Normal 4 10 3 5" xfId="9779" xr:uid="{31153C1E-094A-4FAD-A2C8-AED2E6C459AA}"/>
    <cellStyle name="Normal 4 10 3 5 2" xfId="29407" xr:uid="{4DE15F0B-35BB-4D38-A351-1ACED23A656C}"/>
    <cellStyle name="Normal 4 10 3 5 3" xfId="20159" xr:uid="{FD4E44EC-FD3D-4838-A3BF-0409A06AAEAC}"/>
    <cellStyle name="Normal 4 10 3 6" xfId="22989" xr:uid="{909C1C0E-4459-460F-951C-D2504AD3D7ED}"/>
    <cellStyle name="Normal 4 10 3 7" xfId="13819" xr:uid="{78C8ED3A-E916-42F1-9E5C-77BEA5976622}"/>
    <cellStyle name="Normal 4 10 4" xfId="892" xr:uid="{00000000-0005-0000-0000-00002E050000}"/>
    <cellStyle name="Normal 4 10 4 2" xfId="5197" xr:uid="{29225B61-10D6-49E4-B689-7DA29A6BC097}"/>
    <cellStyle name="Normal 4 10 4 2 2" xfId="24955" xr:uid="{AEE2E6C1-3E49-4E6D-88C0-09DAAF73B352}"/>
    <cellStyle name="Normal 4 10 4 2 3" xfId="26658" xr:uid="{A8DEA6AF-CFB8-44D7-88A6-3CE79EA9FEB1}"/>
    <cellStyle name="Normal 4 10 4 2 4" xfId="14494" xr:uid="{67D78960-714B-470E-9828-13225757EC63}"/>
    <cellStyle name="Normal 4 10 4 3" xfId="6947" xr:uid="{3512A52E-2E69-4AEB-A4C3-1CFB7C727ABA}"/>
    <cellStyle name="Normal 4 10 4 3 2" xfId="26557" xr:uid="{BDC09E19-A8DC-4F8A-839B-81911E093972}"/>
    <cellStyle name="Normal 4 10 4 3 3" xfId="17327" xr:uid="{65139410-F264-46EF-B0CB-80BB4D5CA6DD}"/>
    <cellStyle name="Normal 4 10 4 4" xfId="9780" xr:uid="{9A037222-1BFE-4570-BCCA-F6B2B6A7F055}"/>
    <cellStyle name="Normal 4 10 4 4 2" xfId="20160" xr:uid="{6F7FF800-D959-46B1-8723-FBFEA0A67264}"/>
    <cellStyle name="Normal 4 10 4 5" xfId="25037" xr:uid="{23F471A2-23CF-485A-9470-EB8A1B60AB72}"/>
    <cellStyle name="Normal 4 10 4 6" xfId="13434" xr:uid="{CF48DE48-ED86-4D90-A8D2-8D05C52D06FF}"/>
    <cellStyle name="Normal 4 10 5" xfId="2565" xr:uid="{00000000-0005-0000-0000-000034050000}"/>
    <cellStyle name="Normal 4 10 5 2" xfId="5834" xr:uid="{C063FE69-F0E2-4D45-A560-F5030001885F}"/>
    <cellStyle name="Normal 4 10 5 2 2" xfId="27253" xr:uid="{D2E07114-4D43-403F-A8D1-6F81A59FAB76}"/>
    <cellStyle name="Normal 4 10 5 2 3" xfId="15237" xr:uid="{D834FF16-A543-4408-8F3B-37AD9D7D2200}"/>
    <cellStyle name="Normal 4 10 5 3" xfId="7690" xr:uid="{2C1D8F17-BEC3-43B3-8BDF-5F14666295EC}"/>
    <cellStyle name="Normal 4 10 5 3 2" xfId="18070" xr:uid="{2B470397-D95B-4E23-BB26-A2E974794C44}"/>
    <cellStyle name="Normal 4 10 5 4" xfId="10523" xr:uid="{067679B1-BCB4-410A-8AA3-E3D744CAAEFF}"/>
    <cellStyle name="Normal 4 10 5 4 2" xfId="20903" xr:uid="{10588034-D425-43C5-89B9-4325837A8516}"/>
    <cellStyle name="Normal 4 10 5 5" xfId="23393" xr:uid="{2F2F2D2C-FA05-499B-AC2D-4792A25519FF}"/>
    <cellStyle name="Normal 4 10 5 6" xfId="12953" xr:uid="{229E4CD9-6EB7-4CD6-A1B1-887CC1AE238F}"/>
    <cellStyle name="Normal 4 10 6" xfId="2344" xr:uid="{00000000-0005-0000-0000-00002E050000}"/>
    <cellStyle name="Normal 4 10 6 2" xfId="7471" xr:uid="{4C75DB08-23F8-4CAF-ABBC-50AD2AC7055B}"/>
    <cellStyle name="Normal 4 10 6 2 2" xfId="28666" xr:uid="{3A3895A9-3B5F-45D0-A0E2-D3A24D46753B}"/>
    <cellStyle name="Normal 4 10 6 2 3" xfId="17851" xr:uid="{1B249912-E446-4B58-99F3-1998A4168EE2}"/>
    <cellStyle name="Normal 4 10 6 3" xfId="10304" xr:uid="{019AA4D4-5DAF-44D6-AC54-157997CAA51B}"/>
    <cellStyle name="Normal 4 10 6 3 2" xfId="20684" xr:uid="{BFE40670-4102-4F76-B79E-BD0D3BEDD483}"/>
    <cellStyle name="Normal 4 10 6 4" xfId="23918" xr:uid="{AFB31ABC-E8BD-41CA-A82D-D9A333DD9C47}"/>
    <cellStyle name="Normal 4 10 6 5" xfId="15018" xr:uid="{BEB35555-2A89-47A1-9F06-ED7C9DB51EF0}"/>
    <cellStyle name="Normal 4 10 7" xfId="3964" xr:uid="{B398D8AF-AF4D-4953-A867-252CD87A368E}"/>
    <cellStyle name="Normal 4 10 7 2" xfId="8788" xr:uid="{8009325E-848F-44CF-8CE7-93567544C7F0}"/>
    <cellStyle name="Normal 4 10 7 2 2" xfId="19168" xr:uid="{F9015C3A-97F9-40AC-AB6E-36EC3FAA1859}"/>
    <cellStyle name="Normal 4 10 7 3" xfId="11621" xr:uid="{3B9E4398-FE99-49EB-BEBD-84478FB70F66}"/>
    <cellStyle name="Normal 4 10 7 3 2" xfId="22001" xr:uid="{F1D371AA-EE04-4AC1-936E-CABB6B6751A1}"/>
    <cellStyle name="Normal 4 10 7 4" xfId="26387" xr:uid="{8DF31F90-53E0-4729-BD5F-E35C09717A45}"/>
    <cellStyle name="Normal 4 10 7 5" xfId="16335" xr:uid="{A15950AC-AE0A-4B55-ABE7-98852093A5BE}"/>
    <cellStyle name="Normal 4 10 8" xfId="5193" xr:uid="{28570514-D5C4-4905-B43B-63E1E8E56905}"/>
    <cellStyle name="Normal 4 10 8 2" xfId="14490" xr:uid="{50DA1219-777D-49E6-9D7E-F5CD8917938C}"/>
    <cellStyle name="Normal 4 10 9" xfId="6943" xr:uid="{5E75A7EC-434D-4DBD-819F-AAC90135CA2A}"/>
    <cellStyle name="Normal 4 10 9 2" xfId="17323" xr:uid="{3784540D-38F1-4BA6-9FE3-DFA0FD8CD5D0}"/>
    <cellStyle name="Normal 4 11" xfId="893" xr:uid="{00000000-0005-0000-0000-00002F050000}"/>
    <cellStyle name="Normal 4 11 10" xfId="23937" xr:uid="{A29A5C35-9497-4456-94B7-96B69D98276A}"/>
    <cellStyle name="Normal 4 11 11" xfId="12579" xr:uid="{6D83FB98-F686-4977-84D3-7788A74DA022}"/>
    <cellStyle name="Normal 4 11 2" xfId="894" xr:uid="{00000000-0005-0000-0000-000030050000}"/>
    <cellStyle name="Normal 4 11 2 2" xfId="3269" xr:uid="{00000000-0005-0000-0000-000037050000}"/>
    <cellStyle name="Normal 4 11 2 2 2" xfId="6327" xr:uid="{422257B6-64B6-4FD2-9169-C308AC37E45B}"/>
    <cellStyle name="Normal 4 11 2 2 2 2" xfId="27124" xr:uid="{F46424DB-376F-4411-A9D8-5605D89B692E}"/>
    <cellStyle name="Normal 4 11 2 2 2 3" xfId="26632" xr:uid="{DD024171-1188-40BE-8A31-1FE665EDBEA7}"/>
    <cellStyle name="Normal 4 11 2 2 2 4" xfId="15896" xr:uid="{97A83557-1579-438A-BFE1-094E8A17055E}"/>
    <cellStyle name="Normal 4 11 2 2 3" xfId="8349" xr:uid="{4569C23E-23A8-48A1-9133-B6C5EA369EA8}"/>
    <cellStyle name="Normal 4 11 2 2 3 2" xfId="28893" xr:uid="{BCF56927-59AB-4D53-A564-B32C950163A7}"/>
    <cellStyle name="Normal 4 11 2 2 3 3" xfId="18729" xr:uid="{C19E651D-1BFC-49D5-9552-22C808F0466F}"/>
    <cellStyle name="Normal 4 11 2 2 4" xfId="11182" xr:uid="{CC767DF2-F9B1-4098-924A-07048EBA91A7}"/>
    <cellStyle name="Normal 4 11 2 2 4 2" xfId="21562" xr:uid="{2CD66983-92E9-4B98-85FC-BBC62957B6BE}"/>
    <cellStyle name="Normal 4 11 2 2 5" xfId="24394" xr:uid="{AC710497-B596-40CF-B1B6-07673D4BCB8A}"/>
    <cellStyle name="Normal 4 11 2 2 6" xfId="13820" xr:uid="{9D6D4C85-F89E-4BAD-909D-3CEEAEE3060E}"/>
    <cellStyle name="Normal 4 11 2 3" xfId="4177" xr:uid="{A3D9FC9E-C884-4182-99A1-15D851A03328}"/>
    <cellStyle name="Normal 4 11 2 3 2" xfId="8949" xr:uid="{C7D67904-A6B5-4E58-A37E-C61881918787}"/>
    <cellStyle name="Normal 4 11 2 3 2 2" xfId="29039" xr:uid="{11405609-5EB2-410C-B25F-19EA09DFA030}"/>
    <cellStyle name="Normal 4 11 2 3 2 3" xfId="19329" xr:uid="{6AE5F748-CAC3-448E-B693-7E762FA3B88C}"/>
    <cellStyle name="Normal 4 11 2 3 3" xfId="11782" xr:uid="{7656FD9F-4FAD-40CE-A345-FB3061CF248B}"/>
    <cellStyle name="Normal 4 11 2 3 3 2" xfId="22162" xr:uid="{A54CC9F8-27FF-48D5-9D56-9F66588D7148}"/>
    <cellStyle name="Normal 4 11 2 3 4" xfId="25440" xr:uid="{BE5BA760-5708-4590-9737-59AD92AAA8C0}"/>
    <cellStyle name="Normal 4 11 2 3 5" xfId="16496" xr:uid="{EDA214D0-3AC0-41E4-B616-F2DF26D4EADC}"/>
    <cellStyle name="Normal 4 11 2 4" xfId="5199" xr:uid="{EF58BE6A-9D74-4955-A514-6CA8700A9761}"/>
    <cellStyle name="Normal 4 11 2 4 2" xfId="27747" xr:uid="{69DE0498-5475-4844-A90A-D921B160EFC8}"/>
    <cellStyle name="Normal 4 11 2 4 3" xfId="26360" xr:uid="{E6DE96F4-08A3-4961-9CB4-43EBCB6DE24A}"/>
    <cellStyle name="Normal 4 11 2 4 4" xfId="14496" xr:uid="{C972E08F-E1D7-4653-AD82-C092706F6C00}"/>
    <cellStyle name="Normal 4 11 2 5" xfId="6949" xr:uid="{007FB6E7-99CC-45B7-ACD4-30A70BB9F5BC}"/>
    <cellStyle name="Normal 4 11 2 5 2" xfId="28219" xr:uid="{FB989381-3645-4DDC-9DE2-E0E023733860}"/>
    <cellStyle name="Normal 4 11 2 5 3" xfId="17329" xr:uid="{471B6248-D563-42FC-A1C8-9DB1B363A447}"/>
    <cellStyle name="Normal 4 11 2 6" xfId="9782" xr:uid="{98266657-D830-4610-8642-E34883EA72F7}"/>
    <cellStyle name="Normal 4 11 2 6 2" xfId="20162" xr:uid="{49BA9DDC-07D8-4507-AF2B-3F39882F6F56}"/>
    <cellStyle name="Normal 4 11 2 7" xfId="25480" xr:uid="{ECF008C8-FC1C-4156-9A22-45B511EE75F9}"/>
    <cellStyle name="Normal 4 11 2 8" xfId="12737" xr:uid="{CE750F0B-A59A-4848-8DA5-C2DA04F39545}"/>
    <cellStyle name="Normal 4 11 3" xfId="895" xr:uid="{00000000-0005-0000-0000-000031050000}"/>
    <cellStyle name="Normal 4 11 3 2" xfId="5200" xr:uid="{2E1820E0-DE5F-4951-BE40-AF1BF1A5D85C}"/>
    <cellStyle name="Normal 4 11 3 2 2" xfId="24247" xr:uid="{C3DCA927-B467-4C00-A75E-43B6B016A296}"/>
    <cellStyle name="Normal 4 11 3 2 3" xfId="27241" xr:uid="{6E42BF50-B2C1-4048-8C98-9746AA620B1F}"/>
    <cellStyle name="Normal 4 11 3 2 4" xfId="14497" xr:uid="{663F1602-3A8D-4050-9CB9-361C7838F1F8}"/>
    <cellStyle name="Normal 4 11 3 3" xfId="6950" xr:uid="{973B1C10-A9BC-4745-B24D-13C25E42E6D2}"/>
    <cellStyle name="Normal 4 11 3 3 2" xfId="26570" xr:uid="{1DAFE79A-FE64-4642-B880-E98401DB157E}"/>
    <cellStyle name="Normal 4 11 3 3 3" xfId="28710" xr:uid="{75F174E4-2B25-4693-A6D5-871A4C36939D}"/>
    <cellStyle name="Normal 4 11 3 3 4" xfId="17330" xr:uid="{FEC46F4D-76FF-4B41-8C9D-7F4B291D7522}"/>
    <cellStyle name="Normal 4 11 3 4" xfId="9783" xr:uid="{EC7D2FDD-2E66-42A9-AC23-21C61A1E8C9A}"/>
    <cellStyle name="Normal 4 11 3 4 2" xfId="27751" xr:uid="{F3C55A00-23B5-4E74-9342-14BB92757CAF}"/>
    <cellStyle name="Normal 4 11 3 4 3" xfId="29408" xr:uid="{23CECA96-2D78-4419-AADB-1FA77B4D92E3}"/>
    <cellStyle name="Normal 4 11 3 4 4" xfId="20163" xr:uid="{FF34C308-F182-4723-B386-56478E6A88EF}"/>
    <cellStyle name="Normal 4 11 3 5" xfId="24592" xr:uid="{DF4D5370-9363-4815-A144-5ED2EF678EC5}"/>
    <cellStyle name="Normal 4 11 3 6" xfId="27720" xr:uid="{237FAA27-9CA0-450E-9D6F-0C0AB50910A1}"/>
    <cellStyle name="Normal 4 11 3 7" xfId="13435" xr:uid="{A0E6ECE3-32F4-42B3-A9FE-51B01B004F69}"/>
    <cellStyle name="Normal 4 11 4" xfId="2759" xr:uid="{00000000-0005-0000-0000-000039050000}"/>
    <cellStyle name="Normal 4 11 4 2" xfId="5977" xr:uid="{87A430AB-7C63-4393-8C18-8DE595F89E92}"/>
    <cellStyle name="Normal 4 11 4 2 2" xfId="28307" xr:uid="{31479A3D-AA0F-433C-B726-845ECA7A4BC0}"/>
    <cellStyle name="Normal 4 11 4 2 3" xfId="15430" xr:uid="{75316486-30EA-4BAD-8A8A-4DB3E06AE648}"/>
    <cellStyle name="Normal 4 11 4 3" xfId="7883" xr:uid="{59D3A377-8E3F-490C-AFC1-D62BE1481183}"/>
    <cellStyle name="Normal 4 11 4 3 2" xfId="18263" xr:uid="{7674B51C-0A1C-4E03-ABDF-45DA282D52AB}"/>
    <cellStyle name="Normal 4 11 4 4" xfId="10716" xr:uid="{C782FBDC-F705-474F-8D14-AA325DD20226}"/>
    <cellStyle name="Normal 4 11 4 4 2" xfId="21096" xr:uid="{600158EB-E64C-439A-929E-ACD4D2F9D856}"/>
    <cellStyle name="Normal 4 11 4 5" xfId="24949" xr:uid="{7FF11B45-EE3F-4E2E-9A33-BF5853286B4F}"/>
    <cellStyle name="Normal 4 11 4 6" xfId="13205" xr:uid="{460D5277-D7C3-45F0-8C8B-3F5DBB214757}"/>
    <cellStyle name="Normal 4 11 5" xfId="2345" xr:uid="{00000000-0005-0000-0000-000035050000}"/>
    <cellStyle name="Normal 4 11 5 2" xfId="7472" xr:uid="{A7C97C58-31CC-48D5-BFB5-342305988F1C}"/>
    <cellStyle name="Normal 4 11 5 2 2" xfId="26210" xr:uid="{A2A640B7-60A5-49CF-BE18-57135DF6ECC8}"/>
    <cellStyle name="Normal 4 11 5 2 3" xfId="17852" xr:uid="{DEF1BADF-27BA-40D9-9927-23D01BD0883B}"/>
    <cellStyle name="Normal 4 11 5 3" xfId="10305" xr:uid="{9E9C59F0-0F99-4144-8617-DC0696ED2F12}"/>
    <cellStyle name="Normal 4 11 5 3 2" xfId="20685" xr:uid="{0C5B0B88-29E2-46B6-9CA2-37732EDBCBE4}"/>
    <cellStyle name="Normal 4 11 5 4" xfId="25362" xr:uid="{81C3F1E4-9E0A-4E0A-A47A-CBC1B9184618}"/>
    <cellStyle name="Normal 4 11 5 5" xfId="15019" xr:uid="{DB74DC40-0A53-4821-AE60-5974F9179CC8}"/>
    <cellStyle name="Normal 4 11 6" xfId="3965" xr:uid="{D703879A-933B-41A7-9664-DAA4B46FCA44}"/>
    <cellStyle name="Normal 4 11 6 2" xfId="8789" xr:uid="{0149D366-A63E-4BD8-B369-D310338AE810}"/>
    <cellStyle name="Normal 4 11 6 2 2" xfId="28982" xr:uid="{62A53759-9DD3-459A-AB38-1EF4A4B0B2DA}"/>
    <cellStyle name="Normal 4 11 6 2 3" xfId="19169" xr:uid="{C3D1823F-54EF-4F86-84D8-24599B1B7392}"/>
    <cellStyle name="Normal 4 11 6 3" xfId="11622" xr:uid="{9C84C254-5ADB-4981-A58D-3707101C53F7}"/>
    <cellStyle name="Normal 4 11 6 3 2" xfId="22002" xr:uid="{C6B4FB51-3192-4CB1-83D5-9EA7767ED264}"/>
    <cellStyle name="Normal 4 11 6 4" xfId="26955" xr:uid="{ACEEAE4C-42A7-46E1-8B88-C05C490ABBA1}"/>
    <cellStyle name="Normal 4 11 6 5" xfId="16336" xr:uid="{6C119AF7-4A86-4498-8290-777197E2AC60}"/>
    <cellStyle name="Normal 4 11 7" xfId="5198" xr:uid="{FD4783AB-79C3-462C-A7FF-FAEA4D5C2554}"/>
    <cellStyle name="Normal 4 11 7 2" xfId="28178" xr:uid="{1653654F-B952-43C3-8408-1156CECA0D2A}"/>
    <cellStyle name="Normal 4 11 7 3" xfId="14495" xr:uid="{2C7E8C08-4106-4B1D-86AC-6D30513B53E4}"/>
    <cellStyle name="Normal 4 11 8" xfId="6948" xr:uid="{2D3ADE6F-1842-4DCA-B659-5658EE21816A}"/>
    <cellStyle name="Normal 4 11 8 2" xfId="17328" xr:uid="{09F1D264-CA33-4FD5-8177-CD4AC8AC82D8}"/>
    <cellStyle name="Normal 4 11 9" xfId="9781" xr:uid="{5CC4D5CD-5FF7-4908-8DE7-35F60A6F9315}"/>
    <cellStyle name="Normal 4 11 9 2" xfId="20161" xr:uid="{E34969DE-2D7D-4AB6-A25A-9CB7EBA817FC}"/>
    <cellStyle name="Normal 4 12" xfId="896" xr:uid="{00000000-0005-0000-0000-000032050000}"/>
    <cellStyle name="Normal 4 12 10" xfId="12580" xr:uid="{DCABE360-45B6-4EA3-B5F4-36017D22F2CC}"/>
    <cellStyle name="Normal 4 12 2" xfId="897" xr:uid="{00000000-0005-0000-0000-000033050000}"/>
    <cellStyle name="Normal 4 12 2 2" xfId="2923" xr:uid="{00000000-0005-0000-0000-00003C050000}"/>
    <cellStyle name="Normal 4 12 2 2 2" xfId="6103" xr:uid="{634A1D84-B3FF-4062-B730-9391367CEA8B}"/>
    <cellStyle name="Normal 4 12 2 2 2 2" xfId="27167" xr:uid="{6CEFEC1B-9FDD-49AE-9D25-3A2253BCED70}"/>
    <cellStyle name="Normal 4 12 2 2 2 3" xfId="28746" xr:uid="{1D2F5DE6-BEA4-4A5C-B0C7-7D184973EF21}"/>
    <cellStyle name="Normal 4 12 2 2 2 4" xfId="15581" xr:uid="{27B295EA-F7A8-45B4-AB68-556507B428EA}"/>
    <cellStyle name="Normal 4 12 2 2 3" xfId="8034" xr:uid="{616C26B3-947A-49FA-BD36-3B2A420356CF}"/>
    <cellStyle name="Normal 4 12 2 2 3 2" xfId="28458" xr:uid="{05AA4C15-B790-495B-8255-79ED4BFB713F}"/>
    <cellStyle name="Normal 4 12 2 2 3 3" xfId="18414" xr:uid="{7403AFF8-7A6D-4366-8E7B-04CB4DA435BF}"/>
    <cellStyle name="Normal 4 12 2 2 4" xfId="10867" xr:uid="{0B66BEA1-2DA0-4971-AF66-14DA741A6ABA}"/>
    <cellStyle name="Normal 4 12 2 2 4 2" xfId="21247" xr:uid="{9A9A3C3E-A45C-4BB5-AD82-E772F9CC6453}"/>
    <cellStyle name="Normal 4 12 2 2 5" xfId="24514" xr:uid="{04AB7646-A1EF-4009-8334-09BD6D6CBC7F}"/>
    <cellStyle name="Normal 4 12 2 2 6" xfId="13436" xr:uid="{625EDEB5-736B-4FA7-9D86-01E759B994F5}"/>
    <cellStyle name="Normal 4 12 2 3" xfId="5202" xr:uid="{B217F201-1C7B-45FA-A90D-4F20461B5B19}"/>
    <cellStyle name="Normal 4 12 2 3 2" xfId="25721" xr:uid="{AA7395DA-514E-4EC9-B956-A8C021B2863E}"/>
    <cellStyle name="Normal 4 12 2 3 3" xfId="28388" xr:uid="{64F7476D-DA2B-4C85-830C-601C77AECF00}"/>
    <cellStyle name="Normal 4 12 2 3 4" xfId="14499" xr:uid="{26027C43-C40B-400B-AE4D-8C8B51EBBF56}"/>
    <cellStyle name="Normal 4 12 2 4" xfId="6952" xr:uid="{2DF026E7-287B-46D0-B40E-31BC81BB5547}"/>
    <cellStyle name="Normal 4 12 2 4 2" xfId="26893" xr:uid="{285CBFB0-56D2-43FA-9CDA-49B0387CB8AB}"/>
    <cellStyle name="Normal 4 12 2 4 3" xfId="26339" xr:uid="{F75AB44A-7251-4C39-8A84-FF4B43878775}"/>
    <cellStyle name="Normal 4 12 2 4 4" xfId="17332" xr:uid="{ADE3DD7F-7755-4823-9BD2-920113558A47}"/>
    <cellStyle name="Normal 4 12 2 5" xfId="9785" xr:uid="{9F0D8B6E-82C2-41E7-B057-8D66EF34F6CA}"/>
    <cellStyle name="Normal 4 12 2 5 2" xfId="29409" xr:uid="{183E9DC0-EE97-4D29-A17B-EFFA4F49DFB9}"/>
    <cellStyle name="Normal 4 12 2 5 3" xfId="20165" xr:uid="{5592E532-6E39-4B49-BE7D-5AD8AD3151C4}"/>
    <cellStyle name="Normal 4 12 2 6" xfId="23952" xr:uid="{EE0AA853-C38D-4770-A55C-847C9BC23139}"/>
    <cellStyle name="Normal 4 12 2 7" xfId="12738" xr:uid="{98562FE7-8A01-4979-A47E-9D928F196E2D}"/>
    <cellStyle name="Normal 4 12 3" xfId="898" xr:uid="{00000000-0005-0000-0000-000034050000}"/>
    <cellStyle name="Normal 4 12 3 2" xfId="5203" xr:uid="{CD64FA4D-5C8C-4AAF-9645-E09F3284E44B}"/>
    <cellStyle name="Normal 4 12 3 2 2" xfId="26740" xr:uid="{E5D20643-BFEE-45D2-B711-C150E749A21F}"/>
    <cellStyle name="Normal 4 12 3 2 3" xfId="26209" xr:uid="{3D2A3F0B-3F2B-4DA2-BD81-0958B9476F82}"/>
    <cellStyle name="Normal 4 12 3 2 4" xfId="14500" xr:uid="{267076F1-174C-4F9E-91BC-8AC70DB875E3}"/>
    <cellStyle name="Normal 4 12 3 3" xfId="6953" xr:uid="{CCF2BDA1-E7FE-4016-B600-01C32C5F9F63}"/>
    <cellStyle name="Normal 4 12 3 3 2" xfId="28626" xr:uid="{016B5C70-6D14-4500-B488-0CBAA4F7952F}"/>
    <cellStyle name="Normal 4 12 3 3 3" xfId="27123" xr:uid="{8695EB15-05C1-4107-80DB-8ABED91F2CFA}"/>
    <cellStyle name="Normal 4 12 3 3 4" xfId="17333" xr:uid="{46A2F113-93FC-4F7A-85D5-26AF1CF23737}"/>
    <cellStyle name="Normal 4 12 3 4" xfId="9786" xr:uid="{DE57C4DF-BE71-4218-B83D-48C5AFE60B98}"/>
    <cellStyle name="Normal 4 12 3 4 2" xfId="29410" xr:uid="{45DDAEE3-5E62-49C3-95DD-4C3223D521A4}"/>
    <cellStyle name="Normal 4 12 3 4 3" xfId="20166" xr:uid="{85DC60C8-A7EE-48C4-9507-C530C54A7198}"/>
    <cellStyle name="Normal 4 12 3 5" xfId="25020" xr:uid="{CEE429F4-2DEE-4700-A91D-D56E10462C09}"/>
    <cellStyle name="Normal 4 12 3 6" xfId="13206" xr:uid="{72AB36CC-13CA-44A9-8D88-F8D15F095357}"/>
    <cellStyle name="Normal 4 12 4" xfId="2346" xr:uid="{00000000-0005-0000-0000-00003A050000}"/>
    <cellStyle name="Normal 4 12 4 2" xfId="7473" xr:uid="{7C3BF43B-8669-497C-BFB5-14A2ECFB945C}"/>
    <cellStyle name="Normal 4 12 4 2 2" xfId="27276" xr:uid="{1A352666-929F-4969-ACBD-A3F9BE3A52DC}"/>
    <cellStyle name="Normal 4 12 4 2 3" xfId="17853" xr:uid="{70C770E9-C532-4702-8143-601419A1FBB6}"/>
    <cellStyle name="Normal 4 12 4 3" xfId="10306" xr:uid="{1769F406-21D2-4352-B632-41BA7F254E85}"/>
    <cellStyle name="Normal 4 12 4 3 2" xfId="20686" xr:uid="{C3EC5278-2AEB-4E7D-AE2A-7D13C0631397}"/>
    <cellStyle name="Normal 4 12 4 4" xfId="24204" xr:uid="{7EA7E858-9348-4727-8A46-7F661803DF3D}"/>
    <cellStyle name="Normal 4 12 4 5" xfId="15020" xr:uid="{18E7A2D1-2F0E-4D38-9A05-EF980972580D}"/>
    <cellStyle name="Normal 4 12 5" xfId="3966" xr:uid="{E45DB84D-C2E0-41C1-9817-A5A46BDFB000}"/>
    <cellStyle name="Normal 4 12 5 2" xfId="8790" xr:uid="{F2BE4F5B-71C8-4D96-ABD8-802C9C633C70}"/>
    <cellStyle name="Normal 4 12 5 2 2" xfId="28983" xr:uid="{92BDFB93-1FD9-434E-8573-AF9736FCD7A7}"/>
    <cellStyle name="Normal 4 12 5 2 3" xfId="19170" xr:uid="{BD863C3A-8279-4A1E-B14C-0410FBE9F500}"/>
    <cellStyle name="Normal 4 12 5 3" xfId="11623" xr:uid="{BBCEF7F9-6A49-4FB3-86B4-02ADBA6CD554}"/>
    <cellStyle name="Normal 4 12 5 3 2" xfId="22003" xr:uid="{07DBF146-159A-4C15-B659-0C96044AC077}"/>
    <cellStyle name="Normal 4 12 5 4" xfId="25643" xr:uid="{A5F3C60B-AED3-4A29-9B95-F4A30F1DF929}"/>
    <cellStyle name="Normal 4 12 5 5" xfId="16337" xr:uid="{A77CB27A-ACC2-4C79-AB61-710C18F409EB}"/>
    <cellStyle name="Normal 4 12 6" xfId="5201" xr:uid="{EC53401F-CAAA-4867-B8ED-56C47D0610B5}"/>
    <cellStyle name="Normal 4 12 6 2" xfId="26058" xr:uid="{C281C420-68F2-4658-9DF6-CB6D0F13247C}"/>
    <cellStyle name="Normal 4 12 6 3" xfId="28421" xr:uid="{53F68093-9E82-42A7-A119-0A0FDA27C4BD}"/>
    <cellStyle name="Normal 4 12 6 4" xfId="14498" xr:uid="{9CE49185-622B-4EE6-BA94-468245DBE3FA}"/>
    <cellStyle name="Normal 4 12 7" xfId="6951" xr:uid="{AB12BA99-8CB8-4001-822E-D3382C3B3961}"/>
    <cellStyle name="Normal 4 12 7 2" xfId="27257" xr:uid="{FE51C0DF-1F95-404A-8CDD-AEC36234FE02}"/>
    <cellStyle name="Normal 4 12 7 3" xfId="17331" xr:uid="{C06A5309-1141-4736-99C1-5A24C3FBE809}"/>
    <cellStyle name="Normal 4 12 8" xfId="9784" xr:uid="{3B503EFA-B53C-4520-AACE-13B0CFC6C78C}"/>
    <cellStyle name="Normal 4 12 8 2" xfId="20164" xr:uid="{F415702A-119B-45E9-A42F-CF6408FB0FCA}"/>
    <cellStyle name="Normal 4 12 9" xfId="23518" xr:uid="{51DA6533-86E2-4A52-81E2-09E783706291}"/>
    <cellStyle name="Normal 4 13" xfId="899" xr:uid="{00000000-0005-0000-0000-000035050000}"/>
    <cellStyle name="Normal 4 13 10" xfId="12499" xr:uid="{6B604244-E829-40F9-98FE-4ACF87DC7CC1}"/>
    <cellStyle name="Normal 4 13 2" xfId="3270" xr:uid="{00000000-0005-0000-0000-00003F050000}"/>
    <cellStyle name="Normal 4 13 2 2" xfId="6328" xr:uid="{87E1E428-F807-4D64-81F2-955CE5B9B15F}"/>
    <cellStyle name="Normal 4 13 2 2 2" xfId="23791" xr:uid="{D59CB827-DA22-4C9A-A52B-E8F689D31C7B}"/>
    <cellStyle name="Normal 4 13 2 2 3" xfId="27010" xr:uid="{EDEDC26E-BB3C-4921-9AD1-63E35B5FC1BD}"/>
    <cellStyle name="Normal 4 13 2 2 4" xfId="15897" xr:uid="{5EC8B708-034C-491D-8D80-3CB801241982}"/>
    <cellStyle name="Normal 4 13 2 3" xfId="8350" xr:uid="{A5932099-57E5-46AA-ADFF-147C9F815D1D}"/>
    <cellStyle name="Normal 4 13 2 3 2" xfId="26723" xr:uid="{D5472A88-48DB-4A92-AE76-CA0D4820680B}"/>
    <cellStyle name="Normal 4 13 2 3 3" xfId="28894" xr:uid="{68A91AF3-5B81-42F6-B542-E4A668378359}"/>
    <cellStyle name="Normal 4 13 2 3 4" xfId="18730" xr:uid="{2A7B73D7-2DA6-467E-B0F7-59DB2FDA1F45}"/>
    <cellStyle name="Normal 4 13 2 4" xfId="11183" xr:uid="{E6522B3F-B534-46BD-B1F8-E54B81978DEC}"/>
    <cellStyle name="Normal 4 13 2 4 2" xfId="29478" xr:uid="{C1EB1113-6F91-497D-8098-6077F7CA659F}"/>
    <cellStyle name="Normal 4 13 2 4 3" xfId="21563" xr:uid="{FFF1C304-F737-4899-85FF-4F64A82DC472}"/>
    <cellStyle name="Normal 4 13 2 5" xfId="25425" xr:uid="{5491DF8B-C668-47D9-9220-D57FC8C467BC}"/>
    <cellStyle name="Normal 4 13 2 6" xfId="13821" xr:uid="{19879D26-6E15-4A92-9AB5-6B1E4BA4702D}"/>
    <cellStyle name="Normal 4 13 3" xfId="2757" xr:uid="{00000000-0005-0000-0000-000040050000}"/>
    <cellStyle name="Normal 4 13 3 2" xfId="5975" xr:uid="{C5EBFA5E-4319-4D3B-9BA4-DA655EC302A5}"/>
    <cellStyle name="Normal 4 13 3 2 2" xfId="28295" xr:uid="{61B746F0-A0A8-49EA-A38A-D7E02619383E}"/>
    <cellStyle name="Normal 4 13 3 2 3" xfId="15428" xr:uid="{49E07FAD-520C-461D-BF81-97ACCA028A04}"/>
    <cellStyle name="Normal 4 13 3 3" xfId="7881" xr:uid="{F15A2016-2E3F-4981-9D85-2509551721D6}"/>
    <cellStyle name="Normal 4 13 3 3 2" xfId="18261" xr:uid="{59689636-9CA9-4DD4-AF26-D903B88C20A7}"/>
    <cellStyle name="Normal 4 13 3 4" xfId="10714" xr:uid="{87267858-A412-47D6-B81C-F9291A8BD5CE}"/>
    <cellStyle name="Normal 4 13 3 4 2" xfId="21094" xr:uid="{E59208FE-AB0D-4A91-8D81-DB6EC642A5C0}"/>
    <cellStyle name="Normal 4 13 3 5" xfId="24495" xr:uid="{292F3C2C-45F5-41AC-9A63-9806C86405F1}"/>
    <cellStyle name="Normal 4 13 3 6" xfId="13203" xr:uid="{CBDD1BC2-019F-46E0-922C-A5BAA6699982}"/>
    <cellStyle name="Normal 4 13 4" xfId="2267" xr:uid="{00000000-0005-0000-0000-00003E050000}"/>
    <cellStyle name="Normal 4 13 4 2" xfId="7394" xr:uid="{CC8487F6-CCB4-41CE-835A-BEEA09CABA5E}"/>
    <cellStyle name="Normal 4 13 4 2 2" xfId="27475" xr:uid="{9F4BE9A4-3425-45F5-8DAE-7C5BF41D0AEB}"/>
    <cellStyle name="Normal 4 13 4 2 3" xfId="17774" xr:uid="{FF1AF18A-B797-44D2-B284-F8888F5A911F}"/>
    <cellStyle name="Normal 4 13 4 3" xfId="10227" xr:uid="{2C42D95E-B991-44DF-9601-FDADFC4CABDB}"/>
    <cellStyle name="Normal 4 13 4 3 2" xfId="20607" xr:uid="{974A8033-DFF9-459A-9D5D-8EF269D2436D}"/>
    <cellStyle name="Normal 4 13 4 4" xfId="23137" xr:uid="{2FD6C9DA-8D5F-4F13-B981-BAEBE4081DE2}"/>
    <cellStyle name="Normal 4 13 4 5" xfId="14941" xr:uid="{53A7D4DD-540F-4215-BED1-BF79C1505C0B}"/>
    <cellStyle name="Normal 4 13 5" xfId="3963" xr:uid="{D16F06B3-A21C-479B-BEAB-1C1F90798DCF}"/>
    <cellStyle name="Normal 4 13 5 2" xfId="8787" xr:uid="{7D2EC6B6-27CF-415C-877B-93F017867EA0}"/>
    <cellStyle name="Normal 4 13 5 2 2" xfId="19167" xr:uid="{3403774A-C847-42DD-A15B-97CBD1BB539B}"/>
    <cellStyle name="Normal 4 13 5 3" xfId="11620" xr:uid="{4A67412A-AE8F-47B8-86EC-E986A2B0F1AB}"/>
    <cellStyle name="Normal 4 13 5 3 2" xfId="22000" xr:uid="{4AA1970C-3286-43D8-BE64-B700185DED2E}"/>
    <cellStyle name="Normal 4 13 5 4" xfId="27540" xr:uid="{5495F43B-CA44-4C8E-A854-BBEA35C4B19E}"/>
    <cellStyle name="Normal 4 13 5 5" xfId="16334" xr:uid="{06ECD207-B95A-4CFB-B99F-29EF69CE1FE3}"/>
    <cellStyle name="Normal 4 13 6" xfId="5204" xr:uid="{C458F4C8-14E2-4929-AFBF-06E395360C9E}"/>
    <cellStyle name="Normal 4 13 6 2" xfId="14501" xr:uid="{98CBFEFC-BE88-4A48-A09D-64FA5D3C9D98}"/>
    <cellStyle name="Normal 4 13 7" xfId="6954" xr:uid="{6171A00A-3FDF-4AC1-A965-8F0260EEC5A4}"/>
    <cellStyle name="Normal 4 13 7 2" xfId="17334" xr:uid="{6013EC13-8117-47F8-92F3-8A0922204AA6}"/>
    <cellStyle name="Normal 4 13 8" xfId="9787" xr:uid="{7A79EDC7-8CDC-4DA3-B8F3-F5218C551A8A}"/>
    <cellStyle name="Normal 4 13 8 2" xfId="20167" xr:uid="{2977E316-911C-4135-90C7-F85F921695AA}"/>
    <cellStyle name="Normal 4 13 9" xfId="23187" xr:uid="{0049094B-652F-4256-9DD1-5AC18D12FCB3}"/>
    <cellStyle name="Normal 4 14" xfId="900" xr:uid="{00000000-0005-0000-0000-000036050000}"/>
    <cellStyle name="Normal 4 14 2" xfId="3271" xr:uid="{00000000-0005-0000-0000-000042050000}"/>
    <cellStyle name="Normal 4 14 2 2" xfId="6329" xr:uid="{EBF0C4C7-22BC-4678-943F-7A8954364E8B}"/>
    <cellStyle name="Normal 4 14 2 2 2" xfId="25708" xr:uid="{24A5C626-BB17-41A5-8763-466C638DF9F5}"/>
    <cellStyle name="Normal 4 14 2 2 3" xfId="25944" xr:uid="{031FE5C5-FD31-45B2-B65F-D7A409591BBF}"/>
    <cellStyle name="Normal 4 14 2 2 4" xfId="15898" xr:uid="{C4139796-D729-47B9-A9EE-0C56577F82F1}"/>
    <cellStyle name="Normal 4 14 2 3" xfId="8351" xr:uid="{D18C4476-9EE3-4274-8EC9-41510C85EED9}"/>
    <cellStyle name="Normal 4 14 2 3 2" xfId="28895" xr:uid="{31EDBDC0-1C01-448C-80A3-0C1102463E42}"/>
    <cellStyle name="Normal 4 14 2 3 3" xfId="18731" xr:uid="{116CE884-36E6-458B-8EBF-0CF878CCB78D}"/>
    <cellStyle name="Normal 4 14 2 4" xfId="11184" xr:uid="{FF23DBB9-B391-4C40-8E22-DDB496BA0E70}"/>
    <cellStyle name="Normal 4 14 2 4 2" xfId="21564" xr:uid="{1D06F5B9-AC29-459C-8496-1E6985E6C505}"/>
    <cellStyle name="Normal 4 14 2 5" xfId="23442" xr:uid="{03ADCF2E-14D6-4252-BF04-660ECEFE52F0}"/>
    <cellStyle name="Normal 4 14 2 6" xfId="13822" xr:uid="{C9B8FDAE-C790-45AE-AF63-31AFDC27CD8A}"/>
    <cellStyle name="Normal 4 14 3" xfId="2866" xr:uid="{00000000-0005-0000-0000-000043050000}"/>
    <cellStyle name="Normal 4 14 3 2" xfId="6074" xr:uid="{2B80869F-2692-405E-B16B-761108533BDA}"/>
    <cellStyle name="Normal 4 14 3 2 2" xfId="28589" xr:uid="{2E8A635F-9F23-4FFE-A72D-8675581E8DF5}"/>
    <cellStyle name="Normal 4 14 3 2 3" xfId="15530" xr:uid="{66BD48B7-5DAA-4A82-8221-6527E8424D69}"/>
    <cellStyle name="Normal 4 14 3 3" xfId="7983" xr:uid="{446A1E6B-8CE3-4D2B-BFE0-178AE7CA6D15}"/>
    <cellStyle name="Normal 4 14 3 3 2" xfId="18363" xr:uid="{4E2B77D4-8D83-4DF2-90FA-F834308F4915}"/>
    <cellStyle name="Normal 4 14 3 4" xfId="10816" xr:uid="{BD86AA57-322F-4C1B-B018-62F6EACC4910}"/>
    <cellStyle name="Normal 4 14 3 4 2" xfId="21196" xr:uid="{0504E1B0-AD3F-4389-9F56-F5429C40419E}"/>
    <cellStyle name="Normal 4 14 3 5" xfId="24735" xr:uid="{AC9459C8-51C0-4A5B-A344-3EC32A48C7BC}"/>
    <cellStyle name="Normal 4 14 3 6" xfId="13351" xr:uid="{65544E5E-2E80-4374-94E1-E4633750314F}"/>
    <cellStyle name="Normal 4 14 4" xfId="4114" xr:uid="{614CDF0E-3883-47E3-B9E2-FC75AA6846B9}"/>
    <cellStyle name="Normal 4 14 4 2" xfId="8886" xr:uid="{CE0D2979-3CC2-4E16-99A1-E495EE2BF7BB}"/>
    <cellStyle name="Normal 4 14 4 2 2" xfId="29001" xr:uid="{02DC788F-D4EF-4769-90C2-42EE0E81F1C9}"/>
    <cellStyle name="Normal 4 14 4 2 3" xfId="19266" xr:uid="{34D3EBDB-64A3-49E2-8A69-EBE888B3B041}"/>
    <cellStyle name="Normal 4 14 4 3" xfId="11719" xr:uid="{CEC56EE9-02B4-4DAB-892F-AB3794B969BF}"/>
    <cellStyle name="Normal 4 14 4 3 2" xfId="22099" xr:uid="{2554EE88-C67C-4BCF-8418-02565EE91145}"/>
    <cellStyle name="Normal 4 14 4 4" xfId="23380" xr:uid="{0077080F-BFF5-424B-B2CB-B34D7942044F}"/>
    <cellStyle name="Normal 4 14 4 5" xfId="16433" xr:uid="{3A6C3A53-5140-4FDC-A0C3-5329963CFD37}"/>
    <cellStyle name="Normal 4 14 5" xfId="5205" xr:uid="{A457423E-1DF2-41DC-A4B5-DBB724771767}"/>
    <cellStyle name="Normal 4 14 5 2" xfId="26350" xr:uid="{B9924351-25AD-4A91-AF05-C171052E973F}"/>
    <cellStyle name="Normal 4 14 5 3" xfId="14502" xr:uid="{6FEBAEFD-D88F-4EB7-B72C-78789019A780}"/>
    <cellStyle name="Normal 4 14 6" xfId="6955" xr:uid="{CF72D73A-0632-421B-BDE2-E5D27A6E7A5A}"/>
    <cellStyle name="Normal 4 14 6 2" xfId="17335" xr:uid="{B4D81D25-1620-47CB-B9AF-15F441DD38DC}"/>
    <cellStyle name="Normal 4 14 7" xfId="9788" xr:uid="{BEDF55D9-9FFB-448B-833B-BBF689AE81E0}"/>
    <cellStyle name="Normal 4 14 7 2" xfId="20168" xr:uid="{4D3BEF02-6CB7-43D0-AB6B-141BC70CEAA7}"/>
    <cellStyle name="Normal 4 14 8" xfId="24096" xr:uid="{A6114E6A-4694-4940-BCA7-3B1717FB1401}"/>
    <cellStyle name="Normal 4 14 9" xfId="12657" xr:uid="{4B4642A6-DBBF-4669-8C69-8BCA481779DA}"/>
    <cellStyle name="Normal 4 15" xfId="901" xr:uid="{00000000-0005-0000-0000-000037050000}"/>
    <cellStyle name="Normal 4 15 2" xfId="5206" xr:uid="{2152EC8C-061D-420B-9D6B-B58F12C90A49}"/>
    <cellStyle name="Normal 4 15 2 2" xfId="24362" xr:uid="{4DDE4A4D-5F2B-4F7F-A5BA-15ADDE58C8FC}"/>
    <cellStyle name="Normal 4 15 2 3" xfId="27477" xr:uid="{32D9C258-AB46-44AB-8C29-2E03E7D079E8}"/>
    <cellStyle name="Normal 4 15 2 4" xfId="14503" xr:uid="{0D8F390E-A323-4C57-A1F7-8CBC2BB21E12}"/>
    <cellStyle name="Normal 4 15 2 5" xfId="30032" xr:uid="{69245435-96EF-48AD-A85F-F3C086021E6B}"/>
    <cellStyle name="Normal 4 15 3" xfId="6956" xr:uid="{6F949056-3DA3-4A4D-905A-8E552E3BD423}"/>
    <cellStyle name="Normal 4 15 3 2" xfId="25309" xr:uid="{D3F1DA03-AAD8-427C-9A93-A07E7808BF9D}"/>
    <cellStyle name="Normal 4 15 3 3" xfId="28384" xr:uid="{FA57FE5A-D7CC-482F-93E0-9A985B1546BB}"/>
    <cellStyle name="Normal 4 15 3 4" xfId="17336" xr:uid="{B2F5535D-F7D8-46A1-9426-87745292EA13}"/>
    <cellStyle name="Normal 4 15 4" xfId="9789" xr:uid="{7EFFA494-332C-4FF7-A18A-C4360C8277FD}"/>
    <cellStyle name="Normal 4 15 4 2" xfId="23555" xr:uid="{F8920579-D83A-4A1C-ACCE-0CFDA508B5D8}"/>
    <cellStyle name="Normal 4 15 4 3" xfId="20169" xr:uid="{A1DA45D1-08B2-44C7-B81E-B11857218F7E}"/>
    <cellStyle name="Normal 4 15 5" xfId="23965" xr:uid="{8CE3825A-C4F9-42C0-9621-05B76667C1F6}"/>
    <cellStyle name="Normal 4 15 6" xfId="13355" xr:uid="{A4669137-42CE-4AC9-95A3-3115BD22BB14}"/>
    <cellStyle name="Normal 4 16" xfId="902" xr:uid="{00000000-0005-0000-0000-000038050000}"/>
    <cellStyle name="Normal 4 16 2" xfId="5207" xr:uid="{FED3D8FC-DAFF-40C4-8DD7-BDE8EFB0E59C}"/>
    <cellStyle name="Normal 4 16 2 2" xfId="25768" xr:uid="{A75464D4-4AA7-42A5-BE86-C487126C1AC8}"/>
    <cellStyle name="Normal 4 16 2 3" xfId="14504" xr:uid="{6F1450C7-6852-41A6-99A6-860D40DDC944}"/>
    <cellStyle name="Normal 4 16 3" xfId="6957" xr:uid="{32BD0D16-5F5E-4167-A5E7-3E9B6E5A12B2}"/>
    <cellStyle name="Normal 4 16 3 2" xfId="25720" xr:uid="{BE9FDC77-A0F5-49B4-ACAB-A6AC91492FDD}"/>
    <cellStyle name="Normal 4 16 3 3" xfId="17337" xr:uid="{5FFB2571-FC61-46DC-AED1-B16F7DBA081F}"/>
    <cellStyle name="Normal 4 16 4" xfId="9790" xr:uid="{5607ABC0-E2B7-46E2-BB78-C9823B632A67}"/>
    <cellStyle name="Normal 4 16 4 2" xfId="20170" xr:uid="{AD2B9DBC-1BBE-452C-B586-31C906581171}"/>
    <cellStyle name="Normal 4 16 5" xfId="25147" xr:uid="{AE767CAC-5D02-4A93-A7AF-0BCE2601708A}"/>
    <cellStyle name="Normal 4 16 6" xfId="12816" xr:uid="{30E9AB7D-7F47-4B82-9C96-E2CA60C87215}"/>
    <cellStyle name="Normal 4 17" xfId="903" xr:uid="{00000000-0005-0000-0000-000039050000}"/>
    <cellStyle name="Normal 4 17 2" xfId="6958" xr:uid="{4A5672F2-61BE-4A26-A933-6069F299B438}"/>
    <cellStyle name="Normal 4 17 2 2" xfId="22969" xr:uid="{47BAEC2D-A30D-47E4-9F65-430C047338C1}"/>
    <cellStyle name="Normal 4 17 2 3" xfId="17338" xr:uid="{CB82390D-6283-4C29-B770-C95BE2A9E212}"/>
    <cellStyle name="Normal 4 17 3" xfId="9791" xr:uid="{F63229C1-550B-4ECA-9EA5-A392957143B7}"/>
    <cellStyle name="Normal 4 17 3 2" xfId="25670" xr:uid="{89A62B8C-B8B9-4918-BC48-D0A81FD726B1}"/>
    <cellStyle name="Normal 4 17 3 3" xfId="20171" xr:uid="{0E4FEF04-9206-48B5-B5BC-5E74285A7EC7}"/>
    <cellStyle name="Normal 4 17 4" xfId="25171" xr:uid="{401EA57A-55C0-47C2-8C89-5D0F48CD4901}"/>
    <cellStyle name="Normal 4 17 5" xfId="14505" xr:uid="{E46752DF-F9B2-4E78-B3A7-2D1EDDB35A8C}"/>
    <cellStyle name="Normal 4 18" xfId="3780" xr:uid="{498D3F45-FE58-4FFC-9753-731FB0ECD3C7}"/>
    <cellStyle name="Normal 4 18 2" xfId="8620" xr:uid="{2A84A90A-6745-4823-8323-8E280FE19B84}"/>
    <cellStyle name="Normal 4 18 2 2" xfId="25798" xr:uid="{DF47F90B-F627-44A8-A898-BE5751EC10DE}"/>
    <cellStyle name="Normal 4 18 2 3" xfId="19000" xr:uid="{F6671693-CA65-4EF4-9FDC-1C434716A144}"/>
    <cellStyle name="Normal 4 18 3" xfId="11453" xr:uid="{3D4288CC-D7A0-4E04-8090-27E9F64B29C3}"/>
    <cellStyle name="Normal 4 18 3 2" xfId="25819" xr:uid="{D49A171E-BC4A-4F1F-B755-F85082362E30}"/>
    <cellStyle name="Normal 4 18 3 3" xfId="21833" xr:uid="{EFC46C14-B2D6-475A-BCEA-D6DA30959BBB}"/>
    <cellStyle name="Normal 4 18 4" xfId="25741" xr:uid="{F7DD7180-DF6E-4610-8D3D-C1A548134F19}"/>
    <cellStyle name="Normal 4 18 5" xfId="16167" xr:uid="{E12B28AA-2ED9-4B37-A7BA-87C97A253640}"/>
    <cellStyle name="Normal 4 19" xfId="5192" xr:uid="{A7BC2BA0-0079-4964-AC4B-AEA350E58462}"/>
    <cellStyle name="Normal 4 19 2" xfId="25674" xr:uid="{DBF43541-1C55-4BB7-AD13-4C9F15C3B47E}"/>
    <cellStyle name="Normal 4 19 3" xfId="24781" xr:uid="{903C44A5-017A-4D5E-A0BB-942EB7E8D36D}"/>
    <cellStyle name="Normal 4 19 4" xfId="23922" xr:uid="{3B4CD16E-8E3C-430D-A3D8-3B182181D5ED}"/>
    <cellStyle name="Normal 4 19 5" xfId="14489" xr:uid="{13D57E3E-453D-45DA-956B-A9DC2EB73F7A}"/>
    <cellStyle name="Normal 4 2" xfId="904" xr:uid="{00000000-0005-0000-0000-00003A050000}"/>
    <cellStyle name="Normal 4 2 10" xfId="905" xr:uid="{00000000-0005-0000-0000-00003B050000}"/>
    <cellStyle name="Normal 4 2 10 10" xfId="12581" xr:uid="{1C1F3AF7-3FC1-4AF5-9260-175B9A0608D1}"/>
    <cellStyle name="Normal 4 2 10 2" xfId="906" xr:uid="{00000000-0005-0000-0000-00003C050000}"/>
    <cellStyle name="Normal 4 2 10 2 2" xfId="2924" xr:uid="{00000000-0005-0000-0000-000049050000}"/>
    <cellStyle name="Normal 4 2 10 2 2 2" xfId="6104" xr:uid="{2CD4AF38-1293-44D3-82FD-381A4547F7B7}"/>
    <cellStyle name="Normal 4 2 10 2 2 2 2" xfId="27609" xr:uid="{887708D4-A3AB-480B-98B7-F11C45DA195B}"/>
    <cellStyle name="Normal 4 2 10 2 2 2 3" xfId="27033" xr:uid="{F192572E-FA3E-4598-99B0-F88A932A5295}"/>
    <cellStyle name="Normal 4 2 10 2 2 2 4" xfId="15582" xr:uid="{15A7E389-7689-4BDC-A601-961369D4FD92}"/>
    <cellStyle name="Normal 4 2 10 2 2 3" xfId="8035" xr:uid="{828286EA-7AA6-42BA-9E2D-104102B86FF6}"/>
    <cellStyle name="Normal 4 2 10 2 2 3 2" xfId="26873" xr:uid="{381EB044-756A-4CF6-B112-722C8D9A299C}"/>
    <cellStyle name="Normal 4 2 10 2 2 3 3" xfId="18415" xr:uid="{E1C40F26-5762-414A-B56B-8AC5973DA0ED}"/>
    <cellStyle name="Normal 4 2 10 2 2 4" xfId="10868" xr:uid="{7A892757-E0BA-4BDD-8C0A-11B8DA7F1D97}"/>
    <cellStyle name="Normal 4 2 10 2 2 4 2" xfId="21248" xr:uid="{AE99E40C-C079-43E4-972C-D74167BF3429}"/>
    <cellStyle name="Normal 4 2 10 2 2 5" xfId="23953" xr:uid="{F2243CEE-2965-4A24-872D-A2AF7333F309}"/>
    <cellStyle name="Normal 4 2 10 2 2 6" xfId="13437" xr:uid="{3E22C284-E8F9-4AA6-8BAE-4DC6B7F62D90}"/>
    <cellStyle name="Normal 4 2 10 2 3" xfId="5210" xr:uid="{9E65A668-589A-46F2-A32A-A1C562E8551F}"/>
    <cellStyle name="Normal 4 2 10 2 3 2" xfId="23899" xr:uid="{E5C68282-A426-45FB-9A48-C863A41A3E5A}"/>
    <cellStyle name="Normal 4 2 10 2 3 3" xfId="28527" xr:uid="{37344D2D-FCB4-48A5-8B55-4E29C951C58C}"/>
    <cellStyle name="Normal 4 2 10 2 3 4" xfId="14508" xr:uid="{89F5FE66-9B28-4ECC-91DC-9E14D076BA8C}"/>
    <cellStyle name="Normal 4 2 10 2 4" xfId="6961" xr:uid="{F52CCE02-B732-4BA3-8AFE-DE0AF264F111}"/>
    <cellStyle name="Normal 4 2 10 2 4 2" xfId="28209" xr:uid="{FE22950C-8E64-4B3B-A5F8-003256BBE512}"/>
    <cellStyle name="Normal 4 2 10 2 4 3" xfId="26122" xr:uid="{43697AA5-C880-44F1-B32B-03B95CC3DF49}"/>
    <cellStyle name="Normal 4 2 10 2 4 4" xfId="17341" xr:uid="{43B24351-9F6E-4914-ACB2-477734EB2CCA}"/>
    <cellStyle name="Normal 4 2 10 2 5" xfId="9794" xr:uid="{28AC10B2-7BB0-4F20-825B-41B1E2AE93C8}"/>
    <cellStyle name="Normal 4 2 10 2 5 2" xfId="29411" xr:uid="{C8A3F48B-174F-4CDF-BF57-C3C2F558B252}"/>
    <cellStyle name="Normal 4 2 10 2 5 3" xfId="20174" xr:uid="{77BBB3EB-0C3C-4801-A6E3-6DFD2E77628F}"/>
    <cellStyle name="Normal 4 2 10 2 6" xfId="22801" xr:uid="{123F473C-911A-4770-95C8-FE7C33678C1B}"/>
    <cellStyle name="Normal 4 2 10 2 7" xfId="12739" xr:uid="{71B1A28C-A5A6-420E-82C3-2A2CD5871B5B}"/>
    <cellStyle name="Normal 4 2 10 3" xfId="907" xr:uid="{00000000-0005-0000-0000-00003D050000}"/>
    <cellStyle name="Normal 4 2 10 3 2" xfId="5211" xr:uid="{8975F72F-D0D1-4725-B25D-9618BD91B371}"/>
    <cellStyle name="Normal 4 2 10 3 2 2" xfId="26362" xr:uid="{4D41C7EA-7484-4536-8C34-C5C9B4859874}"/>
    <cellStyle name="Normal 4 2 10 3 2 3" xfId="26898" xr:uid="{86E894B8-780C-4340-8693-ADE2E5899790}"/>
    <cellStyle name="Normal 4 2 10 3 2 4" xfId="14509" xr:uid="{533CA289-1D73-4347-84A1-0DFBDDD3F8FB}"/>
    <cellStyle name="Normal 4 2 10 3 3" xfId="6962" xr:uid="{B3CA0F27-F4B7-4C63-B850-5C2CE75B6DA8}"/>
    <cellStyle name="Normal 4 2 10 3 3 2" xfId="27322" xr:uid="{1A707BEF-7010-4AE4-A4BB-FA2D06D6AA2E}"/>
    <cellStyle name="Normal 4 2 10 3 3 3" xfId="26896" xr:uid="{2AAD49CE-880D-499C-ACF2-026ED1631D1F}"/>
    <cellStyle name="Normal 4 2 10 3 3 4" xfId="17342" xr:uid="{E52061AB-851B-4536-A0F8-0B5AEE32FF85}"/>
    <cellStyle name="Normal 4 2 10 3 4" xfId="9795" xr:uid="{523F02B9-2BA8-4A3A-9530-DCCDB5AA4B06}"/>
    <cellStyle name="Normal 4 2 10 3 4 2" xfId="29412" xr:uid="{60897F67-55EC-4F07-9C22-3EA69EF53A89}"/>
    <cellStyle name="Normal 4 2 10 3 4 3" xfId="20175" xr:uid="{E526AFD1-0256-43FD-B196-BED2BF3B44C9}"/>
    <cellStyle name="Normal 4 2 10 3 5" xfId="23864" xr:uid="{D093FDC0-6426-4978-A82E-0CB54027E4C6}"/>
    <cellStyle name="Normal 4 2 10 3 6" xfId="13208" xr:uid="{C6392642-0716-4D14-82FD-0E3646BAFCE1}"/>
    <cellStyle name="Normal 4 2 10 4" xfId="2347" xr:uid="{00000000-0005-0000-0000-000047050000}"/>
    <cellStyle name="Normal 4 2 10 4 2" xfId="7474" xr:uid="{5328430A-944E-49B1-AEF6-B5C2F374381D}"/>
    <cellStyle name="Normal 4 2 10 4 2 2" xfId="26224" xr:uid="{8AD8243A-60C9-4B97-B713-D73A48CC2E83}"/>
    <cellStyle name="Normal 4 2 10 4 2 3" xfId="17854" xr:uid="{F611490C-610C-4B2B-99F6-21ED2EC5EB60}"/>
    <cellStyle name="Normal 4 2 10 4 3" xfId="10307" xr:uid="{39F63380-B06A-4B83-9287-B5BD44FC19A7}"/>
    <cellStyle name="Normal 4 2 10 4 3 2" xfId="20687" xr:uid="{9E0A6208-1AD8-4912-8171-8B69711FF9BF}"/>
    <cellStyle name="Normal 4 2 10 4 4" xfId="25312" xr:uid="{CDF812E3-72A6-4230-8038-5F24CF006DAC}"/>
    <cellStyle name="Normal 4 2 10 4 5" xfId="15021" xr:uid="{4C791D4B-FE7D-489A-8C76-E4CB6E277DEF}"/>
    <cellStyle name="Normal 4 2 10 5" xfId="3968" xr:uid="{5996B1B9-A7BD-475C-AA9E-7A83E249082B}"/>
    <cellStyle name="Normal 4 2 10 5 2" xfId="8792" xr:uid="{8F0B5B0A-F029-436A-BBAD-0CFE62AF8BD5}"/>
    <cellStyle name="Normal 4 2 10 5 2 2" xfId="28984" xr:uid="{650C1DE3-5727-426D-989E-C20D2CF3A5AA}"/>
    <cellStyle name="Normal 4 2 10 5 2 3" xfId="19172" xr:uid="{A2D633B8-973E-41F1-AA16-B3AB165CF25B}"/>
    <cellStyle name="Normal 4 2 10 5 3" xfId="11625" xr:uid="{2015F5DE-56CF-436F-AB5E-A7A6158128AB}"/>
    <cellStyle name="Normal 4 2 10 5 3 2" xfId="22005" xr:uid="{30C73229-9442-4B78-8A30-595244F9DEAD}"/>
    <cellStyle name="Normal 4 2 10 5 4" xfId="22907" xr:uid="{2583863C-D271-4D90-9F52-F208277C096D}"/>
    <cellStyle name="Normal 4 2 10 5 5" xfId="16339" xr:uid="{2C97BFC6-BB76-40E9-AD18-3C85D14907A3}"/>
    <cellStyle name="Normal 4 2 10 6" xfId="5209" xr:uid="{7459E4B8-8B62-4EAA-A827-940BFBA6FF6A}"/>
    <cellStyle name="Normal 4 2 10 6 2" xfId="27439" xr:uid="{BA04A4F7-4B2A-4328-A73E-5676854BE081}"/>
    <cellStyle name="Normal 4 2 10 6 3" xfId="26794" xr:uid="{AF87D0D5-F953-41E6-B3A6-2192A80CB766}"/>
    <cellStyle name="Normal 4 2 10 6 4" xfId="14507" xr:uid="{B695B458-2531-4728-B4B1-DCE341083A59}"/>
    <cellStyle name="Normal 4 2 10 7" xfId="6960" xr:uid="{D82B3822-C6A6-4197-9644-17BB0260DAC1}"/>
    <cellStyle name="Normal 4 2 10 7 2" xfId="27339" xr:uid="{1E33A25E-5900-4252-8E58-DED04262F6E4}"/>
    <cellStyle name="Normal 4 2 10 7 3" xfId="17340" xr:uid="{F60F3B04-A426-4F69-BD42-D9B3A45E81F0}"/>
    <cellStyle name="Normal 4 2 10 8" xfId="9793" xr:uid="{42CAC7D8-8534-4BAB-A687-1326501055A5}"/>
    <cellStyle name="Normal 4 2 10 8 2" xfId="20173" xr:uid="{1DE78D67-20A2-4EFB-8D84-458E5AAFFB0D}"/>
    <cellStyle name="Normal 4 2 10 9" xfId="24418" xr:uid="{4AB66C56-8C99-443A-99F7-92D80BCF7025}"/>
    <cellStyle name="Normal 4 2 11" xfId="908" xr:uid="{00000000-0005-0000-0000-00003E050000}"/>
    <cellStyle name="Normal 4 2 11 10" xfId="12500" xr:uid="{82FE4754-DCE8-4B64-A21E-29A06E00D4CD}"/>
    <cellStyle name="Normal 4 2 11 2" xfId="3272" xr:uid="{00000000-0005-0000-0000-00004C050000}"/>
    <cellStyle name="Normal 4 2 11 2 2" xfId="6330" xr:uid="{3C203743-DF6E-4A04-8565-9755DB1F4CA6}"/>
    <cellStyle name="Normal 4 2 11 2 2 2" xfId="23685" xr:uid="{C92B1744-22AD-4EA7-AE28-431EAA341AC6}"/>
    <cellStyle name="Normal 4 2 11 2 2 3" xfId="27084" xr:uid="{35868BFB-4865-4F17-83C6-445B51E8AC96}"/>
    <cellStyle name="Normal 4 2 11 2 2 4" xfId="15899" xr:uid="{51505143-F4E8-43E3-8E67-616BEB8A118A}"/>
    <cellStyle name="Normal 4 2 11 2 3" xfId="8352" xr:uid="{B9119ACF-DBF3-42DA-9795-7AF14DD2F561}"/>
    <cellStyle name="Normal 4 2 11 2 3 2" xfId="27972" xr:uid="{F8019C84-1CFE-4052-A5AC-1E5A131E1BB1}"/>
    <cellStyle name="Normal 4 2 11 2 3 3" xfId="28896" xr:uid="{C4FAB93F-9F72-4D0D-88BF-E4D59DA23AAF}"/>
    <cellStyle name="Normal 4 2 11 2 3 4" xfId="18732" xr:uid="{E1545138-1DF5-4929-BC30-0193935CBD6F}"/>
    <cellStyle name="Normal 4 2 11 2 4" xfId="11185" xr:uid="{B52E1FAC-3E81-4BAB-AB24-976BD2396174}"/>
    <cellStyle name="Normal 4 2 11 2 4 2" xfId="29479" xr:uid="{D6314228-13D1-48DA-9E27-0F30B8D9A2F6}"/>
    <cellStyle name="Normal 4 2 11 2 4 3" xfId="21565" xr:uid="{2451CC2A-117C-430E-9DFD-DE02DE6C3D00}"/>
    <cellStyle name="Normal 4 2 11 2 5" xfId="22873" xr:uid="{3F4E4A5F-4B50-4CDE-8F3E-536A49BDAFDD}"/>
    <cellStyle name="Normal 4 2 11 2 6" xfId="13823" xr:uid="{08AD87F2-2F3B-462B-81D3-DDD4297D05CF}"/>
    <cellStyle name="Normal 4 2 11 3" xfId="2760" xr:uid="{00000000-0005-0000-0000-00004D050000}"/>
    <cellStyle name="Normal 4 2 11 3 2" xfId="5978" xr:uid="{E778F592-8C4F-4F05-B7F8-FE05CFA5DD84}"/>
    <cellStyle name="Normal 4 2 11 3 2 2" xfId="28096" xr:uid="{E6A28BE8-67A0-436F-9730-C21C920A2F19}"/>
    <cellStyle name="Normal 4 2 11 3 2 3" xfId="15431" xr:uid="{DC4F2176-65E5-4192-BD37-E5EDE12B869B}"/>
    <cellStyle name="Normal 4 2 11 3 3" xfId="7884" xr:uid="{48A8E4B2-9E08-4646-95CF-2B2AC6C4BE97}"/>
    <cellStyle name="Normal 4 2 11 3 3 2" xfId="18264" xr:uid="{4AEFFEEF-80E6-4E04-9208-5928F5FA860F}"/>
    <cellStyle name="Normal 4 2 11 3 4" xfId="10717" xr:uid="{4A3E78A9-DA38-479D-9560-2A56A42EDE2E}"/>
    <cellStyle name="Normal 4 2 11 3 4 2" xfId="21097" xr:uid="{167E9FCA-9FBC-4FAD-9C38-9F2A59DE88BF}"/>
    <cellStyle name="Normal 4 2 11 3 5" xfId="22669" xr:uid="{A876EBD5-B8C4-4845-BA45-27AAAD52BC06}"/>
    <cellStyle name="Normal 4 2 11 3 6" xfId="13207" xr:uid="{C072739A-7930-4220-816B-56D8B9F019DF}"/>
    <cellStyle name="Normal 4 2 11 4" xfId="2268" xr:uid="{00000000-0005-0000-0000-00004B050000}"/>
    <cellStyle name="Normal 4 2 11 4 2" xfId="7395" xr:uid="{D3EBD313-E8E6-498E-9C69-81C7C91B4EF9}"/>
    <cellStyle name="Normal 4 2 11 4 2 2" xfId="26957" xr:uid="{24706F7D-8E66-4631-9E2D-73CE0996E932}"/>
    <cellStyle name="Normal 4 2 11 4 2 3" xfId="17775" xr:uid="{44BEC249-2C26-4D7D-8A7B-6EA093550D06}"/>
    <cellStyle name="Normal 4 2 11 4 3" xfId="10228" xr:uid="{37145A3E-5207-4822-9371-1701F1171EAC}"/>
    <cellStyle name="Normal 4 2 11 4 3 2" xfId="20608" xr:uid="{2648A42C-AFC5-4B2A-A487-921917475C33}"/>
    <cellStyle name="Normal 4 2 11 4 4" xfId="22719" xr:uid="{04B88765-A487-4E4C-9901-A4AFCC2BEA9D}"/>
    <cellStyle name="Normal 4 2 11 4 5" xfId="14942" xr:uid="{54722A99-E9CD-42FD-ADE5-3002164BBFB0}"/>
    <cellStyle name="Normal 4 2 11 5" xfId="3967" xr:uid="{40437C33-ED0F-4C4F-A451-25B473F93DC5}"/>
    <cellStyle name="Normal 4 2 11 5 2" xfId="8791" xr:uid="{F601A150-0B31-41E0-8DA0-B0CA702CE233}"/>
    <cellStyle name="Normal 4 2 11 5 2 2" xfId="19171" xr:uid="{C055CD5A-EEA0-4E2F-9C4C-0FFA1884F164}"/>
    <cellStyle name="Normal 4 2 11 5 3" xfId="11624" xr:uid="{18C1F18F-8736-4F0E-9183-DAE598D48C29}"/>
    <cellStyle name="Normal 4 2 11 5 3 2" xfId="22004" xr:uid="{5BD16FAA-15E3-4F97-BD1F-6159CFC80DB3}"/>
    <cellStyle name="Normal 4 2 11 5 4" xfId="28477" xr:uid="{107AD78C-92F9-4F1E-8FBC-B882481E552A}"/>
    <cellStyle name="Normal 4 2 11 5 5" xfId="16338" xr:uid="{FCFE0DAB-F5F6-45F3-A5B5-EC52EB7A7B1C}"/>
    <cellStyle name="Normal 4 2 11 6" xfId="5212" xr:uid="{B46CAF38-B055-486A-8BE3-EDDA147D0CE2}"/>
    <cellStyle name="Normal 4 2 11 6 2" xfId="14510" xr:uid="{9979028E-74D2-48FA-8DDB-B0FB662A7327}"/>
    <cellStyle name="Normal 4 2 11 7" xfId="6963" xr:uid="{2103BA03-C730-48E1-8A8E-3EA6EBE0DC67}"/>
    <cellStyle name="Normal 4 2 11 7 2" xfId="17343" xr:uid="{44ED385A-2AE5-488B-9AF7-EC162777E131}"/>
    <cellStyle name="Normal 4 2 11 8" xfId="9796" xr:uid="{3D1A39C1-0F2B-4485-8F3B-282F54907637}"/>
    <cellStyle name="Normal 4 2 11 8 2" xfId="20176" xr:uid="{1462CF82-5627-415F-A5F1-5446D590116B}"/>
    <cellStyle name="Normal 4 2 11 9" xfId="25481" xr:uid="{0AACD3D2-46F8-4DA4-BBF8-728F9B0062DF}"/>
    <cellStyle name="Normal 4 2 12" xfId="909" xr:uid="{00000000-0005-0000-0000-00003F050000}"/>
    <cellStyle name="Normal 4 2 12 2" xfId="3273" xr:uid="{00000000-0005-0000-0000-00004F050000}"/>
    <cellStyle name="Normal 4 2 12 2 2" xfId="6331" xr:uid="{57243C19-697E-473A-B248-624327C4602A}"/>
    <cellStyle name="Normal 4 2 12 2 2 2" xfId="28199" xr:uid="{7AE55AE3-FE7A-4884-B9D0-FF83A0F217D0}"/>
    <cellStyle name="Normal 4 2 12 2 2 3" xfId="15900" xr:uid="{3FE29F57-3DFD-4507-B092-AE152A169DD6}"/>
    <cellStyle name="Normal 4 2 12 2 3" xfId="8353" xr:uid="{5AD9B8F9-11BB-42FD-9C0F-B2ACEF54F25E}"/>
    <cellStyle name="Normal 4 2 12 2 3 2" xfId="18733" xr:uid="{F2D6770D-4D1C-4B5F-B4AE-F933182345A3}"/>
    <cellStyle name="Normal 4 2 12 2 4" xfId="11186" xr:uid="{22DEECCE-A0CD-40ED-AACB-44B8A1591DC2}"/>
    <cellStyle name="Normal 4 2 12 2 4 2" xfId="21566" xr:uid="{057485CF-B3AB-4D7F-A7B1-06107B4DC1A2}"/>
    <cellStyle name="Normal 4 2 12 2 5" xfId="24212" xr:uid="{A62A4FA9-8C7C-48B5-9FD5-D9DBE6429A79}"/>
    <cellStyle name="Normal 4 2 12 2 6" xfId="13824" xr:uid="{6B44576E-1ADF-4AAB-8E8F-03C03CF5113B}"/>
    <cellStyle name="Normal 4 2 12 3" xfId="4115" xr:uid="{C0E2A95B-A1C1-45B5-ABD0-12419E732CDB}"/>
    <cellStyle name="Normal 4 2 12 3 2" xfId="8887" xr:uid="{64CAA0F6-7251-41FA-B955-52C98B1D866C}"/>
    <cellStyle name="Normal 4 2 12 3 2 2" xfId="29002" xr:uid="{EAA76D94-DAD4-411C-9672-FB8590B35F01}"/>
    <cellStyle name="Normal 4 2 12 3 2 3" xfId="19267" xr:uid="{8DDE7DFE-B407-4EC4-9B14-CFB8194E7F6F}"/>
    <cellStyle name="Normal 4 2 12 3 3" xfId="11720" xr:uid="{3123DE6C-788F-444D-AB15-34EE5957B888}"/>
    <cellStyle name="Normal 4 2 12 3 3 2" xfId="22100" xr:uid="{F9A360FE-0F2C-4A6A-8E01-733B824AA1D3}"/>
    <cellStyle name="Normal 4 2 12 3 4" xfId="24659" xr:uid="{05599161-2CD7-4A59-BB2B-EC7793B7AAD8}"/>
    <cellStyle name="Normal 4 2 12 3 5" xfId="16434" xr:uid="{59BD7CDC-1EE6-43DC-846C-DEB35DC39991}"/>
    <cellStyle name="Normal 4 2 12 4" xfId="5213" xr:uid="{663F3992-2E3B-4876-9DF9-D8F9D70D6972}"/>
    <cellStyle name="Normal 4 2 12 4 2" xfId="24937" xr:uid="{545761CC-FC14-4597-9478-9D21E16AE88C}"/>
    <cellStyle name="Normal 4 2 12 4 3" xfId="26148" xr:uid="{2F7F0F47-228E-4280-8856-CE0E3D9B355A}"/>
    <cellStyle name="Normal 4 2 12 4 4" xfId="14511" xr:uid="{B29831FF-22CC-4496-B741-AED3B23604FD}"/>
    <cellStyle name="Normal 4 2 12 5" xfId="6964" xr:uid="{F9954EFB-9273-41C8-9A78-25F5E8F1288A}"/>
    <cellStyle name="Normal 4 2 12 5 2" xfId="26582" xr:uid="{03D41094-D075-4F1C-BF8B-A5362ED5EBAA}"/>
    <cellStyle name="Normal 4 2 12 5 3" xfId="17344" xr:uid="{C3F3474C-C1A6-41B5-979F-298D44083AF5}"/>
    <cellStyle name="Normal 4 2 12 6" xfId="9797" xr:uid="{76B95C7D-0586-474F-B8AF-B0CCFF19C26A}"/>
    <cellStyle name="Normal 4 2 12 6 2" xfId="20177" xr:uid="{7AEFD330-56B6-4B26-B329-F828984E1315}"/>
    <cellStyle name="Normal 4 2 12 7" xfId="24445" xr:uid="{58AE3336-1CE4-4012-A7DE-217525D1A1BC}"/>
    <cellStyle name="Normal 4 2 12 8" xfId="12658" xr:uid="{7F5BCED3-8E97-496B-A83E-ED562CA0D877}"/>
    <cellStyle name="Normal 4 2 13" xfId="910" xr:uid="{00000000-0005-0000-0000-000040050000}"/>
    <cellStyle name="Normal 4 2 13 2" xfId="5214" xr:uid="{B9CFA165-2251-4903-B5AF-7F91BE12455C}"/>
    <cellStyle name="Normal 4 2 13 2 2" xfId="25276" xr:uid="{683E918D-C673-4735-B0F8-FAC7A5B01144}"/>
    <cellStyle name="Normal 4 2 13 2 3" xfId="28338" xr:uid="{6051871C-D20C-4522-BEFE-D4EBAA8EA9F8}"/>
    <cellStyle name="Normal 4 2 13 2 4" xfId="14512" xr:uid="{D6AFA65F-6472-4E8B-91C1-FBAD54B3CD4F}"/>
    <cellStyle name="Normal 4 2 13 3" xfId="6965" xr:uid="{8C09D563-2893-4843-BCD4-CC10B1168477}"/>
    <cellStyle name="Normal 4 2 13 3 2" xfId="22911" xr:uid="{DCFAB4E1-ADFB-4B54-91B7-297FFF170CCE}"/>
    <cellStyle name="Normal 4 2 13 3 3" xfId="17345" xr:uid="{81640F5B-6D16-441B-9AE6-A663077F7A59}"/>
    <cellStyle name="Normal 4 2 13 4" xfId="9798" xr:uid="{9489FE99-E323-4CE2-AB84-C2870FBC4082}"/>
    <cellStyle name="Normal 4 2 13 4 2" xfId="20178" xr:uid="{EB5230F9-A7EA-4766-9CC0-A005FECC8416}"/>
    <cellStyle name="Normal 4 2 13 5" xfId="23198" xr:uid="{1F99CF31-EECD-4601-A448-FBD0619A42A1}"/>
    <cellStyle name="Normal 4 2 13 6" xfId="13356" xr:uid="{F6163DAC-A749-4C4C-BF5B-FBD5FE08AB67}"/>
    <cellStyle name="Normal 4 2 14" xfId="2430" xr:uid="{00000000-0005-0000-0000-000051050000}"/>
    <cellStyle name="Normal 4 2 14 2" xfId="5727" xr:uid="{1944C359-D1BC-4C47-8FAE-38DD4B5810C8}"/>
    <cellStyle name="Normal 4 2 14 2 2" xfId="28567" xr:uid="{ABE07BF4-324A-46E7-A17D-09E199107C54}"/>
    <cellStyle name="Normal 4 2 14 2 3" xfId="15102" xr:uid="{C59EDB31-B160-4473-BBB4-631B98FC424F}"/>
    <cellStyle name="Normal 4 2 14 3" xfId="7555" xr:uid="{0F980473-09F3-48ED-AC29-9374C6927889}"/>
    <cellStyle name="Normal 4 2 14 3 2" xfId="17935" xr:uid="{C350FC9B-C3ED-4025-BA32-18A6180B4119}"/>
    <cellStyle name="Normal 4 2 14 4" xfId="10388" xr:uid="{34FC9352-DF33-4BA8-8F66-F791B7E33A15}"/>
    <cellStyle name="Normal 4 2 14 4 2" xfId="20768" xr:uid="{6F721377-F3A7-491A-A3F2-EB95C437E24B}"/>
    <cellStyle name="Normal 4 2 14 5" xfId="23754" xr:uid="{EA0D995E-5FF6-4F57-868E-149D4A60FA02}"/>
    <cellStyle name="Normal 4 2 14 6" xfId="12817" xr:uid="{3DCF1676-21AA-4089-A749-0BE68428EC7A}"/>
    <cellStyle name="Normal 4 2 15" xfId="2157" xr:uid="{00000000-0005-0000-0000-000046050000}"/>
    <cellStyle name="Normal 4 2 15 2" xfId="7284" xr:uid="{68D389C6-B65B-4B57-8695-00107252F18A}"/>
    <cellStyle name="Normal 4 2 15 2 2" xfId="27148" xr:uid="{17A309DB-A644-477D-9B0D-A0536F0E8417}"/>
    <cellStyle name="Normal 4 2 15 2 3" xfId="17664" xr:uid="{7C4FD314-CB10-403B-83A5-8290EBEAC479}"/>
    <cellStyle name="Normal 4 2 15 3" xfId="10117" xr:uid="{CFC204A1-6795-48DE-89AF-D3D874DAFB26}"/>
    <cellStyle name="Normal 4 2 15 3 2" xfId="20497" xr:uid="{069D1D85-8652-419E-9121-EA4F3A6D8CD0}"/>
    <cellStyle name="Normal 4 2 15 4" xfId="23114" xr:uid="{0700854F-4580-478D-B6AB-331935D9045D}"/>
    <cellStyle name="Normal 4 2 15 5" xfId="14831" xr:uid="{9E532901-D255-4CD4-A05C-2D4608C4EE1A}"/>
    <cellStyle name="Normal 4 2 16" xfId="3781" xr:uid="{27CC7272-F4E2-4520-8C54-59A332157E49}"/>
    <cellStyle name="Normal 4 2 16 2" xfId="8621" xr:uid="{4EAA9704-FCEC-48C5-8844-C9B8227FEA16}"/>
    <cellStyle name="Normal 4 2 16 2 2" xfId="19001" xr:uid="{E0F32574-3B85-4CF3-BDB9-E03BC42D58A4}"/>
    <cellStyle name="Normal 4 2 16 3" xfId="11454" xr:uid="{E9BA206A-0C6C-4F83-914B-9E2E07F02FA7}"/>
    <cellStyle name="Normal 4 2 16 3 2" xfId="21834" xr:uid="{59BB904D-D1F2-4354-B67B-DE0EA2C8F00A}"/>
    <cellStyle name="Normal 4 2 16 4" xfId="25790" xr:uid="{35B12276-71AF-461C-AE9A-427A350131B5}"/>
    <cellStyle name="Normal 4 2 16 5" xfId="16168" xr:uid="{1545F333-97CF-46AF-850C-51D5368240A3}"/>
    <cellStyle name="Normal 4 2 17" xfId="5208" xr:uid="{40A45B17-08A7-429D-8BD0-7720AD32C752}"/>
    <cellStyle name="Normal 4 2 17 2" xfId="14506" xr:uid="{5B1A016E-2D09-4B3B-98B7-731CCA32B5ED}"/>
    <cellStyle name="Normal 4 2 18" xfId="6959" xr:uid="{1F9797DC-AAF9-450A-834E-2C1BBEA5DA7A}"/>
    <cellStyle name="Normal 4 2 18 2" xfId="17339" xr:uid="{30EFEE0E-5220-4048-9358-20DAC758A838}"/>
    <cellStyle name="Normal 4 2 19" xfId="9792" xr:uid="{9B414E89-376D-43A7-AFAD-BF33BE972A2C}"/>
    <cellStyle name="Normal 4 2 19 2" xfId="20172"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2" xr:uid="{185D5FB2-85C2-4416-AC75-4FDE5AC6B1DF}"/>
    <cellStyle name="Normal 4 2 2 10 2 2 2" xfId="26579" xr:uid="{B42086E8-B959-4099-801F-672DEC2E0025}"/>
    <cellStyle name="Normal 4 2 2 10 2 2 3" xfId="15901" xr:uid="{452F1F5D-5074-4FD2-95C9-D04823D47F33}"/>
    <cellStyle name="Normal 4 2 2 10 2 3" xfId="8354" xr:uid="{153892A2-F93F-4E14-B3F3-08E2EA9DECD7}"/>
    <cellStyle name="Normal 4 2 2 10 2 3 2" xfId="18734" xr:uid="{E97DF94D-DCCB-4B23-B8B5-E2072511C9D1}"/>
    <cellStyle name="Normal 4 2 2 10 2 4" xfId="11187" xr:uid="{132DB61E-A0F6-40EA-8A14-D18FC83EE2CE}"/>
    <cellStyle name="Normal 4 2 2 10 2 4 2" xfId="21567" xr:uid="{B16012CC-04A6-4971-91F8-10D17303B46B}"/>
    <cellStyle name="Normal 4 2 2 10 2 5" xfId="24011" xr:uid="{77E7BDF6-8B7A-4EB6-B150-4D77A6C11D38}"/>
    <cellStyle name="Normal 4 2 2 10 2 6" xfId="13825" xr:uid="{DA35EE25-1A4B-4F9B-B2C0-C383A2CD0766}"/>
    <cellStyle name="Normal 4 2 2 10 3" xfId="4178" xr:uid="{E8F62DEC-F5C8-42CD-A259-9BE651747801}"/>
    <cellStyle name="Normal 4 2 2 10 3 2" xfId="8950" xr:uid="{75BCDBA2-0158-4D5A-9CD1-5F782654B6F2}"/>
    <cellStyle name="Normal 4 2 2 10 3 2 2" xfId="29040" xr:uid="{BC5579B2-43A0-4EA1-A35A-04487637E72F}"/>
    <cellStyle name="Normal 4 2 2 10 3 2 3" xfId="19330" xr:uid="{5F984210-6810-47A9-B5F3-B59C911EC90B}"/>
    <cellStyle name="Normal 4 2 2 10 3 3" xfId="11783" xr:uid="{3339DDCC-70EA-478E-A9F8-32DBB8D883B2}"/>
    <cellStyle name="Normal 4 2 2 10 3 3 2" xfId="22163" xr:uid="{54E497B8-380D-4ACC-8784-CD20EE42FE48}"/>
    <cellStyle name="Normal 4 2 2 10 3 4" xfId="23607" xr:uid="{2C8585E0-C069-4507-BAC1-CCDE8C3D2477}"/>
    <cellStyle name="Normal 4 2 2 10 3 5" xfId="16497" xr:uid="{000A0721-BE3F-4DE6-A670-AAE937D1F561}"/>
    <cellStyle name="Normal 4 2 2 10 4" xfId="5216" xr:uid="{4EB3040A-9666-465A-9EBA-F4CF9D32B3C0}"/>
    <cellStyle name="Normal 4 2 2 10 4 2" xfId="25597" xr:uid="{203D3871-DD7E-4628-82BB-2C2F31A1BC76}"/>
    <cellStyle name="Normal 4 2 2 10 4 3" xfId="26290" xr:uid="{43B93DD7-EA6B-4238-A94D-730A91ED13F8}"/>
    <cellStyle name="Normal 4 2 2 10 4 4" xfId="14514" xr:uid="{87915702-98F2-4892-B3E9-B71660CD3F1A}"/>
    <cellStyle name="Normal 4 2 2 10 5" xfId="6967" xr:uid="{A464D24B-E40E-4838-AB46-D234D06B716F}"/>
    <cellStyle name="Normal 4 2 2 10 5 2" xfId="26300" xr:uid="{C027921C-8B3B-430A-9639-5218B95214C9}"/>
    <cellStyle name="Normal 4 2 2 10 5 3" xfId="17347" xr:uid="{B035E0E2-CAB1-4239-95B7-D4414DE2A23A}"/>
    <cellStyle name="Normal 4 2 2 10 6" xfId="9800" xr:uid="{CDFC3378-980C-472A-910D-BFCC669BD829}"/>
    <cellStyle name="Normal 4 2 2 10 6 2" xfId="20180" xr:uid="{940DF854-35D4-4CBB-9499-CA473C6DE8FA}"/>
    <cellStyle name="Normal 4 2 2 10 7" xfId="23008" xr:uid="{959DFF94-1B52-45F5-ADCF-7A6870F80A28}"/>
    <cellStyle name="Normal 4 2 2 10 8" xfId="12740" xr:uid="{C95538CA-7F08-4DE8-9100-45949CACB198}"/>
    <cellStyle name="Normal 4 2 2 11" xfId="913" xr:uid="{00000000-0005-0000-0000-000043050000}"/>
    <cellStyle name="Normal 4 2 2 11 2" xfId="5217" xr:uid="{27E7D2F7-8A58-4417-81DC-C797F66B222E}"/>
    <cellStyle name="Normal 4 2 2 11 2 2" xfId="22939" xr:uid="{E4853C26-B6A5-4022-B8BA-094D7181B69D}"/>
    <cellStyle name="Normal 4 2 2 11 2 3" xfId="28121" xr:uid="{803779A3-B52D-4DB8-9BA3-E064CEDB4EDF}"/>
    <cellStyle name="Normal 4 2 2 11 2 4" xfId="14515" xr:uid="{607B8411-1C42-495F-A5F9-E4A8C274DF3A}"/>
    <cellStyle name="Normal 4 2 2 11 3" xfId="6968" xr:uid="{5A4AC2D8-0476-44F7-850F-EBE5B9E95294}"/>
    <cellStyle name="Normal 4 2 2 11 3 2" xfId="27037" xr:uid="{EE41EE3F-7DAB-4326-8B66-E1F148D3036C}"/>
    <cellStyle name="Normal 4 2 2 11 3 3" xfId="17348" xr:uid="{E6278A32-D60F-4D6F-BA08-E494E08F2CBE}"/>
    <cellStyle name="Normal 4 2 2 11 4" xfId="9801" xr:uid="{071AFB65-363D-4AEF-8405-D54E4F6B7A51}"/>
    <cellStyle name="Normal 4 2 2 11 4 2" xfId="20181" xr:uid="{F96BCF8A-523F-4905-8DC7-50E08DFF478B}"/>
    <cellStyle name="Normal 4 2 2 11 5" xfId="23708" xr:uid="{DC3F3100-3942-4219-BF9A-89EFA33F2CAA}"/>
    <cellStyle name="Normal 4 2 2 11 6" xfId="13438" xr:uid="{25A1D4A9-1F40-41D7-995E-CD0254D7F015}"/>
    <cellStyle name="Normal 4 2 2 12" xfId="2438" xr:uid="{00000000-0005-0000-0000-000056050000}"/>
    <cellStyle name="Normal 4 2 2 12 2" xfId="5733" xr:uid="{8547517B-8782-4609-B33A-3D63C44BF131}"/>
    <cellStyle name="Normal 4 2 2 12 2 2" xfId="26014" xr:uid="{1CB25410-FC96-496C-8EB8-798C5784FD28}"/>
    <cellStyle name="Normal 4 2 2 12 2 3" xfId="15110" xr:uid="{0FE9A20C-C962-4A7A-AD94-954A69DDA6A6}"/>
    <cellStyle name="Normal 4 2 2 12 3" xfId="7563" xr:uid="{64007956-3482-47D2-9868-CCC187CEB834}"/>
    <cellStyle name="Normal 4 2 2 12 3 2" xfId="17943" xr:uid="{5606201E-E1C2-4C8B-828E-E5CB02270946}"/>
    <cellStyle name="Normal 4 2 2 12 4" xfId="10396" xr:uid="{86A3DC0E-5108-4020-8B99-37CB5341841F}"/>
    <cellStyle name="Normal 4 2 2 12 4 2" xfId="20776" xr:uid="{696A862E-EDD7-4007-BD2B-226DF2627FFB}"/>
    <cellStyle name="Normal 4 2 2 12 5" xfId="23020" xr:uid="{BAF468B8-ED33-44EA-A05D-FDAF302D77CB}"/>
    <cellStyle name="Normal 4 2 2 12 6" xfId="12825" xr:uid="{C759DABA-98F7-4310-A754-1D0D20A4DE9F}"/>
    <cellStyle name="Normal 4 2 2 13" xfId="2168" xr:uid="{00000000-0005-0000-0000-000052050000}"/>
    <cellStyle name="Normal 4 2 2 13 2" xfId="7295" xr:uid="{6FB8E346-A4FC-4EC0-B955-F22EE28F903C}"/>
    <cellStyle name="Normal 4 2 2 13 2 2" xfId="25880" xr:uid="{89DE9C29-9D64-4A61-9946-9E17F5F858CE}"/>
    <cellStyle name="Normal 4 2 2 13 2 3" xfId="17675" xr:uid="{317C0F3D-5A95-46DC-A00F-A42DFA954F0A}"/>
    <cellStyle name="Normal 4 2 2 13 3" xfId="10128" xr:uid="{008BE103-F31A-4EE0-9CE8-279CC533AB21}"/>
    <cellStyle name="Normal 4 2 2 13 3 2" xfId="20508" xr:uid="{6B6C2BA2-CE92-4379-BE26-7E3DB75D7A30}"/>
    <cellStyle name="Normal 4 2 2 13 4" xfId="25002" xr:uid="{51999392-4F95-43AF-A5E4-7A589442CCCB}"/>
    <cellStyle name="Normal 4 2 2 13 5" xfId="14842" xr:uid="{50A31E45-B226-41F3-96D7-F7AE06317ADE}"/>
    <cellStyle name="Normal 4 2 2 14" xfId="3969" xr:uid="{506337B6-E5FF-4C3A-AC3F-7F5EB249ADE2}"/>
    <cellStyle name="Normal 4 2 2 14 2" xfId="8793" xr:uid="{6816267C-CA97-4402-BD8A-30BAE9FFD2EB}"/>
    <cellStyle name="Normal 4 2 2 14 2 2" xfId="19173" xr:uid="{FEE2672A-26C4-496E-8CCD-E2CD8439F4EE}"/>
    <cellStyle name="Normal 4 2 2 14 3" xfId="11626" xr:uid="{0412BC77-676E-48C0-B280-5E17E1F24B54}"/>
    <cellStyle name="Normal 4 2 2 14 3 2" xfId="22006" xr:uid="{C47AF24F-E0E2-4DB5-8006-6E21B6128F61}"/>
    <cellStyle name="Normal 4 2 2 14 4" xfId="28254" xr:uid="{B55D04E7-6FDE-47CC-B0E4-A2E698104F39}"/>
    <cellStyle name="Normal 4 2 2 14 5" xfId="16340" xr:uid="{6FC29E5D-3ECF-4292-BEC7-408E86683948}"/>
    <cellStyle name="Normal 4 2 2 15" xfId="5215" xr:uid="{F75B133F-711A-4428-B6C2-C87F953FE4CB}"/>
    <cellStyle name="Normal 4 2 2 15 2" xfId="14513" xr:uid="{8D7CE6F0-F1F5-4E29-A5FE-BEC7F61EA2C6}"/>
    <cellStyle name="Normal 4 2 2 16" xfId="6966" xr:uid="{227B8A98-21E7-4B31-8E84-EB7743178BF0}"/>
    <cellStyle name="Normal 4 2 2 16 2" xfId="17346" xr:uid="{059F3E2E-C8A1-4492-8C20-7D394D910061}"/>
    <cellStyle name="Normal 4 2 2 17" xfId="9799" xr:uid="{A4C1941F-E307-4CEB-983A-FA32E492783F}"/>
    <cellStyle name="Normal 4 2 2 17 2" xfId="20179" xr:uid="{DB2017BF-18F0-4687-AD41-27960EC6A76F}"/>
    <cellStyle name="Normal 4 2 2 18" xfId="23649" xr:uid="{0A8A455A-A8EF-430F-92FD-55612F61147B}"/>
    <cellStyle name="Normal 4 2 2 19" xfId="12400" xr:uid="{7232607F-40C2-428E-83EC-64C6242A32AC}"/>
    <cellStyle name="Normal 4 2 2 2" xfId="914" xr:uid="{00000000-0005-0000-0000-000044050000}"/>
    <cellStyle name="Normal 4 2 2 2 10" xfId="5218" xr:uid="{364E115F-8F58-470F-8CA2-708DF92C7DC9}"/>
    <cellStyle name="Normal 4 2 2 2 10 2" xfId="14516" xr:uid="{7160F19E-8775-4FA0-900D-158F6A3203ED}"/>
    <cellStyle name="Normal 4 2 2 2 11" xfId="6969" xr:uid="{DCD49193-39B7-416C-B686-ADE5E64F7630}"/>
    <cellStyle name="Normal 4 2 2 2 11 2" xfId="17349" xr:uid="{1056EB77-8C93-489F-A457-7C6479E8980D}"/>
    <cellStyle name="Normal 4 2 2 2 12" xfId="9802" xr:uid="{0B953A81-D92E-44F0-A54A-527F8DE97B99}"/>
    <cellStyle name="Normal 4 2 2 2 12 2" xfId="20182" xr:uid="{09116E36-69EE-4EE1-AB7C-6ED61FACEDB4}"/>
    <cellStyle name="Normal 4 2 2 2 13" xfId="24788" xr:uid="{B823D996-2878-4B0A-BD9F-8035BEA5F8C9}"/>
    <cellStyle name="Normal 4 2 2 2 14" xfId="12423" xr:uid="{EF2096D0-6203-4F9D-8317-B60DD2079030}"/>
    <cellStyle name="Normal 4 2 2 2 2" xfId="915" xr:uid="{00000000-0005-0000-0000-000045050000}"/>
    <cellStyle name="Normal 4 2 2 2 2 10" xfId="6970" xr:uid="{FBFD471C-F7A4-4045-9E45-7FC9C20E281F}"/>
    <cellStyle name="Normal 4 2 2 2 2 10 2" xfId="17350" xr:uid="{81BE71D8-3FB8-45C2-9262-D46F9334548D}"/>
    <cellStyle name="Normal 4 2 2 2 2 11" xfId="9803" xr:uid="{6B2B4B35-2608-4CF9-9808-23B644968073}"/>
    <cellStyle name="Normal 4 2 2 2 2 11 2" xfId="20183" xr:uid="{4BD94397-7859-4669-8DE7-21131FC76711}"/>
    <cellStyle name="Normal 4 2 2 2 2 12" xfId="24466" xr:uid="{2675B592-A58D-4B77-8B94-8676EAB45A3C}"/>
    <cellStyle name="Normal 4 2 2 2 2 13" xfId="12483" xr:uid="{0078570A-5EDE-4ACF-8733-E2FB68784F0C}"/>
    <cellStyle name="Normal 4 2 2 2 2 2" xfId="916" xr:uid="{00000000-0005-0000-0000-000046050000}"/>
    <cellStyle name="Normal 4 2 2 2 2 2 10" xfId="13048" xr:uid="{381C7113-683D-43E6-BCCA-0D1F2EB08DFC}"/>
    <cellStyle name="Normal 4 2 2 2 2 2 2" xfId="2764" xr:uid="{00000000-0005-0000-0000-00005A050000}"/>
    <cellStyle name="Normal 4 2 2 2 2 2 2 2" xfId="3277" xr:uid="{00000000-0005-0000-0000-00005B050000}"/>
    <cellStyle name="Normal 4 2 2 2 2 2 2 2 2" xfId="6335" xr:uid="{B8ACEB30-0CE2-4173-B279-A6A7C4B74632}"/>
    <cellStyle name="Normal 4 2 2 2 2 2 2 2 2 2" xfId="27885" xr:uid="{7BD79C04-A0A8-4BF9-BA89-7647764278B8}"/>
    <cellStyle name="Normal 4 2 2 2 2 2 2 2 2 3" xfId="15904" xr:uid="{056C4EB1-52EB-49F9-8A39-8E3104E2BD69}"/>
    <cellStyle name="Normal 4 2 2 2 2 2 2 2 3" xfId="8357" xr:uid="{09D49612-BF5E-42A4-81E7-8D0CF8A45DFB}"/>
    <cellStyle name="Normal 4 2 2 2 2 2 2 2 3 2" xfId="18737" xr:uid="{A3F72BED-15B3-4F0D-B23D-DDE223D168C3}"/>
    <cellStyle name="Normal 4 2 2 2 2 2 2 2 4" xfId="11190" xr:uid="{4F15445F-E254-4744-AFD8-98DD5955A3F6}"/>
    <cellStyle name="Normal 4 2 2 2 2 2 2 2 4 2" xfId="21570" xr:uid="{5720F82A-957C-469D-B4DE-DEA634CA4FF5}"/>
    <cellStyle name="Normal 4 2 2 2 2 2 2 2 5" xfId="25447" xr:uid="{104A3E42-31B4-4435-A191-36A34B559480}"/>
    <cellStyle name="Normal 4 2 2 2 2 2 2 2 6" xfId="13828" xr:uid="{4CB194F4-5771-4E79-8CC9-8C1142B493C0}"/>
    <cellStyle name="Normal 4 2 2 2 2 2 2 3" xfId="4322" xr:uid="{F0596E22-3024-46AE-9601-D6EC0250F4CC}"/>
    <cellStyle name="Normal 4 2 2 2 2 2 2 3 2" xfId="9094" xr:uid="{BA6C2552-E7CD-45EC-8D65-1D81C7C490FD}"/>
    <cellStyle name="Normal 4 2 2 2 2 2 2 3 2 2" xfId="29137" xr:uid="{2ED4F116-AE48-4DD7-B2DC-0FA0ED7D4D2F}"/>
    <cellStyle name="Normal 4 2 2 2 2 2 2 3 2 3" xfId="19474" xr:uid="{E2B1A06E-BC42-48EB-A399-5AD1CF4AFF9A}"/>
    <cellStyle name="Normal 4 2 2 2 2 2 2 3 3" xfId="11927" xr:uid="{7B61F769-7681-4E74-8261-76194DC96EA4}"/>
    <cellStyle name="Normal 4 2 2 2 2 2 2 3 3 2" xfId="22307" xr:uid="{4B15C1DE-14C7-47ED-B545-930AF3BE57FD}"/>
    <cellStyle name="Normal 4 2 2 2 2 2 2 3 4" xfId="23970" xr:uid="{E14D23FD-4C6E-4A17-BDB4-4BC1E4323E26}"/>
    <cellStyle name="Normal 4 2 2 2 2 2 2 3 5" xfId="16641" xr:uid="{55064A3D-6723-44F9-BCAC-D31647776C51}"/>
    <cellStyle name="Normal 4 2 2 2 2 2 2 4" xfId="5982" xr:uid="{2D391F71-8852-498E-919B-1BC4D82E05D1}"/>
    <cellStyle name="Normal 4 2 2 2 2 2 2 4 2" xfId="28158" xr:uid="{47AFD2F5-31E0-4592-8088-089B9256271A}"/>
    <cellStyle name="Normal 4 2 2 2 2 2 2 4 3" xfId="15435" xr:uid="{85ED1564-DEA1-4D4E-86E0-9F3C30586B03}"/>
    <cellStyle name="Normal 4 2 2 2 2 2 2 5" xfId="7888" xr:uid="{3BEDB544-4F3A-460B-8604-4A7F80F80213}"/>
    <cellStyle name="Normal 4 2 2 2 2 2 2 5 2" xfId="18268" xr:uid="{7403030F-0C12-4503-9663-025B88F1465A}"/>
    <cellStyle name="Normal 4 2 2 2 2 2 2 6" xfId="10721" xr:uid="{D4E14310-DBD6-45F8-8432-B1F4E22B2EE9}"/>
    <cellStyle name="Normal 4 2 2 2 2 2 2 6 2" xfId="21101" xr:uid="{863C0D28-CD95-4B89-AD02-44CE4C7F79C9}"/>
    <cellStyle name="Normal 4 2 2 2 2 2 2 7" xfId="24428" xr:uid="{51103B87-10AF-43AF-9352-1EA17A854C2C}"/>
    <cellStyle name="Normal 4 2 2 2 2 2 2 8" xfId="13212" xr:uid="{8F923523-AF98-4C51-8FCF-0A238C899859}"/>
    <cellStyle name="Normal 4 2 2 2 2 2 3" xfId="3278" xr:uid="{00000000-0005-0000-0000-00005C050000}"/>
    <cellStyle name="Normal 4 2 2 2 2 2 3 2" xfId="4503" xr:uid="{C4960D59-ABB2-4263-B98F-3ADF28BD29AD}"/>
    <cellStyle name="Normal 4 2 2 2 2 2 3 2 2" xfId="9275" xr:uid="{5E2E79B0-1FA2-4ACF-9126-695F56DFD9EE}"/>
    <cellStyle name="Normal 4 2 2 2 2 2 3 2 2 2" xfId="19655" xr:uid="{FEECDFFA-5CAD-446C-B6DB-9EC0ACAF8C97}"/>
    <cellStyle name="Normal 4 2 2 2 2 2 3 2 3" xfId="12108" xr:uid="{C4879C75-18E5-4C23-8AF2-EA7F4561FCE3}"/>
    <cellStyle name="Normal 4 2 2 2 2 2 3 2 3 2" xfId="22488" xr:uid="{B343FD7E-829C-402E-B665-34829A6EF2A0}"/>
    <cellStyle name="Normal 4 2 2 2 2 2 3 2 4" xfId="26757" xr:uid="{D8DF39DE-DEBC-4B6D-BF97-3D569CC19CCF}"/>
    <cellStyle name="Normal 4 2 2 2 2 2 3 2 5" xfId="16822" xr:uid="{8D6CD8B5-B9D3-4D1A-932C-4FDA296EAACE}"/>
    <cellStyle name="Normal 4 2 2 2 2 2 3 3" xfId="6336" xr:uid="{3D22DF39-A235-4A42-AC45-2DFC73B9B481}"/>
    <cellStyle name="Normal 4 2 2 2 2 2 3 3 2" xfId="15905" xr:uid="{20EFF842-34D6-413B-A22E-5B91EEB0AD2A}"/>
    <cellStyle name="Normal 4 2 2 2 2 2 3 4" xfId="8358" xr:uid="{B62D4CB3-E43D-4F06-8BB2-4ED8C9FE06BC}"/>
    <cellStyle name="Normal 4 2 2 2 2 2 3 4 2" xfId="18738" xr:uid="{D52C76AA-AA51-4268-BE14-158A9A6BBDFF}"/>
    <cellStyle name="Normal 4 2 2 2 2 2 3 5" xfId="11191" xr:uid="{3E981503-59DE-4E02-9232-C87B1235CD5D}"/>
    <cellStyle name="Normal 4 2 2 2 2 2 3 5 2" xfId="21571" xr:uid="{44313A65-735C-4B6F-9E3D-EC1D47FD9835}"/>
    <cellStyle name="Normal 4 2 2 2 2 2 3 6" xfId="23991" xr:uid="{A66FD1E4-2484-479A-8073-731C626FE251}"/>
    <cellStyle name="Normal 4 2 2 2 2 2 3 7" xfId="13829" xr:uid="{7F59F0FA-9FEF-403D-A242-D34BDDD37F66}"/>
    <cellStyle name="Normal 4 2 2 2 2 2 4" xfId="3276" xr:uid="{00000000-0005-0000-0000-00005D050000}"/>
    <cellStyle name="Normal 4 2 2 2 2 2 4 2" xfId="6334" xr:uid="{7A735161-B8C5-44A4-A4CE-A5FEEF41D92B}"/>
    <cellStyle name="Normal 4 2 2 2 2 2 4 2 2" xfId="26630" xr:uid="{6DAB9FC2-EFC9-4B64-AED0-A9FEE05D1429}"/>
    <cellStyle name="Normal 4 2 2 2 2 2 4 2 3" xfId="15903" xr:uid="{82A4BE76-6424-490A-BAD3-E9981441ADFF}"/>
    <cellStyle name="Normal 4 2 2 2 2 2 4 3" xfId="8356" xr:uid="{C0A69965-9CE8-4AAD-90D3-8CD6D399852A}"/>
    <cellStyle name="Normal 4 2 2 2 2 2 4 3 2" xfId="18736" xr:uid="{F02D0328-7796-4150-9617-E54D067863F7}"/>
    <cellStyle name="Normal 4 2 2 2 2 2 4 4" xfId="11189" xr:uid="{DA82A739-2A85-4F7E-93B4-0A10E74E95B8}"/>
    <cellStyle name="Normal 4 2 2 2 2 2 4 4 2" xfId="21569" xr:uid="{2ADCF35A-5C13-4FBF-9683-A53E1D794BB6}"/>
    <cellStyle name="Normal 4 2 2 2 2 2 4 5" xfId="24754" xr:uid="{E3ED486C-C073-4F6D-924E-826C33313BA5}"/>
    <cellStyle name="Normal 4 2 2 2 2 2 4 6" xfId="13827" xr:uid="{D7B5A615-11BF-4D15-A925-307EF0939938}"/>
    <cellStyle name="Normal 4 2 2 2 2 2 5" xfId="4247" xr:uid="{CC6D375D-BD4D-40F5-9C57-7D2555740F5E}"/>
    <cellStyle name="Normal 4 2 2 2 2 2 5 2" xfId="9019" xr:uid="{4DC7DB8F-38A3-4B33-A67C-CF99CC9D11EE}"/>
    <cellStyle name="Normal 4 2 2 2 2 2 5 2 2" xfId="29090" xr:uid="{91B21A91-3A94-4F37-A8DC-9EB5B6AD36FC}"/>
    <cellStyle name="Normal 4 2 2 2 2 2 5 2 3" xfId="19399" xr:uid="{5CD80ABA-E1E9-4602-8258-8E1497F69587}"/>
    <cellStyle name="Normal 4 2 2 2 2 2 5 3" xfId="11852" xr:uid="{C0EF5E50-5348-49CA-B68D-21DE54DE347E}"/>
    <cellStyle name="Normal 4 2 2 2 2 2 5 3 2" xfId="22232" xr:uid="{91C55B56-521E-473A-B31D-860E68AB3DC2}"/>
    <cellStyle name="Normal 4 2 2 2 2 2 5 4" xfId="25469" xr:uid="{28BA4A29-AD1A-4A54-AE20-AEB3BC2E7175}"/>
    <cellStyle name="Normal 4 2 2 2 2 2 5 5" xfId="16566" xr:uid="{943696B2-CEE6-4E22-B067-25005356976F}"/>
    <cellStyle name="Normal 4 2 2 2 2 2 6" xfId="5220" xr:uid="{8D425C41-DB49-4C08-8292-EEBA558AED65}"/>
    <cellStyle name="Normal 4 2 2 2 2 2 6 2" xfId="26102" xr:uid="{3797F20E-714F-47D7-AABA-4F2A42BBC04D}"/>
    <cellStyle name="Normal 4 2 2 2 2 2 6 3" xfId="14518" xr:uid="{1EF54C17-758F-4721-881E-32B942577160}"/>
    <cellStyle name="Normal 4 2 2 2 2 2 7" xfId="6971" xr:uid="{4D95FE9B-573B-4455-80C7-E879AF30CE0A}"/>
    <cellStyle name="Normal 4 2 2 2 2 2 7 2" xfId="17351" xr:uid="{5E91A820-70D7-4845-B9B2-02D632E906BC}"/>
    <cellStyle name="Normal 4 2 2 2 2 2 8" xfId="9804" xr:uid="{6435EA55-4A57-4026-BBFE-853758CC3F04}"/>
    <cellStyle name="Normal 4 2 2 2 2 2 8 2" xfId="20184" xr:uid="{0040778D-3436-4031-B47B-7043A6EDC977}"/>
    <cellStyle name="Normal 4 2 2 2 2 2 9" xfId="22804" xr:uid="{405BFEED-439C-4ECB-9DD2-C937295F820A}"/>
    <cellStyle name="Normal 4 2 2 2 2 3" xfId="2763" xr:uid="{00000000-0005-0000-0000-00005E050000}"/>
    <cellStyle name="Normal 4 2 2 2 2 3 2" xfId="3279" xr:uid="{00000000-0005-0000-0000-00005F050000}"/>
    <cellStyle name="Normal 4 2 2 2 2 3 2 2" xfId="6337" xr:uid="{6F599886-50AC-44C8-BB63-387A109B2C0C}"/>
    <cellStyle name="Normal 4 2 2 2 2 3 2 2 2" xfId="28293" xr:uid="{C3D29537-2C39-45E4-9B83-9A7C9FBB291E}"/>
    <cellStyle name="Normal 4 2 2 2 2 3 2 2 3" xfId="15906" xr:uid="{12E46451-17A2-49E9-B949-BA87973F3990}"/>
    <cellStyle name="Normal 4 2 2 2 2 3 2 3" xfId="8359" xr:uid="{CAAA5857-6B10-4F1C-BD3B-47F91B744DDD}"/>
    <cellStyle name="Normal 4 2 2 2 2 3 2 3 2" xfId="18739" xr:uid="{366D2C2C-2663-4830-93C1-A3A75DC980BA}"/>
    <cellStyle name="Normal 4 2 2 2 2 3 2 4" xfId="11192" xr:uid="{AF994CEA-8DDC-4B2D-8F5B-4191DA0CEAA3}"/>
    <cellStyle name="Normal 4 2 2 2 2 3 2 4 2" xfId="21572" xr:uid="{3E972101-8543-4643-99BC-C2BC9EA6E181}"/>
    <cellStyle name="Normal 4 2 2 2 2 3 2 5" xfId="23818" xr:uid="{8317A978-06D6-47EF-A1A5-03A902BCAEFE}"/>
    <cellStyle name="Normal 4 2 2 2 2 3 2 6" xfId="13830" xr:uid="{33CB82B1-B3D6-4C39-97FB-08508AEE9FCB}"/>
    <cellStyle name="Normal 4 2 2 2 2 3 3" xfId="4321" xr:uid="{C3395475-EFDB-4698-84AF-97E8EB448CA9}"/>
    <cellStyle name="Normal 4 2 2 2 2 3 3 2" xfId="9093" xr:uid="{064CBE81-A934-4A21-A818-105ED985EC0D}"/>
    <cellStyle name="Normal 4 2 2 2 2 3 3 2 2" xfId="29136" xr:uid="{00C57CEC-F247-4291-9634-6F04CED5819E}"/>
    <cellStyle name="Normal 4 2 2 2 2 3 3 2 3" xfId="19473" xr:uid="{B03D30EE-5FE1-497E-A5A7-ADF8B01A2439}"/>
    <cellStyle name="Normal 4 2 2 2 2 3 3 3" xfId="11926" xr:uid="{E304E41F-6D35-4010-8A1E-A3B506FC073C}"/>
    <cellStyle name="Normal 4 2 2 2 2 3 3 3 2" xfId="22306" xr:uid="{1CCC0997-75C1-4453-B046-2440FA702C06}"/>
    <cellStyle name="Normal 4 2 2 2 2 3 3 4" xfId="23904" xr:uid="{331EDECF-7D60-4CE5-A477-CF6F841D8940}"/>
    <cellStyle name="Normal 4 2 2 2 2 3 3 5" xfId="16640" xr:uid="{DC8E110D-2CDC-4699-92F3-98582196137E}"/>
    <cellStyle name="Normal 4 2 2 2 2 3 4" xfId="5981" xr:uid="{82511949-F407-4787-AB88-3B911D3733BD}"/>
    <cellStyle name="Normal 4 2 2 2 2 3 4 2" xfId="28544" xr:uid="{567136AE-C2C4-4AD1-97D8-639A684F147D}"/>
    <cellStyle name="Normal 4 2 2 2 2 3 4 3" xfId="15434" xr:uid="{74A6AA41-E4EB-43E7-9C1E-5328428D32C7}"/>
    <cellStyle name="Normal 4 2 2 2 2 3 5" xfId="7887" xr:uid="{DE58D20C-2F88-4D7D-BD01-3512CBDC095E}"/>
    <cellStyle name="Normal 4 2 2 2 2 3 5 2" xfId="18267" xr:uid="{184D57AF-D37C-42E0-A9BF-D97A730CC4A5}"/>
    <cellStyle name="Normal 4 2 2 2 2 3 6" xfId="10720" xr:uid="{0B4729B8-3E78-47E4-A1D3-CC04345AB3EF}"/>
    <cellStyle name="Normal 4 2 2 2 2 3 6 2" xfId="21100" xr:uid="{3D377C8A-6FB9-41F2-BFA6-AE9A8EB3742C}"/>
    <cellStyle name="Normal 4 2 2 2 2 3 7" xfId="23861" xr:uid="{6D28C593-A7B1-439A-855E-26108A25625D}"/>
    <cellStyle name="Normal 4 2 2 2 2 3 8" xfId="13211" xr:uid="{2F74BFD1-832B-4EDB-8525-BB152BCEF047}"/>
    <cellStyle name="Normal 4 2 2 2 2 4" xfId="3280" xr:uid="{00000000-0005-0000-0000-000060050000}"/>
    <cellStyle name="Normal 4 2 2 2 2 4 2" xfId="4504" xr:uid="{A423A57F-4B31-4ABC-94E5-261B442008F4}"/>
    <cellStyle name="Normal 4 2 2 2 2 4 2 2" xfId="9276" xr:uid="{01125D3C-A911-41C1-A52A-E9713F0CA091}"/>
    <cellStyle name="Normal 4 2 2 2 2 4 2 2 2" xfId="19656" xr:uid="{4EAFBCB5-9E0A-4E27-87FE-F6B6E7A1E05A}"/>
    <cellStyle name="Normal 4 2 2 2 2 4 2 3" xfId="12109" xr:uid="{0C9A767A-4E2E-44B8-83BE-81C71939CEFE}"/>
    <cellStyle name="Normal 4 2 2 2 2 4 2 3 2" xfId="22489" xr:uid="{2A927B39-6FD2-4FF0-AB17-9AE29384958F}"/>
    <cellStyle name="Normal 4 2 2 2 2 4 2 4" xfId="27941" xr:uid="{7426BC20-4997-46FE-BA4F-2F944E01A8DB}"/>
    <cellStyle name="Normal 4 2 2 2 2 4 2 5" xfId="16823" xr:uid="{95E11B15-F74B-4978-B820-74FD92A3F434}"/>
    <cellStyle name="Normal 4 2 2 2 2 4 3" xfId="6338" xr:uid="{FF70B162-4850-4388-B5CA-EEFAEB34D3E2}"/>
    <cellStyle name="Normal 4 2 2 2 2 4 3 2" xfId="15907" xr:uid="{C215E602-59B2-4BC4-B2B0-158367296468}"/>
    <cellStyle name="Normal 4 2 2 2 2 4 4" xfId="8360" xr:uid="{A19C8D5D-4DAD-4D76-AEEE-A5DC9E9F75B7}"/>
    <cellStyle name="Normal 4 2 2 2 2 4 4 2" xfId="18740" xr:uid="{A805E533-3D68-46DF-A972-069B1DB12A96}"/>
    <cellStyle name="Normal 4 2 2 2 2 4 5" xfId="11193" xr:uid="{1E7601FC-DD29-49F5-AE25-E5EF8894E07D}"/>
    <cellStyle name="Normal 4 2 2 2 2 4 5 2" xfId="21573" xr:uid="{78D30B21-FCE6-4C62-B0A2-8757813E3BA7}"/>
    <cellStyle name="Normal 4 2 2 2 2 4 6" xfId="23533" xr:uid="{98E53F46-CB64-45E1-84CB-035C4715276C}"/>
    <cellStyle name="Normal 4 2 2 2 2 4 7" xfId="13831" xr:uid="{F6122276-2D32-4C10-8C43-5F49D34D894B}"/>
    <cellStyle name="Normal 4 2 2 2 2 5" xfId="3275" xr:uid="{00000000-0005-0000-0000-000061050000}"/>
    <cellStyle name="Normal 4 2 2 2 2 5 2" xfId="6333" xr:uid="{60F73424-790C-46E1-B5C6-885A1AF07FF6}"/>
    <cellStyle name="Normal 4 2 2 2 2 5 2 2" xfId="27999" xr:uid="{8BC18318-709F-4054-902A-E7AE5D25BFF9}"/>
    <cellStyle name="Normal 4 2 2 2 2 5 2 3" xfId="15902" xr:uid="{9C0574D4-FB05-4BD5-826A-8C05666DCD78}"/>
    <cellStyle name="Normal 4 2 2 2 2 5 3" xfId="8355" xr:uid="{CD849E83-F7D1-4A92-955F-9C1A6644143D}"/>
    <cellStyle name="Normal 4 2 2 2 2 5 3 2" xfId="18735" xr:uid="{4F487EA7-6651-4245-BF24-630B16ED073B}"/>
    <cellStyle name="Normal 4 2 2 2 2 5 4" xfId="11188" xr:uid="{D225D92F-E41F-42B4-B89D-25457A02BFCA}"/>
    <cellStyle name="Normal 4 2 2 2 2 5 4 2" xfId="21568" xr:uid="{12619C35-F315-4D9D-A84E-273D6CC5238A}"/>
    <cellStyle name="Normal 4 2 2 2 2 5 5" xfId="24251" xr:uid="{A296CF64-4476-444F-98F6-78180AB82126}"/>
    <cellStyle name="Normal 4 2 2 2 2 5 6" xfId="13826" xr:uid="{5FE98964-64C5-40FC-87C7-397116A3E87B}"/>
    <cellStyle name="Normal 4 2 2 2 2 6" xfId="2557" xr:uid="{00000000-0005-0000-0000-000062050000}"/>
    <cellStyle name="Normal 4 2 2 2 2 6 2" xfId="5827" xr:uid="{0DF684C7-764C-4AAC-8CD8-14201A6C6590}"/>
    <cellStyle name="Normal 4 2 2 2 2 6 2 2" xfId="27215" xr:uid="{0B025752-5132-41E9-99B4-38149AF0795A}"/>
    <cellStyle name="Normal 4 2 2 2 2 6 2 3" xfId="15229" xr:uid="{58068AC9-58D3-461F-BB08-9F9B2240891D}"/>
    <cellStyle name="Normal 4 2 2 2 2 6 3" xfId="7682" xr:uid="{230B2416-A2F5-44E7-8B0D-FE6882FF5675}"/>
    <cellStyle name="Normal 4 2 2 2 2 6 3 2" xfId="18062" xr:uid="{CC6576D4-B509-4518-9ED6-F821A660E7F9}"/>
    <cellStyle name="Normal 4 2 2 2 2 6 4" xfId="10515" xr:uid="{FDB8EBD0-01F4-4E5C-A1B8-6FB6E9030363}"/>
    <cellStyle name="Normal 4 2 2 2 2 6 4 2" xfId="20895" xr:uid="{7CF60288-1231-484C-BDA0-74CA89989A7F}"/>
    <cellStyle name="Normal 4 2 2 2 2 6 5" xfId="24946" xr:uid="{20493766-E88B-4D6A-BA0E-13FDFE62A073}"/>
    <cellStyle name="Normal 4 2 2 2 2 6 6" xfId="12945" xr:uid="{8A840297-6404-4D8D-BFD8-B0944E3D8CE5}"/>
    <cellStyle name="Normal 4 2 2 2 2 7" xfId="2251" xr:uid="{00000000-0005-0000-0000-000058050000}"/>
    <cellStyle name="Normal 4 2 2 2 2 7 2" xfId="7378" xr:uid="{6254E648-DD1A-4488-82E8-25A0BE964A06}"/>
    <cellStyle name="Normal 4 2 2 2 2 7 2 2" xfId="17758" xr:uid="{52AE3BC1-BB63-4E5C-BE16-6713D509A65E}"/>
    <cellStyle name="Normal 4 2 2 2 2 7 3" xfId="10211" xr:uid="{1E482F3D-96F8-440C-BE60-A80086D8B3A8}"/>
    <cellStyle name="Normal 4 2 2 2 2 7 3 2" xfId="20591" xr:uid="{6CC03342-5797-44F3-996E-B8275468CEDF}"/>
    <cellStyle name="Normal 4 2 2 2 2 7 4" xfId="22789" xr:uid="{9BCF720B-752D-48A4-9E53-8CFF0F96D762}"/>
    <cellStyle name="Normal 4 2 2 2 2 7 5" xfId="14925" xr:uid="{0FBE1125-EB6C-4287-97AB-777916CFB58B}"/>
    <cellStyle name="Normal 4 2 2 2 2 8" xfId="3802" xr:uid="{24DA41A7-685F-424A-BFC2-2BBAB9FDCAE4}"/>
    <cellStyle name="Normal 4 2 2 2 2 8 2" xfId="8638" xr:uid="{EE91C2E1-CEEC-4FA3-B153-68C755A4A508}"/>
    <cellStyle name="Normal 4 2 2 2 2 8 2 2" xfId="19018" xr:uid="{592F2261-B02C-4FA5-B080-1625E0E8FD5F}"/>
    <cellStyle name="Normal 4 2 2 2 2 8 3" xfId="11471" xr:uid="{3B65E4CB-832D-49D9-97A9-556C3AFB1965}"/>
    <cellStyle name="Normal 4 2 2 2 2 8 3 2" xfId="21851" xr:uid="{E01C12FF-0186-410A-A58F-A8D094EE9F31}"/>
    <cellStyle name="Normal 4 2 2 2 2 8 4" xfId="16185" xr:uid="{16C9592A-6A5B-4535-B26D-DF226ACE4CCA}"/>
    <cellStyle name="Normal 4 2 2 2 2 9" xfId="5219" xr:uid="{098FB361-0977-449C-A54A-751652BABDB3}"/>
    <cellStyle name="Normal 4 2 2 2 2 9 2" xfId="14517" xr:uid="{6C2C943B-1F73-4481-B253-8FC5292D5710}"/>
    <cellStyle name="Normal 4 2 2 2 3" xfId="917" xr:uid="{00000000-0005-0000-0000-000047050000}"/>
    <cellStyle name="Normal 4 2 2 2 3 10" xfId="9805" xr:uid="{47D7B61C-4B5F-48EF-AE2A-F6164E629AC3}"/>
    <cellStyle name="Normal 4 2 2 2 3 10 2" xfId="20185" xr:uid="{D188C3D8-E33C-44DA-A6D5-05210E795B88}"/>
    <cellStyle name="Normal 4 2 2 2 3 11" xfId="23764" xr:uid="{1FA630D4-DC6C-4FED-822C-365CE5A7D548}"/>
    <cellStyle name="Normal 4 2 2 2 3 12" xfId="12583" xr:uid="{56C1FD10-DAD2-4CAA-A17F-5A72D2C2C2C9}"/>
    <cellStyle name="Normal 4 2 2 2 3 2" xfId="2765" xr:uid="{00000000-0005-0000-0000-000064050000}"/>
    <cellStyle name="Normal 4 2 2 2 3 2 2" xfId="3282" xr:uid="{00000000-0005-0000-0000-000065050000}"/>
    <cellStyle name="Normal 4 2 2 2 3 2 2 2" xfId="6340" xr:uid="{23D571E8-0208-4D73-98AA-0AAC948AC8F0}"/>
    <cellStyle name="Normal 4 2 2 2 3 2 2 2 2" xfId="28085" xr:uid="{5BC5DC13-3946-4B4D-95D2-B4BCFDD9D2AE}"/>
    <cellStyle name="Normal 4 2 2 2 3 2 2 2 3" xfId="15909" xr:uid="{08EA4DAE-CBBF-42F3-991F-65568DD9D8C9}"/>
    <cellStyle name="Normal 4 2 2 2 3 2 2 3" xfId="8362" xr:uid="{5209D608-A312-4385-A725-D938A6D35EC6}"/>
    <cellStyle name="Normal 4 2 2 2 3 2 2 3 2" xfId="18742" xr:uid="{D9A02B23-C4B8-47F7-9E8B-68A9D5E2F43D}"/>
    <cellStyle name="Normal 4 2 2 2 3 2 2 4" xfId="11195" xr:uid="{9F13AB9E-7EC7-4554-AB2B-4E151B9AA314}"/>
    <cellStyle name="Normal 4 2 2 2 3 2 2 4 2" xfId="21575" xr:uid="{4EC84CC0-3C85-4F09-8318-6F62D9478C5A}"/>
    <cellStyle name="Normal 4 2 2 2 3 2 2 5" xfId="24053" xr:uid="{CB7E155F-202C-4244-8B23-502BD8CB1D41}"/>
    <cellStyle name="Normal 4 2 2 2 3 2 2 6" xfId="13833" xr:uid="{6E75D810-67ED-4B4C-8F20-A0E3D6FECAFB}"/>
    <cellStyle name="Normal 4 2 2 2 3 2 3" xfId="4323" xr:uid="{4FABEAB4-BFF2-4733-B2E3-5947C5455FC7}"/>
    <cellStyle name="Normal 4 2 2 2 3 2 3 2" xfId="9095" xr:uid="{640A9CF6-988B-43DD-9C1D-13B8166CF6A6}"/>
    <cellStyle name="Normal 4 2 2 2 3 2 3 2 2" xfId="29138" xr:uid="{ED13436E-3563-44D4-B170-08A5FAEABBCA}"/>
    <cellStyle name="Normal 4 2 2 2 3 2 3 2 3" xfId="19475" xr:uid="{DA1B4311-E792-4739-AAF3-B687F4D4F731}"/>
    <cellStyle name="Normal 4 2 2 2 3 2 3 3" xfId="11928" xr:uid="{B2075360-9661-4E49-A14A-B7FF820019B4}"/>
    <cellStyle name="Normal 4 2 2 2 3 2 3 3 2" xfId="22308" xr:uid="{3ED2E095-0567-4CF4-A874-D928FDC61044}"/>
    <cellStyle name="Normal 4 2 2 2 3 2 3 4" xfId="24001" xr:uid="{E80D8598-27AE-4BB1-93E8-53F0FDEABD7D}"/>
    <cellStyle name="Normal 4 2 2 2 3 2 3 5" xfId="16642" xr:uid="{77361467-D4BA-4CAE-AEE8-26900A67AE3F}"/>
    <cellStyle name="Normal 4 2 2 2 3 2 4" xfId="5983" xr:uid="{C72175AA-C9EA-4F44-8B5C-0438F0FD2F0B}"/>
    <cellStyle name="Normal 4 2 2 2 3 2 4 2" xfId="26191" xr:uid="{5C3FD90B-B17F-43D9-BD17-983240DFCE39}"/>
    <cellStyle name="Normal 4 2 2 2 3 2 4 3" xfId="15436" xr:uid="{27BBE414-D942-48C6-9663-F4403ACCD803}"/>
    <cellStyle name="Normal 4 2 2 2 3 2 5" xfId="7889" xr:uid="{41896ECE-885C-4CE2-8060-2565205E09B1}"/>
    <cellStyle name="Normal 4 2 2 2 3 2 5 2" xfId="18269" xr:uid="{65AEFC6B-78E4-4DB4-A21E-9056ED9F7F28}"/>
    <cellStyle name="Normal 4 2 2 2 3 2 6" xfId="10722" xr:uid="{FCBF7084-238B-4855-B8E2-AAD00D84AC09}"/>
    <cellStyle name="Normal 4 2 2 2 3 2 6 2" xfId="21102" xr:uid="{2774C62D-697B-41CD-9CAE-8906AD8BD80D}"/>
    <cellStyle name="Normal 4 2 2 2 3 2 7" xfId="24601" xr:uid="{23407B31-2950-4252-B410-1E954824E197}"/>
    <cellStyle name="Normal 4 2 2 2 3 2 8" xfId="13213" xr:uid="{8A13A376-05AC-4A95-9E3A-B70CB94A17E3}"/>
    <cellStyle name="Normal 4 2 2 2 3 3" xfId="3283" xr:uid="{00000000-0005-0000-0000-000066050000}"/>
    <cellStyle name="Normal 4 2 2 2 3 3 2" xfId="4505" xr:uid="{B51A62CE-E34A-4E74-9C18-46C2C94512CA}"/>
    <cellStyle name="Normal 4 2 2 2 3 3 2 2" xfId="9277" xr:uid="{2CCC404B-302C-4853-908C-10864B09B373}"/>
    <cellStyle name="Normal 4 2 2 2 3 3 2 2 2" xfId="29258" xr:uid="{A03F0689-EB93-4231-8FD5-B048413C71AC}"/>
    <cellStyle name="Normal 4 2 2 2 3 3 2 2 3" xfId="19657" xr:uid="{889C5688-D942-4CF4-92A9-4775679CC015}"/>
    <cellStyle name="Normal 4 2 2 2 3 3 2 3" xfId="12110" xr:uid="{9055429D-ECF7-46AB-9299-2C04CEFF549E}"/>
    <cellStyle name="Normal 4 2 2 2 3 3 2 3 2" xfId="22490" xr:uid="{B1D25EE4-F4B9-4EEE-BBE8-2F5C3345CEF8}"/>
    <cellStyle name="Normal 4 2 2 2 3 3 2 4" xfId="25059" xr:uid="{38AD75FE-55CD-4010-BCC9-A1FAA2F90A67}"/>
    <cellStyle name="Normal 4 2 2 2 3 3 2 5" xfId="16824" xr:uid="{2A67E511-EDDD-4A20-9C27-078451C900C7}"/>
    <cellStyle name="Normal 4 2 2 2 3 3 3" xfId="6341" xr:uid="{63CF34C2-9C02-4748-BD86-E2B2E19C348A}"/>
    <cellStyle name="Normal 4 2 2 2 3 3 3 2" xfId="26158" xr:uid="{8280DF36-EEE6-491A-9D09-664698192FC7}"/>
    <cellStyle name="Normal 4 2 2 2 3 3 3 3" xfId="15910" xr:uid="{34FDF884-0B17-49C1-BACF-F02E078DE7F8}"/>
    <cellStyle name="Normal 4 2 2 2 3 3 4" xfId="8363" xr:uid="{343CF02A-958B-4B44-8833-A4B600F0E7EC}"/>
    <cellStyle name="Normal 4 2 2 2 3 3 4 2" xfId="18743" xr:uid="{C508E7EE-F3B7-434D-BEF2-A9B5219E428B}"/>
    <cellStyle name="Normal 4 2 2 2 3 3 5" xfId="11196" xr:uid="{CD0BAF0A-1603-43A8-BCA6-7C56D9B4F913}"/>
    <cellStyle name="Normal 4 2 2 2 3 3 5 2" xfId="21576" xr:uid="{EF6C10FF-43B8-4280-B1FA-DF459CAE5F5E}"/>
    <cellStyle name="Normal 4 2 2 2 3 3 6" xfId="25017" xr:uid="{12EB2416-BD58-454B-9959-18E03C063F32}"/>
    <cellStyle name="Normal 4 2 2 2 3 3 7" xfId="13834" xr:uid="{CB5DEEED-B8EE-485A-9634-C2434881B8F5}"/>
    <cellStyle name="Normal 4 2 2 2 3 4" xfId="3281" xr:uid="{00000000-0005-0000-0000-000067050000}"/>
    <cellStyle name="Normal 4 2 2 2 3 4 2" xfId="6339" xr:uid="{84906B7B-D4F1-47A1-ABC3-A02A1312675E}"/>
    <cellStyle name="Normal 4 2 2 2 3 4 2 2" xfId="26646" xr:uid="{2C145300-C97C-4971-BF83-8398451F4330}"/>
    <cellStyle name="Normal 4 2 2 2 3 4 2 3" xfId="15908" xr:uid="{75841195-DF04-4BA5-82DE-9684B1D713F6}"/>
    <cellStyle name="Normal 4 2 2 2 3 4 3" xfId="8361" xr:uid="{AC708855-A337-4B62-A848-0B24072AFEEF}"/>
    <cellStyle name="Normal 4 2 2 2 3 4 3 2" xfId="18741" xr:uid="{0E1C300D-5ABE-4497-B2C7-47C2748CE773}"/>
    <cellStyle name="Normal 4 2 2 2 3 4 4" xfId="11194" xr:uid="{92CF7EB8-8E4F-4F3D-81F3-11FF89BB63E3}"/>
    <cellStyle name="Normal 4 2 2 2 3 4 4 2" xfId="21574" xr:uid="{19C844FD-E66B-4B11-A942-0C0DFBE1AA29}"/>
    <cellStyle name="Normal 4 2 2 2 3 4 5" xfId="24916" xr:uid="{11FE66E9-72D7-4C23-867F-9FD3DA77D68A}"/>
    <cellStyle name="Normal 4 2 2 2 3 4 6" xfId="13832" xr:uid="{ADE1AFF2-8C1A-4670-BFA5-266DCD9E2748}"/>
    <cellStyle name="Normal 4 2 2 2 3 5" xfId="2600" xr:uid="{00000000-0005-0000-0000-000068050000}"/>
    <cellStyle name="Normal 4 2 2 2 3 5 2" xfId="5865" xr:uid="{83688F7B-15CE-4845-A4A9-062CEA153E02}"/>
    <cellStyle name="Normal 4 2 2 2 3 5 2 2" xfId="28038" xr:uid="{66BDFECE-8E62-482C-B315-AAC3B030A9AD}"/>
    <cellStyle name="Normal 4 2 2 2 3 5 2 3" xfId="15272" xr:uid="{DA135101-8362-4D70-B2BA-A90EDCAD79F7}"/>
    <cellStyle name="Normal 4 2 2 2 3 5 3" xfId="7725" xr:uid="{722BF4E1-1CE2-4E31-B297-1429B8FCA87C}"/>
    <cellStyle name="Normal 4 2 2 2 3 5 3 2" xfId="18105" xr:uid="{B88ECCA1-EE4B-4376-B76B-EE8330706F0A}"/>
    <cellStyle name="Normal 4 2 2 2 3 5 4" xfId="10558" xr:uid="{88BE88D3-ECFE-4943-A802-391E49668A93}"/>
    <cellStyle name="Normal 4 2 2 2 3 5 4 2" xfId="20938" xr:uid="{16CB8B2A-B38A-40C8-86CD-E0877DEE8032}"/>
    <cellStyle name="Normal 4 2 2 2 3 5 5" xfId="25356" xr:uid="{0EE88708-E060-41B8-818F-1CF83BF59345}"/>
    <cellStyle name="Normal 4 2 2 2 3 5 6" xfId="12988" xr:uid="{4073137C-AB90-4AC6-B6E9-DEA045DBF4FF}"/>
    <cellStyle name="Normal 4 2 2 2 3 6" xfId="2349" xr:uid="{00000000-0005-0000-0000-000063050000}"/>
    <cellStyle name="Normal 4 2 2 2 3 6 2" xfId="7476" xr:uid="{225E50F3-147D-4227-B435-E86D71DD914B}"/>
    <cellStyle name="Normal 4 2 2 2 3 6 2 2" xfId="17856" xr:uid="{DD96CC2C-E349-4109-910F-25D613F735DA}"/>
    <cellStyle name="Normal 4 2 2 2 3 6 3" xfId="10309" xr:uid="{67DC567D-8371-4415-9382-97D6CD20ED76}"/>
    <cellStyle name="Normal 4 2 2 2 3 6 3 2" xfId="20689" xr:uid="{A9BB8DD5-D192-499E-AC36-22D30AAA30D7}"/>
    <cellStyle name="Normal 4 2 2 2 3 6 4" xfId="25411" xr:uid="{C30C510D-244E-47DB-8CD0-D58F70CF0CB9}"/>
    <cellStyle name="Normal 4 2 2 2 3 6 5" xfId="15023" xr:uid="{4657A565-7808-4B27-A1D8-8288D0C19352}"/>
    <cellStyle name="Normal 4 2 2 2 3 7" xfId="3879" xr:uid="{E15CBF60-A602-42B3-95FB-FF35C357C80E}"/>
    <cellStyle name="Normal 4 2 2 2 3 7 2" xfId="8711" xr:uid="{ECDC04D8-486B-4194-BB3F-DEAF1FC0A0BB}"/>
    <cellStyle name="Normal 4 2 2 2 3 7 2 2" xfId="19091" xr:uid="{3795D105-2DB6-4577-A405-88F1F3197116}"/>
    <cellStyle name="Normal 4 2 2 2 3 7 3" xfId="11544" xr:uid="{0789174A-1A15-4801-B531-51CDAB9C9C5E}"/>
    <cellStyle name="Normal 4 2 2 2 3 7 3 2" xfId="21924" xr:uid="{6233EBAD-153E-450C-85F9-6C2FB7690721}"/>
    <cellStyle name="Normal 4 2 2 2 3 7 4" xfId="16258" xr:uid="{E432F5C8-8152-420F-97B2-73F079D96A03}"/>
    <cellStyle name="Normal 4 2 2 2 3 8" xfId="5221" xr:uid="{86A7BF5F-C068-4C30-B73F-407DE4B95413}"/>
    <cellStyle name="Normal 4 2 2 2 3 8 2" xfId="14519" xr:uid="{9D8A3E58-18AD-4423-877D-AEAB447B1ABE}"/>
    <cellStyle name="Normal 4 2 2 2 3 9" xfId="6972" xr:uid="{728DC7B3-75EB-41E7-B869-E512F28904D9}"/>
    <cellStyle name="Normal 4 2 2 2 3 9 2" xfId="17352" xr:uid="{9727448C-8D0A-45F4-ABF5-A72216390A5E}"/>
    <cellStyle name="Normal 4 2 2 2 4" xfId="918" xr:uid="{00000000-0005-0000-0000-000048050000}"/>
    <cellStyle name="Normal 4 2 2 2 4 2" xfId="3284" xr:uid="{00000000-0005-0000-0000-00006A050000}"/>
    <cellStyle name="Normal 4 2 2 2 4 2 2" xfId="6342" xr:uid="{C4B46A48-1CA9-4BE2-8607-B3BB86308C02}"/>
    <cellStyle name="Normal 4 2 2 2 4 2 2 2" xfId="27136" xr:uid="{9F1F8244-E3A0-411C-A856-32B4C10DF939}"/>
    <cellStyle name="Normal 4 2 2 2 4 2 2 3" xfId="15911" xr:uid="{6A91B766-9518-4FD0-A550-63A3B3381BDF}"/>
    <cellStyle name="Normal 4 2 2 2 4 2 3" xfId="8364" xr:uid="{BFEB444A-B39A-427F-B850-AD955D810C96}"/>
    <cellStyle name="Normal 4 2 2 2 4 2 3 2" xfId="18744" xr:uid="{E249B219-2AFA-47BD-8707-2135478E115B}"/>
    <cellStyle name="Normal 4 2 2 2 4 2 4" xfId="11197" xr:uid="{290D993C-746C-436D-9BCC-EB5510327F57}"/>
    <cellStyle name="Normal 4 2 2 2 4 2 4 2" xfId="21577" xr:uid="{721941F7-07FA-487B-94A7-208AF6FD6CE7}"/>
    <cellStyle name="Normal 4 2 2 2 4 2 5" xfId="25408" xr:uid="{E82479EF-244A-4211-8851-32C1278A617F}"/>
    <cellStyle name="Normal 4 2 2 2 4 2 6" xfId="13835" xr:uid="{26738D8C-7092-4F23-9798-02C9AA1BC30E}"/>
    <cellStyle name="Normal 4 2 2 2 4 3" xfId="2762" xr:uid="{00000000-0005-0000-0000-00006B050000}"/>
    <cellStyle name="Normal 4 2 2 2 4 3 2" xfId="5980" xr:uid="{F98D6499-6964-458E-9AE0-1B03993E33FA}"/>
    <cellStyle name="Normal 4 2 2 2 4 3 2 2" xfId="28499" xr:uid="{04F6BEF0-094C-48B6-8107-1B362795A795}"/>
    <cellStyle name="Normal 4 2 2 2 4 3 2 3" xfId="15433" xr:uid="{D2312F29-7028-4CF6-8554-2D350BCC4FFB}"/>
    <cellStyle name="Normal 4 2 2 2 4 3 3" xfId="7886" xr:uid="{7CDFBBFC-194A-45A6-B073-04F587ED3E3F}"/>
    <cellStyle name="Normal 4 2 2 2 4 3 3 2" xfId="18266" xr:uid="{EC834A35-9453-4CAF-8950-F802DDB5DC6F}"/>
    <cellStyle name="Normal 4 2 2 2 4 3 4" xfId="10719" xr:uid="{FFBDCC92-C1E4-4C2B-AFAF-FBBADFEBAF62}"/>
    <cellStyle name="Normal 4 2 2 2 4 3 4 2" xfId="21099" xr:uid="{16B084A0-4AE6-498C-8517-15E85C982633}"/>
    <cellStyle name="Normal 4 2 2 2 4 3 5" xfId="24259" xr:uid="{D529CCF3-D1BC-4EC1-95A5-211BF8DDAEEA}"/>
    <cellStyle name="Normal 4 2 2 2 4 3 6" xfId="13210" xr:uid="{F91EB318-9735-4FC2-A7D6-63C57C1DAE43}"/>
    <cellStyle name="Normal 4 2 2 2 4 4" xfId="4179" xr:uid="{09F09E15-871D-4244-890C-93B16B2D3BE3}"/>
    <cellStyle name="Normal 4 2 2 2 4 4 2" xfId="8951" xr:uid="{3C265B06-A5BF-48AD-89A9-2D22F9A5D61E}"/>
    <cellStyle name="Normal 4 2 2 2 4 4 2 2" xfId="19331" xr:uid="{521178AC-315A-4187-A6DA-D40BCC284914}"/>
    <cellStyle name="Normal 4 2 2 2 4 4 3" xfId="11784" xr:uid="{D142966C-F984-4520-B50F-9E4FE6BA102C}"/>
    <cellStyle name="Normal 4 2 2 2 4 4 3 2" xfId="22164" xr:uid="{BDDD4821-8C01-4D78-BB38-35D03234A43C}"/>
    <cellStyle name="Normal 4 2 2 2 4 4 4" xfId="22774" xr:uid="{6B039AF2-98CF-4B6D-96D8-00C613B9D56F}"/>
    <cellStyle name="Normal 4 2 2 2 4 4 5" xfId="16498" xr:uid="{B917C92B-E32B-457D-9BDE-48FA35C389D2}"/>
    <cellStyle name="Normal 4 2 2 2 4 5" xfId="5222" xr:uid="{5C4D6AF4-82E1-41DD-BCC0-3E46B66D7E15}"/>
    <cellStyle name="Normal 4 2 2 2 4 5 2" xfId="14520" xr:uid="{B460FFE8-EBCA-443B-A0C9-5E288F9C981F}"/>
    <cellStyle name="Normal 4 2 2 2 4 6" xfId="6973" xr:uid="{C75A9B51-C5CA-4ADE-84AB-FF4ECCBA604E}"/>
    <cellStyle name="Normal 4 2 2 2 4 6 2" xfId="17353" xr:uid="{869329D5-6304-41A1-949E-A1C36BADE2D0}"/>
    <cellStyle name="Normal 4 2 2 2 4 7" xfId="9806" xr:uid="{A3D628FC-B9AB-4888-8202-144FB0F1C438}"/>
    <cellStyle name="Normal 4 2 2 2 4 7 2" xfId="20186" xr:uid="{3DB03CB8-537F-46DC-B9B9-47CADBD84AB8}"/>
    <cellStyle name="Normal 4 2 2 2 4 8" xfId="24896" xr:uid="{91E13E85-9BCB-4769-8D67-49E29F2EAF30}"/>
    <cellStyle name="Normal 4 2 2 2 4 9" xfId="12741" xr:uid="{9C685099-7178-41A6-87FD-6B656B7C8790}"/>
    <cellStyle name="Normal 4 2 2 2 5" xfId="3285" xr:uid="{00000000-0005-0000-0000-00006C050000}"/>
    <cellStyle name="Normal 4 2 2 2 5 2" xfId="4506" xr:uid="{C38558B0-20A2-4476-87DA-6BFF6065FB72}"/>
    <cellStyle name="Normal 4 2 2 2 5 2 2" xfId="9278" xr:uid="{E0806218-B591-4968-A464-B3CFC314A602}"/>
    <cellStyle name="Normal 4 2 2 2 5 2 2 2" xfId="29259" xr:uid="{CBE4C94A-BFEF-4921-B9D4-BDF3799D9EC4}"/>
    <cellStyle name="Normal 4 2 2 2 5 2 2 3" xfId="19658" xr:uid="{7F52E468-4C7D-4963-8EFE-B305532A9E98}"/>
    <cellStyle name="Normal 4 2 2 2 5 2 3" xfId="12111" xr:uid="{3FA5C244-90D7-448B-A003-E813D33AB845}"/>
    <cellStyle name="Normal 4 2 2 2 5 2 3 2" xfId="22491" xr:uid="{33C03823-B642-4C57-8C16-AAEC2EFF685B}"/>
    <cellStyle name="Normal 4 2 2 2 5 2 4" xfId="23422" xr:uid="{D869F22B-A0AF-40DB-AAF7-0AA930C414B2}"/>
    <cellStyle name="Normal 4 2 2 2 5 2 5" xfId="16825" xr:uid="{956D3CA5-05CC-4296-A22F-A38646B755B3}"/>
    <cellStyle name="Normal 4 2 2 2 5 3" xfId="6343" xr:uid="{EEC73034-AAE7-44A5-BFE4-E5EE8526D30F}"/>
    <cellStyle name="Normal 4 2 2 2 5 3 2" xfId="27663" xr:uid="{F78D3E12-E12D-48EB-9C6A-35C5A4F5082F}"/>
    <cellStyle name="Normal 4 2 2 2 5 3 3" xfId="15912" xr:uid="{D1C4BCCB-C9E7-43E1-B5D0-57A511DF6D74}"/>
    <cellStyle name="Normal 4 2 2 2 5 4" xfId="8365" xr:uid="{654E4D6B-CABE-4867-BC98-A2411752ACCC}"/>
    <cellStyle name="Normal 4 2 2 2 5 4 2" xfId="18745" xr:uid="{A97C0CFD-ACBD-4FA9-95F8-B58DB1F0A5EB}"/>
    <cellStyle name="Normal 4 2 2 2 5 5" xfId="11198" xr:uid="{0D07C26D-2E8B-4E1B-AB67-B08E32EB68DA}"/>
    <cellStyle name="Normal 4 2 2 2 5 5 2" xfId="21578" xr:uid="{DE9345F1-CDD7-4ABB-AC3F-44D7879809BD}"/>
    <cellStyle name="Normal 4 2 2 2 5 6" xfId="23625" xr:uid="{94716677-757A-4C82-AEF7-D595FF518AED}"/>
    <cellStyle name="Normal 4 2 2 2 5 7" xfId="13836" xr:uid="{F629A4FF-E862-472E-A6DE-BF2634491564}"/>
    <cellStyle name="Normal 4 2 2 2 6" xfId="2925" xr:uid="{00000000-0005-0000-0000-00006D050000}"/>
    <cellStyle name="Normal 4 2 2 2 6 2" xfId="6105" xr:uid="{EC6B6115-246A-4E2D-A4D0-BCBFD219C349}"/>
    <cellStyle name="Normal 4 2 2 2 6 2 2" xfId="27551" xr:uid="{E87F3D8D-DCB9-4655-8DE1-DCDB851F043B}"/>
    <cellStyle name="Normal 4 2 2 2 6 2 3" xfId="15583" xr:uid="{64957473-5187-4040-BCE6-86D8A7C2F96B}"/>
    <cellStyle name="Normal 4 2 2 2 6 3" xfId="8036" xr:uid="{4E390FF0-81EF-4B05-A5D5-D107E8BA8641}"/>
    <cellStyle name="Normal 4 2 2 2 6 3 2" xfId="18416" xr:uid="{4C9FF954-9B95-4E4F-94CC-9D81B58025F3}"/>
    <cellStyle name="Normal 4 2 2 2 6 4" xfId="10869" xr:uid="{C7D9EEDE-59CB-4892-A90E-D6CBAA776294}"/>
    <cellStyle name="Normal 4 2 2 2 6 4 2" xfId="21249" xr:uid="{013422BF-270B-44C7-AC44-3A278CD4DF6B}"/>
    <cellStyle name="Normal 4 2 2 2 6 5" xfId="22643" xr:uid="{E1543EFA-274E-4B41-AC5A-2033AED55C16}"/>
    <cellStyle name="Normal 4 2 2 2 6 6" xfId="13439" xr:uid="{1B856EAC-F127-4C13-9933-1ED8CDE6CD7F}"/>
    <cellStyle name="Normal 4 2 2 2 7" xfId="2497" xr:uid="{00000000-0005-0000-0000-00006E050000}"/>
    <cellStyle name="Normal 4 2 2 2 7 2" xfId="5780" xr:uid="{2155F36A-BC96-4357-8425-D920261F69FF}"/>
    <cellStyle name="Normal 4 2 2 2 7 2 2" xfId="26761" xr:uid="{ADAD11F8-F25F-4855-BAE8-EFC94FBD37D3}"/>
    <cellStyle name="Normal 4 2 2 2 7 2 3" xfId="15169" xr:uid="{E80883C3-46A1-47FD-B5AC-8A846D7591A9}"/>
    <cellStyle name="Normal 4 2 2 2 7 3" xfId="7622" xr:uid="{6DD1F1C5-4FF3-43BB-8726-56F22B3580A5}"/>
    <cellStyle name="Normal 4 2 2 2 7 3 2" xfId="18002" xr:uid="{543D6EC0-4DF1-47AB-A541-7269906FF7A8}"/>
    <cellStyle name="Normal 4 2 2 2 7 4" xfId="10455" xr:uid="{7B541D81-392E-494B-9E52-B84DFE8720F2}"/>
    <cellStyle name="Normal 4 2 2 2 7 4 2" xfId="20835" xr:uid="{9B9851DE-6809-4B6A-A05F-EFB36E3F281E}"/>
    <cellStyle name="Normal 4 2 2 2 7 5" xfId="25183" xr:uid="{1A35A034-AFBA-4F4A-875C-3A3926CBB46C}"/>
    <cellStyle name="Normal 4 2 2 2 7 6" xfId="12885" xr:uid="{973CBE25-492A-4DEE-9351-36187EA70F9D}"/>
    <cellStyle name="Normal 4 2 2 2 8" xfId="2191" xr:uid="{00000000-0005-0000-0000-000057050000}"/>
    <cellStyle name="Normal 4 2 2 2 8 2" xfId="7318" xr:uid="{202650CD-28B0-4E67-8827-41E01F03D3C2}"/>
    <cellStyle name="Normal 4 2 2 2 8 2 2" xfId="17698" xr:uid="{22E13DBB-C16D-40EB-A3AE-92B11712B437}"/>
    <cellStyle name="Normal 4 2 2 2 8 3" xfId="10151" xr:uid="{DDC1FFF8-DCB9-41A1-AD22-A544A04EC073}"/>
    <cellStyle name="Normal 4 2 2 2 8 3 2" xfId="20531" xr:uid="{282BB72D-2582-4555-8080-50D626A4473B}"/>
    <cellStyle name="Normal 4 2 2 2 8 4" xfId="22872" xr:uid="{18F331D2-7DF0-4D44-AC68-C52BAE4D538F}"/>
    <cellStyle name="Normal 4 2 2 2 8 5" xfId="14865" xr:uid="{C4251E7B-F494-4BCD-A000-9A36D0D12557}"/>
    <cellStyle name="Normal 4 2 2 2 9" xfId="3970" xr:uid="{E3924D78-0A6A-4160-954B-7BDD5285864D}"/>
    <cellStyle name="Normal 4 2 2 2 9 2" xfId="8794" xr:uid="{AB6CF9CE-B9D0-4210-B8E0-DC6533CA4258}"/>
    <cellStyle name="Normal 4 2 2 2 9 2 2" xfId="19174" xr:uid="{71695F3D-89F5-4DE4-B18F-DCFA154EECDC}"/>
    <cellStyle name="Normal 4 2 2 2 9 3" xfId="11627" xr:uid="{7AC8E88D-7772-433F-995A-E060E7D40B17}"/>
    <cellStyle name="Normal 4 2 2 2 9 3 2" xfId="22007" xr:uid="{881B4292-B64F-467F-B0F4-E3DBBC28FE57}"/>
    <cellStyle name="Normal 4 2 2 2 9 4" xfId="16341" xr:uid="{1D3749AB-17A1-4775-9954-ED2D5FA48BCC}"/>
    <cellStyle name="Normal 4 2 2 3" xfId="919" xr:uid="{00000000-0005-0000-0000-000049050000}"/>
    <cellStyle name="Normal 4 2 2 3 10" xfId="5223" xr:uid="{4C8EB03A-B9E6-4ADB-83F2-4632A0FD4A2B}"/>
    <cellStyle name="Normal 4 2 2 3 10 2" xfId="14521" xr:uid="{7B904648-2E13-475E-8929-1CAFDB91392D}"/>
    <cellStyle name="Normal 4 2 2 3 11" xfId="6974" xr:uid="{A6B2F5C6-3548-4D10-BB4C-0DD9C94E11B5}"/>
    <cellStyle name="Normal 4 2 2 3 11 2" xfId="17354" xr:uid="{81E6248D-E257-462A-8568-10D278AD3795}"/>
    <cellStyle name="Normal 4 2 2 3 12" xfId="9807" xr:uid="{27B0B000-06A1-4CF3-AE41-AC14DEA3D8C1}"/>
    <cellStyle name="Normal 4 2 2 3 12 2" xfId="20187" xr:uid="{F709525A-B072-44F6-B4E0-E5E26CF316E0}"/>
    <cellStyle name="Normal 4 2 2 3 13" xfId="23660" xr:uid="{5661E3C3-41EC-4747-A0C2-DAC047C18CE2}"/>
    <cellStyle name="Normal 4 2 2 3 14" xfId="12460" xr:uid="{45C8C42A-A7F7-4A77-9F12-E8B7335646F6}"/>
    <cellStyle name="Normal 4 2 2 3 2" xfId="920" xr:uid="{00000000-0005-0000-0000-00004A050000}"/>
    <cellStyle name="Normal 4 2 2 3 2 10" xfId="9808" xr:uid="{DE249236-C757-4834-993F-5C73C75AA67F}"/>
    <cellStyle name="Normal 4 2 2 3 2 10 2" xfId="20188" xr:uid="{F789E804-F60C-4EE6-897A-5E66BF106061}"/>
    <cellStyle name="Normal 4 2 2 3 2 11" xfId="25500" xr:uid="{CE144F7C-62F7-4442-9C6C-8946645A422A}"/>
    <cellStyle name="Normal 4 2 2 3 2 12" xfId="12584" xr:uid="{EDE6596E-3C0A-4452-99A5-DAF699009E35}"/>
    <cellStyle name="Normal 4 2 2 3 2 2" xfId="921" xr:uid="{00000000-0005-0000-0000-00004B050000}"/>
    <cellStyle name="Normal 4 2 2 3 2 2 2" xfId="3287" xr:uid="{00000000-0005-0000-0000-000072050000}"/>
    <cellStyle name="Normal 4 2 2 3 2 2 2 2" xfId="6345" xr:uid="{6A54CE14-D909-4302-97CD-DFEA3C63DEFE}"/>
    <cellStyle name="Normal 4 2 2 3 2 2 2 2 2" xfId="27287" xr:uid="{74314792-9A52-4FD3-83EA-A9758D019597}"/>
    <cellStyle name="Normal 4 2 2 3 2 2 2 2 3" xfId="26808" xr:uid="{B31CB6F5-F9A0-42C4-91F0-13935C43AE2C}"/>
    <cellStyle name="Normal 4 2 2 3 2 2 2 2 4" xfId="15914" xr:uid="{A27C0814-8A83-4DDB-8F7C-B1439C12E70C}"/>
    <cellStyle name="Normal 4 2 2 3 2 2 2 3" xfId="8367" xr:uid="{CF2509EC-CF3A-42B5-AB21-5E4FA426CA7D}"/>
    <cellStyle name="Normal 4 2 2 3 2 2 2 3 2" xfId="28897" xr:uid="{E9459B4A-E860-4D0C-B117-ECDB048044CA}"/>
    <cellStyle name="Normal 4 2 2 3 2 2 2 3 3" xfId="18747" xr:uid="{83C0937A-826D-42BF-9A56-14B96ACA789F}"/>
    <cellStyle name="Normal 4 2 2 3 2 2 2 4" xfId="11200" xr:uid="{B1333805-23F5-42D1-A06A-B10B1039CC81}"/>
    <cellStyle name="Normal 4 2 2 3 2 2 2 4 2" xfId="21580" xr:uid="{3B9F75CD-5554-435A-BE1A-EC7F02967A5D}"/>
    <cellStyle name="Normal 4 2 2 3 2 2 2 5" xfId="23526" xr:uid="{41D0B654-967F-4713-B25A-9593268AA2D9}"/>
    <cellStyle name="Normal 4 2 2 3 2 2 2 6" xfId="13838" xr:uid="{FC3937F6-94BF-45BD-BFF6-3D475EA41BE5}"/>
    <cellStyle name="Normal 4 2 2 3 2 2 3" xfId="4325" xr:uid="{B2787D4B-7961-437E-9E35-5D6DDF9D9A8E}"/>
    <cellStyle name="Normal 4 2 2 3 2 2 3 2" xfId="9097" xr:uid="{E9AC06A7-A309-4A91-99B9-7D5C2085F1AC}"/>
    <cellStyle name="Normal 4 2 2 3 2 2 3 2 2" xfId="29140" xr:uid="{75F295F7-4C31-466A-82B8-B55628C300EF}"/>
    <cellStyle name="Normal 4 2 2 3 2 2 3 2 3" xfId="19477" xr:uid="{E9EE146E-DB2D-4132-9FCC-ADA79ADCFB0B}"/>
    <cellStyle name="Normal 4 2 2 3 2 2 3 3" xfId="11930" xr:uid="{EA49450A-8459-4CB3-8CA4-26B90595B325}"/>
    <cellStyle name="Normal 4 2 2 3 2 2 3 3 2" xfId="22310" xr:uid="{86C4B435-7388-4D54-82D1-41ACDEF81221}"/>
    <cellStyle name="Normal 4 2 2 3 2 2 3 4" xfId="25507" xr:uid="{0D38197A-44CC-4C81-B138-82303A9591BC}"/>
    <cellStyle name="Normal 4 2 2 3 2 2 3 5" xfId="16644" xr:uid="{23980CF4-E09C-4D13-B87E-5CCFA853EF8E}"/>
    <cellStyle name="Normal 4 2 2 3 2 2 4" xfId="5225" xr:uid="{C90F8EC9-0711-4445-A27F-548BD7ABFFF8}"/>
    <cellStyle name="Normal 4 2 2 3 2 2 4 2" xfId="26824" xr:uid="{8A36930A-77D3-4494-8377-A6B36B48A0AA}"/>
    <cellStyle name="Normal 4 2 2 3 2 2 4 3" xfId="14523" xr:uid="{591D5692-58AF-4158-844E-AF60AA0FCE90}"/>
    <cellStyle name="Normal 4 2 2 3 2 2 5" xfId="6976" xr:uid="{E6250537-DD63-4B3A-BA35-405BF6064E52}"/>
    <cellStyle name="Normal 4 2 2 3 2 2 5 2" xfId="17356" xr:uid="{702F81DF-B704-48B8-85F6-1713D67E71D8}"/>
    <cellStyle name="Normal 4 2 2 3 2 2 6" xfId="9809" xr:uid="{C4E51B45-3297-4D8A-9EED-5C6B21E518ED}"/>
    <cellStyle name="Normal 4 2 2 3 2 2 6 2" xfId="20189" xr:uid="{1EFB45F9-AA05-429D-A87D-98B6282F9883}"/>
    <cellStyle name="Normal 4 2 2 3 2 2 7" xfId="24422" xr:uid="{CC96FF20-3507-443E-844E-77D6A8BEC4D1}"/>
    <cellStyle name="Normal 4 2 2 3 2 2 8" xfId="13215" xr:uid="{0E02A5E9-2AF7-4929-B622-2CFCBE6193BB}"/>
    <cellStyle name="Normal 4 2 2 3 2 3" xfId="3288" xr:uid="{00000000-0005-0000-0000-000073050000}"/>
    <cellStyle name="Normal 4 2 2 3 2 3 2" xfId="4507" xr:uid="{C36D94FA-6760-4288-AB2F-C8BAEE966C3F}"/>
    <cellStyle name="Normal 4 2 2 3 2 3 2 2" xfId="9279" xr:uid="{6303850A-18D2-40CD-83FF-372915C50C2A}"/>
    <cellStyle name="Normal 4 2 2 3 2 3 2 2 2" xfId="29260" xr:uid="{6EE79945-357E-4B97-8754-EA1A514ED2DD}"/>
    <cellStyle name="Normal 4 2 2 3 2 3 2 2 3" xfId="19659" xr:uid="{38C642DD-E7D8-458B-94A1-D590D07B8655}"/>
    <cellStyle name="Normal 4 2 2 3 2 3 2 3" xfId="12112" xr:uid="{B18BB930-11BE-45B0-A95D-58F13AC6782B}"/>
    <cellStyle name="Normal 4 2 2 3 2 3 2 3 2" xfId="22492" xr:uid="{5C6F0A01-4396-4DDA-817B-0CB09248E996}"/>
    <cellStyle name="Normal 4 2 2 3 2 3 2 4" xfId="24866" xr:uid="{729C037F-17CF-48D9-81BE-F87240CF6698}"/>
    <cellStyle name="Normal 4 2 2 3 2 3 2 5" xfId="16826" xr:uid="{EE1BA9C0-5CBB-4AB9-BBDE-109F29F2BBF9}"/>
    <cellStyle name="Normal 4 2 2 3 2 3 3" xfId="6346" xr:uid="{89E13BB4-452B-4B4E-B512-6F4C7AB53434}"/>
    <cellStyle name="Normal 4 2 2 3 2 3 3 2" xfId="28335" xr:uid="{41BDAC96-9A6F-49BB-8160-E581AB4DDD33}"/>
    <cellStyle name="Normal 4 2 2 3 2 3 3 3" xfId="15915" xr:uid="{61890395-B9E6-41F5-9477-2927DBD163D7}"/>
    <cellStyle name="Normal 4 2 2 3 2 3 4" xfId="8368" xr:uid="{7B3AB6B3-5718-43AF-973E-91A1BEB64A71}"/>
    <cellStyle name="Normal 4 2 2 3 2 3 4 2" xfId="18748" xr:uid="{46A5317C-FB63-4E74-8202-BFD9F96392BA}"/>
    <cellStyle name="Normal 4 2 2 3 2 3 5" xfId="11201" xr:uid="{062485BB-F023-41D3-95F6-7DFC4C3DDB9B}"/>
    <cellStyle name="Normal 4 2 2 3 2 3 5 2" xfId="21581" xr:uid="{50F5A99C-A45E-4535-B4A3-3AE894577F2B}"/>
    <cellStyle name="Normal 4 2 2 3 2 3 6" xfId="22704" xr:uid="{4B8116B2-847D-4D06-9AD9-012C0CA83F0C}"/>
    <cellStyle name="Normal 4 2 2 3 2 3 7" xfId="13839" xr:uid="{E5627E8D-234A-4478-BD39-83DA09E9BC12}"/>
    <cellStyle name="Normal 4 2 2 3 2 4" xfId="3286" xr:uid="{00000000-0005-0000-0000-000074050000}"/>
    <cellStyle name="Normal 4 2 2 3 2 4 2" xfId="6344" xr:uid="{D240B1F4-A6D0-448A-8BDF-63F85E91C8F8}"/>
    <cellStyle name="Normal 4 2 2 3 2 4 2 2" xfId="28473" xr:uid="{18314E4A-AE67-4B6F-B508-912FB11A91DB}"/>
    <cellStyle name="Normal 4 2 2 3 2 4 2 3" xfId="15913" xr:uid="{57CB71E1-FF78-4EF7-8785-8F6EDFBCB33B}"/>
    <cellStyle name="Normal 4 2 2 3 2 4 3" xfId="8366" xr:uid="{92240B2D-38C1-454D-B56E-7E3D0956F970}"/>
    <cellStyle name="Normal 4 2 2 3 2 4 3 2" xfId="18746" xr:uid="{55706EA9-509C-4177-8277-C7D144419419}"/>
    <cellStyle name="Normal 4 2 2 3 2 4 4" xfId="11199" xr:uid="{020EB1DA-255C-4C76-AB91-43E46051CB40}"/>
    <cellStyle name="Normal 4 2 2 3 2 4 4 2" xfId="21579" xr:uid="{211767A5-3246-4480-9B39-F538EC29A29B}"/>
    <cellStyle name="Normal 4 2 2 3 2 4 5" xfId="24203" xr:uid="{9082D8DB-4C96-4830-BD21-A262EBAE688D}"/>
    <cellStyle name="Normal 4 2 2 3 2 4 6" xfId="13837" xr:uid="{F70D6774-E243-4164-A7AF-951DE2E9E02A}"/>
    <cellStyle name="Normal 4 2 2 3 2 5" xfId="2534" xr:uid="{00000000-0005-0000-0000-000075050000}"/>
    <cellStyle name="Normal 4 2 2 3 2 5 2" xfId="5808" xr:uid="{FDCA5AD5-95DA-412D-8D47-258CC2B41DD1}"/>
    <cellStyle name="Normal 4 2 2 3 2 5 2 2" xfId="26977" xr:uid="{DD5C1E70-C5F2-4324-8FC2-7D920610937F}"/>
    <cellStyle name="Normal 4 2 2 3 2 5 2 3" xfId="15206" xr:uid="{80C0A50B-A75B-41D2-8A38-2CD2CE4DFE08}"/>
    <cellStyle name="Normal 4 2 2 3 2 5 3" xfId="7659" xr:uid="{4EEB0860-2372-458C-B5F9-A0CC253A1AE3}"/>
    <cellStyle name="Normal 4 2 2 3 2 5 3 2" xfId="18039" xr:uid="{EC5DD510-18CA-4DBC-A34C-F3120B2B44E6}"/>
    <cellStyle name="Normal 4 2 2 3 2 5 4" xfId="10492" xr:uid="{BA2AC357-34BA-4763-A738-292D2A44C02D}"/>
    <cellStyle name="Normal 4 2 2 3 2 5 4 2" xfId="20872" xr:uid="{97F0FD2C-82B5-497E-BD95-3C5AF1BAADE6}"/>
    <cellStyle name="Normal 4 2 2 3 2 5 5" xfId="23286" xr:uid="{AD5C5887-0803-4E20-9BB9-7BB57DB48E1C}"/>
    <cellStyle name="Normal 4 2 2 3 2 5 6" xfId="12922" xr:uid="{68E2A869-D5B2-42EE-8820-A9D0C6D71C9E}"/>
    <cellStyle name="Normal 4 2 2 3 2 6" xfId="2350" xr:uid="{00000000-0005-0000-0000-000070050000}"/>
    <cellStyle name="Normal 4 2 2 3 2 6 2" xfId="7477" xr:uid="{B3F065FD-3BF3-41C5-98FB-7285E0CEF677}"/>
    <cellStyle name="Normal 4 2 2 3 2 6 2 2" xfId="17857" xr:uid="{BDC82D49-BB9F-499F-BD8E-F48F4542180F}"/>
    <cellStyle name="Normal 4 2 2 3 2 6 3" xfId="10310" xr:uid="{7F6C7885-EA64-4EDE-A8FA-6AAF050F0977}"/>
    <cellStyle name="Normal 4 2 2 3 2 6 3 2" xfId="20690" xr:uid="{6FE03C0A-13E8-4886-927D-BBE3FE3D81F0}"/>
    <cellStyle name="Normal 4 2 2 3 2 6 4" xfId="24129" xr:uid="{E708F31D-9929-434E-A242-2DCD60721706}"/>
    <cellStyle name="Normal 4 2 2 3 2 6 5" xfId="15024" xr:uid="{DB145D00-6261-49DE-B2D9-6277AC08AB4C}"/>
    <cellStyle name="Normal 4 2 2 3 2 7" xfId="3891" xr:uid="{D96A2613-E50C-4D2C-900D-398FAFA7F405}"/>
    <cellStyle name="Normal 4 2 2 3 2 7 2" xfId="8723" xr:uid="{6B9C5CFA-735E-40A8-BC44-5B567045E3DA}"/>
    <cellStyle name="Normal 4 2 2 3 2 7 2 2" xfId="19103" xr:uid="{F878870E-6795-4137-B63C-DC6965F96EA3}"/>
    <cellStyle name="Normal 4 2 2 3 2 7 3" xfId="11556" xr:uid="{313CA58C-0C94-491D-8B0D-3F823C796A86}"/>
    <cellStyle name="Normal 4 2 2 3 2 7 3 2" xfId="21936" xr:uid="{7B76D477-D22B-41C2-AD72-52B2987A93E9}"/>
    <cellStyle name="Normal 4 2 2 3 2 7 4" xfId="16270" xr:uid="{2AF31336-C692-4258-A919-C034B70AC8E1}"/>
    <cellStyle name="Normal 4 2 2 3 2 8" xfId="5224" xr:uid="{11FEB477-B239-4E41-BF3C-424859C341A2}"/>
    <cellStyle name="Normal 4 2 2 3 2 8 2" xfId="14522" xr:uid="{1C01992E-5370-4D5F-9595-794570A6E419}"/>
    <cellStyle name="Normal 4 2 2 3 2 9" xfId="6975" xr:uid="{CD0EAC3F-8B8F-4C1C-9E73-3D82BD185AD1}"/>
    <cellStyle name="Normal 4 2 2 3 2 9 2" xfId="17355" xr:uid="{24878BB0-662F-4A83-B137-81A7CAFD42EF}"/>
    <cellStyle name="Normal 4 2 2 3 3" xfId="922" xr:uid="{00000000-0005-0000-0000-00004C050000}"/>
    <cellStyle name="Normal 4 2 2 3 3 10" xfId="24832" xr:uid="{4EECE424-3A63-471E-922A-1E15FA2706A9}"/>
    <cellStyle name="Normal 4 2 2 3 3 11" xfId="12742" xr:uid="{5741375C-0DE7-4CD2-9B1D-266696C61809}"/>
    <cellStyle name="Normal 4 2 2 3 3 2" xfId="2766" xr:uid="{00000000-0005-0000-0000-000077050000}"/>
    <cellStyle name="Normal 4 2 2 3 3 2 2" xfId="3290" xr:uid="{00000000-0005-0000-0000-000078050000}"/>
    <cellStyle name="Normal 4 2 2 3 3 2 2 2" xfId="6348" xr:uid="{434E8FF1-E3A1-4A7A-9D1D-E422117A86E0}"/>
    <cellStyle name="Normal 4 2 2 3 3 2 2 2 2" xfId="26279" xr:uid="{FB0C84E7-0B72-4918-9970-2FC3865AE175}"/>
    <cellStyle name="Normal 4 2 2 3 3 2 2 2 3" xfId="15917" xr:uid="{85CEAFD0-7320-4AB2-80CA-F5BBF7272431}"/>
    <cellStyle name="Normal 4 2 2 3 3 2 2 3" xfId="8370" xr:uid="{5658B379-62E3-4B78-A892-615E0DBF142B}"/>
    <cellStyle name="Normal 4 2 2 3 3 2 2 3 2" xfId="18750" xr:uid="{36ECC6A3-E66B-48C9-98EC-F0563C4FCFAC}"/>
    <cellStyle name="Normal 4 2 2 3 3 2 2 4" xfId="11203" xr:uid="{670C891C-FEE6-465B-9F49-17016E61A29A}"/>
    <cellStyle name="Normal 4 2 2 3 3 2 2 4 2" xfId="21583" xr:uid="{D8613B90-EF87-4E98-9B45-90E0CED13444}"/>
    <cellStyle name="Normal 4 2 2 3 3 2 2 5" xfId="24182" xr:uid="{B1BC3264-4C98-4DA8-852B-AF3043EB1577}"/>
    <cellStyle name="Normal 4 2 2 3 3 2 2 6" xfId="13841" xr:uid="{DB97B712-1A9D-4DC8-8486-4307375B2E4A}"/>
    <cellStyle name="Normal 4 2 2 3 3 2 3" xfId="4326" xr:uid="{C5AA2334-1273-4173-B3B8-B5CB37BE8962}"/>
    <cellStyle name="Normal 4 2 2 3 3 2 3 2" xfId="9098" xr:uid="{44C37417-6B57-4553-AC9B-D229E9B997B9}"/>
    <cellStyle name="Normal 4 2 2 3 3 2 3 2 2" xfId="29141" xr:uid="{D40A5EC6-241A-409E-91AE-4819692CFC03}"/>
    <cellStyle name="Normal 4 2 2 3 3 2 3 2 3" xfId="19478" xr:uid="{CEB719ED-63A8-4C8C-A753-FF73A8613B6A}"/>
    <cellStyle name="Normal 4 2 2 3 3 2 3 3" xfId="11931" xr:uid="{38255705-73A4-431D-9719-044B4F097BEE}"/>
    <cellStyle name="Normal 4 2 2 3 3 2 3 3 2" xfId="22311" xr:uid="{B81C1962-FF7F-4612-8257-B61BE007B819}"/>
    <cellStyle name="Normal 4 2 2 3 3 2 3 4" xfId="23171" xr:uid="{42F1F596-555E-403E-AB74-6EB1CAF57960}"/>
    <cellStyle name="Normal 4 2 2 3 3 2 3 5" xfId="16645" xr:uid="{86BE4334-F088-405C-A088-DDE12CDBF8A8}"/>
    <cellStyle name="Normal 4 2 2 3 3 2 4" xfId="5984" xr:uid="{6CD26D58-AE40-4F2C-9636-48FA196B1729}"/>
    <cellStyle name="Normal 4 2 2 3 3 2 4 2" xfId="26935" xr:uid="{EFA6AA2A-AF5C-45A6-A72E-1404566ABC42}"/>
    <cellStyle name="Normal 4 2 2 3 3 2 4 3" xfId="15437" xr:uid="{285B8E85-9421-4D07-9D13-478ADF68C046}"/>
    <cellStyle name="Normal 4 2 2 3 3 2 5" xfId="7890" xr:uid="{DB69350F-17D3-47EA-8934-579359DD09E7}"/>
    <cellStyle name="Normal 4 2 2 3 3 2 5 2" xfId="18270" xr:uid="{19F0100D-EDEA-431D-AC57-2928E2AF4EA9}"/>
    <cellStyle name="Normal 4 2 2 3 3 2 6" xfId="10723" xr:uid="{8D1D27BC-5F8E-4036-A1FD-5FB484E3065D}"/>
    <cellStyle name="Normal 4 2 2 3 3 2 6 2" xfId="21103" xr:uid="{8504755E-2C9A-444D-B39B-5EDE58B524F6}"/>
    <cellStyle name="Normal 4 2 2 3 3 2 7" xfId="23628" xr:uid="{6EDC3B47-764A-4865-B633-DFCF9A7B1D0B}"/>
    <cellStyle name="Normal 4 2 2 3 3 2 8" xfId="13216" xr:uid="{FE14FB89-FCA9-4C38-86FA-EE6B4E306967}"/>
    <cellStyle name="Normal 4 2 2 3 3 3" xfId="3291" xr:uid="{00000000-0005-0000-0000-000079050000}"/>
    <cellStyle name="Normal 4 2 2 3 3 3 2" xfId="4508" xr:uid="{BFC336D4-79D3-4CAA-B822-E16C2E6AE884}"/>
    <cellStyle name="Normal 4 2 2 3 3 3 2 2" xfId="9280" xr:uid="{69DB0E82-7231-4EF9-8E5F-CF704D83CF63}"/>
    <cellStyle name="Normal 4 2 2 3 3 3 2 2 2" xfId="29261" xr:uid="{0F0D3CEC-3DB5-4FAC-AC4A-01334006FD4B}"/>
    <cellStyle name="Normal 4 2 2 3 3 3 2 2 3" xfId="19660" xr:uid="{CFAF9355-601D-4DE1-89FD-013215428D57}"/>
    <cellStyle name="Normal 4 2 2 3 3 3 2 3" xfId="12113" xr:uid="{366E67AA-5270-44E8-84F4-C6842E565697}"/>
    <cellStyle name="Normal 4 2 2 3 3 3 2 3 2" xfId="22493" xr:uid="{0500BF19-E3B2-49DE-8FEF-1901F44CB56F}"/>
    <cellStyle name="Normal 4 2 2 3 3 3 2 4" xfId="25754" xr:uid="{6D702D5A-D6DB-4458-8921-97DB530C6936}"/>
    <cellStyle name="Normal 4 2 2 3 3 3 2 5" xfId="16827" xr:uid="{2923CDDE-CA22-4AEA-8B4A-88A1559BE632}"/>
    <cellStyle name="Normal 4 2 2 3 3 3 3" xfId="6349" xr:uid="{8F703B92-FDC1-4FDC-9B8E-05ACB1B45D6E}"/>
    <cellStyle name="Normal 4 2 2 3 3 3 3 2" xfId="25964" xr:uid="{3F45C47A-2625-4291-B192-E78EA09675B3}"/>
    <cellStyle name="Normal 4 2 2 3 3 3 3 3" xfId="15918" xr:uid="{A0BF842F-4A42-4357-9C5B-00165141087F}"/>
    <cellStyle name="Normal 4 2 2 3 3 3 4" xfId="8371" xr:uid="{B0888013-3562-4F65-95A4-9E67D43E46AC}"/>
    <cellStyle name="Normal 4 2 2 3 3 3 4 2" xfId="18751" xr:uid="{21D2A06D-0C57-4B89-8E20-DDF5DE4C50D7}"/>
    <cellStyle name="Normal 4 2 2 3 3 3 5" xfId="11204" xr:uid="{263D0205-7975-4EC4-A778-7A0F41CF251E}"/>
    <cellStyle name="Normal 4 2 2 3 3 3 5 2" xfId="21584" xr:uid="{C7BEB32D-BD0A-49D8-90C0-5C0856A866F3}"/>
    <cellStyle name="Normal 4 2 2 3 3 3 6" xfId="24964" xr:uid="{6E8C3C21-6818-4122-918C-BC5DFBBDDB90}"/>
    <cellStyle name="Normal 4 2 2 3 3 3 7" xfId="13842" xr:uid="{910A00BA-AC07-4195-839B-F5610560FFD8}"/>
    <cellStyle name="Normal 4 2 2 3 3 4" xfId="3289" xr:uid="{00000000-0005-0000-0000-00007A050000}"/>
    <cellStyle name="Normal 4 2 2 3 3 4 2" xfId="6347" xr:uid="{9D7252F3-DDE2-4834-AB9B-3929F2551B73}"/>
    <cellStyle name="Normal 4 2 2 3 3 4 2 2" xfId="28217" xr:uid="{F6B88384-9DF5-4FA3-A23A-94A0036F0EF3}"/>
    <cellStyle name="Normal 4 2 2 3 3 4 2 3" xfId="15916" xr:uid="{D2CFF331-E80F-464C-8BD8-60BF12FB9868}"/>
    <cellStyle name="Normal 4 2 2 3 3 4 3" xfId="8369" xr:uid="{AB962451-27B1-4F41-907F-B83B4F094BB9}"/>
    <cellStyle name="Normal 4 2 2 3 3 4 3 2" xfId="18749" xr:uid="{4E5B0C8C-151E-4AE7-979F-2824FF775781}"/>
    <cellStyle name="Normal 4 2 2 3 3 4 4" xfId="11202" xr:uid="{CCFEC741-96B6-4F2B-861C-63947B09A4A2}"/>
    <cellStyle name="Normal 4 2 2 3 3 4 4 2" xfId="21582" xr:uid="{8075C9AE-18BC-4386-A1D9-B2B11FD4B470}"/>
    <cellStyle name="Normal 4 2 2 3 3 4 5" xfId="23624" xr:uid="{820FAFF3-85BA-46F3-AAD0-40AD2B2749BE}"/>
    <cellStyle name="Normal 4 2 2 3 3 4 6" xfId="13840" xr:uid="{4DCF245E-C65B-4C56-9A5E-0585997F88EA}"/>
    <cellStyle name="Normal 4 2 2 3 3 5" xfId="2636" xr:uid="{00000000-0005-0000-0000-00007B050000}"/>
    <cellStyle name="Normal 4 2 2 3 3 5 2" xfId="5898" xr:uid="{17B37AA6-44D7-4370-98C4-D7ADFAD06DBC}"/>
    <cellStyle name="Normal 4 2 2 3 3 5 2 2" xfId="27038" xr:uid="{AB735D45-9A65-4A06-8525-2BE8A5B2CA4E}"/>
    <cellStyle name="Normal 4 2 2 3 3 5 2 3" xfId="15308" xr:uid="{03EF8E35-A3A1-40B1-A0AA-3274B08F9661}"/>
    <cellStyle name="Normal 4 2 2 3 3 5 3" xfId="7761" xr:uid="{730417C8-A719-4F27-B372-024378348F48}"/>
    <cellStyle name="Normal 4 2 2 3 3 5 3 2" xfId="18141" xr:uid="{9FF1DF2C-01F2-4D8B-9F5C-4E775CC9B449}"/>
    <cellStyle name="Normal 4 2 2 3 3 5 4" xfId="10594" xr:uid="{294E3DBE-82FE-404A-A616-C1D88ED52E16}"/>
    <cellStyle name="Normal 4 2 2 3 3 5 4 2" xfId="20974" xr:uid="{7A13C033-EFA9-4D00-9684-980FCECCD704}"/>
    <cellStyle name="Normal 4 2 2 3 3 5 5" xfId="23756" xr:uid="{432E6AD6-4EAB-492F-A35F-066FE9DD9890}"/>
    <cellStyle name="Normal 4 2 2 3 3 5 6" xfId="13025" xr:uid="{0E272F77-BD25-4C27-874E-AAC8C858BB75}"/>
    <cellStyle name="Normal 4 2 2 3 3 6" xfId="4180" xr:uid="{68A65460-D581-4268-8738-E9DAC0BA2ACE}"/>
    <cellStyle name="Normal 4 2 2 3 3 6 2" xfId="8952" xr:uid="{72870363-4ED9-436B-8DEE-F3E4DCA9B767}"/>
    <cellStyle name="Normal 4 2 2 3 3 6 2 2" xfId="19332" xr:uid="{F882F131-A388-4A1E-A9EB-7BDB8A9DEB8B}"/>
    <cellStyle name="Normal 4 2 2 3 3 6 3" xfId="11785" xr:uid="{3BE2E3DF-31AB-4D27-8776-8E7A73C85BFD}"/>
    <cellStyle name="Normal 4 2 2 3 3 6 3 2" xfId="22165" xr:uid="{3E8C096E-150E-4CA9-8FF5-55CFDBD96955}"/>
    <cellStyle name="Normal 4 2 2 3 3 6 4" xfId="25528" xr:uid="{6CC007BE-C920-424C-8722-5B87DEBD6519}"/>
    <cellStyle name="Normal 4 2 2 3 3 6 5" xfId="16499" xr:uid="{6B8E4524-C743-4582-8A35-0455456AEA2D}"/>
    <cellStyle name="Normal 4 2 2 3 3 7" xfId="5226" xr:uid="{654DADEF-5BEE-4A70-B479-EA4DF0B5269A}"/>
    <cellStyle name="Normal 4 2 2 3 3 7 2" xfId="14524" xr:uid="{214E56C4-AA70-4B46-8A87-F958FFAF30CE}"/>
    <cellStyle name="Normal 4 2 2 3 3 8" xfId="6977" xr:uid="{390F904A-24B0-4B71-B52A-F039CB888172}"/>
    <cellStyle name="Normal 4 2 2 3 3 8 2" xfId="17357" xr:uid="{FD5706EA-289E-4389-8085-F4B3DF5D361C}"/>
    <cellStyle name="Normal 4 2 2 3 3 9" xfId="9810" xr:uid="{9DAC1ADE-E604-40E8-B25C-8AE52CB94EF7}"/>
    <cellStyle name="Normal 4 2 2 3 3 9 2" xfId="20190" xr:uid="{EE60523C-88E7-4D9D-A06E-BF65E4676508}"/>
    <cellStyle name="Normal 4 2 2 3 4" xfId="923" xr:uid="{00000000-0005-0000-0000-00004D050000}"/>
    <cellStyle name="Normal 4 2 2 3 4 2" xfId="3292" xr:uid="{00000000-0005-0000-0000-00007D050000}"/>
    <cellStyle name="Normal 4 2 2 3 4 2 2" xfId="6350" xr:uid="{903EC303-10FC-411F-B382-8CA196B0FA9E}"/>
    <cellStyle name="Normal 4 2 2 3 4 2 2 2" xfId="26393" xr:uid="{2E55253E-8D44-49E1-A081-9E916C148A99}"/>
    <cellStyle name="Normal 4 2 2 3 4 2 2 3" xfId="15919" xr:uid="{A099347E-D2C8-429B-9BAA-3E2A90202DBF}"/>
    <cellStyle name="Normal 4 2 2 3 4 2 3" xfId="8372" xr:uid="{5D141035-696A-4E11-878E-EBD242DE40E9}"/>
    <cellStyle name="Normal 4 2 2 3 4 2 3 2" xfId="18752" xr:uid="{E53136B3-33EB-4D74-B5D8-661977FAD2C2}"/>
    <cellStyle name="Normal 4 2 2 3 4 2 4" xfId="11205" xr:uid="{60653EEB-44E4-4338-A45A-F98B38267337}"/>
    <cellStyle name="Normal 4 2 2 3 4 2 4 2" xfId="21585" xr:uid="{6E290F7F-7490-44E8-8D1D-849FA539D956}"/>
    <cellStyle name="Normal 4 2 2 3 4 2 5" xfId="25066" xr:uid="{4B20A928-3BF0-4131-9850-99DBE8EFBC68}"/>
    <cellStyle name="Normal 4 2 2 3 4 2 6" xfId="13843" xr:uid="{95F8A9EF-9FB0-41A9-B6CE-9892A4E3E2E1}"/>
    <cellStyle name="Normal 4 2 2 3 4 3" xfId="4324" xr:uid="{CFA2580C-8217-414C-9859-71B9E67B7CAC}"/>
    <cellStyle name="Normal 4 2 2 3 4 3 2" xfId="9096" xr:uid="{CC5DD4F7-4287-46E7-B743-0798B1E276C8}"/>
    <cellStyle name="Normal 4 2 2 3 4 3 2 2" xfId="29139" xr:uid="{A6F36CBA-F00B-4B19-A6C4-D9E5F3632040}"/>
    <cellStyle name="Normal 4 2 2 3 4 3 2 3" xfId="19476" xr:uid="{DA4AA475-C3E8-4EFE-A1B6-E2E5B8F0A4AD}"/>
    <cellStyle name="Normal 4 2 2 3 4 3 3" xfId="11929" xr:uid="{44D23ACD-5634-446E-BD46-8522CCB2B94C}"/>
    <cellStyle name="Normal 4 2 2 3 4 3 3 2" xfId="22309" xr:uid="{495D3382-AF99-4460-A947-CE81718D8307}"/>
    <cellStyle name="Normal 4 2 2 3 4 3 4" xfId="23363" xr:uid="{D1C35386-1376-4B27-B1B7-1514218E98E7}"/>
    <cellStyle name="Normal 4 2 2 3 4 3 5" xfId="16643" xr:uid="{46F62C47-74B7-4BFF-9FB8-0CA1E0F68596}"/>
    <cellStyle name="Normal 4 2 2 3 4 4" xfId="5227" xr:uid="{B06EC196-D623-41BB-9755-7F3CAFA7877F}"/>
    <cellStyle name="Normal 4 2 2 3 4 4 2" xfId="27060" xr:uid="{D2008287-8AB6-4294-98BF-F42428FDFB1F}"/>
    <cellStyle name="Normal 4 2 2 3 4 4 3" xfId="14525" xr:uid="{ED31B2A9-EB38-4D6F-B778-406C4AA72E44}"/>
    <cellStyle name="Normal 4 2 2 3 4 5" xfId="6978" xr:uid="{BCF7E8DF-2D67-4C25-AD26-C7642BF978DD}"/>
    <cellStyle name="Normal 4 2 2 3 4 5 2" xfId="17358" xr:uid="{23DFBA90-FA5C-47BC-8F39-12985AF4A672}"/>
    <cellStyle name="Normal 4 2 2 3 4 6" xfId="9811" xr:uid="{49073248-F7CD-4E09-AC9C-9F9DD844E98F}"/>
    <cellStyle name="Normal 4 2 2 3 4 6 2" xfId="20191" xr:uid="{7EF81C41-C72F-47F2-8707-1A56334CA33A}"/>
    <cellStyle name="Normal 4 2 2 3 4 7" xfId="24453" xr:uid="{DDEAE3DF-9B4E-4BFF-996F-73C4E7C1C643}"/>
    <cellStyle name="Normal 4 2 2 3 4 8" xfId="13214" xr:uid="{38D7521A-ACA3-4633-9CD1-86380A409521}"/>
    <cellStyle name="Normal 4 2 2 3 5" xfId="3293" xr:uid="{00000000-0005-0000-0000-00007E050000}"/>
    <cellStyle name="Normal 4 2 2 3 5 2" xfId="4509" xr:uid="{EDD4B0BD-21AD-4575-B0BB-6E5584BA8968}"/>
    <cellStyle name="Normal 4 2 2 3 5 2 2" xfId="9281" xr:uid="{0C10E1BC-B471-4F26-B951-4FBEE845F0BF}"/>
    <cellStyle name="Normal 4 2 2 3 5 2 2 2" xfId="29262" xr:uid="{6F325DE0-354A-4F89-BB12-BC82C49ED3C2}"/>
    <cellStyle name="Normal 4 2 2 3 5 2 2 3" xfId="19661" xr:uid="{E4450B45-E98A-494F-B564-0E51C692795D}"/>
    <cellStyle name="Normal 4 2 2 3 5 2 3" xfId="12114" xr:uid="{03F9FCD8-517E-4619-B5ED-92190ADB52B7}"/>
    <cellStyle name="Normal 4 2 2 3 5 2 3 2" xfId="22494" xr:uid="{E8762A68-8649-4416-B5BE-17AD1E4B5093}"/>
    <cellStyle name="Normal 4 2 2 3 5 2 4" xfId="23387" xr:uid="{426B393D-1C8B-46A7-948C-4EBB83DAF223}"/>
    <cellStyle name="Normal 4 2 2 3 5 2 5" xfId="16828" xr:uid="{D154F8CF-A302-4A23-9698-C405646370A4}"/>
    <cellStyle name="Normal 4 2 2 3 5 3" xfId="6351" xr:uid="{CA67D7C3-161B-41BD-8E71-FC9DC48DD57B}"/>
    <cellStyle name="Normal 4 2 2 3 5 3 2" xfId="27005" xr:uid="{AC6B385D-7441-4676-BB30-362DA48ABD73}"/>
    <cellStyle name="Normal 4 2 2 3 5 3 3" xfId="15920" xr:uid="{294CEA23-2C85-4770-89C3-EFD50B0A0C71}"/>
    <cellStyle name="Normal 4 2 2 3 5 4" xfId="8373" xr:uid="{429CF405-1390-403A-B8DD-D74AEEEE382B}"/>
    <cellStyle name="Normal 4 2 2 3 5 4 2" xfId="18753" xr:uid="{F0567FDE-6F5E-4EFC-B339-D3D8F41EAC59}"/>
    <cellStyle name="Normal 4 2 2 3 5 5" xfId="11206" xr:uid="{B4123C7D-1D5B-4683-9284-7DF1184A0883}"/>
    <cellStyle name="Normal 4 2 2 3 5 5 2" xfId="21586" xr:uid="{06EA28BA-E65A-4A86-9AA2-F77EB29C3F6B}"/>
    <cellStyle name="Normal 4 2 2 3 5 6" xfId="25321" xr:uid="{727BCEBE-3334-4D89-8771-987FA425547D}"/>
    <cellStyle name="Normal 4 2 2 3 5 7" xfId="13844" xr:uid="{DEFA00F6-18FB-427B-B130-728411644C83}"/>
    <cellStyle name="Normal 4 2 2 3 6" xfId="2926" xr:uid="{00000000-0005-0000-0000-00007F050000}"/>
    <cellStyle name="Normal 4 2 2 3 6 2" xfId="6106" xr:uid="{9F3C0357-5F61-4F3B-8096-0CF0F6AC8D66}"/>
    <cellStyle name="Normal 4 2 2 3 6 2 2" xfId="27469" xr:uid="{2E14018F-0E47-45B2-97A9-91B205A340B5}"/>
    <cellStyle name="Normal 4 2 2 3 6 2 3" xfId="15584" xr:uid="{64C90382-7B55-45A0-BEEB-8B0C1A2287BB}"/>
    <cellStyle name="Normal 4 2 2 3 6 3" xfId="8037" xr:uid="{723D2E27-132C-4556-87F6-C96E666DA9E2}"/>
    <cellStyle name="Normal 4 2 2 3 6 3 2" xfId="18417" xr:uid="{01B60CE9-C58F-40AD-B2ED-E2917838A755}"/>
    <cellStyle name="Normal 4 2 2 3 6 4" xfId="10870" xr:uid="{331A1D25-1E24-4484-BA91-7328824DCA98}"/>
    <cellStyle name="Normal 4 2 2 3 6 4 2" xfId="21250" xr:uid="{88F54577-95BD-42A6-85D4-E866A4006185}"/>
    <cellStyle name="Normal 4 2 2 3 6 5" xfId="25420" xr:uid="{8FF3C58E-8BD4-46B2-8C6F-993942D0C36F}"/>
    <cellStyle name="Normal 4 2 2 3 6 6" xfId="13440" xr:uid="{82146FBA-DF5A-403F-A8F8-AB19096A80A2}"/>
    <cellStyle name="Normal 4 2 2 3 7" xfId="2474" xr:uid="{00000000-0005-0000-0000-000080050000}"/>
    <cellStyle name="Normal 4 2 2 3 7 2" xfId="5762" xr:uid="{EC9D5935-AF72-4A26-A29D-51DAFC622B55}"/>
    <cellStyle name="Normal 4 2 2 3 7 2 2" xfId="27988" xr:uid="{E237374A-B761-4C1C-982F-F03C3356940D}"/>
    <cellStyle name="Normal 4 2 2 3 7 2 3" xfId="15146" xr:uid="{846F4005-524B-4E01-9B61-46CAB7B98D9C}"/>
    <cellStyle name="Normal 4 2 2 3 7 3" xfId="7599" xr:uid="{2DB1E442-9720-4757-BAC5-E023FA285D05}"/>
    <cellStyle name="Normal 4 2 2 3 7 3 2" xfId="17979" xr:uid="{F54C884B-2F83-4B33-B9F3-5FCE05C53621}"/>
    <cellStyle name="Normal 4 2 2 3 7 4" xfId="10432" xr:uid="{FEFE2369-68AF-434E-BCD2-AD61EC64D19A}"/>
    <cellStyle name="Normal 4 2 2 3 7 4 2" xfId="20812" xr:uid="{9C38CEA3-60C5-4E85-A799-A8CCAF3CBCF0}"/>
    <cellStyle name="Normal 4 2 2 3 7 5" xfId="23478" xr:uid="{667CD572-A39D-4242-BDBE-6BD6CBDADC26}"/>
    <cellStyle name="Normal 4 2 2 3 7 6" xfId="12862" xr:uid="{B3F4EDBB-7567-4018-802F-FF91A3DACCD9}"/>
    <cellStyle name="Normal 4 2 2 3 8" xfId="2228" xr:uid="{00000000-0005-0000-0000-00006F050000}"/>
    <cellStyle name="Normal 4 2 2 3 8 2" xfId="7355" xr:uid="{251AE1BE-6A83-459C-AEFA-B7D341745D18}"/>
    <cellStyle name="Normal 4 2 2 3 8 2 2" xfId="17735" xr:uid="{725D5F2A-A59D-4980-976E-3DAD4C780A9A}"/>
    <cellStyle name="Normal 4 2 2 3 8 3" xfId="10188" xr:uid="{CEA25CFD-DE8E-42A7-A923-AE34B8E6132F}"/>
    <cellStyle name="Normal 4 2 2 3 8 3 2" xfId="20568" xr:uid="{3701C557-99FE-4970-9E68-4ADB8F989C0B}"/>
    <cellStyle name="Normal 4 2 2 3 8 4" xfId="22663" xr:uid="{9BF09DFD-D193-4044-B1FF-E169C922CF43}"/>
    <cellStyle name="Normal 4 2 2 3 8 5" xfId="14902" xr:uid="{6ACCD0C8-4CE4-4F2E-8108-56149E92E85E}"/>
    <cellStyle name="Normal 4 2 2 3 9" xfId="3971" xr:uid="{0782F743-45C0-44C0-AEAC-8FCADDB238D7}"/>
    <cellStyle name="Normal 4 2 2 3 9 2" xfId="8795" xr:uid="{4AA8DE3C-01B3-4E95-9784-D962C9D85806}"/>
    <cellStyle name="Normal 4 2 2 3 9 2 2" xfId="19175" xr:uid="{F6E00A14-FBCC-4F12-9770-F7BEB8332FD4}"/>
    <cellStyle name="Normal 4 2 2 3 9 3" xfId="11628" xr:uid="{39C37010-AD2B-4D73-A546-B0C121666EB7}"/>
    <cellStyle name="Normal 4 2 2 3 9 3 2" xfId="22008" xr:uid="{59BB1F7F-F732-4642-B32D-D5C9FB5DAD06}"/>
    <cellStyle name="Normal 4 2 2 3 9 4" xfId="16342" xr:uid="{4EFDA8A4-00E8-4C1A-9A8D-8A09CE090A7D}"/>
    <cellStyle name="Normal 4 2 2 4" xfId="924" xr:uid="{00000000-0005-0000-0000-00004E050000}"/>
    <cellStyle name="Normal 4 2 2 4 10" xfId="6979" xr:uid="{43E72B32-F5E5-4D7A-8456-82088F87763A}"/>
    <cellStyle name="Normal 4 2 2 4 10 2" xfId="17359" xr:uid="{04BDADEE-CE3C-48F0-9BF5-EEC502683A20}"/>
    <cellStyle name="Normal 4 2 2 4 11" xfId="9812" xr:uid="{096BC897-755D-4269-9E65-AD651079D9D0}"/>
    <cellStyle name="Normal 4 2 2 4 11 2" xfId="20192" xr:uid="{A6A89815-2657-4104-BB75-987E6C39D265}"/>
    <cellStyle name="Normal 4 2 2 4 12" xfId="23877" xr:uid="{DB376193-8776-4576-A119-EDD2E75704CF}"/>
    <cellStyle name="Normal 4 2 2 4 13" xfId="12440" xr:uid="{73433729-7ABE-457A-8D58-3712B623EA70}"/>
    <cellStyle name="Normal 4 2 2 4 2" xfId="925" xr:uid="{00000000-0005-0000-0000-00004F050000}"/>
    <cellStyle name="Normal 4 2 2 4 2 10" xfId="9813" xr:uid="{74B6838E-3A0E-4581-8315-134652AC2605}"/>
    <cellStyle name="Normal 4 2 2 4 2 10 2" xfId="20193" xr:uid="{FA79C592-F3E4-45B7-8425-361543C0209D}"/>
    <cellStyle name="Normal 4 2 2 4 2 11" xfId="25134" xr:uid="{FE895F79-E79E-42EB-9468-F7EA69AAFCBD}"/>
    <cellStyle name="Normal 4 2 2 4 2 12" xfId="12585" xr:uid="{65891DFD-AC75-4EF2-BE1B-E12741DF5688}"/>
    <cellStyle name="Normal 4 2 2 4 2 2" xfId="926" xr:uid="{00000000-0005-0000-0000-000050050000}"/>
    <cellStyle name="Normal 4 2 2 4 2 2 2" xfId="3295" xr:uid="{00000000-0005-0000-0000-000084050000}"/>
    <cellStyle name="Normal 4 2 2 4 2 2 2 2" xfId="6353" xr:uid="{57213AAF-F5C4-44D0-A2B0-97F183471ECE}"/>
    <cellStyle name="Normal 4 2 2 4 2 2 2 2 2" xfId="27079" xr:uid="{FA7FA6CA-809C-434A-98F6-EFA80E8E9178}"/>
    <cellStyle name="Normal 4 2 2 4 2 2 2 2 3" xfId="27739" xr:uid="{F68157DE-0A3F-47CF-9F36-F86C136DC849}"/>
    <cellStyle name="Normal 4 2 2 4 2 2 2 2 4" xfId="15922" xr:uid="{B20FDE2B-52F5-42DE-AA97-018AFF58F137}"/>
    <cellStyle name="Normal 4 2 2 4 2 2 2 3" xfId="8375" xr:uid="{94A78240-CA92-4263-8B92-90DC69479D83}"/>
    <cellStyle name="Normal 4 2 2 4 2 2 2 3 2" xfId="28898" xr:uid="{1E60605B-AFC0-40FC-BDC4-0FBEA0E3394C}"/>
    <cellStyle name="Normal 4 2 2 4 2 2 2 3 3" xfId="18755" xr:uid="{07EB8F78-4D54-41C2-9ADD-00AC7DE8CF58}"/>
    <cellStyle name="Normal 4 2 2 4 2 2 2 4" xfId="11208" xr:uid="{7D57D94D-2B60-458D-BA6C-47C53AE0F291}"/>
    <cellStyle name="Normal 4 2 2 4 2 2 2 4 2" xfId="21588" xr:uid="{7271D98C-9040-49C3-9D7A-7C7D325CC6FB}"/>
    <cellStyle name="Normal 4 2 2 4 2 2 2 5" xfId="23383" xr:uid="{AA79B49B-DA04-48DE-850B-55B9AFF31B3F}"/>
    <cellStyle name="Normal 4 2 2 4 2 2 2 6" xfId="13846" xr:uid="{A33995DC-CE48-435F-9431-9C4EE806C447}"/>
    <cellStyle name="Normal 4 2 2 4 2 2 3" xfId="4327" xr:uid="{88AADD46-078C-4A1A-86CD-8C746649C1D3}"/>
    <cellStyle name="Normal 4 2 2 4 2 2 3 2" xfId="9099" xr:uid="{5AAA42F9-F8DA-4B91-9EB6-E9FE37649223}"/>
    <cellStyle name="Normal 4 2 2 4 2 2 3 2 2" xfId="29142" xr:uid="{B9E1C12C-87CA-4909-B0CC-617106AB27B7}"/>
    <cellStyle name="Normal 4 2 2 4 2 2 3 2 3" xfId="19479" xr:uid="{9F7414B7-8F52-4B89-BCA5-DE0EAD9F4546}"/>
    <cellStyle name="Normal 4 2 2 4 2 2 3 3" xfId="11932" xr:uid="{4502D610-E4EF-4C5E-9328-75FA8F718928}"/>
    <cellStyle name="Normal 4 2 2 4 2 2 3 3 2" xfId="22312" xr:uid="{11411F55-E273-4FE0-A186-04C1753E8C00}"/>
    <cellStyle name="Normal 4 2 2 4 2 2 3 4" xfId="25540" xr:uid="{954FFE69-45B1-4E9A-BDCD-E82D809935BA}"/>
    <cellStyle name="Normal 4 2 2 4 2 2 3 5" xfId="16646" xr:uid="{5B7A3110-2BE7-496F-AC9D-2E711862E030}"/>
    <cellStyle name="Normal 4 2 2 4 2 2 4" xfId="5230" xr:uid="{71A08C51-E181-4520-A87B-EB59AC28F586}"/>
    <cellStyle name="Normal 4 2 2 4 2 2 4 2" xfId="27674" xr:uid="{45FB5C57-856C-454C-9E6A-DB8981F59C9F}"/>
    <cellStyle name="Normal 4 2 2 4 2 2 4 3" xfId="14528" xr:uid="{9693F6C0-C7B6-4EB2-AC80-24099C13C0B3}"/>
    <cellStyle name="Normal 4 2 2 4 2 2 5" xfId="6981" xr:uid="{C34822D5-4980-4FB2-A8AB-9A66281BCD4A}"/>
    <cellStyle name="Normal 4 2 2 4 2 2 5 2" xfId="17361" xr:uid="{5B29B84B-2882-495A-A6A1-674BEE0C4A87}"/>
    <cellStyle name="Normal 4 2 2 4 2 2 6" xfId="9814" xr:uid="{B3D2A0E6-EF4F-442A-A3F6-CF3EBD577BB0}"/>
    <cellStyle name="Normal 4 2 2 4 2 2 6 2" xfId="20194" xr:uid="{8A7864B9-710E-45C3-B548-9810DBD6652D}"/>
    <cellStyle name="Normal 4 2 2 4 2 2 7" xfId="24868" xr:uid="{A3223941-99C9-4708-A4D9-962243FD31A6}"/>
    <cellStyle name="Normal 4 2 2 4 2 2 8" xfId="13218" xr:uid="{C4FAC374-CD0C-427D-9D1F-54A139A334CB}"/>
    <cellStyle name="Normal 4 2 2 4 2 3" xfId="3296" xr:uid="{00000000-0005-0000-0000-000085050000}"/>
    <cellStyle name="Normal 4 2 2 4 2 3 2" xfId="4510" xr:uid="{0818EA2E-927A-481A-859A-BCB273EFD974}"/>
    <cellStyle name="Normal 4 2 2 4 2 3 2 2" xfId="9282" xr:uid="{CCB918E8-A93E-4B16-84D4-AC3489B98F89}"/>
    <cellStyle name="Normal 4 2 2 4 2 3 2 2 2" xfId="29263" xr:uid="{EEDF7A42-8E48-4406-B6EE-1FF2A7C945F6}"/>
    <cellStyle name="Normal 4 2 2 4 2 3 2 2 3" xfId="19662" xr:uid="{AFB95E2C-728A-4693-BDBD-8364CF8A08B1}"/>
    <cellStyle name="Normal 4 2 2 4 2 3 2 3" xfId="12115" xr:uid="{93B9522D-5B6A-40E6-84CC-70C7765501C8}"/>
    <cellStyle name="Normal 4 2 2 4 2 3 2 3 2" xfId="22495" xr:uid="{67AD3FC9-E43D-458A-A5E2-6BC6C9BE5C24}"/>
    <cellStyle name="Normal 4 2 2 4 2 3 2 4" xfId="25271" xr:uid="{2DC845AD-6C37-486A-A7B8-01497128D10F}"/>
    <cellStyle name="Normal 4 2 2 4 2 3 2 5" xfId="16829" xr:uid="{0633965A-7B30-4EC2-8C0E-2C8A62B26074}"/>
    <cellStyle name="Normal 4 2 2 4 2 3 3" xfId="6354" xr:uid="{FDDB43A5-ABEA-49F9-8B54-B851083D45D7}"/>
    <cellStyle name="Normal 4 2 2 4 2 3 3 2" xfId="28218" xr:uid="{86F5E978-9FED-4FBE-BC62-5099C0089DEE}"/>
    <cellStyle name="Normal 4 2 2 4 2 3 3 3" xfId="15923" xr:uid="{55403D2F-1CF3-4059-A788-591AE8339692}"/>
    <cellStyle name="Normal 4 2 2 4 2 3 4" xfId="8376" xr:uid="{543F9E0E-EB2C-4DB4-8FC4-7742DCCA1393}"/>
    <cellStyle name="Normal 4 2 2 4 2 3 4 2" xfId="18756" xr:uid="{083473DA-79F7-4E5D-9210-F776595C2A0E}"/>
    <cellStyle name="Normal 4 2 2 4 2 3 5" xfId="11209" xr:uid="{A96EA365-06FB-400A-A0A0-F3301435CF8D}"/>
    <cellStyle name="Normal 4 2 2 4 2 3 5 2" xfId="21589" xr:uid="{2702454B-AC90-417A-B4E6-1021B0A56BC9}"/>
    <cellStyle name="Normal 4 2 2 4 2 3 6" xfId="23088" xr:uid="{DE759B16-35D1-44DC-BFF4-D8C2C2A31E68}"/>
    <cellStyle name="Normal 4 2 2 4 2 3 7" xfId="13847" xr:uid="{0ADE618F-B6AE-4C45-95BD-9B1583E34E61}"/>
    <cellStyle name="Normal 4 2 2 4 2 4" xfId="3294" xr:uid="{00000000-0005-0000-0000-000086050000}"/>
    <cellStyle name="Normal 4 2 2 4 2 4 2" xfId="6352" xr:uid="{AAF72A24-F1C6-480B-98DC-4A89960A15A5}"/>
    <cellStyle name="Normal 4 2 2 4 2 4 2 2" xfId="26248" xr:uid="{7442A6A0-3EDD-4480-B062-C50A51984114}"/>
    <cellStyle name="Normal 4 2 2 4 2 4 2 3" xfId="15921" xr:uid="{DA566C5C-2C16-4232-AE10-7BEF4D950917}"/>
    <cellStyle name="Normal 4 2 2 4 2 4 3" xfId="8374" xr:uid="{20768569-174D-40A4-9A7F-25676938BB96}"/>
    <cellStyle name="Normal 4 2 2 4 2 4 3 2" xfId="18754" xr:uid="{20CE6C7A-761A-46D0-96C2-AD0FF85A7D94}"/>
    <cellStyle name="Normal 4 2 2 4 2 4 4" xfId="11207" xr:uid="{DA374353-C8F8-4AE2-8C96-8538D52C51F7}"/>
    <cellStyle name="Normal 4 2 2 4 2 4 4 2" xfId="21587" xr:uid="{CFF0B452-282C-4DD8-9127-B61CE55EEAA7}"/>
    <cellStyle name="Normal 4 2 2 4 2 4 5" xfId="25394" xr:uid="{E892D505-0A99-41BD-8E5A-1F3F82763A3C}"/>
    <cellStyle name="Normal 4 2 2 4 2 4 6" xfId="13845" xr:uid="{06B5F8F0-3CB7-4B3F-9C0A-9D8FF13D20B1}"/>
    <cellStyle name="Normal 4 2 2 4 2 5" xfId="2617" xr:uid="{00000000-0005-0000-0000-000087050000}"/>
    <cellStyle name="Normal 4 2 2 4 2 5 2" xfId="5879" xr:uid="{171A5BF7-BC41-4681-85A6-995E693AE31B}"/>
    <cellStyle name="Normal 4 2 2 4 2 5 2 2" xfId="25851" xr:uid="{BE7B5EEC-EA53-42AF-B95F-D971A9CF9890}"/>
    <cellStyle name="Normal 4 2 2 4 2 5 2 3" xfId="15289" xr:uid="{85F14D3C-8ABE-4C7B-8EB9-96863347B539}"/>
    <cellStyle name="Normal 4 2 2 4 2 5 3" xfId="7742" xr:uid="{26A12828-DFE0-4715-9316-629A4B9DBE36}"/>
    <cellStyle name="Normal 4 2 2 4 2 5 3 2" xfId="18122" xr:uid="{AE099D59-17E4-4E4F-AA29-D90E573E0551}"/>
    <cellStyle name="Normal 4 2 2 4 2 5 4" xfId="10575" xr:uid="{3D7714DE-F127-4500-8005-EFFB419DAD0C}"/>
    <cellStyle name="Normal 4 2 2 4 2 5 4 2" xfId="20955" xr:uid="{38B96024-71F1-4D35-B8AD-4060713747C2}"/>
    <cellStyle name="Normal 4 2 2 4 2 5 5" xfId="25467" xr:uid="{39726886-B996-427D-9878-F32605EC1946}"/>
    <cellStyle name="Normal 4 2 2 4 2 5 6" xfId="13005" xr:uid="{F1E4B336-E499-4981-8108-CA3BBF41F09A}"/>
    <cellStyle name="Normal 4 2 2 4 2 6" xfId="2351" xr:uid="{00000000-0005-0000-0000-000082050000}"/>
    <cellStyle name="Normal 4 2 2 4 2 6 2" xfId="7478" xr:uid="{B1557CEC-49F6-4432-A9B6-3FA38E9ECDD5}"/>
    <cellStyle name="Normal 4 2 2 4 2 6 2 2" xfId="17858" xr:uid="{0E89E44A-523E-472B-943B-FA6A00816B8D}"/>
    <cellStyle name="Normal 4 2 2 4 2 6 3" xfId="10311" xr:uid="{8C71FD11-9122-4445-B3C1-70AB7805FDB4}"/>
    <cellStyle name="Normal 4 2 2 4 2 6 3 2" xfId="20691" xr:uid="{80D63F16-10E5-4DA3-A974-0043DAC15398}"/>
    <cellStyle name="Normal 4 2 2 4 2 6 4" xfId="24882" xr:uid="{3D4B304D-F455-457D-A90B-E2E5A08C7EA4}"/>
    <cellStyle name="Normal 4 2 2 4 2 6 5" xfId="15025" xr:uid="{B669BB6C-6997-4AD8-8732-EA1A33D9B286}"/>
    <cellStyle name="Normal 4 2 2 4 2 7" xfId="3892" xr:uid="{B1EFC525-476C-434F-9E37-E08229CCCE26}"/>
    <cellStyle name="Normal 4 2 2 4 2 7 2" xfId="8724" xr:uid="{FCE14AAF-D21D-4506-9395-355BAD6D8146}"/>
    <cellStyle name="Normal 4 2 2 4 2 7 2 2" xfId="19104" xr:uid="{F27D2E40-C611-4140-9B54-38E2E2EE971B}"/>
    <cellStyle name="Normal 4 2 2 4 2 7 3" xfId="11557" xr:uid="{AA35E4C3-6C6B-47D8-B322-4B463ED45D22}"/>
    <cellStyle name="Normal 4 2 2 4 2 7 3 2" xfId="21937" xr:uid="{23C4568E-9550-4B68-846A-7D11E933FE72}"/>
    <cellStyle name="Normal 4 2 2 4 2 7 4" xfId="16271" xr:uid="{6E29289B-C7EC-4ECC-B39D-909A5086C9CB}"/>
    <cellStyle name="Normal 4 2 2 4 2 8" xfId="5229" xr:uid="{50D16BA2-8008-491C-BC3B-413F344C97FB}"/>
    <cellStyle name="Normal 4 2 2 4 2 8 2" xfId="14527" xr:uid="{4C3EE0CF-CA2D-48BF-95C6-4BF5421807AC}"/>
    <cellStyle name="Normal 4 2 2 4 2 9" xfId="6980" xr:uid="{875A6027-B59C-4A05-9E65-B3598367CBD9}"/>
    <cellStyle name="Normal 4 2 2 4 2 9 2" xfId="17360" xr:uid="{31A635BB-04AE-4C97-823E-027693102A10}"/>
    <cellStyle name="Normal 4 2 2 4 3" xfId="927" xr:uid="{00000000-0005-0000-0000-000051050000}"/>
    <cellStyle name="Normal 4 2 2 4 3 2" xfId="3297" xr:uid="{00000000-0005-0000-0000-000089050000}"/>
    <cellStyle name="Normal 4 2 2 4 3 2 2" xfId="6355" xr:uid="{DB7ED969-706E-4EF0-8AEF-B44F27724A10}"/>
    <cellStyle name="Normal 4 2 2 4 3 2 2 2" xfId="23126" xr:uid="{9FE4B55D-C27F-4451-A7C1-C9A4141F9F8A}"/>
    <cellStyle name="Normal 4 2 2 4 3 2 2 3" xfId="27251" xr:uid="{CA430E71-5522-4843-98CF-6155ACFE8AD5}"/>
    <cellStyle name="Normal 4 2 2 4 3 2 2 4" xfId="15924" xr:uid="{C8B4B23E-964D-45F0-BD2E-16FB4962FA6A}"/>
    <cellStyle name="Normal 4 2 2 4 3 2 3" xfId="8377" xr:uid="{E71EE9B8-8A89-4351-94DC-B421A5A739E6}"/>
    <cellStyle name="Normal 4 2 2 4 3 2 3 2" xfId="28899" xr:uid="{8A9BB08A-E1CA-405D-AAF2-CCC73066E3DE}"/>
    <cellStyle name="Normal 4 2 2 4 3 2 3 3" xfId="18757" xr:uid="{39935B28-D386-4C98-8C09-EB303EB0DF92}"/>
    <cellStyle name="Normal 4 2 2 4 3 2 4" xfId="11210" xr:uid="{2C0893F6-16AC-4C83-9939-1FC44AAE1A9C}"/>
    <cellStyle name="Normal 4 2 2 4 3 2 4 2" xfId="21590" xr:uid="{A416532E-34D5-4011-986D-89B29049DD01}"/>
    <cellStyle name="Normal 4 2 2 4 3 2 5" xfId="23638" xr:uid="{ADB69F83-0DC2-4AB2-A25E-152CDECDF452}"/>
    <cellStyle name="Normal 4 2 2 4 3 2 6" xfId="13848" xr:uid="{A4050B32-F993-42F5-8D2A-3EA26B22D6A8}"/>
    <cellStyle name="Normal 4 2 2 4 3 3" xfId="2767" xr:uid="{00000000-0005-0000-0000-00008A050000}"/>
    <cellStyle name="Normal 4 2 2 4 3 3 2" xfId="5985" xr:uid="{D714554F-13C7-4848-82DA-F99578ED663A}"/>
    <cellStyle name="Normal 4 2 2 4 3 3 2 2" xfId="26167" xr:uid="{4A8A2886-3655-4331-8314-C7D89A290E72}"/>
    <cellStyle name="Normal 4 2 2 4 3 3 2 3" xfId="15438" xr:uid="{BC108CB3-8816-4F88-B024-2E3BE8906A44}"/>
    <cellStyle name="Normal 4 2 2 4 3 3 3" xfId="7891" xr:uid="{F9E1BE4C-D1B0-4252-8D15-CA52ECD0B49B}"/>
    <cellStyle name="Normal 4 2 2 4 3 3 3 2" xfId="18271" xr:uid="{9D3BCCF4-1B4A-4E65-BE42-0D0D7784F0B5}"/>
    <cellStyle name="Normal 4 2 2 4 3 3 4" xfId="10724" xr:uid="{F08D7AC6-7D0D-40B5-9DBE-C91C9CF97BB7}"/>
    <cellStyle name="Normal 4 2 2 4 3 3 4 2" xfId="21104" xr:uid="{8FB6AC6A-4B64-430D-A14E-25FF3B69A30F}"/>
    <cellStyle name="Normal 4 2 2 4 3 3 5" xfId="23729" xr:uid="{CF92C751-6CFD-4CA8-A398-128DAAC974AF}"/>
    <cellStyle name="Normal 4 2 2 4 3 3 6" xfId="13217" xr:uid="{E7F360B1-F7E5-46C2-A001-A68EAD7EDD58}"/>
    <cellStyle name="Normal 4 2 2 4 3 4" xfId="4181" xr:uid="{C41374AA-398E-49B6-93FD-E1A9331CDFBC}"/>
    <cellStyle name="Normal 4 2 2 4 3 4 2" xfId="8953" xr:uid="{2AE103A5-42BD-4788-B14D-BCB8209021C1}"/>
    <cellStyle name="Normal 4 2 2 4 3 4 2 2" xfId="29041" xr:uid="{1A00E0E5-F5CE-451B-9F9A-DA9C7B5273AD}"/>
    <cellStyle name="Normal 4 2 2 4 3 4 2 3" xfId="19333" xr:uid="{110560D6-4830-4636-B47C-84D0AA400F01}"/>
    <cellStyle name="Normal 4 2 2 4 3 4 3" xfId="11786" xr:uid="{4AB957CD-0568-492F-99FA-8AA901196C47}"/>
    <cellStyle name="Normal 4 2 2 4 3 4 3 2" xfId="22166" xr:uid="{959B2846-8940-444B-9242-3D2D882B8289}"/>
    <cellStyle name="Normal 4 2 2 4 3 4 4" xfId="23593" xr:uid="{85AB795E-D515-4FF1-B160-6B8D05B87815}"/>
    <cellStyle name="Normal 4 2 2 4 3 4 5" xfId="16500" xr:uid="{041B70B4-5B7D-41AE-8F55-49F80D50D331}"/>
    <cellStyle name="Normal 4 2 2 4 3 5" xfId="5231" xr:uid="{C79EFE5B-41C6-462D-B4AC-220D9794CBC6}"/>
    <cellStyle name="Normal 4 2 2 4 3 5 2" xfId="28284" xr:uid="{A131D15C-124D-4DEB-BDDF-DD0D370252B0}"/>
    <cellStyle name="Normal 4 2 2 4 3 5 3" xfId="14529" xr:uid="{239FF3B8-81F4-4B1E-8621-980706B91857}"/>
    <cellStyle name="Normal 4 2 2 4 3 6" xfId="6982" xr:uid="{13FAE052-AAAF-4089-9B8C-AC0A9A30A793}"/>
    <cellStyle name="Normal 4 2 2 4 3 6 2" xfId="17362" xr:uid="{798452EE-FFD2-46AE-A248-D50DB1B3F953}"/>
    <cellStyle name="Normal 4 2 2 4 3 7" xfId="9815" xr:uid="{F6094285-A40A-4F54-8464-644AB105B121}"/>
    <cellStyle name="Normal 4 2 2 4 3 7 2" xfId="20195" xr:uid="{E0FCD560-82AA-48F0-8626-A9CDB155C7F6}"/>
    <cellStyle name="Normal 4 2 2 4 3 8" xfId="23927" xr:uid="{B8BD615D-BCC6-44CB-97AB-FCFF8CC4069D}"/>
    <cellStyle name="Normal 4 2 2 4 3 9" xfId="12743" xr:uid="{EF6AB516-E6BA-436B-8008-52FF10DC7C72}"/>
    <cellStyle name="Normal 4 2 2 4 4" xfId="928" xr:uid="{00000000-0005-0000-0000-000052050000}"/>
    <cellStyle name="Normal 4 2 2 4 4 2" xfId="4511" xr:uid="{7F0BAE6F-8248-4C02-BF04-CC0E1E710B11}"/>
    <cellStyle name="Normal 4 2 2 4 4 2 2" xfId="9283" xr:uid="{C5A7C9DC-C510-4E40-89A9-1A786C2F8733}"/>
    <cellStyle name="Normal 4 2 2 4 4 2 2 2" xfId="29264" xr:uid="{9B6D7F25-F703-4899-B377-A6929FFA8706}"/>
    <cellStyle name="Normal 4 2 2 4 4 2 2 3" xfId="19663" xr:uid="{75DA1B32-F879-4F31-9D4A-AE0B31D392BA}"/>
    <cellStyle name="Normal 4 2 2 4 4 2 3" xfId="12116" xr:uid="{90B7D2CC-CB4E-4D61-8F2C-37CD29D6B66B}"/>
    <cellStyle name="Normal 4 2 2 4 4 2 3 2" xfId="22496" xr:uid="{12E16E5C-8897-4BE6-B2B0-329C403E707D}"/>
    <cellStyle name="Normal 4 2 2 4 4 2 4" xfId="25604" xr:uid="{95370623-BF1A-416E-987A-4E99F4F097B5}"/>
    <cellStyle name="Normal 4 2 2 4 4 2 5" xfId="16830" xr:uid="{5AF74597-6190-4DBE-B557-1DC9EE8ABB2C}"/>
    <cellStyle name="Normal 4 2 2 4 4 3" xfId="5232" xr:uid="{DC98DC4E-5DC0-4CF2-B1E2-0640CA7891F1}"/>
    <cellStyle name="Normal 4 2 2 4 4 3 2" xfId="25858" xr:uid="{39A713B4-432B-4920-8061-C58CD61DE077}"/>
    <cellStyle name="Normal 4 2 2 4 4 3 3" xfId="14530" xr:uid="{E125828D-806B-441F-8960-87D5B184F968}"/>
    <cellStyle name="Normal 4 2 2 4 4 4" xfId="6983" xr:uid="{B589063A-5A25-4BE9-873F-199C25D2C403}"/>
    <cellStyle name="Normal 4 2 2 4 4 4 2" xfId="17363" xr:uid="{5DA7FAB8-26C6-4D3C-AD00-27D33ACB7DE0}"/>
    <cellStyle name="Normal 4 2 2 4 4 5" xfId="9816" xr:uid="{5FDF8056-D649-42E6-86D3-515DFA2885AE}"/>
    <cellStyle name="Normal 4 2 2 4 4 5 2" xfId="20196" xr:uid="{9694BB31-BBB1-4DE5-AE33-972C3DB25A66}"/>
    <cellStyle name="Normal 4 2 2 4 4 6" xfId="22922" xr:uid="{38504A9F-730E-4AFE-84EC-6873EF8F377A}"/>
    <cellStyle name="Normal 4 2 2 4 4 7" xfId="13849" xr:uid="{48C4D6CF-5E56-4CE8-BED3-BA3B24319385}"/>
    <cellStyle name="Normal 4 2 2 4 5" xfId="2927" xr:uid="{00000000-0005-0000-0000-00008C050000}"/>
    <cellStyle name="Normal 4 2 2 4 5 2" xfId="6107" xr:uid="{94E986A0-9D03-4141-BAA9-6B86CD95BC63}"/>
    <cellStyle name="Normal 4 2 2 4 5 2 2" xfId="25712" xr:uid="{E5329199-FF78-4B4A-8B5D-D953DEA46CC1}"/>
    <cellStyle name="Normal 4 2 2 4 5 2 3" xfId="27965" xr:uid="{2BA4E496-5583-47CD-A334-E7ADA2E23914}"/>
    <cellStyle name="Normal 4 2 2 4 5 2 4" xfId="15585" xr:uid="{C60D9B1A-07BB-4E09-9939-2FD56421173C}"/>
    <cellStyle name="Normal 4 2 2 4 5 3" xfId="8038" xr:uid="{7DA0102F-5996-450F-A2F8-FD7CA9B9A43A}"/>
    <cellStyle name="Normal 4 2 2 4 5 3 2" xfId="28241" xr:uid="{4B0F276F-F12C-461C-96E8-541A24B9A97B}"/>
    <cellStyle name="Normal 4 2 2 4 5 3 3" xfId="18418" xr:uid="{66C3041F-BB06-46A9-8916-6826EF97BC08}"/>
    <cellStyle name="Normal 4 2 2 4 5 4" xfId="10871" xr:uid="{D17C5C4B-F940-4D53-86D1-51EE1CD3A322}"/>
    <cellStyle name="Normal 4 2 2 4 5 4 2" xfId="21251" xr:uid="{529D701B-8938-44F3-9B41-8B7D3475A218}"/>
    <cellStyle name="Normal 4 2 2 4 5 5" xfId="25270" xr:uid="{89D46EA6-8B48-4DE6-96C0-708E1778CD65}"/>
    <cellStyle name="Normal 4 2 2 4 5 6" xfId="13441" xr:uid="{0433115D-CD86-4F97-9A69-0CD7588BD6CA}"/>
    <cellStyle name="Normal 4 2 2 4 6" xfId="2454" xr:uid="{00000000-0005-0000-0000-00008D050000}"/>
    <cellStyle name="Normal 4 2 2 4 6 2" xfId="5746" xr:uid="{6B248BF3-FE3E-4975-ACF5-E79D0C31AE6B}"/>
    <cellStyle name="Normal 4 2 2 4 6 2 2" xfId="27108" xr:uid="{6D5AABAF-7EA6-482E-A3D3-B00D19E543D5}"/>
    <cellStyle name="Normal 4 2 2 4 6 2 3" xfId="15126" xr:uid="{472856FF-6085-4563-98BB-CE62A8294F52}"/>
    <cellStyle name="Normal 4 2 2 4 6 3" xfId="7579" xr:uid="{F76A5DB4-AE73-4355-9086-9B46F7852BB8}"/>
    <cellStyle name="Normal 4 2 2 4 6 3 2" xfId="17959" xr:uid="{735D299E-C6F1-4BB1-8DDD-5D65C0A2C320}"/>
    <cellStyle name="Normal 4 2 2 4 6 4" xfId="10412" xr:uid="{9021F540-409A-4C40-A5B4-87DF8A106FF3}"/>
    <cellStyle name="Normal 4 2 2 4 6 4 2" xfId="20792" xr:uid="{7220C185-106B-4FC8-9093-434972A947E8}"/>
    <cellStyle name="Normal 4 2 2 4 6 5" xfId="22676" xr:uid="{A71608BB-3685-495F-8A97-BC62EF5BA3EA}"/>
    <cellStyle name="Normal 4 2 2 4 6 6" xfId="12842" xr:uid="{0DD415B8-547E-4632-B007-51AFF8BE85A1}"/>
    <cellStyle name="Normal 4 2 2 4 7" xfId="2208" xr:uid="{00000000-0005-0000-0000-000081050000}"/>
    <cellStyle name="Normal 4 2 2 4 7 2" xfId="7335" xr:uid="{3BF7C5D6-6D70-4BAB-9DE4-9D0AB1537E19}"/>
    <cellStyle name="Normal 4 2 2 4 7 2 2" xfId="17715" xr:uid="{A5A87725-B542-456C-8C24-5938A5086B56}"/>
    <cellStyle name="Normal 4 2 2 4 7 3" xfId="10168" xr:uid="{4DC94CEA-72D3-4462-AEBD-33D0D4D37B08}"/>
    <cellStyle name="Normal 4 2 2 4 7 3 2" xfId="20548" xr:uid="{812DAA69-B456-4A1B-A0AE-237CBC55FE00}"/>
    <cellStyle name="Normal 4 2 2 4 7 4" xfId="25096" xr:uid="{59F58065-4199-4106-9A15-BD2C5391B7B0}"/>
    <cellStyle name="Normal 4 2 2 4 7 5" xfId="14882" xr:uid="{0112D7EC-2D98-4DEC-B91B-F1F848280BB9}"/>
    <cellStyle name="Normal 4 2 2 4 8" xfId="3972" xr:uid="{0ED48F26-5E12-4166-A72C-6C4C5EBBF6E1}"/>
    <cellStyle name="Normal 4 2 2 4 8 2" xfId="8796" xr:uid="{B54FB584-BA06-4EA1-8EA4-E90091879801}"/>
    <cellStyle name="Normal 4 2 2 4 8 2 2" xfId="19176" xr:uid="{43D71011-D7FA-43E6-AE67-38BB7485609A}"/>
    <cellStyle name="Normal 4 2 2 4 8 3" xfId="11629" xr:uid="{768F07F0-1087-4E61-808E-A14C0851C388}"/>
    <cellStyle name="Normal 4 2 2 4 8 3 2" xfId="22009" xr:uid="{46234296-031E-4FFD-AB74-AEB0A33D65BC}"/>
    <cellStyle name="Normal 4 2 2 4 8 4" xfId="16343" xr:uid="{EBCA9866-59FB-4AE0-99FD-11E1A4B490BA}"/>
    <cellStyle name="Normal 4 2 2 4 9" xfId="5228" xr:uid="{141EB3B9-3DBB-46EA-A0E2-EEA3709D310A}"/>
    <cellStyle name="Normal 4 2 2 4 9 2" xfId="14526" xr:uid="{5959E2D1-4D58-4EA5-A4A4-9B85D8ADCB59}"/>
    <cellStyle name="Normal 4 2 2 5" xfId="929" xr:uid="{00000000-0005-0000-0000-000053050000}"/>
    <cellStyle name="Normal 4 2 2 5 10" xfId="9817" xr:uid="{58171749-EBE0-41BC-A70E-179CEEF4D561}"/>
    <cellStyle name="Normal 4 2 2 5 10 2" xfId="20197" xr:uid="{F2D3F1B8-6D2E-44D4-A005-7B245604EB93}"/>
    <cellStyle name="Normal 4 2 2 5 11" xfId="23639" xr:uid="{4F6A9DC8-DC4E-49AC-9523-A707C70EEC77}"/>
    <cellStyle name="Normal 4 2 2 5 12" xfId="12586" xr:uid="{4A902344-3DCA-4B79-8C03-DAFE5EFE6440}"/>
    <cellStyle name="Normal 4 2 2 5 2" xfId="930" xr:uid="{00000000-0005-0000-0000-000054050000}"/>
    <cellStyle name="Normal 4 2 2 5 2 2" xfId="931" xr:uid="{00000000-0005-0000-0000-000055050000}"/>
    <cellStyle name="Normal 4 2 2 5 2 2 2" xfId="5235" xr:uid="{BB2A55E1-3D3F-4778-BABA-3D7670BAE9A7}"/>
    <cellStyle name="Normal 4 2 2 5 2 2 2 2" xfId="24780" xr:uid="{74E8F1D5-1987-43CF-86B6-92E1C1DC5CAE}"/>
    <cellStyle name="Normal 4 2 2 5 2 2 2 3" xfId="27415" xr:uid="{91A993C5-8F2D-4A39-B491-DF055DE86D3F}"/>
    <cellStyle name="Normal 4 2 2 5 2 2 2 4" xfId="14533" xr:uid="{A58CF70A-7684-468F-AF9E-72F91CDEE923}"/>
    <cellStyle name="Normal 4 2 2 5 2 2 3" xfId="6986" xr:uid="{B06B3D5D-2FFD-47A5-9374-E7A749D7EB10}"/>
    <cellStyle name="Normal 4 2 2 5 2 2 3 2" xfId="27617" xr:uid="{686F00C0-92AF-48EF-8F7F-341E1897A390}"/>
    <cellStyle name="Normal 4 2 2 5 2 2 3 3" xfId="27354" xr:uid="{702B176F-70B9-4C22-9475-A180B82C544E}"/>
    <cellStyle name="Normal 4 2 2 5 2 2 3 4" xfId="17366" xr:uid="{7DE463CC-A07F-486F-BB45-A1F85BEC3835}"/>
    <cellStyle name="Normal 4 2 2 5 2 2 4" xfId="9819" xr:uid="{D5FE8D46-57A1-4FC6-9783-A476A8A2C32E}"/>
    <cellStyle name="Normal 4 2 2 5 2 2 4 2" xfId="29413" xr:uid="{68BE820C-826A-4F57-ADEA-F7F33A39BF0A}"/>
    <cellStyle name="Normal 4 2 2 5 2 2 4 3" xfId="20199" xr:uid="{F308CD53-9FA7-4232-AE58-24B2EA28331A}"/>
    <cellStyle name="Normal 4 2 2 5 2 2 5" xfId="24679" xr:uid="{1AB2CD9D-E3DE-4EBE-B49B-256598088DFA}"/>
    <cellStyle name="Normal 4 2 2 5 2 2 6" xfId="13850" xr:uid="{D5346BBC-C88F-434A-BAD1-F6962974956D}"/>
    <cellStyle name="Normal 4 2 2 5 2 3" xfId="2768" xr:uid="{00000000-0005-0000-0000-000091050000}"/>
    <cellStyle name="Normal 4 2 2 5 2 3 2" xfId="5986" xr:uid="{4F79CE1D-FD04-4C1D-A924-F43EB3944698}"/>
    <cellStyle name="Normal 4 2 2 5 2 3 2 2" xfId="27660" xr:uid="{78AB8423-D389-4A4C-AA7F-9649141E7E78}"/>
    <cellStyle name="Normal 4 2 2 5 2 3 2 3" xfId="15439" xr:uid="{531E4F4E-25E5-4752-B345-7AB1E9CE93D1}"/>
    <cellStyle name="Normal 4 2 2 5 2 3 3" xfId="7892" xr:uid="{CF0B3C64-E9A4-45CB-A1FE-9AC51949BCF2}"/>
    <cellStyle name="Normal 4 2 2 5 2 3 3 2" xfId="18272" xr:uid="{2B965257-6DF8-4838-AC3B-96710552853B}"/>
    <cellStyle name="Normal 4 2 2 5 2 3 4" xfId="10725" xr:uid="{9D62CC09-3D0C-4422-B8FC-85CA6C106737}"/>
    <cellStyle name="Normal 4 2 2 5 2 3 4 2" xfId="21105" xr:uid="{BFCBB2F2-3BD5-4435-B291-1D9922CF1C77}"/>
    <cellStyle name="Normal 4 2 2 5 2 3 5" xfId="24430" xr:uid="{B81F789B-A9FC-42A8-8330-5722F5ED092D}"/>
    <cellStyle name="Normal 4 2 2 5 2 3 6" xfId="13219" xr:uid="{0AE12896-55C9-400E-B3AD-39B52619F1E1}"/>
    <cellStyle name="Normal 4 2 2 5 2 4" xfId="4182" xr:uid="{C65CDB0D-6C14-4C4C-87D1-96C498932E52}"/>
    <cellStyle name="Normal 4 2 2 5 2 4 2" xfId="8954" xr:uid="{AEBCDB12-132A-452C-88C9-3FC1C24CFE4E}"/>
    <cellStyle name="Normal 4 2 2 5 2 4 2 2" xfId="29042" xr:uid="{26AD6E36-E1A2-433D-A82E-BC36F2F67C15}"/>
    <cellStyle name="Normal 4 2 2 5 2 4 2 3" xfId="19334" xr:uid="{C7C432BD-09CF-4123-8F42-D072425FBBA1}"/>
    <cellStyle name="Normal 4 2 2 5 2 4 3" xfId="11787" xr:uid="{A55D2D27-6739-4D76-82E6-630FED310E41}"/>
    <cellStyle name="Normal 4 2 2 5 2 4 3 2" xfId="22167" xr:uid="{321A2C97-4639-4556-BBDC-487AF3689163}"/>
    <cellStyle name="Normal 4 2 2 5 2 4 4" xfId="25058" xr:uid="{1F29A50C-4EA9-4D04-AC66-CEF83CD20367}"/>
    <cellStyle name="Normal 4 2 2 5 2 4 5" xfId="16501" xr:uid="{440D7215-C38F-4516-A4CE-2A597E91CD6C}"/>
    <cellStyle name="Normal 4 2 2 5 2 5" xfId="5234" xr:uid="{5B25C12D-A192-48CA-AC6B-FE90824957C4}"/>
    <cellStyle name="Normal 4 2 2 5 2 5 2" xfId="26476" xr:uid="{783D4596-487B-4E3C-BB7C-A9BBBD3AC4AA}"/>
    <cellStyle name="Normal 4 2 2 5 2 5 3" xfId="14532" xr:uid="{3D001904-949B-4072-A028-E4CB6746FFCE}"/>
    <cellStyle name="Normal 4 2 2 5 2 6" xfId="6985" xr:uid="{45EC6BC5-5E6F-4537-B521-428A8AFBB9A5}"/>
    <cellStyle name="Normal 4 2 2 5 2 6 2" xfId="17365" xr:uid="{862A1209-6E22-4B39-845A-AFB905B8255E}"/>
    <cellStyle name="Normal 4 2 2 5 2 7" xfId="9818" xr:uid="{AAC5116F-CB34-4B2F-8E39-FFF7ED7A0A97}"/>
    <cellStyle name="Normal 4 2 2 5 2 7 2" xfId="20198" xr:uid="{7412C043-D4CC-480B-86F4-33890837420C}"/>
    <cellStyle name="Normal 4 2 2 5 2 8" xfId="24650" xr:uid="{88F5A006-EB78-4F59-BF5B-E07823D4D7C3}"/>
    <cellStyle name="Normal 4 2 2 5 2 9" xfId="12744" xr:uid="{431D2F21-2C4D-4F5F-BA8F-7DD2E2FAB5CD}"/>
    <cellStyle name="Normal 4 2 2 5 3" xfId="932" xr:uid="{00000000-0005-0000-0000-000056050000}"/>
    <cellStyle name="Normal 4 2 2 5 3 2" xfId="4512" xr:uid="{E049B8BE-D8B3-4C11-B71A-CECFADEA9B46}"/>
    <cellStyle name="Normal 4 2 2 5 3 2 2" xfId="9284" xr:uid="{59266FD9-2CBC-409D-BE2A-DADD88089D21}"/>
    <cellStyle name="Normal 4 2 2 5 3 2 2 2" xfId="29265" xr:uid="{8F65F3E8-198E-4DC9-B2F5-2F429F94C8C2}"/>
    <cellStyle name="Normal 4 2 2 5 3 2 2 3" xfId="19664" xr:uid="{171404A7-91D5-4668-BD99-3D813849E06B}"/>
    <cellStyle name="Normal 4 2 2 5 3 2 3" xfId="12117" xr:uid="{729A547F-B580-400E-A1FF-6F5B18CD426C}"/>
    <cellStyle name="Normal 4 2 2 5 3 2 3 2" xfId="22497" xr:uid="{0D8505EA-1315-4A5E-B875-2CCF2ABF7183}"/>
    <cellStyle name="Normal 4 2 2 5 3 2 4" xfId="23437" xr:uid="{05B6868B-10CB-4611-8174-C49205B1C086}"/>
    <cellStyle name="Normal 4 2 2 5 3 2 5" xfId="16831" xr:uid="{04DF7987-3D04-4196-95B7-14D3FE0348E2}"/>
    <cellStyle name="Normal 4 2 2 5 3 3" xfId="5236" xr:uid="{D0DC0D79-6B0D-42F4-8359-B63BD6B67808}"/>
    <cellStyle name="Normal 4 2 2 5 3 3 2" xfId="23029" xr:uid="{6C72D273-C781-4929-9BDC-EC14BA3726CA}"/>
    <cellStyle name="Normal 4 2 2 5 3 3 3" xfId="27282" xr:uid="{FEC6DF22-1838-4905-B289-846F6F736681}"/>
    <cellStyle name="Normal 4 2 2 5 3 3 4" xfId="14534" xr:uid="{9362DCF5-4498-4EE8-8D1C-A467273DD596}"/>
    <cellStyle name="Normal 4 2 2 5 3 4" xfId="6987" xr:uid="{901345E2-1587-469C-939D-B36370FF6A42}"/>
    <cellStyle name="Normal 4 2 2 5 3 4 2" xfId="25625" xr:uid="{3D7F0D0C-9321-4763-AD34-9EF0AE3FF06C}"/>
    <cellStyle name="Normal 4 2 2 5 3 4 3" xfId="28580" xr:uid="{63F75DC7-B827-4F4B-831E-0EB2CFD23B86}"/>
    <cellStyle name="Normal 4 2 2 5 3 4 4" xfId="17367" xr:uid="{8DCB8E37-B49A-46AC-82EB-538434DD6566}"/>
    <cellStyle name="Normal 4 2 2 5 3 5" xfId="9820" xr:uid="{22B8E61A-940A-44EF-A67B-1FEF8E888503}"/>
    <cellStyle name="Normal 4 2 2 5 3 5 2" xfId="29414" xr:uid="{8E69B30C-E9F1-4BF1-A24F-F3AC703D1500}"/>
    <cellStyle name="Normal 4 2 2 5 3 5 3" xfId="20200" xr:uid="{AC92B244-EF5E-4695-B110-FEA706E96ED0}"/>
    <cellStyle name="Normal 4 2 2 5 3 6" xfId="23036" xr:uid="{B1C54EFA-4EE1-4FC3-8C1B-3F4ED1734102}"/>
    <cellStyle name="Normal 4 2 2 5 3 7" xfId="13851" xr:uid="{BAFA886D-9DEC-4C30-B41C-4298CE465B14}"/>
    <cellStyle name="Normal 4 2 2 5 4" xfId="933" xr:uid="{00000000-0005-0000-0000-000057050000}"/>
    <cellStyle name="Normal 4 2 2 5 4 2" xfId="5237" xr:uid="{FBF7B6F4-DCA5-464C-A60C-8751E1E408E9}"/>
    <cellStyle name="Normal 4 2 2 5 4 2 2" xfId="24703" xr:uid="{C7485AA5-B669-4551-9315-FC080ED8CFEA}"/>
    <cellStyle name="Normal 4 2 2 5 4 2 3" xfId="26233" xr:uid="{6AD5F11A-EA59-4309-8090-DC567E72943C}"/>
    <cellStyle name="Normal 4 2 2 5 4 2 4" xfId="14535" xr:uid="{7ECE356E-313B-42CB-A1D3-FCC2375DFF9A}"/>
    <cellStyle name="Normal 4 2 2 5 4 3" xfId="6988" xr:uid="{E84AAD02-12D7-498D-988A-7DE82B4F9F15}"/>
    <cellStyle name="Normal 4 2 2 5 4 3 2" xfId="27045" xr:uid="{699BE569-BFB6-4A74-9F07-4D458083C0BC}"/>
    <cellStyle name="Normal 4 2 2 5 4 3 3" xfId="17368" xr:uid="{A1361F66-D4AA-4CF8-9DAD-7AD2D9E3D438}"/>
    <cellStyle name="Normal 4 2 2 5 4 4" xfId="9821" xr:uid="{BE39222B-A1CF-424C-B8B8-0E83D50105AB}"/>
    <cellStyle name="Normal 4 2 2 5 4 4 2" xfId="20201" xr:uid="{E020F430-1093-46F8-9E00-662975A4E683}"/>
    <cellStyle name="Normal 4 2 2 5 4 5" xfId="24315" xr:uid="{31FBF425-6E7C-4A0E-B0B8-02059FDD6E19}"/>
    <cellStyle name="Normal 4 2 2 5 4 6" xfId="13442" xr:uid="{1695C9F3-8203-4C46-A191-BA26B2A9EFE9}"/>
    <cellStyle name="Normal 4 2 2 5 5" xfId="2514" xr:uid="{00000000-0005-0000-0000-000094050000}"/>
    <cellStyle name="Normal 4 2 2 5 5 2" xfId="5792" xr:uid="{77BAEC64-5E37-4042-98C2-8298A57D0226}"/>
    <cellStyle name="Normal 4 2 2 5 5 2 2" xfId="27529" xr:uid="{AD85F3C9-B223-4255-90FB-AD6300F365A0}"/>
    <cellStyle name="Normal 4 2 2 5 5 2 3" xfId="15186" xr:uid="{3C121F72-D4F8-4D10-8449-508995BBCF3A}"/>
    <cellStyle name="Normal 4 2 2 5 5 3" xfId="7639" xr:uid="{F8DB22E3-7B6D-4144-802D-7AA035B0A0EE}"/>
    <cellStyle name="Normal 4 2 2 5 5 3 2" xfId="18019" xr:uid="{A4DF8C86-0048-4F64-8F80-FAD5B89C41FF}"/>
    <cellStyle name="Normal 4 2 2 5 5 4" xfId="10472" xr:uid="{8C3DC2F1-19B5-4410-B4B5-C002ABC268E2}"/>
    <cellStyle name="Normal 4 2 2 5 5 4 2" xfId="20852" xr:uid="{CF407E97-4759-4A15-ABD7-8BBA39E492D5}"/>
    <cellStyle name="Normal 4 2 2 5 5 5" xfId="24481" xr:uid="{8D7EE892-8887-495A-A9A0-AD53852F641B}"/>
    <cellStyle name="Normal 4 2 2 5 5 6" xfId="12902" xr:uid="{D6A48E63-4E4B-45EA-A18E-8440363B7741}"/>
    <cellStyle name="Normal 4 2 2 5 6" xfId="2352" xr:uid="{00000000-0005-0000-0000-00008E050000}"/>
    <cellStyle name="Normal 4 2 2 5 6 2" xfId="7479" xr:uid="{DB22DD5E-9B79-40A0-9C8D-3FA9C2E3A5B5}"/>
    <cellStyle name="Normal 4 2 2 5 6 2 2" xfId="28092" xr:uid="{71BE59F2-93C1-40BC-814A-90D10CD9E6F6}"/>
    <cellStyle name="Normal 4 2 2 5 6 2 3" xfId="17859" xr:uid="{F9370712-E4E1-4873-B0F5-71AD2E79E593}"/>
    <cellStyle name="Normal 4 2 2 5 6 3" xfId="10312" xr:uid="{EFD862F5-19BF-4263-BCA2-5A933F86B82B}"/>
    <cellStyle name="Normal 4 2 2 5 6 3 2" xfId="20692" xr:uid="{41724785-511B-42F5-800E-97FAF9D83914}"/>
    <cellStyle name="Normal 4 2 2 5 6 4" xfId="23717" xr:uid="{D1BE1319-0532-4686-98EF-6512B4ADDEDD}"/>
    <cellStyle name="Normal 4 2 2 5 6 5" xfId="15026" xr:uid="{7E22B584-62AC-47F9-A90D-CB5E498CB451}"/>
    <cellStyle name="Normal 4 2 2 5 7" xfId="3973" xr:uid="{C4ACFCEF-14B3-40AE-ABFF-B000279843F1}"/>
    <cellStyle name="Normal 4 2 2 5 7 2" xfId="8797" xr:uid="{C5D84EDB-E9B5-4072-9365-B9F8F88EE448}"/>
    <cellStyle name="Normal 4 2 2 5 7 2 2" xfId="19177" xr:uid="{9E213812-8C20-4C0B-BA78-7AFC9E58DEB3}"/>
    <cellStyle name="Normal 4 2 2 5 7 3" xfId="11630" xr:uid="{C23ADEDA-2837-47F1-9E98-FDE60199FEC2}"/>
    <cellStyle name="Normal 4 2 2 5 7 3 2" xfId="22010" xr:uid="{2254D8D2-FDA5-4C97-B63B-61350D6E97E8}"/>
    <cellStyle name="Normal 4 2 2 5 7 4" xfId="28327" xr:uid="{9E80C560-B7C3-4DF8-8EF7-1A19A15D5A9C}"/>
    <cellStyle name="Normal 4 2 2 5 7 5" xfId="16344" xr:uid="{4A3E1B43-F1F0-4F84-A199-892F3592355D}"/>
    <cellStyle name="Normal 4 2 2 5 8" xfId="5233" xr:uid="{99EDCC47-7759-4792-8EE3-30957819F237}"/>
    <cellStyle name="Normal 4 2 2 5 8 2" xfId="14531" xr:uid="{05C04DB2-3738-498B-8248-64DBEBF26A1B}"/>
    <cellStyle name="Normal 4 2 2 5 9" xfId="6984" xr:uid="{7234C7C5-2619-42B4-9EBE-929194430821}"/>
    <cellStyle name="Normal 4 2 2 5 9 2" xfId="17364" xr:uid="{5C19578B-13BB-4230-930C-8CB16E58F99E}"/>
    <cellStyle name="Normal 4 2 2 6" xfId="934" xr:uid="{00000000-0005-0000-0000-000058050000}"/>
    <cellStyle name="Normal 4 2 2 6 10" xfId="9822" xr:uid="{2561D18D-4E72-4AE6-AA97-22DF5CAF4D20}"/>
    <cellStyle name="Normal 4 2 2 6 10 2" xfId="20202" xr:uid="{DD89E622-D3D6-4B3E-B7AD-5A25DA26FF2A}"/>
    <cellStyle name="Normal 4 2 2 6 11" xfId="23590" xr:uid="{11A9B7DB-80B6-4EA4-A830-7E6CBC498292}"/>
    <cellStyle name="Normal 4 2 2 6 12" xfId="12587" xr:uid="{E2F84217-4F6D-4768-A087-B3CEB335A4E4}"/>
    <cellStyle name="Normal 4 2 2 6 2" xfId="935" xr:uid="{00000000-0005-0000-0000-000059050000}"/>
    <cellStyle name="Normal 4 2 2 6 2 2" xfId="936" xr:uid="{00000000-0005-0000-0000-00005A050000}"/>
    <cellStyle name="Normal 4 2 2 6 2 2 2" xfId="5240" xr:uid="{6F5B2623-C032-414D-8BC1-BDCFC1F6835C}"/>
    <cellStyle name="Normal 4 2 2 6 2 2 2 2" xfId="22743" xr:uid="{09CD513C-488E-4419-97B1-B67AF03D62BA}"/>
    <cellStyle name="Normal 4 2 2 6 2 2 2 3" xfId="27580" xr:uid="{DFB8FFD9-D5C8-4DA4-8614-F96625D45145}"/>
    <cellStyle name="Normal 4 2 2 6 2 2 2 4" xfId="14538" xr:uid="{A5EF2391-BEAF-477E-8940-36D03BE1E800}"/>
    <cellStyle name="Normal 4 2 2 6 2 2 3" xfId="6991" xr:uid="{95F4974A-894F-4860-8699-13AB1BEB70AB}"/>
    <cellStyle name="Normal 4 2 2 6 2 2 3 2" xfId="27618" xr:uid="{ED699511-B2B0-4ECF-BFA3-495CB59F5F4E}"/>
    <cellStyle name="Normal 4 2 2 6 2 2 3 3" xfId="26660" xr:uid="{EF9AA21E-2E22-4858-8F3D-7B1CA787E389}"/>
    <cellStyle name="Normal 4 2 2 6 2 2 3 4" xfId="17371" xr:uid="{5F93B48C-62FE-4CC8-ADE3-9E2B782D49B9}"/>
    <cellStyle name="Normal 4 2 2 6 2 2 4" xfId="9824" xr:uid="{1D8DD49B-3C79-41E4-9C8F-9484788576C5}"/>
    <cellStyle name="Normal 4 2 2 6 2 2 4 2" xfId="29415" xr:uid="{CCD0D234-5A2B-4730-A0F9-0150433F8D5E}"/>
    <cellStyle name="Normal 4 2 2 6 2 2 4 3" xfId="20204" xr:uid="{C31C3F99-CC06-43B0-A424-4AF2C4049761}"/>
    <cellStyle name="Normal 4 2 2 6 2 2 5" xfId="24361" xr:uid="{4C68074B-E687-4033-8FEB-9F77E550AE00}"/>
    <cellStyle name="Normal 4 2 2 6 2 2 6" xfId="13852" xr:uid="{DAA0A645-9EEE-48A8-AF04-A76D1DCAD4DD}"/>
    <cellStyle name="Normal 4 2 2 6 2 3" xfId="2769" xr:uid="{00000000-0005-0000-0000-000098050000}"/>
    <cellStyle name="Normal 4 2 2 6 2 3 2" xfId="5987" xr:uid="{77158A41-DC44-4BAC-82C0-46E3F59185DA}"/>
    <cellStyle name="Normal 4 2 2 6 2 3 2 2" xfId="26907" xr:uid="{B6EF9791-E7B2-44FD-ACE6-D90AB1367990}"/>
    <cellStyle name="Normal 4 2 2 6 2 3 2 3" xfId="15440" xr:uid="{3320EA68-7558-45B0-AFEC-B1ADC52F4049}"/>
    <cellStyle name="Normal 4 2 2 6 2 3 3" xfId="7893" xr:uid="{44AC1D0C-A867-43BA-A801-5D1DFE078152}"/>
    <cellStyle name="Normal 4 2 2 6 2 3 3 2" xfId="18273" xr:uid="{8879CEAB-EFBF-4490-9446-1A37C0675D06}"/>
    <cellStyle name="Normal 4 2 2 6 2 3 4" xfId="10726" xr:uid="{FC74A597-35EC-4AFA-97DC-58E59BEF5AB2}"/>
    <cellStyle name="Normal 4 2 2 6 2 3 4 2" xfId="21106" xr:uid="{6F74B78A-DFE0-4366-8219-445536C6F776}"/>
    <cellStyle name="Normal 4 2 2 6 2 3 5" xfId="25358" xr:uid="{5DD0AF5D-8B3F-444E-AA6A-9DCDDE37FF46}"/>
    <cellStyle name="Normal 4 2 2 6 2 3 6" xfId="13220" xr:uid="{9A48E49D-3543-4A53-84C3-D924CEF31E0D}"/>
    <cellStyle name="Normal 4 2 2 6 2 4" xfId="4183" xr:uid="{4A600C20-B7B2-4CC1-8893-32A614127785}"/>
    <cellStyle name="Normal 4 2 2 6 2 4 2" xfId="8955" xr:uid="{EA0D9F9D-E07C-4CB9-BE3E-87351E77F228}"/>
    <cellStyle name="Normal 4 2 2 6 2 4 2 2" xfId="29043" xr:uid="{2DBA315C-5C30-47D3-A2FB-DEF876A68A13}"/>
    <cellStyle name="Normal 4 2 2 6 2 4 2 3" xfId="19335" xr:uid="{975FDC66-83DC-45C1-BC2E-40F9A9AC5561}"/>
    <cellStyle name="Normal 4 2 2 6 2 4 3" xfId="11788" xr:uid="{CA5CD5B8-C598-4FC7-9B17-45027E2B06BD}"/>
    <cellStyle name="Normal 4 2 2 6 2 4 3 2" xfId="22168" xr:uid="{A0187298-99B6-4651-BD1A-6C1C79138CB1}"/>
    <cellStyle name="Normal 4 2 2 6 2 4 4" xfId="23964" xr:uid="{388895BE-FD39-4AF5-B105-8FDC92A42E0B}"/>
    <cellStyle name="Normal 4 2 2 6 2 4 5" xfId="16502" xr:uid="{C5169F37-8B69-4859-8714-687CB20A635B}"/>
    <cellStyle name="Normal 4 2 2 6 2 5" xfId="5239" xr:uid="{662E116E-9EC3-4A06-979B-4EFE42AE6890}"/>
    <cellStyle name="Normal 4 2 2 6 2 5 2" xfId="28372" xr:uid="{70454BAD-28A9-4101-AE6B-D9ED288DDA2B}"/>
    <cellStyle name="Normal 4 2 2 6 2 5 3" xfId="14537" xr:uid="{5187D604-5B23-4136-BC05-65A19767659B}"/>
    <cellStyle name="Normal 4 2 2 6 2 6" xfId="6990" xr:uid="{FF310834-285A-481B-9925-936D55C32865}"/>
    <cellStyle name="Normal 4 2 2 6 2 6 2" xfId="17370" xr:uid="{3DB2F12C-026A-4A45-B982-D32BF14048DC}"/>
    <cellStyle name="Normal 4 2 2 6 2 7" xfId="9823" xr:uid="{ECA44F94-06E9-4180-9BDD-88E77CCD4115}"/>
    <cellStyle name="Normal 4 2 2 6 2 7 2" xfId="20203" xr:uid="{E0440E39-4A6D-45F4-8B3C-3D4577E20CFE}"/>
    <cellStyle name="Normal 4 2 2 6 2 8" xfId="22932" xr:uid="{1FA73B3E-1D31-499C-8A57-0C8195DC023A}"/>
    <cellStyle name="Normal 4 2 2 6 2 9" xfId="12745" xr:uid="{F073804B-386A-4A13-9194-C1CB16759E4B}"/>
    <cellStyle name="Normal 4 2 2 6 3" xfId="937" xr:uid="{00000000-0005-0000-0000-00005B050000}"/>
    <cellStyle name="Normal 4 2 2 6 3 2" xfId="4513" xr:uid="{3C535D30-4F3D-46CB-AFA7-72D4C11D4890}"/>
    <cellStyle name="Normal 4 2 2 6 3 2 2" xfId="9285" xr:uid="{9A792B1F-E3F2-44F4-BC2C-B5A5BE9CC4A8}"/>
    <cellStyle name="Normal 4 2 2 6 3 2 2 2" xfId="29266" xr:uid="{8CF39A1A-A244-4345-BA53-8293D37B0FDB}"/>
    <cellStyle name="Normal 4 2 2 6 3 2 2 3" xfId="19665" xr:uid="{2A9B5CC3-3017-488E-97D0-098DAD78554D}"/>
    <cellStyle name="Normal 4 2 2 6 3 2 3" xfId="12118" xr:uid="{1A834563-6AB8-48AC-BECC-0CB2AF0093DD}"/>
    <cellStyle name="Normal 4 2 2 6 3 2 3 2" xfId="22498" xr:uid="{7C83541A-4FC0-4BB7-82C5-06FE99E97000}"/>
    <cellStyle name="Normal 4 2 2 6 3 2 4" xfId="24962" xr:uid="{F3290EC6-C128-4396-83B4-C190E6F07075}"/>
    <cellStyle name="Normal 4 2 2 6 3 2 5" xfId="16832" xr:uid="{2607B29E-3790-41F8-B887-50EC8B36D73A}"/>
    <cellStyle name="Normal 4 2 2 6 3 3" xfId="5241" xr:uid="{90D8FC7C-E81B-4DA4-BA7F-0935FFDDE95B}"/>
    <cellStyle name="Normal 4 2 2 6 3 3 2" xfId="26822" xr:uid="{4FF99E2A-6C61-4C03-ACCE-44D4D0A6E67D}"/>
    <cellStyle name="Normal 4 2 2 6 3 3 3" xfId="27486" xr:uid="{2C8E640E-2B5A-4837-A3E7-41231A33D013}"/>
    <cellStyle name="Normal 4 2 2 6 3 3 4" xfId="14539" xr:uid="{AE953FB9-649F-4C31-9347-AD2DA4997FA0}"/>
    <cellStyle name="Normal 4 2 2 6 3 4" xfId="6992" xr:uid="{3C5B5C16-8376-49F8-B0CB-5AB1F34D0DFB}"/>
    <cellStyle name="Normal 4 2 2 6 3 4 2" xfId="27285" xr:uid="{3980CFEC-2FE6-4C5C-BED4-9B7570AFD8E2}"/>
    <cellStyle name="Normal 4 2 2 6 3 4 3" xfId="27272" xr:uid="{862D206E-6C31-4D59-A121-52856B57CFD7}"/>
    <cellStyle name="Normal 4 2 2 6 3 4 4" xfId="17372" xr:uid="{550094BF-19E4-4FD0-8B2B-5979CB7F0FF3}"/>
    <cellStyle name="Normal 4 2 2 6 3 5" xfId="9825" xr:uid="{CEB9C7F4-F0A1-4722-B955-5F2C1D176CBB}"/>
    <cellStyle name="Normal 4 2 2 6 3 5 2" xfId="29416" xr:uid="{26618566-766D-4872-8583-5618A3E842C7}"/>
    <cellStyle name="Normal 4 2 2 6 3 5 3" xfId="20205" xr:uid="{B3B95895-399D-4E1D-BF34-EA2962EEC19E}"/>
    <cellStyle name="Normal 4 2 2 6 3 6" xfId="24230" xr:uid="{514BFD68-60B8-4E2A-BEBA-EB6872B3289A}"/>
    <cellStyle name="Normal 4 2 2 6 3 7" xfId="13853" xr:uid="{5C8A8026-B8CF-48C7-B291-F159243D9733}"/>
    <cellStyle name="Normal 4 2 2 6 4" xfId="938" xr:uid="{00000000-0005-0000-0000-00005C050000}"/>
    <cellStyle name="Normal 4 2 2 6 4 2" xfId="5242" xr:uid="{8B7500D1-1045-40FB-A876-21499B7F35D7}"/>
    <cellStyle name="Normal 4 2 2 6 4 2 2" xfId="23326" xr:uid="{9F3982A5-F9A4-42BF-94FD-1144EC865199}"/>
    <cellStyle name="Normal 4 2 2 6 4 2 3" xfId="26270" xr:uid="{0A351F3D-29E9-459A-BE2F-2BDA2C34C3E0}"/>
    <cellStyle name="Normal 4 2 2 6 4 2 4" xfId="14540" xr:uid="{E29ABD2C-8DF0-401D-B148-402D0B0DBC6B}"/>
    <cellStyle name="Normal 4 2 2 6 4 3" xfId="6993" xr:uid="{4F566D0D-B754-4C10-8F65-41EB9DAD07DA}"/>
    <cellStyle name="Normal 4 2 2 6 4 3 2" xfId="27219" xr:uid="{A972ADBB-CA94-4267-9428-02104DFCED14}"/>
    <cellStyle name="Normal 4 2 2 6 4 3 3" xfId="17373" xr:uid="{F7CBC127-F930-4B83-8A23-AF06F29B60B2}"/>
    <cellStyle name="Normal 4 2 2 6 4 4" xfId="9826" xr:uid="{EA920DFB-FD30-4FB8-BCE4-997A3CE84931}"/>
    <cellStyle name="Normal 4 2 2 6 4 4 2" xfId="20206" xr:uid="{FAE1C70A-5106-450B-8D57-D90B25E4D0FB}"/>
    <cellStyle name="Normal 4 2 2 6 4 5" xfId="23582" xr:uid="{ECD4C5CC-E49D-4568-8896-C362906263EC}"/>
    <cellStyle name="Normal 4 2 2 6 4 6" xfId="13443" xr:uid="{6CB2BAB9-19E6-4059-BDB0-2427D88FA990}"/>
    <cellStyle name="Normal 4 2 2 6 5" xfId="2577" xr:uid="{00000000-0005-0000-0000-00009B050000}"/>
    <cellStyle name="Normal 4 2 2 6 5 2" xfId="5842" xr:uid="{BB13DED3-5EA3-43B9-963D-8ACB59D162CF}"/>
    <cellStyle name="Normal 4 2 2 6 5 2 2" xfId="26839" xr:uid="{437FD476-A855-46B3-934E-248641D8A05B}"/>
    <cellStyle name="Normal 4 2 2 6 5 2 3" xfId="15249" xr:uid="{693E8A13-DBC6-4777-94D9-DF3033BB3255}"/>
    <cellStyle name="Normal 4 2 2 6 5 3" xfId="7702" xr:uid="{D062841D-12D1-4B74-8218-F4536D4677E6}"/>
    <cellStyle name="Normal 4 2 2 6 5 3 2" xfId="18082" xr:uid="{F8220E91-E151-48CE-B448-569CB90D494F}"/>
    <cellStyle name="Normal 4 2 2 6 5 4" xfId="10535" xr:uid="{DD7E7BC7-C813-4AA2-801A-51231DD1A7A6}"/>
    <cellStyle name="Normal 4 2 2 6 5 4 2" xfId="20915" xr:uid="{16A8D1CD-5EC0-4376-BDD5-9CC83AA89412}"/>
    <cellStyle name="Normal 4 2 2 6 5 5" xfId="24970" xr:uid="{6D93BF68-17F3-41CB-9DDA-E8C0E8DEE6BD}"/>
    <cellStyle name="Normal 4 2 2 6 5 6" xfId="12965" xr:uid="{1B54A201-D8DB-4CA1-9906-E4EF9C822C61}"/>
    <cellStyle name="Normal 4 2 2 6 6" xfId="2353" xr:uid="{00000000-0005-0000-0000-000095050000}"/>
    <cellStyle name="Normal 4 2 2 6 6 2" xfId="7480" xr:uid="{FAEF91AF-9211-4435-A837-B87E36160B8C}"/>
    <cellStyle name="Normal 4 2 2 6 6 2 2" xfId="26930" xr:uid="{5B19A4BC-3F78-4EE6-8F92-C8895AE3E6EA}"/>
    <cellStyle name="Normal 4 2 2 6 6 2 3" xfId="17860" xr:uid="{5525B37D-CB38-447D-85B6-6EE5E847F0DC}"/>
    <cellStyle name="Normal 4 2 2 6 6 3" xfId="10313" xr:uid="{DA2AEF52-F208-4F89-A091-302F21486427}"/>
    <cellStyle name="Normal 4 2 2 6 6 3 2" xfId="20693" xr:uid="{B4B6196F-62E2-4FDD-996A-245C9E1D4C98}"/>
    <cellStyle name="Normal 4 2 2 6 6 4" xfId="23031" xr:uid="{09ED6ABB-BDED-4F80-B8BB-8E7246681CA1}"/>
    <cellStyle name="Normal 4 2 2 6 6 5" xfId="15027" xr:uid="{C22F411D-7C67-4A71-B13B-8EE2229526A0}"/>
    <cellStyle name="Normal 4 2 2 6 7" xfId="3974" xr:uid="{3C44D71E-0ED7-4B64-B21F-FB171EDB30F8}"/>
    <cellStyle name="Normal 4 2 2 6 7 2" xfId="8798" xr:uid="{CDB8CAFA-399C-4118-97FE-5516055D49DA}"/>
    <cellStyle name="Normal 4 2 2 6 7 2 2" xfId="19178" xr:uid="{285168F4-5223-4535-A0CE-271C75819637}"/>
    <cellStyle name="Normal 4 2 2 6 7 3" xfId="11631" xr:uid="{A488E30D-91C2-44D5-AB3E-7785E8398C46}"/>
    <cellStyle name="Normal 4 2 2 6 7 3 2" xfId="22011" xr:uid="{F707871D-780D-4C95-B221-B241EF4E1839}"/>
    <cellStyle name="Normal 4 2 2 6 7 4" xfId="27575" xr:uid="{36575FDE-8F80-4BA2-AC5B-6CB7E45CBDEC}"/>
    <cellStyle name="Normal 4 2 2 6 7 5" xfId="16345" xr:uid="{AFC830DC-84AB-4ED2-BEE4-C2ADF3452D36}"/>
    <cellStyle name="Normal 4 2 2 6 8" xfId="5238" xr:uid="{5BDB20EC-E8E3-44DF-84B7-9AFAC17D679F}"/>
    <cellStyle name="Normal 4 2 2 6 8 2" xfId="14536" xr:uid="{7843AA79-BD79-4A07-84FF-0BAB2ADCF180}"/>
    <cellStyle name="Normal 4 2 2 6 9" xfId="6989" xr:uid="{7A743304-F793-4464-8858-A840A2C99EAD}"/>
    <cellStyle name="Normal 4 2 2 6 9 2" xfId="17369" xr:uid="{2C470E94-78DF-49F4-ADD7-DE0028853463}"/>
    <cellStyle name="Normal 4 2 2 7" xfId="939" xr:uid="{00000000-0005-0000-0000-00005D050000}"/>
    <cellStyle name="Normal 4 2 2 7 10" xfId="12588" xr:uid="{F487EBE3-2457-4BE7-A555-B738C8F4B1CC}"/>
    <cellStyle name="Normal 4 2 2 7 2" xfId="940" xr:uid="{00000000-0005-0000-0000-00005E050000}"/>
    <cellStyle name="Normal 4 2 2 7 2 2" xfId="2928" xr:uid="{00000000-0005-0000-0000-00009E050000}"/>
    <cellStyle name="Normal 4 2 2 7 2 2 2" xfId="6108" xr:uid="{57C0A4CB-A731-4894-954B-67C4835C67DD}"/>
    <cellStyle name="Normal 4 2 2 7 2 2 2 2" xfId="28550" xr:uid="{00EB9B60-60AE-47DF-87FC-A929CF3ECBC9}"/>
    <cellStyle name="Normal 4 2 2 7 2 2 2 3" xfId="28559" xr:uid="{0D04EC90-A42A-42BA-BEC8-C572A8A71233}"/>
    <cellStyle name="Normal 4 2 2 7 2 2 2 4" xfId="15586" xr:uid="{989D8687-E2BC-414E-B06B-B1EEA33901DE}"/>
    <cellStyle name="Normal 4 2 2 7 2 2 3" xfId="8039" xr:uid="{E11D03F5-4B64-441A-B3A8-AF846F4FD19D}"/>
    <cellStyle name="Normal 4 2 2 7 2 2 3 2" xfId="28545" xr:uid="{B1383DD4-151F-44B8-845C-866CCE70ABA6}"/>
    <cellStyle name="Normal 4 2 2 7 2 2 3 3" xfId="18419" xr:uid="{0D9E908E-557F-4CB0-8D4D-439C683CD112}"/>
    <cellStyle name="Normal 4 2 2 7 2 2 4" xfId="10872" xr:uid="{CD1F0151-0780-4C32-A907-04B6AC3F91C0}"/>
    <cellStyle name="Normal 4 2 2 7 2 2 4 2" xfId="21252" xr:uid="{E173457F-7059-4390-9D22-FBD5B29E91A9}"/>
    <cellStyle name="Normal 4 2 2 7 2 2 5" xfId="24334" xr:uid="{9B020136-7BA9-4ECA-901B-0B93B9691C85}"/>
    <cellStyle name="Normal 4 2 2 7 2 2 6" xfId="13444" xr:uid="{CB385DE0-E6B5-435B-8AB0-FC43CF144F09}"/>
    <cellStyle name="Normal 4 2 2 7 2 3" xfId="5244" xr:uid="{D04BEBCB-D9B3-46E7-9F67-2B62050C65D8}"/>
    <cellStyle name="Normal 4 2 2 7 2 3 2" xfId="22814" xr:uid="{6EC1EBB6-14EB-46B1-B179-3A987D46FA48}"/>
    <cellStyle name="Normal 4 2 2 7 2 3 3" xfId="27002" xr:uid="{BABBEF22-2173-49D7-B125-D2184A702964}"/>
    <cellStyle name="Normal 4 2 2 7 2 3 4" xfId="14542" xr:uid="{BD1DD18D-ADD1-4FCB-9B93-1322F539C844}"/>
    <cellStyle name="Normal 4 2 2 7 2 4" xfId="6995" xr:uid="{86F6412A-F37C-4495-A69A-3EA4E32F3A34}"/>
    <cellStyle name="Normal 4 2 2 7 2 4 2" xfId="26234" xr:uid="{FEE8BE2B-87B2-4DAA-9A76-C334EC6AE9DB}"/>
    <cellStyle name="Normal 4 2 2 7 2 4 3" xfId="28378" xr:uid="{EA9DC767-E875-4F33-9676-DFF1AE133D23}"/>
    <cellStyle name="Normal 4 2 2 7 2 4 4" xfId="17375" xr:uid="{DFCFE355-5189-466F-8882-4EDE43DCB1DD}"/>
    <cellStyle name="Normal 4 2 2 7 2 5" xfId="9828" xr:uid="{7F2563CD-AD6A-483B-8E73-61E5882B47DA}"/>
    <cellStyle name="Normal 4 2 2 7 2 5 2" xfId="29417" xr:uid="{441BBF49-982E-411F-A346-AEDD884F8C83}"/>
    <cellStyle name="Normal 4 2 2 7 2 5 3" xfId="20208" xr:uid="{7AB1868C-4F40-4E23-939E-075A2BBFBB20}"/>
    <cellStyle name="Normal 4 2 2 7 2 6" xfId="25431" xr:uid="{31D5A380-4290-46FB-957A-611FB36B4545}"/>
    <cellStyle name="Normal 4 2 2 7 2 7" xfId="12746" xr:uid="{22704B4E-8FE0-49EF-A78F-8EA5E20E7E73}"/>
    <cellStyle name="Normal 4 2 2 7 3" xfId="941" xr:uid="{00000000-0005-0000-0000-00005F050000}"/>
    <cellStyle name="Normal 4 2 2 7 3 2" xfId="5245" xr:uid="{B40BB902-CB0E-40C3-A0CD-B7F27874C6B2}"/>
    <cellStyle name="Normal 4 2 2 7 3 2 2" xfId="27668" xr:uid="{17E9F41F-C4CD-4EDE-ABF5-8174F052771D}"/>
    <cellStyle name="Normal 4 2 2 7 3 2 3" xfId="27516" xr:uid="{FD804A08-F8CC-4A4A-A913-C66336A6B8B3}"/>
    <cellStyle name="Normal 4 2 2 7 3 2 4" xfId="14543" xr:uid="{DBF67581-FF04-4376-8D32-9033CD4C85DC}"/>
    <cellStyle name="Normal 4 2 2 7 3 3" xfId="6996" xr:uid="{43D0183A-0402-46DC-A9A6-746377F5DC85}"/>
    <cellStyle name="Normal 4 2 2 7 3 3 2" xfId="27612" xr:uid="{877A84E7-BEAE-42D5-98EC-569717F4AA35}"/>
    <cellStyle name="Normal 4 2 2 7 3 3 3" xfId="27754" xr:uid="{1AA65364-8454-410A-83E3-AA9DDBDD96C7}"/>
    <cellStyle name="Normal 4 2 2 7 3 3 4" xfId="17376" xr:uid="{BBDB9507-B01F-4BEC-AB97-141A5F057185}"/>
    <cellStyle name="Normal 4 2 2 7 3 4" xfId="9829" xr:uid="{CB5FE095-E508-4487-95A1-4C0A4FB94C21}"/>
    <cellStyle name="Normal 4 2 2 7 3 4 2" xfId="29418" xr:uid="{F8ED6E61-114B-4280-81CA-949C17B9017D}"/>
    <cellStyle name="Normal 4 2 2 7 3 4 3" xfId="20209" xr:uid="{F73018EA-2BD9-4911-861A-F3E27C3C8E03}"/>
    <cellStyle name="Normal 4 2 2 7 3 5" xfId="22780" xr:uid="{3C1090F0-CECB-4396-8D62-6EE60CEF2CBA}"/>
    <cellStyle name="Normal 4 2 2 7 3 6" xfId="13221" xr:uid="{F238A0EC-F728-491D-AB52-3CBDDEEC0F2B}"/>
    <cellStyle name="Normal 4 2 2 7 4" xfId="2354" xr:uid="{00000000-0005-0000-0000-00009C050000}"/>
    <cellStyle name="Normal 4 2 2 7 4 2" xfId="7481" xr:uid="{AF381B43-6F28-42FB-ADF6-39881F3664B6}"/>
    <cellStyle name="Normal 4 2 2 7 4 2 2" xfId="27340" xr:uid="{4C124964-6D75-43BD-87A3-DB5968AB63FC}"/>
    <cellStyle name="Normal 4 2 2 7 4 2 3" xfId="17861" xr:uid="{1AA920BF-D970-4DB5-96D4-82BE17E020E1}"/>
    <cellStyle name="Normal 4 2 2 7 4 3" xfId="10314" xr:uid="{17223411-B143-474A-9153-83094A1A8D56}"/>
    <cellStyle name="Normal 4 2 2 7 4 3 2" xfId="20694" xr:uid="{578AB773-C1CD-4F3D-AAA2-422DB0737571}"/>
    <cellStyle name="Normal 4 2 2 7 4 4" xfId="24350" xr:uid="{3E4651B1-E0F7-4322-977E-C1E96A9EB270}"/>
    <cellStyle name="Normal 4 2 2 7 4 5" xfId="15028" xr:uid="{C73873C5-A60C-4636-A163-84B1757B618D}"/>
    <cellStyle name="Normal 4 2 2 7 5" xfId="3975" xr:uid="{934EA604-89F8-4E07-B3A6-51317F9C39B3}"/>
    <cellStyle name="Normal 4 2 2 7 5 2" xfId="8799" xr:uid="{E97C1750-D686-46D2-90C1-4907475BF21F}"/>
    <cellStyle name="Normal 4 2 2 7 5 2 2" xfId="28985" xr:uid="{16F49C96-6BD1-419D-918F-631C11AFE1DC}"/>
    <cellStyle name="Normal 4 2 2 7 5 2 3" xfId="19179" xr:uid="{911759E1-9787-40A1-8AE4-7B1622E8E587}"/>
    <cellStyle name="Normal 4 2 2 7 5 3" xfId="11632" xr:uid="{3CEC2403-4157-40CA-9E59-0F5F1916D13A}"/>
    <cellStyle name="Normal 4 2 2 7 5 3 2" xfId="22012" xr:uid="{A5C5B410-8379-4663-B995-C71596118E97}"/>
    <cellStyle name="Normal 4 2 2 7 5 4" xfId="22971" xr:uid="{4BDC54B1-DED7-41CA-BED8-E15591FD4457}"/>
    <cellStyle name="Normal 4 2 2 7 5 5" xfId="16346" xr:uid="{2A1BC78A-509C-4FA4-9AE8-1B2CDACF40D9}"/>
    <cellStyle name="Normal 4 2 2 7 6" xfId="5243" xr:uid="{258B6F67-E5EF-4F01-8939-97492B16C45F}"/>
    <cellStyle name="Normal 4 2 2 7 6 2" xfId="27171" xr:uid="{4124BC3B-E978-4BFE-B8F2-6D9FFD167813}"/>
    <cellStyle name="Normal 4 2 2 7 6 3" xfId="28733" xr:uid="{58230EF1-BA5D-4231-AA59-4E83E22C59CC}"/>
    <cellStyle name="Normal 4 2 2 7 6 4" xfId="14541" xr:uid="{F4F19B9C-E86A-4A6A-B6B4-A7727EA94E00}"/>
    <cellStyle name="Normal 4 2 2 7 7" xfId="6994" xr:uid="{AA130C79-5346-4DC8-A7EA-6C1A6065897D}"/>
    <cellStyle name="Normal 4 2 2 7 7 2" xfId="26939" xr:uid="{612954AE-D8B5-49B2-89B9-2B002DFA3236}"/>
    <cellStyle name="Normal 4 2 2 7 7 3" xfId="17374" xr:uid="{A97E16E6-D345-4653-842F-738BB3BAE9E2}"/>
    <cellStyle name="Normal 4 2 2 7 8" xfId="9827" xr:uid="{184DB9DC-A051-4499-9310-FBC8AE4FAFAB}"/>
    <cellStyle name="Normal 4 2 2 7 8 2" xfId="20207" xr:uid="{0D6BC51B-4DDB-4E0B-AD2F-F96D6CB6D943}"/>
    <cellStyle name="Normal 4 2 2 7 9" xfId="23191" xr:uid="{188E0066-9312-4677-B353-400A1C65B06B}"/>
    <cellStyle name="Normal 4 2 2 8" xfId="942" xr:uid="{00000000-0005-0000-0000-000060050000}"/>
    <cellStyle name="Normal 4 2 2 8 10" xfId="12589" xr:uid="{B079923D-5E20-4831-A1EE-294B4200D102}"/>
    <cellStyle name="Normal 4 2 2 8 2" xfId="943" xr:uid="{00000000-0005-0000-0000-000061050000}"/>
    <cellStyle name="Normal 4 2 2 8 2 2" xfId="2929" xr:uid="{00000000-0005-0000-0000-0000A2050000}"/>
    <cellStyle name="Normal 4 2 2 8 2 2 2" xfId="6109" xr:uid="{09581792-6878-4251-A402-1BF73B90A971}"/>
    <cellStyle name="Normal 4 2 2 8 2 2 2 2" xfId="27834" xr:uid="{FE74F500-C292-4503-BFFC-57F6AAF580A9}"/>
    <cellStyle name="Normal 4 2 2 8 2 2 2 3" xfId="25969" xr:uid="{1EC5700D-4A61-4448-AD6F-E00583B5722B}"/>
    <cellStyle name="Normal 4 2 2 8 2 2 2 4" xfId="15587" xr:uid="{69769A35-F4BD-42E6-B479-E5B6925471AA}"/>
    <cellStyle name="Normal 4 2 2 8 2 2 3" xfId="8040" xr:uid="{64C8C9E2-9C80-4C86-96BF-735E47896E8C}"/>
    <cellStyle name="Normal 4 2 2 8 2 2 3 2" xfId="26181" xr:uid="{C1C144FB-D2B9-41FE-823D-8E407FAFD562}"/>
    <cellStyle name="Normal 4 2 2 8 2 2 3 3" xfId="18420" xr:uid="{AB733DD3-59EB-44FD-88FE-C553D0930AAA}"/>
    <cellStyle name="Normal 4 2 2 8 2 2 4" xfId="10873" xr:uid="{2EAAE8FA-6A0E-43DF-9D0F-6BE18F13AB63}"/>
    <cellStyle name="Normal 4 2 2 8 2 2 4 2" xfId="21253" xr:uid="{18E1EACE-9DC3-4EB3-AFCB-C3BB85F96F7E}"/>
    <cellStyle name="Normal 4 2 2 8 2 2 5" xfId="22784" xr:uid="{B6D41360-5303-4439-9539-3A457D6A800A}"/>
    <cellStyle name="Normal 4 2 2 8 2 2 6" xfId="13445" xr:uid="{D0DBE192-C6E1-426F-AF69-9E13AE9C728B}"/>
    <cellStyle name="Normal 4 2 2 8 2 3" xfId="5247" xr:uid="{289C0D3D-8600-4311-B6E6-04C89FA3FACF}"/>
    <cellStyle name="Normal 4 2 2 8 2 3 2" xfId="24677" xr:uid="{30638458-4653-4069-B1A0-FAB5B964E877}"/>
    <cellStyle name="Normal 4 2 2 8 2 3 3" xfId="28553" xr:uid="{52728E3E-1CE5-4205-BB37-C736E33D8CFB}"/>
    <cellStyle name="Normal 4 2 2 8 2 3 4" xfId="14545" xr:uid="{5F5559E7-9E8E-4F3C-921F-83265B2F862F}"/>
    <cellStyle name="Normal 4 2 2 8 2 4" xfId="6998" xr:uid="{98938B21-9FC9-4129-B01A-6E0E21BDE738}"/>
    <cellStyle name="Normal 4 2 2 8 2 4 2" xfId="26484" xr:uid="{DC37F2DE-BCCF-4A97-9840-6F251271A387}"/>
    <cellStyle name="Normal 4 2 2 8 2 4 3" xfId="25853" xr:uid="{77C348A3-9279-4F9E-979F-2E574ED2C001}"/>
    <cellStyle name="Normal 4 2 2 8 2 4 4" xfId="17378" xr:uid="{E33761A8-9F00-4268-951C-63294C6FA910}"/>
    <cellStyle name="Normal 4 2 2 8 2 5" xfId="9831" xr:uid="{A5738BC8-A75D-4FBB-887B-14D7995DCF5F}"/>
    <cellStyle name="Normal 4 2 2 8 2 5 2" xfId="29419" xr:uid="{F5410C9A-1AA5-45A9-AF2D-08D2E333369C}"/>
    <cellStyle name="Normal 4 2 2 8 2 5 3" xfId="20211" xr:uid="{E4AA0D4E-B5A6-4F5A-8840-62CE0C869968}"/>
    <cellStyle name="Normal 4 2 2 8 2 6" xfId="23797" xr:uid="{00FC52DA-01F4-4867-AD5C-93D2839C800E}"/>
    <cellStyle name="Normal 4 2 2 8 2 7" xfId="12747" xr:uid="{94FB40D9-BF27-4CB1-A214-31A4E496E876}"/>
    <cellStyle name="Normal 4 2 2 8 3" xfId="944" xr:uid="{00000000-0005-0000-0000-000062050000}"/>
    <cellStyle name="Normal 4 2 2 8 3 2" xfId="5248" xr:uid="{4D9BC826-49DF-4AF2-88B9-97A48C6BF2E8}"/>
    <cellStyle name="Normal 4 2 2 8 3 2 2" xfId="28391" xr:uid="{3AC4B514-BA35-4187-9298-F5195983ED60}"/>
    <cellStyle name="Normal 4 2 2 8 3 2 3" xfId="27146" xr:uid="{DADAAF39-1753-4664-BB00-A256FBA3CE3B}"/>
    <cellStyle name="Normal 4 2 2 8 3 2 4" xfId="14546" xr:uid="{BFEDBC4C-51DC-489D-AFEF-2749A13AABAB}"/>
    <cellStyle name="Normal 4 2 2 8 3 3" xfId="6999" xr:uid="{7F52BAFA-DE2F-4D6A-BEE8-CD7532851F97}"/>
    <cellStyle name="Normal 4 2 2 8 3 3 2" xfId="26437" xr:uid="{0FDE18EF-223E-4F9E-BB32-181FFF94D91A}"/>
    <cellStyle name="Normal 4 2 2 8 3 3 3" xfId="26748" xr:uid="{B6B9B256-7109-4468-8C1C-C130722DBA2B}"/>
    <cellStyle name="Normal 4 2 2 8 3 3 4" xfId="17379" xr:uid="{2B25E608-5F2C-423F-8C80-1375E2FAA2E4}"/>
    <cellStyle name="Normal 4 2 2 8 3 4" xfId="9832" xr:uid="{08A94F09-7809-4B28-882D-1B0F769EEEBD}"/>
    <cellStyle name="Normal 4 2 2 8 3 4 2" xfId="29420" xr:uid="{F109C8A4-44EC-41D2-92AB-8AC5B9E76DF1}"/>
    <cellStyle name="Normal 4 2 2 8 3 4 3" xfId="20212" xr:uid="{C5866C1F-E534-4979-B683-7A6B8D29D865}"/>
    <cellStyle name="Normal 4 2 2 8 3 5" xfId="22904" xr:uid="{A1855F6E-7621-41E9-B405-D45D8B422CE2}"/>
    <cellStyle name="Normal 4 2 2 8 3 6" xfId="13222" xr:uid="{261B8577-FDAC-4371-A1E3-01F7881F1F22}"/>
    <cellStyle name="Normal 4 2 2 8 4" xfId="2355" xr:uid="{00000000-0005-0000-0000-0000A0050000}"/>
    <cellStyle name="Normal 4 2 2 8 4 2" xfId="7482" xr:uid="{78E28C14-4BF2-45E6-90B6-51A0B78E35A8}"/>
    <cellStyle name="Normal 4 2 2 8 4 2 2" xfId="27647" xr:uid="{5D9CE891-17CD-4AA8-87DC-A95426A137B3}"/>
    <cellStyle name="Normal 4 2 2 8 4 2 3" xfId="17862" xr:uid="{5EA0968A-AC38-4283-8C58-897FF3CD151A}"/>
    <cellStyle name="Normal 4 2 2 8 4 3" xfId="10315" xr:uid="{B156299D-1585-4445-91F5-30774E13C2E2}"/>
    <cellStyle name="Normal 4 2 2 8 4 3 2" xfId="20695" xr:uid="{F3E85103-AE30-4527-A3BE-52C908370154}"/>
    <cellStyle name="Normal 4 2 2 8 4 4" xfId="25493" xr:uid="{1CC4CB99-89F5-432B-B534-392FA34B5B4B}"/>
    <cellStyle name="Normal 4 2 2 8 4 5" xfId="15029" xr:uid="{8CB859D4-7AE7-42E7-8605-196CC4590EC4}"/>
    <cellStyle name="Normal 4 2 2 8 5" xfId="3976" xr:uid="{1CC1E78C-F7DE-4130-A584-0982B132CF8E}"/>
    <cellStyle name="Normal 4 2 2 8 5 2" xfId="8800" xr:uid="{BA955A1A-5670-4FC0-99AD-5A2856B5D440}"/>
    <cellStyle name="Normal 4 2 2 8 5 2 2" xfId="28986" xr:uid="{34079C3E-CB67-4FC5-806A-7653903E694E}"/>
    <cellStyle name="Normal 4 2 2 8 5 2 3" xfId="19180" xr:uid="{44DB25A4-5BF0-40DB-8D02-41DD4CB5D720}"/>
    <cellStyle name="Normal 4 2 2 8 5 3" xfId="11633" xr:uid="{7E0DE244-4DBA-4549-ACCF-6E1DACEE34DD}"/>
    <cellStyle name="Normal 4 2 2 8 5 3 2" xfId="22013" xr:uid="{FF8FDA02-F622-47D5-89FC-F44A0ED0CF69}"/>
    <cellStyle name="Normal 4 2 2 8 5 4" xfId="23982" xr:uid="{37E8991E-E7DC-475D-A227-1F381F3327D3}"/>
    <cellStyle name="Normal 4 2 2 8 5 5" xfId="16347" xr:uid="{2226C1CB-C3F7-4DA7-A464-EC9956605E01}"/>
    <cellStyle name="Normal 4 2 2 8 6" xfId="5246" xr:uid="{872CE609-91EB-4200-84DC-9E4CAEF16719}"/>
    <cellStyle name="Normal 4 2 2 8 6 2" xfId="26520" xr:uid="{E356F0AA-9DB5-42C0-A8A8-D027EA83DE7F}"/>
    <cellStyle name="Normal 4 2 2 8 6 3" xfId="27055" xr:uid="{A4791983-7DC8-4FC4-9115-A49572A6DAB9}"/>
    <cellStyle name="Normal 4 2 2 8 6 4" xfId="14544" xr:uid="{660A899C-A2B3-44D5-A0AE-70E3028FA2FC}"/>
    <cellStyle name="Normal 4 2 2 8 7" xfId="6997" xr:uid="{F5CE00E5-403B-4776-BAF1-667226287A9D}"/>
    <cellStyle name="Normal 4 2 2 8 7 2" xfId="28723" xr:uid="{75DAF2BA-C780-463B-B47B-59D04D56A534}"/>
    <cellStyle name="Normal 4 2 2 8 7 3" xfId="17377" xr:uid="{7BBB0A78-A78B-4E47-A061-57FD249F2CAB}"/>
    <cellStyle name="Normal 4 2 2 8 8" xfId="9830" xr:uid="{3FCAB39E-5391-4F05-990F-45A67FFFFF88}"/>
    <cellStyle name="Normal 4 2 2 8 8 2" xfId="20210" xr:uid="{605D1BF4-2DAB-48AE-AA26-C94C99E2D0C0}"/>
    <cellStyle name="Normal 4 2 2 8 9" xfId="23104" xr:uid="{FA722071-1ED3-40CD-A15E-0F1B6755E765}"/>
    <cellStyle name="Normal 4 2 2 9" xfId="945" xr:uid="{00000000-0005-0000-0000-000063050000}"/>
    <cellStyle name="Normal 4 2 2 9 10" xfId="12582" xr:uid="{DE514E55-F128-4711-B21D-61AFB7B8B980}"/>
    <cellStyle name="Normal 4 2 2 9 2" xfId="3298" xr:uid="{00000000-0005-0000-0000-0000A5050000}"/>
    <cellStyle name="Normal 4 2 2 9 2 2" xfId="6356" xr:uid="{6E4E1E2D-8A1F-4B24-9424-9540C19E367E}"/>
    <cellStyle name="Normal 4 2 2 9 2 2 2" xfId="24062" xr:uid="{45CEF859-7BCD-43A7-9DF0-135D1D6D9722}"/>
    <cellStyle name="Normal 4 2 2 9 2 2 3" xfId="26597" xr:uid="{9106F3BF-F128-4A95-B1CD-60CF1E93C852}"/>
    <cellStyle name="Normal 4 2 2 9 2 2 4" xfId="15925" xr:uid="{594B141C-1131-44FA-9644-D29B5916A6AA}"/>
    <cellStyle name="Normal 4 2 2 9 2 3" xfId="8378" xr:uid="{680DAFC1-10CF-4115-A50B-E062B27340DB}"/>
    <cellStyle name="Normal 4 2 2 9 2 3 2" xfId="27081" xr:uid="{F65F60EC-4525-406B-B346-1CC28797EB54}"/>
    <cellStyle name="Normal 4 2 2 9 2 3 3" xfId="28900" xr:uid="{A099C605-7E55-41EE-943A-37B7A9E230B0}"/>
    <cellStyle name="Normal 4 2 2 9 2 3 4" xfId="18758" xr:uid="{BE8CF6AF-34B7-4897-A3C5-ABCA19E9F174}"/>
    <cellStyle name="Normal 4 2 2 9 2 4" xfId="11211" xr:uid="{4A039120-EAC4-4732-B509-DF19BC2B8961}"/>
    <cellStyle name="Normal 4 2 2 9 2 4 2" xfId="29480" xr:uid="{3EECB917-46C5-426D-B71C-9CAD5E36E357}"/>
    <cellStyle name="Normal 4 2 2 9 2 4 3" xfId="21591" xr:uid="{043FC9C7-426D-49F9-9931-347D933E02D0}"/>
    <cellStyle name="Normal 4 2 2 9 2 5" xfId="23211" xr:uid="{935A0560-C5B2-4465-8504-275C632C1F9F}"/>
    <cellStyle name="Normal 4 2 2 9 2 6" xfId="13854" xr:uid="{F186F80C-532F-4235-A090-3A81DB8588C4}"/>
    <cellStyle name="Normal 4 2 2 9 3" xfId="2761" xr:uid="{00000000-0005-0000-0000-0000A6050000}"/>
    <cellStyle name="Normal 4 2 2 9 3 2" xfId="5979" xr:uid="{2AF29E17-0413-428C-BBF0-234F517D09CF}"/>
    <cellStyle name="Normal 4 2 2 9 3 2 2" xfId="26728" xr:uid="{CBD8DB94-08B9-4486-9B8A-70ABEDF9C196}"/>
    <cellStyle name="Normal 4 2 2 9 3 2 3" xfId="15432" xr:uid="{58F35442-55F3-4803-AFFB-C5B9DA17A21B}"/>
    <cellStyle name="Normal 4 2 2 9 3 3" xfId="7885" xr:uid="{AD2FD54C-B7B0-483B-84C4-9315D79E4958}"/>
    <cellStyle name="Normal 4 2 2 9 3 3 2" xfId="18265" xr:uid="{8E6CD3BB-045E-4361-A340-E92C1684F0E3}"/>
    <cellStyle name="Normal 4 2 2 9 3 4" xfId="10718" xr:uid="{22042846-8DA7-4EFF-AF99-F515EC8385E3}"/>
    <cellStyle name="Normal 4 2 2 9 3 4 2" xfId="21098" xr:uid="{B4348F17-6C32-4A25-BAB2-9572A3923888}"/>
    <cellStyle name="Normal 4 2 2 9 3 5" xfId="24451" xr:uid="{5593175C-5566-4DF7-A66F-443ED8A91F7A}"/>
    <cellStyle name="Normal 4 2 2 9 3 6" xfId="13209" xr:uid="{D542F37B-7C2B-405F-B27E-0A0D239496E8}"/>
    <cellStyle name="Normal 4 2 2 9 4" xfId="2348" xr:uid="{00000000-0005-0000-0000-0000A4050000}"/>
    <cellStyle name="Normal 4 2 2 9 4 2" xfId="7475" xr:uid="{8319465A-71C1-44B2-86C2-66BC9E2147B4}"/>
    <cellStyle name="Normal 4 2 2 9 4 2 2" xfId="28678" xr:uid="{FC39BD23-F123-4A99-81DC-DB5D583C8804}"/>
    <cellStyle name="Normal 4 2 2 9 4 2 3" xfId="17855" xr:uid="{DD2E3797-C5E2-486C-9C3E-C72BADED4EAE}"/>
    <cellStyle name="Normal 4 2 2 9 4 3" xfId="10308" xr:uid="{2202193C-5B0D-41BD-BF6A-D20065EA68DF}"/>
    <cellStyle name="Normal 4 2 2 9 4 3 2" xfId="20688" xr:uid="{E46D9796-DE38-44E1-B95E-34EA2AC7FE65}"/>
    <cellStyle name="Normal 4 2 2 9 4 4" xfId="23961" xr:uid="{E211FAC1-22F6-4376-BF8E-9B6235C4893B}"/>
    <cellStyle name="Normal 4 2 2 9 4 5" xfId="15022" xr:uid="{84A360AA-ACC9-47BE-A916-17EADE44D08D}"/>
    <cellStyle name="Normal 4 2 2 9 5" xfId="3857" xr:uid="{0DFD9279-66F4-49BF-8ABE-BC45BE9D3279}"/>
    <cellStyle name="Normal 4 2 2 9 5 2" xfId="8689" xr:uid="{22B78481-BFA1-4D5C-BE0A-88DA74F04189}"/>
    <cellStyle name="Normal 4 2 2 9 5 2 2" xfId="19069" xr:uid="{D855CF00-E479-4DC7-A6F1-A54F0034438A}"/>
    <cellStyle name="Normal 4 2 2 9 5 3" xfId="11522" xr:uid="{84137D52-6A9A-45E9-822B-5688EA979476}"/>
    <cellStyle name="Normal 4 2 2 9 5 3 2" xfId="21902" xr:uid="{57BCF616-2B4E-42BA-BADD-ED4A680DF9F5}"/>
    <cellStyle name="Normal 4 2 2 9 5 4" xfId="26842" xr:uid="{3833537E-321F-4F08-8CD8-D4323549DA52}"/>
    <cellStyle name="Normal 4 2 2 9 5 5" xfId="16236" xr:uid="{7AD6093B-7B22-41CD-B28E-14C576F4FB21}"/>
    <cellStyle name="Normal 4 2 2 9 6" xfId="5249" xr:uid="{5F5B01DA-BF19-4D3F-9F37-461CE1DBE838}"/>
    <cellStyle name="Normal 4 2 2 9 6 2" xfId="14547" xr:uid="{CD01CB4D-BD54-4DA9-A0D7-6B36D8D57A7B}"/>
    <cellStyle name="Normal 4 2 2 9 7" xfId="7000" xr:uid="{0CE4F7C6-4118-43BE-A668-888ED1884BDB}"/>
    <cellStyle name="Normal 4 2 2 9 7 2" xfId="17380" xr:uid="{75471894-3CE6-4529-BE28-CAA3D6503453}"/>
    <cellStyle name="Normal 4 2 2 9 8" xfId="9833" xr:uid="{E0C65649-4008-44CA-BB86-D5E7ACF05731}"/>
    <cellStyle name="Normal 4 2 2 9 8 2" xfId="20213" xr:uid="{C03B357F-14E5-4DE0-BF16-B52EACF1B891}"/>
    <cellStyle name="Normal 4 2 2 9 9" xfId="24587" xr:uid="{B8116788-610A-4EF1-98E6-02B0A43EF3E3}"/>
    <cellStyle name="Normal 4 2 20" xfId="24904" xr:uid="{7CC5CC8E-A63E-44A8-9265-588E7557C3B6}"/>
    <cellStyle name="Normal 4 2 21" xfId="12389" xr:uid="{DF718B35-7351-4E69-B0D4-B23D8E6301EC}"/>
    <cellStyle name="Normal 4 2 3" xfId="946" xr:uid="{00000000-0005-0000-0000-000064050000}"/>
    <cellStyle name="Normal 4 2 3 10" xfId="5250" xr:uid="{2BD7E16D-467E-4203-BADC-0CC44CE1E35D}"/>
    <cellStyle name="Normal 4 2 3 10 2" xfId="14548" xr:uid="{7E3E2729-B3B9-497B-9C2D-2A6EA9BCF7EF}"/>
    <cellStyle name="Normal 4 2 3 11" xfId="7001" xr:uid="{0F8E82CF-DA38-44A7-9BAB-8EAF0FCC0A4D}"/>
    <cellStyle name="Normal 4 2 3 11 2" xfId="17381" xr:uid="{DE1D59A2-929D-42C0-BC66-443196226E3C}"/>
    <cellStyle name="Normal 4 2 3 12" xfId="9834" xr:uid="{9EED1AAC-1B2A-4562-ACE5-EE2F4E445031}"/>
    <cellStyle name="Normal 4 2 3 12 2" xfId="20214" xr:uid="{5B5515BB-C269-49F4-B6E4-B5A0733E303D}"/>
    <cellStyle name="Normal 4 2 3 13" xfId="24782" xr:uid="{A50685D2-0C11-46DF-A4A3-25F902E1626C}"/>
    <cellStyle name="Normal 4 2 3 14" xfId="12409" xr:uid="{B9A8D04E-3872-4C08-963B-4B8410F1CD3C}"/>
    <cellStyle name="Normal 4 2 3 2" xfId="947" xr:uid="{00000000-0005-0000-0000-000065050000}"/>
    <cellStyle name="Normal 4 2 3 2 10" xfId="7002" xr:uid="{F478E16C-4463-449F-9221-67C12BABAE90}"/>
    <cellStyle name="Normal 4 2 3 2 10 2" xfId="17382" xr:uid="{C78D9F6F-5C52-48CF-B7AA-8014ADBBEB0A}"/>
    <cellStyle name="Normal 4 2 3 2 11" xfId="9835" xr:uid="{E70F5F20-0996-46D8-B0A2-42AC2D61A96F}"/>
    <cellStyle name="Normal 4 2 3 2 11 2" xfId="20215" xr:uid="{2C568235-566C-418C-BCE9-C55DC896AC01}"/>
    <cellStyle name="Normal 4 2 3 2 12" xfId="25209" xr:uid="{50186835-642E-4C8F-BE3D-DA803AC18C20}"/>
    <cellStyle name="Normal 4 2 3 2 13" xfId="12469" xr:uid="{2BC600A7-7EE7-4979-8C49-A434A72939B8}"/>
    <cellStyle name="Normal 4 2 3 2 2" xfId="948" xr:uid="{00000000-0005-0000-0000-000066050000}"/>
    <cellStyle name="Normal 4 2 3 2 2 10" xfId="9836" xr:uid="{01B031BC-6941-4B26-920C-332DEB14A125}"/>
    <cellStyle name="Normal 4 2 3 2 2 10 2" xfId="20216" xr:uid="{2C21B5A5-C225-4DEB-AA3B-DADBCFFE6C9F}"/>
    <cellStyle name="Normal 4 2 3 2 2 11" xfId="23489" xr:uid="{29759637-3DD4-4B69-9EB4-0B6F77170251}"/>
    <cellStyle name="Normal 4 2 3 2 2 12" xfId="12591" xr:uid="{882EF21D-6320-4356-B7D3-F83F9DD7C4F1}"/>
    <cellStyle name="Normal 4 2 3 2 2 2" xfId="2772" xr:uid="{00000000-0005-0000-0000-0000AA050000}"/>
    <cellStyle name="Normal 4 2 3 2 2 2 2" xfId="3300" xr:uid="{00000000-0005-0000-0000-0000AB050000}"/>
    <cellStyle name="Normal 4 2 3 2 2 2 2 2" xfId="6358" xr:uid="{89C8923C-17D9-4D31-A862-C14CE5CDE0D1}"/>
    <cellStyle name="Normal 4 2 3 2 2 2 2 2 2" xfId="27086" xr:uid="{9413C2A7-B792-46C6-B470-36EAB6526A64}"/>
    <cellStyle name="Normal 4 2 3 2 2 2 2 2 3" xfId="27367" xr:uid="{8D83968A-3E50-434B-8AD6-D9FDCBC984C3}"/>
    <cellStyle name="Normal 4 2 3 2 2 2 2 2 4" xfId="15927" xr:uid="{C58D3C4E-58B5-4615-BF7F-AB772A204B50}"/>
    <cellStyle name="Normal 4 2 3 2 2 2 2 3" xfId="8380" xr:uid="{E7C5AB54-797F-4A79-9674-94828B119DB3}"/>
    <cellStyle name="Normal 4 2 3 2 2 2 2 3 2" xfId="28901" xr:uid="{6831838B-07E0-47FC-8E04-3542DE05B01C}"/>
    <cellStyle name="Normal 4 2 3 2 2 2 2 3 3" xfId="18760" xr:uid="{CF0DDA58-F101-49AE-B8A9-46CB315448F3}"/>
    <cellStyle name="Normal 4 2 3 2 2 2 2 4" xfId="11213" xr:uid="{68A94025-047D-46F7-A5BA-D75DB98B96E7}"/>
    <cellStyle name="Normal 4 2 3 2 2 2 2 4 2" xfId="21593" xr:uid="{2C15B6F5-4265-4456-9222-C45B17C039E0}"/>
    <cellStyle name="Normal 4 2 3 2 2 2 2 5" xfId="24683" xr:uid="{C5E5FD7D-6ABB-4102-91D2-EC65BB6FFFD7}"/>
    <cellStyle name="Normal 4 2 3 2 2 2 2 6" xfId="13856" xr:uid="{5C226E65-CF46-4114-8E35-A29BF53894EB}"/>
    <cellStyle name="Normal 4 2 3 2 2 2 3" xfId="4328" xr:uid="{27964B00-F2D5-4596-8451-9BDBD56C8BA5}"/>
    <cellStyle name="Normal 4 2 3 2 2 2 3 2" xfId="9100" xr:uid="{331C5B4E-823D-40A5-9607-5D646183B846}"/>
    <cellStyle name="Normal 4 2 3 2 2 2 3 2 2" xfId="29143" xr:uid="{8B4C61EA-15E4-415C-B554-8D03E2FA2398}"/>
    <cellStyle name="Normal 4 2 3 2 2 2 3 2 3" xfId="19480" xr:uid="{A90DAA79-9986-42C1-AF04-803FAF98A659}"/>
    <cellStyle name="Normal 4 2 3 2 2 2 3 3" xfId="11933" xr:uid="{6AB7CE6B-BE9F-4E5F-9313-B4981AD8D99C}"/>
    <cellStyle name="Normal 4 2 3 2 2 2 3 3 2" xfId="22313" xr:uid="{2D89B00A-FC2B-4D78-9F4A-7403D079C90C}"/>
    <cellStyle name="Normal 4 2 3 2 2 2 3 4" xfId="24017" xr:uid="{0E925F37-F8D0-4034-9A48-975C7D9B5AC4}"/>
    <cellStyle name="Normal 4 2 3 2 2 2 3 5" xfId="16647" xr:uid="{6741DDB6-C341-459C-97DE-702DF4E29657}"/>
    <cellStyle name="Normal 4 2 3 2 2 2 4" xfId="5990" xr:uid="{2C18F543-E27B-44AB-AA06-5A23FBB080E9}"/>
    <cellStyle name="Normal 4 2 3 2 2 2 4 2" xfId="26944" xr:uid="{C72013DD-CCEE-42D1-B77D-D0BB95452F1E}"/>
    <cellStyle name="Normal 4 2 3 2 2 2 4 3" xfId="15443" xr:uid="{0172374D-8479-418D-A352-D52BDF8306D6}"/>
    <cellStyle name="Normal 4 2 3 2 2 2 5" xfId="7896" xr:uid="{BD4BBE6C-17C2-4BAD-9B37-8819241E2577}"/>
    <cellStyle name="Normal 4 2 3 2 2 2 5 2" xfId="18276" xr:uid="{C8293643-2729-45A0-BD7A-83B397918AA0}"/>
    <cellStyle name="Normal 4 2 3 2 2 2 6" xfId="10729" xr:uid="{D6A86BD5-84AE-4B43-BFB3-076C681E8B27}"/>
    <cellStyle name="Normal 4 2 3 2 2 2 6 2" xfId="21109" xr:uid="{75728E5D-5DA3-4043-B9D4-F03ABC5DC432}"/>
    <cellStyle name="Normal 4 2 3 2 2 2 7" xfId="25031" xr:uid="{4321F765-EAF6-481E-A724-328A23CA2969}"/>
    <cellStyle name="Normal 4 2 3 2 2 2 8" xfId="13225" xr:uid="{7904ED2D-EE61-4575-9F4B-C331B77A69FA}"/>
    <cellStyle name="Normal 4 2 3 2 2 3" xfId="3301" xr:uid="{00000000-0005-0000-0000-0000AC050000}"/>
    <cellStyle name="Normal 4 2 3 2 2 3 2" xfId="4514" xr:uid="{6D50011B-C532-44D6-B43D-E87F903FA790}"/>
    <cellStyle name="Normal 4 2 3 2 2 3 2 2" xfId="9286" xr:uid="{8D03004E-54FE-42EA-BBF9-DAC429B21F80}"/>
    <cellStyle name="Normal 4 2 3 2 2 3 2 2 2" xfId="29267" xr:uid="{C3570ED0-8F16-4676-A172-7EB71B59F115}"/>
    <cellStyle name="Normal 4 2 3 2 2 3 2 2 3" xfId="19666" xr:uid="{C83973C4-CA0B-4189-BF9C-4B2DF2D97896}"/>
    <cellStyle name="Normal 4 2 3 2 2 3 2 3" xfId="12119" xr:uid="{B45241BD-47E5-41DD-8F19-D2A2C33AA965}"/>
    <cellStyle name="Normal 4 2 3 2 2 3 2 3 2" xfId="22499" xr:uid="{00B22D51-F239-41D7-93A6-EDFBDBCA48CE}"/>
    <cellStyle name="Normal 4 2 3 2 2 3 2 4" xfId="27015" xr:uid="{ACAC9304-7BC3-4B7A-B5D3-8DDDC874B00D}"/>
    <cellStyle name="Normal 4 2 3 2 2 3 2 5" xfId="16833" xr:uid="{0A25D8D4-2ACB-40B7-9679-7ADBBFEE6610}"/>
    <cellStyle name="Normal 4 2 3 2 2 3 3" xfId="6359" xr:uid="{31E8356A-95F4-4A6F-8EA7-687AD58AFD19}"/>
    <cellStyle name="Normal 4 2 3 2 2 3 3 2" xfId="28320" xr:uid="{636BBC61-C6A5-426B-9BD5-D5F6145FE51D}"/>
    <cellStyle name="Normal 4 2 3 2 2 3 3 3" xfId="15928" xr:uid="{C1A5858E-96D1-4ADF-AFED-1104CA10BD0D}"/>
    <cellStyle name="Normal 4 2 3 2 2 3 4" xfId="8381" xr:uid="{F588F986-11CF-4770-8E5C-3AAFFD6146FC}"/>
    <cellStyle name="Normal 4 2 3 2 2 3 4 2" xfId="18761" xr:uid="{877D9809-B8DD-4D96-BDBB-73B4F76E6343}"/>
    <cellStyle name="Normal 4 2 3 2 2 3 5" xfId="11214" xr:uid="{6C284A0A-0DC0-41B9-AFD7-BB3873B1608C}"/>
    <cellStyle name="Normal 4 2 3 2 2 3 5 2" xfId="21594" xr:uid="{1EB8083D-F766-404A-9589-599184D0F8A6}"/>
    <cellStyle name="Normal 4 2 3 2 2 3 6" xfId="22988" xr:uid="{ABF29836-2AA1-48B7-A366-FE398257733C}"/>
    <cellStyle name="Normal 4 2 3 2 2 3 7" xfId="13857" xr:uid="{37BD2BD6-6E1C-4EA9-821F-99B055D3BA2A}"/>
    <cellStyle name="Normal 4 2 3 2 2 4" xfId="3299" xr:uid="{00000000-0005-0000-0000-0000AD050000}"/>
    <cellStyle name="Normal 4 2 3 2 2 4 2" xfId="6357" xr:uid="{C1E464F8-AD39-4D30-9CFC-7E54408ACAD2}"/>
    <cellStyle name="Normal 4 2 3 2 2 4 2 2" xfId="28147" xr:uid="{895B60BC-4B23-490E-8F89-B62CD9351C4B}"/>
    <cellStyle name="Normal 4 2 3 2 2 4 2 3" xfId="15926" xr:uid="{C3F78B7A-B76F-42F1-A0C8-740D407FEDCB}"/>
    <cellStyle name="Normal 4 2 3 2 2 4 3" xfId="8379" xr:uid="{6FA2E360-57D4-424A-A42E-97DB80382D28}"/>
    <cellStyle name="Normal 4 2 3 2 2 4 3 2" xfId="18759" xr:uid="{8E534455-B4D4-4109-80B2-D739C51C212E}"/>
    <cellStyle name="Normal 4 2 3 2 2 4 4" xfId="11212" xr:uid="{30F27D84-F851-40B0-9D8D-BA613509A3E2}"/>
    <cellStyle name="Normal 4 2 3 2 2 4 4 2" xfId="21592" xr:uid="{6FD68503-E85E-4487-AB1B-B7DF3D8B2CA8}"/>
    <cellStyle name="Normal 4 2 3 2 2 4 5" xfId="24493" xr:uid="{9398B8F6-1C04-4B30-BFD4-86091FC23EB6}"/>
    <cellStyle name="Normal 4 2 3 2 2 4 6" xfId="13855" xr:uid="{AFA105AB-BB52-4C3D-BD2F-99B293002E2D}"/>
    <cellStyle name="Normal 4 2 3 2 2 5" xfId="2645" xr:uid="{00000000-0005-0000-0000-0000AE050000}"/>
    <cellStyle name="Normal 4 2 3 2 2 5 2" xfId="5907" xr:uid="{A3FC01D2-D45A-456E-9AC5-41FF7184AB71}"/>
    <cellStyle name="Normal 4 2 3 2 2 5 2 2" xfId="28290" xr:uid="{168AFBF8-E05A-463D-9143-C9F6C7EEC90D}"/>
    <cellStyle name="Normal 4 2 3 2 2 5 2 3" xfId="15317" xr:uid="{7017F6D0-2B0F-410C-AF05-2E7D82D05083}"/>
    <cellStyle name="Normal 4 2 3 2 2 5 3" xfId="7770" xr:uid="{EC396275-686B-4429-B869-F947FD668551}"/>
    <cellStyle name="Normal 4 2 3 2 2 5 3 2" xfId="18150" xr:uid="{5805ACAA-2B3B-4747-8109-FA18F1B78B4F}"/>
    <cellStyle name="Normal 4 2 3 2 2 5 4" xfId="10603" xr:uid="{5520C602-4FB1-4F6C-980B-28E47F4C9F0D}"/>
    <cellStyle name="Normal 4 2 3 2 2 5 4 2" xfId="20983" xr:uid="{64D02580-9128-44F4-8D2A-A1D7F5788E88}"/>
    <cellStyle name="Normal 4 2 3 2 2 5 5" xfId="24693" xr:uid="{E8B465D9-82D9-4919-811F-327B99579B46}"/>
    <cellStyle name="Normal 4 2 3 2 2 5 6" xfId="13034" xr:uid="{AA6CA743-EE39-466F-B850-6BC8A8B217C6}"/>
    <cellStyle name="Normal 4 2 3 2 2 6" xfId="2357" xr:uid="{00000000-0005-0000-0000-0000A9050000}"/>
    <cellStyle name="Normal 4 2 3 2 2 6 2" xfId="7484" xr:uid="{140F805A-541E-43C4-951D-18A360B72EC2}"/>
    <cellStyle name="Normal 4 2 3 2 2 6 2 2" xfId="17864" xr:uid="{6B0A4DE7-4013-4690-A577-A913A2F03A51}"/>
    <cellStyle name="Normal 4 2 3 2 2 6 3" xfId="10317" xr:uid="{1A9B45D9-F693-4EDD-A7FC-60EABD2FDB3F}"/>
    <cellStyle name="Normal 4 2 3 2 2 6 3 2" xfId="20697" xr:uid="{B208B857-17A3-4C04-A607-D312BE9DF30A}"/>
    <cellStyle name="Normal 4 2 3 2 2 6 4" xfId="24043" xr:uid="{24AB5370-DA9D-4625-959B-D5A0319939BC}"/>
    <cellStyle name="Normal 4 2 3 2 2 6 5" xfId="15031" xr:uid="{E66AFB57-8F73-4358-A693-4779C3AE1A89}"/>
    <cellStyle name="Normal 4 2 3 2 2 7" xfId="3894" xr:uid="{201BE687-BFB5-471C-A6BF-20D48642CE65}"/>
    <cellStyle name="Normal 4 2 3 2 2 7 2" xfId="8726" xr:uid="{6B7A5A98-A6EE-4599-91CD-E248789F73D3}"/>
    <cellStyle name="Normal 4 2 3 2 2 7 2 2" xfId="19106" xr:uid="{28446D4C-D83B-4EF5-99AE-7D201A018481}"/>
    <cellStyle name="Normal 4 2 3 2 2 7 3" xfId="11559" xr:uid="{5E360618-2024-470E-8639-5E6E01524EF8}"/>
    <cellStyle name="Normal 4 2 3 2 2 7 3 2" xfId="21939" xr:uid="{38436333-B084-437E-89B5-61DA0343ED2B}"/>
    <cellStyle name="Normal 4 2 3 2 2 7 4" xfId="16273" xr:uid="{E4A4DB8E-6B8E-494C-B7EE-57E61DD45AFC}"/>
    <cellStyle name="Normal 4 2 3 2 2 8" xfId="5252" xr:uid="{A0D37A58-A5CE-4436-A5BA-AA581978EEF0}"/>
    <cellStyle name="Normal 4 2 3 2 2 8 2" xfId="14550" xr:uid="{E92DD833-C60D-4522-B768-1B23C313C5C1}"/>
    <cellStyle name="Normal 4 2 3 2 2 9" xfId="7003" xr:uid="{A1A12B1C-79E2-4292-A8DF-9E447994414D}"/>
    <cellStyle name="Normal 4 2 3 2 2 9 2" xfId="17383" xr:uid="{08055018-930A-4323-A1B6-7CA228461C3D}"/>
    <cellStyle name="Normal 4 2 3 2 3" xfId="949" xr:uid="{00000000-0005-0000-0000-000067050000}"/>
    <cellStyle name="Normal 4 2 3 2 3 2" xfId="3302" xr:uid="{00000000-0005-0000-0000-0000B0050000}"/>
    <cellStyle name="Normal 4 2 3 2 3 2 2" xfId="6360" xr:uid="{1DC87285-0E28-413E-8C88-23F2F54535AE}"/>
    <cellStyle name="Normal 4 2 3 2 3 2 2 2" xfId="28333" xr:uid="{F131C03A-78F1-4AA3-803E-095AC8C2BCE5}"/>
    <cellStyle name="Normal 4 2 3 2 3 2 2 3" xfId="28339" xr:uid="{F15967C9-914A-40B1-AE8D-3A04A5D89435}"/>
    <cellStyle name="Normal 4 2 3 2 3 2 2 4" xfId="15929" xr:uid="{A0E735FF-EF44-431E-8F4A-5BEA4BBE314F}"/>
    <cellStyle name="Normal 4 2 3 2 3 2 3" xfId="8382" xr:uid="{0D16436B-43B1-4701-AE20-562C8D2723FA}"/>
    <cellStyle name="Normal 4 2 3 2 3 2 3 2" xfId="28902" xr:uid="{DC4F5CF2-0BCB-475F-8754-C18E7002E24E}"/>
    <cellStyle name="Normal 4 2 3 2 3 2 3 3" xfId="18762" xr:uid="{EB8A1894-2ECB-4438-B172-0D5CC3623BCE}"/>
    <cellStyle name="Normal 4 2 3 2 3 2 4" xfId="11215" xr:uid="{8AA50733-FEA7-44DA-A0D2-249F1802EE85}"/>
    <cellStyle name="Normal 4 2 3 2 3 2 4 2" xfId="21595" xr:uid="{AD49165A-94CF-4684-A9E8-62561DFC9419}"/>
    <cellStyle name="Normal 4 2 3 2 3 2 5" xfId="22869" xr:uid="{002A3DE3-8149-4791-9736-8E2B5599730A}"/>
    <cellStyle name="Normal 4 2 3 2 3 2 6" xfId="13858" xr:uid="{58D514D3-D6F4-41FF-B495-C30AA68E8D35}"/>
    <cellStyle name="Normal 4 2 3 2 3 3" xfId="2771" xr:uid="{00000000-0005-0000-0000-0000B1050000}"/>
    <cellStyle name="Normal 4 2 3 2 3 3 2" xfId="5989" xr:uid="{8EDC80F3-BB18-4116-839C-24DC107942DB}"/>
    <cellStyle name="Normal 4 2 3 2 3 3 2 2" xfId="26260" xr:uid="{867E8E3F-0666-4250-8DB7-7B567C4BCF8A}"/>
    <cellStyle name="Normal 4 2 3 2 3 3 2 3" xfId="15442" xr:uid="{51B34A18-73E8-4CC0-8B49-CCB35097E2D7}"/>
    <cellStyle name="Normal 4 2 3 2 3 3 3" xfId="7895" xr:uid="{56C41649-7049-4178-8B09-EA4F8628B3FF}"/>
    <cellStyle name="Normal 4 2 3 2 3 3 3 2" xfId="18275" xr:uid="{73B3F451-57B1-4100-BC37-6E7BF8770B14}"/>
    <cellStyle name="Normal 4 2 3 2 3 3 4" xfId="10728" xr:uid="{9E0578E9-AC8C-442E-8BBD-318D8230F97F}"/>
    <cellStyle name="Normal 4 2 3 2 3 3 4 2" xfId="21108" xr:uid="{A455727F-EC3B-477D-AA65-D9F9B6D3A6D7}"/>
    <cellStyle name="Normal 4 2 3 2 3 3 5" xfId="23975" xr:uid="{71D7DFB1-FD17-45FC-9DAF-7EEBC8A1FDF0}"/>
    <cellStyle name="Normal 4 2 3 2 3 3 6" xfId="13224" xr:uid="{0125291F-2C52-47D9-B6FF-93F5D4843EBA}"/>
    <cellStyle name="Normal 4 2 3 2 3 4" xfId="4185" xr:uid="{1DEFBAE0-A0A3-432C-A9F0-42580848E4E3}"/>
    <cellStyle name="Normal 4 2 3 2 3 4 2" xfId="8957" xr:uid="{2CE25E94-B24F-47E3-B36F-915FC78AF815}"/>
    <cellStyle name="Normal 4 2 3 2 3 4 2 2" xfId="29045" xr:uid="{56B3A386-38B6-4496-A9F5-076351356B47}"/>
    <cellStyle name="Normal 4 2 3 2 3 4 2 3" xfId="19337" xr:uid="{52C3D09E-D789-46D0-AF42-8DADEA265E27}"/>
    <cellStyle name="Normal 4 2 3 2 3 4 3" xfId="11790" xr:uid="{E4AA35A6-6AA7-4362-9E90-6C2936F3F133}"/>
    <cellStyle name="Normal 4 2 3 2 3 4 3 2" xfId="22170" xr:uid="{EF60385F-7448-4608-871D-B3FFAF694B51}"/>
    <cellStyle name="Normal 4 2 3 2 3 4 4" xfId="24948" xr:uid="{A4C522DF-B142-4EDE-8BF4-D44C81DAD4B8}"/>
    <cellStyle name="Normal 4 2 3 2 3 4 5" xfId="16504" xr:uid="{66085C31-CC84-4EB7-AB8A-120650E692A0}"/>
    <cellStyle name="Normal 4 2 3 2 3 5" xfId="5253" xr:uid="{9CEF59E5-F63B-43F6-8764-B25EF6C72324}"/>
    <cellStyle name="Normal 4 2 3 2 3 5 2" xfId="26861" xr:uid="{D0D7369A-B1F8-49C2-BF13-4CE12D00315A}"/>
    <cellStyle name="Normal 4 2 3 2 3 5 3" xfId="14551" xr:uid="{407CB54E-EC64-446F-8A2E-79F52CB746A4}"/>
    <cellStyle name="Normal 4 2 3 2 3 6" xfId="7004" xr:uid="{D036AE8A-60CC-4471-B10D-D2D5F097C2E2}"/>
    <cellStyle name="Normal 4 2 3 2 3 6 2" xfId="17384" xr:uid="{312546B7-C2EE-4F4D-9E26-9827A40EDFC1}"/>
    <cellStyle name="Normal 4 2 3 2 3 7" xfId="9837" xr:uid="{9E5AA68B-6EF3-4A19-B637-4A7F39B6DD8A}"/>
    <cellStyle name="Normal 4 2 3 2 3 7 2" xfId="20217" xr:uid="{BF15622C-D1C2-4A1D-913D-74CA0331F1F5}"/>
    <cellStyle name="Normal 4 2 3 2 3 8" xfId="25280" xr:uid="{D1F3FED7-DA20-4543-9147-972C7FD1A832}"/>
    <cellStyle name="Normal 4 2 3 2 3 9" xfId="12749" xr:uid="{A7A86424-DB42-45CE-9B3C-4830D0D72C9E}"/>
    <cellStyle name="Normal 4 2 3 2 4" xfId="3303" xr:uid="{00000000-0005-0000-0000-0000B2050000}"/>
    <cellStyle name="Normal 4 2 3 2 4 2" xfId="4515" xr:uid="{CC245521-A2AC-4403-9DBB-2B958F5DD097}"/>
    <cellStyle name="Normal 4 2 3 2 4 2 2" xfId="9287" xr:uid="{08FDC34A-6A5C-4A47-8F82-5B4324C8952A}"/>
    <cellStyle name="Normal 4 2 3 2 4 2 2 2" xfId="29268" xr:uid="{F55B0AE7-0F44-4986-B904-EB5A6313EDFA}"/>
    <cellStyle name="Normal 4 2 3 2 4 2 2 3" xfId="19667" xr:uid="{D7C76DF2-C637-432C-A52F-A79C20205DCE}"/>
    <cellStyle name="Normal 4 2 3 2 4 2 3" xfId="12120" xr:uid="{C904939E-AA7A-4366-B7AE-0EC5A39F67DE}"/>
    <cellStyle name="Normal 4 2 3 2 4 2 3 2" xfId="22500" xr:uid="{E01C7A6A-D51A-41E0-9D6A-16388F585402}"/>
    <cellStyle name="Normal 4 2 3 2 4 2 4" xfId="23345" xr:uid="{8BD4559B-4551-4936-92B9-C1B49A254CE3}"/>
    <cellStyle name="Normal 4 2 3 2 4 2 5" xfId="16834" xr:uid="{A66A5541-0154-492A-A1DF-3DEB613431E2}"/>
    <cellStyle name="Normal 4 2 3 2 4 3" xfId="6361" xr:uid="{EFA12493-F5FD-40B4-922B-403F198A4304}"/>
    <cellStyle name="Normal 4 2 3 2 4 3 2" xfId="26370" xr:uid="{6821BBD7-193D-49E1-A55A-C90B2C39E0B1}"/>
    <cellStyle name="Normal 4 2 3 2 4 3 3" xfId="15930" xr:uid="{1225C357-DC62-4259-90D6-E17258668A84}"/>
    <cellStyle name="Normal 4 2 3 2 4 4" xfId="8383" xr:uid="{C8CC2FE3-0278-4EBA-A280-6ECBA6B8B0A2}"/>
    <cellStyle name="Normal 4 2 3 2 4 4 2" xfId="18763" xr:uid="{B3567CBE-B310-4F26-A778-B9771B386D27}"/>
    <cellStyle name="Normal 4 2 3 2 4 5" xfId="11216" xr:uid="{1BB41705-20E0-409C-BD64-ABB46268D385}"/>
    <cellStyle name="Normal 4 2 3 2 4 5 2" xfId="21596" xr:uid="{BDFBD6A6-3646-4816-935F-631C49FCFD95}"/>
    <cellStyle name="Normal 4 2 3 2 4 6" xfId="24825" xr:uid="{AE3AA3E4-9541-4B09-9F86-C5D934D3E664}"/>
    <cellStyle name="Normal 4 2 3 2 4 7" xfId="13859" xr:uid="{72206FC7-0B96-4509-889B-0E5EF82238B5}"/>
    <cellStyle name="Normal 4 2 3 2 5" xfId="2931" xr:uid="{00000000-0005-0000-0000-0000B3050000}"/>
    <cellStyle name="Normal 4 2 3 2 5 2" xfId="6111" xr:uid="{EF13CB29-EC77-4A1D-88AE-CAE52F2FC3B3}"/>
    <cellStyle name="Normal 4 2 3 2 5 2 2" xfId="28660" xr:uid="{7FDDA227-0F7C-4717-8083-31E3C4B59D6B}"/>
    <cellStyle name="Normal 4 2 3 2 5 2 3" xfId="27365" xr:uid="{F83B9E79-4EF2-4F17-8A88-6CB3A0D6F5C5}"/>
    <cellStyle name="Normal 4 2 3 2 5 2 4" xfId="15589" xr:uid="{53CFB214-7340-4827-9A6F-BDE0BF13CBB9}"/>
    <cellStyle name="Normal 4 2 3 2 5 3" xfId="8042" xr:uid="{347405AE-F7E2-4DD0-BA1B-F9A73032B4C7}"/>
    <cellStyle name="Normal 4 2 3 2 5 3 2" xfId="28305" xr:uid="{75F39DE5-DF17-4FE6-AF6E-915A60CB5CC9}"/>
    <cellStyle name="Normal 4 2 3 2 5 3 3" xfId="18422" xr:uid="{1FFD5126-76AE-472E-A6C8-2CD846D10A2E}"/>
    <cellStyle name="Normal 4 2 3 2 5 4" xfId="10875" xr:uid="{A21240A8-3425-459D-AF7A-C9D596F96081}"/>
    <cellStyle name="Normal 4 2 3 2 5 4 2" xfId="21255" xr:uid="{0B0B6316-5ECB-4927-A0F0-F4C72259B9D7}"/>
    <cellStyle name="Normal 4 2 3 2 5 5" xfId="24257" xr:uid="{B62637BC-DF2E-4927-89BE-19F4E21E80B3}"/>
    <cellStyle name="Normal 4 2 3 2 5 6" xfId="13447" xr:uid="{00C74991-E7D3-4282-85AC-90BD2FEBBDC3}"/>
    <cellStyle name="Normal 4 2 3 2 6" xfId="2543" xr:uid="{00000000-0005-0000-0000-0000B4050000}"/>
    <cellStyle name="Normal 4 2 3 2 6 2" xfId="5815" xr:uid="{293E0C98-CA98-4DC3-95C7-2B18B15748A0}"/>
    <cellStyle name="Normal 4 2 3 2 6 2 2" xfId="26773" xr:uid="{9A034F82-9F94-4ECB-859C-CEA7A0663522}"/>
    <cellStyle name="Normal 4 2 3 2 6 2 3" xfId="15215" xr:uid="{8760C568-CBB1-4F6B-93C2-E327735E125D}"/>
    <cellStyle name="Normal 4 2 3 2 6 3" xfId="7668" xr:uid="{ECD6D6BF-7F36-4DC7-9056-51D43448CFF4}"/>
    <cellStyle name="Normal 4 2 3 2 6 3 2" xfId="18048" xr:uid="{EDC4F534-B97F-4705-BBC8-F6DFD30BAFE9}"/>
    <cellStyle name="Normal 4 2 3 2 6 4" xfId="10501" xr:uid="{B8CB40EC-3BE5-425D-B580-8F666E98AC96}"/>
    <cellStyle name="Normal 4 2 3 2 6 4 2" xfId="20881" xr:uid="{FE33DD13-8CD9-453C-9183-1343E8CB61AB}"/>
    <cellStyle name="Normal 4 2 3 2 6 5" xfId="22677" xr:uid="{EB2771FF-83DB-4BE8-A70D-8195FE8EBA09}"/>
    <cellStyle name="Normal 4 2 3 2 6 6" xfId="12931" xr:uid="{D8998256-A5DA-4B45-ADDC-1254E901F31A}"/>
    <cellStyle name="Normal 4 2 3 2 7" xfId="2237" xr:uid="{00000000-0005-0000-0000-0000A8050000}"/>
    <cellStyle name="Normal 4 2 3 2 7 2" xfId="7364" xr:uid="{8972484A-F219-462A-B65C-E92E4BCE5B24}"/>
    <cellStyle name="Normal 4 2 3 2 7 2 2" xfId="17744" xr:uid="{5400C91C-C59A-4A59-BFAE-AD35B9953A4B}"/>
    <cellStyle name="Normal 4 2 3 2 7 3" xfId="10197" xr:uid="{1834C5A4-DF54-4ACD-B293-AA63E8F7B8A8}"/>
    <cellStyle name="Normal 4 2 3 2 7 3 2" xfId="20577" xr:uid="{4EFD0C23-D13F-4498-9E25-5DFA90E608A0}"/>
    <cellStyle name="Normal 4 2 3 2 7 4" xfId="25078" xr:uid="{2AC24674-5A1C-4C89-9E80-72D1B23C7B66}"/>
    <cellStyle name="Normal 4 2 3 2 7 5" xfId="14911" xr:uid="{D54D9855-96DB-4DFE-9369-CBFBE4A30470}"/>
    <cellStyle name="Normal 4 2 3 2 8" xfId="3978" xr:uid="{46C4FFC8-6B57-4E1D-9AB5-47E04C856F6C}"/>
    <cellStyle name="Normal 4 2 3 2 8 2" xfId="8802" xr:uid="{4249F5BD-5F3F-4FD7-9E7A-C74EFE76F35D}"/>
    <cellStyle name="Normal 4 2 3 2 8 2 2" xfId="19182" xr:uid="{BAF09C08-6348-4832-B716-BB9E0DEEF79D}"/>
    <cellStyle name="Normal 4 2 3 2 8 3" xfId="11635" xr:uid="{CF34461F-5565-4C10-9587-05B8EA19FE1E}"/>
    <cellStyle name="Normal 4 2 3 2 8 3 2" xfId="22015" xr:uid="{20FCD6BC-C0B5-4954-B835-407699632997}"/>
    <cellStyle name="Normal 4 2 3 2 8 4" xfId="16349" xr:uid="{16C5E8BC-4143-47D9-9547-8053EA412692}"/>
    <cellStyle name="Normal 4 2 3 2 9" xfId="5251" xr:uid="{C4DC83C7-5871-4468-8486-F18B902F0D8C}"/>
    <cellStyle name="Normal 4 2 3 2 9 2" xfId="14549" xr:uid="{06E05F03-E05C-4EE0-B763-08078DB2805A}"/>
    <cellStyle name="Normal 4 2 3 3" xfId="950" xr:uid="{00000000-0005-0000-0000-000068050000}"/>
    <cellStyle name="Normal 4 2 3 3 10" xfId="9838" xr:uid="{25EC58C3-493E-406E-9427-BDB78C0B423E}"/>
    <cellStyle name="Normal 4 2 3 3 10 2" xfId="20218" xr:uid="{58AA0474-729E-4792-A811-73D61CB923D0}"/>
    <cellStyle name="Normal 4 2 3 3 11" xfId="24419" xr:uid="{E5DA6052-0696-452F-B06B-5C15C8DF8469}"/>
    <cellStyle name="Normal 4 2 3 3 12" xfId="12590" xr:uid="{3473E772-2AF7-46BA-A18B-3FBEDCDF24EE}"/>
    <cellStyle name="Normal 4 2 3 3 2" xfId="2773" xr:uid="{00000000-0005-0000-0000-0000B6050000}"/>
    <cellStyle name="Normal 4 2 3 3 2 2" xfId="3305" xr:uid="{00000000-0005-0000-0000-0000B7050000}"/>
    <cellStyle name="Normal 4 2 3 3 2 2 2" xfId="6363" xr:uid="{1CD81F59-7311-4C80-8F59-FA3959D45C6D}"/>
    <cellStyle name="Normal 4 2 3 3 2 2 2 2" xfId="26837" xr:uid="{729D81C3-FBFE-4689-A24D-F8590F273366}"/>
    <cellStyle name="Normal 4 2 3 3 2 2 2 3" xfId="26511" xr:uid="{A3A5386B-1A73-44F3-83F4-93626DC275F4}"/>
    <cellStyle name="Normal 4 2 3 3 2 2 2 4" xfId="15932" xr:uid="{00B7F0D6-92A1-4ED3-92F7-88BA358D614F}"/>
    <cellStyle name="Normal 4 2 3 3 2 2 3" xfId="8385" xr:uid="{748B9053-2A21-47A1-984C-38961D1872F4}"/>
    <cellStyle name="Normal 4 2 3 3 2 2 3 2" xfId="28903" xr:uid="{5852EDAE-9229-44E9-9A01-E6402EBC8D99}"/>
    <cellStyle name="Normal 4 2 3 3 2 2 3 3" xfId="18765" xr:uid="{27E3F9E4-1B75-4C4B-AA8D-3A9730581E47}"/>
    <cellStyle name="Normal 4 2 3 3 2 2 4" xfId="11218" xr:uid="{EA7DAFF5-A74A-426B-8108-9FB71F75132A}"/>
    <cellStyle name="Normal 4 2 3 3 2 2 4 2" xfId="21598" xr:uid="{7EDEEF2A-3542-4197-8FD6-9FA4B3BC94A7}"/>
    <cellStyle name="Normal 4 2 3 3 2 2 5" xfId="24425" xr:uid="{621059D3-C646-4807-9D3C-53A7E5B31D1B}"/>
    <cellStyle name="Normal 4 2 3 3 2 2 6" xfId="13861" xr:uid="{CEAF4B72-FBA7-454E-8D40-FD66885426E4}"/>
    <cellStyle name="Normal 4 2 3 3 2 3" xfId="4329" xr:uid="{05CAFDE6-C50A-4589-AD93-6071FC671BE7}"/>
    <cellStyle name="Normal 4 2 3 3 2 3 2" xfId="9101" xr:uid="{53504C1E-5403-49B7-885A-7F774A86E723}"/>
    <cellStyle name="Normal 4 2 3 3 2 3 2 2" xfId="29144" xr:uid="{221F318D-85CC-436E-B3FC-9C23CB56A426}"/>
    <cellStyle name="Normal 4 2 3 3 2 3 2 3" xfId="19481" xr:uid="{7AA7ABA4-CF2E-4DC2-9BFB-C7D2BBBE2E34}"/>
    <cellStyle name="Normal 4 2 3 3 2 3 3" xfId="11934" xr:uid="{855938AF-DA06-4CBF-8344-B869F971499C}"/>
    <cellStyle name="Normal 4 2 3 3 2 3 3 2" xfId="22314" xr:uid="{DCE2DCA2-3880-4FDD-A21B-992878DB8C8C}"/>
    <cellStyle name="Normal 4 2 3 3 2 3 4" xfId="24630" xr:uid="{31BFE68F-5225-47AC-B413-6F9B1FA70CB6}"/>
    <cellStyle name="Normal 4 2 3 3 2 3 5" xfId="16648" xr:uid="{C8E3014B-3479-4810-A4B6-11EFC4FC6373}"/>
    <cellStyle name="Normal 4 2 3 3 2 4" xfId="5991" xr:uid="{4A083A20-F2B9-4B42-9C6C-2B5F9C35C786}"/>
    <cellStyle name="Normal 4 2 3 3 2 4 2" xfId="28529" xr:uid="{6509E96D-230F-4003-8AFF-B9FDDB608DA4}"/>
    <cellStyle name="Normal 4 2 3 3 2 4 3" xfId="15444" xr:uid="{6C00E0FF-7983-403D-ADDB-8492E9A85854}"/>
    <cellStyle name="Normal 4 2 3 3 2 5" xfId="7897" xr:uid="{FA3EA1E6-DF14-446C-8C6A-7F6484382840}"/>
    <cellStyle name="Normal 4 2 3 3 2 5 2" xfId="18277" xr:uid="{C88802F8-DB09-441A-8344-7FFE42018A16}"/>
    <cellStyle name="Normal 4 2 3 3 2 6" xfId="10730" xr:uid="{D226724E-27D9-46CA-8390-7EF0A1056DF1}"/>
    <cellStyle name="Normal 4 2 3 3 2 6 2" xfId="21110" xr:uid="{D4B45722-41BB-4EB2-87B5-9BF3F3D98ADA}"/>
    <cellStyle name="Normal 4 2 3 3 2 7" xfId="23777" xr:uid="{72E4F31F-6C76-4827-B67C-DE9FFF561400}"/>
    <cellStyle name="Normal 4 2 3 3 2 8" xfId="13226" xr:uid="{10621F8B-1202-4589-B35D-FC72626CA259}"/>
    <cellStyle name="Normal 4 2 3 3 3" xfId="3306" xr:uid="{00000000-0005-0000-0000-0000B8050000}"/>
    <cellStyle name="Normal 4 2 3 3 3 2" xfId="4516" xr:uid="{6A4DCA90-A371-4656-9F2C-A2BDC2A6E07E}"/>
    <cellStyle name="Normal 4 2 3 3 3 2 2" xfId="9288" xr:uid="{6696BC9B-BBBD-4529-A2F4-FA8F579DD210}"/>
    <cellStyle name="Normal 4 2 3 3 3 2 2 2" xfId="29269" xr:uid="{E1FBAC63-15C8-410D-A466-36AF06B1ABAB}"/>
    <cellStyle name="Normal 4 2 3 3 3 2 2 3" xfId="19668" xr:uid="{5ED27F23-74DC-4247-875C-17F5FF39ACD8}"/>
    <cellStyle name="Normal 4 2 3 3 3 2 3" xfId="12121" xr:uid="{70A5F0E8-F95E-43FC-A12A-136F0DCD80A2}"/>
    <cellStyle name="Normal 4 2 3 3 3 2 3 2" xfId="22501" xr:uid="{5C352434-C6EA-430B-BB36-DE50FA1E7877}"/>
    <cellStyle name="Normal 4 2 3 3 3 2 4" xfId="25765" xr:uid="{5D5807B8-C6E2-4DDA-8FB4-D0E1EAD322A2}"/>
    <cellStyle name="Normal 4 2 3 3 3 2 5" xfId="16835" xr:uid="{E457555B-79B1-4831-A149-E9AD6EBAD87E}"/>
    <cellStyle name="Normal 4 2 3 3 3 3" xfId="6364" xr:uid="{D742FCCB-FC4F-41F2-BB18-70C256890AC6}"/>
    <cellStyle name="Normal 4 2 3 3 3 3 2" xfId="28738" xr:uid="{FB0F97AE-4E29-46C0-9017-9E207224AAF9}"/>
    <cellStyle name="Normal 4 2 3 3 3 3 3" xfId="15933" xr:uid="{B8B4A67E-5B91-47B3-8FEB-6941B5C87163}"/>
    <cellStyle name="Normal 4 2 3 3 3 4" xfId="8386" xr:uid="{6160E50C-8FB4-4FCC-BCCC-76AAA6C492E0}"/>
    <cellStyle name="Normal 4 2 3 3 3 4 2" xfId="18766" xr:uid="{13F72318-6A94-4295-83EA-AD682ED409AB}"/>
    <cellStyle name="Normal 4 2 3 3 3 5" xfId="11219" xr:uid="{A367C1C9-3790-43E4-8419-1CC1DE1B226C}"/>
    <cellStyle name="Normal 4 2 3 3 3 5 2" xfId="21599" xr:uid="{EAA6C400-7A9E-40E3-A705-620CD434DCBF}"/>
    <cellStyle name="Normal 4 2 3 3 3 6" xfId="22745" xr:uid="{E1F60546-EC14-433B-9FDD-85E285577137}"/>
    <cellStyle name="Normal 4 2 3 3 3 7" xfId="13862" xr:uid="{D936FFB1-B32F-4448-955D-C731B03C3AE5}"/>
    <cellStyle name="Normal 4 2 3 3 4" xfId="3304" xr:uid="{00000000-0005-0000-0000-0000B9050000}"/>
    <cellStyle name="Normal 4 2 3 3 4 2" xfId="6362" xr:uid="{30C827C5-2CB7-4BC0-BFD5-76805C33FFE3}"/>
    <cellStyle name="Normal 4 2 3 3 4 2 2" xfId="26648" xr:uid="{02E9A7EC-19AB-41B7-81E7-5CC820E9A12C}"/>
    <cellStyle name="Normal 4 2 3 3 4 2 3" xfId="15931" xr:uid="{3F283C22-AD3C-4861-B3F9-958A11C50E18}"/>
    <cellStyle name="Normal 4 2 3 3 4 3" xfId="8384" xr:uid="{BA647B05-0B4A-478B-A3C2-83934F5B1711}"/>
    <cellStyle name="Normal 4 2 3 3 4 3 2" xfId="18764" xr:uid="{2DA0F929-F647-4B86-BDA4-3941F920FF48}"/>
    <cellStyle name="Normal 4 2 3 3 4 4" xfId="11217" xr:uid="{314E0CC9-533F-4CE4-90BB-D31C8E9329D9}"/>
    <cellStyle name="Normal 4 2 3 3 4 4 2" xfId="21597" xr:uid="{1EA1C35A-8471-4577-B748-62F55A1B3D00}"/>
    <cellStyle name="Normal 4 2 3 3 4 5" xfId="25457" xr:uid="{73B82462-F451-4208-880C-A1F4B204F064}"/>
    <cellStyle name="Normal 4 2 3 3 4 6" xfId="13860" xr:uid="{E7BD0201-9B39-48E2-9735-4501A70B220C}"/>
    <cellStyle name="Normal 4 2 3 3 5" xfId="2586" xr:uid="{00000000-0005-0000-0000-0000BA050000}"/>
    <cellStyle name="Normal 4 2 3 3 5 2" xfId="5851" xr:uid="{8600F437-F318-40A9-853F-30090BC6E1B0}"/>
    <cellStyle name="Normal 4 2 3 3 5 2 2" xfId="28344" xr:uid="{02921BA6-4E50-482B-9BD4-81F5B53598B8}"/>
    <cellStyle name="Normal 4 2 3 3 5 2 3" xfId="15258" xr:uid="{18221306-AFAC-4DA7-B87A-9C58515CB900}"/>
    <cellStyle name="Normal 4 2 3 3 5 3" xfId="7711" xr:uid="{5F2B10FC-B0EA-42A9-9A6A-313FFA47B160}"/>
    <cellStyle name="Normal 4 2 3 3 5 3 2" xfId="18091" xr:uid="{88A28A0F-5B43-43B2-8BDD-3EE9879C34E4}"/>
    <cellStyle name="Normal 4 2 3 3 5 4" xfId="10544" xr:uid="{A1424A49-014E-4746-A827-C11BAA5DE421}"/>
    <cellStyle name="Normal 4 2 3 3 5 4 2" xfId="20924" xr:uid="{C4B02CBA-BBA7-446F-9367-3CABF4C2E6A1}"/>
    <cellStyle name="Normal 4 2 3 3 5 5" xfId="25527" xr:uid="{283AA715-620D-45CA-8179-4D82E62BE102}"/>
    <cellStyle name="Normal 4 2 3 3 5 6" xfId="12974" xr:uid="{BA51BFBE-5042-4DFB-8D87-728311F73588}"/>
    <cellStyle name="Normal 4 2 3 3 6" xfId="2356" xr:uid="{00000000-0005-0000-0000-0000B5050000}"/>
    <cellStyle name="Normal 4 2 3 3 6 2" xfId="7483" xr:uid="{CFCE80E9-BE88-44D5-94F3-67D08275F55A}"/>
    <cellStyle name="Normal 4 2 3 3 6 2 2" xfId="17863" xr:uid="{8B93EE89-852A-4CEA-A44F-44CE7F43AFFC}"/>
    <cellStyle name="Normal 4 2 3 3 6 3" xfId="10316" xr:uid="{42D561D3-C464-42ED-B3E6-9BD5E46FBCE1}"/>
    <cellStyle name="Normal 4 2 3 3 6 3 2" xfId="20696" xr:uid="{2F9CC1EE-1342-43F7-A6F0-B696DB089CA9}"/>
    <cellStyle name="Normal 4 2 3 3 6 4" xfId="23178" xr:uid="{CF85037C-BA88-49FF-94D5-224F9ACE17E7}"/>
    <cellStyle name="Normal 4 2 3 3 6 5" xfId="15030" xr:uid="{524619C0-8F27-4B96-ADCA-377414F4603C}"/>
    <cellStyle name="Normal 4 2 3 3 7" xfId="3893" xr:uid="{9FA658B2-0CD2-44BB-93CB-908D10C28D28}"/>
    <cellStyle name="Normal 4 2 3 3 7 2" xfId="8725" xr:uid="{0027EAC9-44D8-40A9-B4C2-10D13AE413C5}"/>
    <cellStyle name="Normal 4 2 3 3 7 2 2" xfId="19105" xr:uid="{B2C7124D-EEFF-4D90-9921-5B7E5FF6CB40}"/>
    <cellStyle name="Normal 4 2 3 3 7 3" xfId="11558" xr:uid="{85C81E62-23DD-4DBB-90AF-911629682FB0}"/>
    <cellStyle name="Normal 4 2 3 3 7 3 2" xfId="21938" xr:uid="{747F3EE8-D18B-4691-AF48-12BF0211BB3A}"/>
    <cellStyle name="Normal 4 2 3 3 7 4" xfId="16272" xr:uid="{B4975713-7DDF-4D95-A163-79EEBF40DD73}"/>
    <cellStyle name="Normal 4 2 3 3 8" xfId="5254" xr:uid="{C825A153-7A6F-448C-BD12-5CD9A2172765}"/>
    <cellStyle name="Normal 4 2 3 3 8 2" xfId="14552" xr:uid="{6FF81324-D179-4090-971F-FA778C240155}"/>
    <cellStyle name="Normal 4 2 3 3 9" xfId="7005" xr:uid="{0F80BCE5-D41C-4C50-9E02-DC90E42D3A42}"/>
    <cellStyle name="Normal 4 2 3 3 9 2" xfId="17385" xr:uid="{9DB66723-671B-4FA2-82E4-F01D3F77FABC}"/>
    <cellStyle name="Normal 4 2 3 4" xfId="951" xr:uid="{00000000-0005-0000-0000-000069050000}"/>
    <cellStyle name="Normal 4 2 3 4 2" xfId="3307" xr:uid="{00000000-0005-0000-0000-0000BC050000}"/>
    <cellStyle name="Normal 4 2 3 4 2 2" xfId="6365" xr:uid="{15885116-FA71-4A90-A75B-3F076EA644CD}"/>
    <cellStyle name="Normal 4 2 3 4 2 2 2" xfId="23392" xr:uid="{66009578-905B-4570-A71A-3FD44C5C0E5C}"/>
    <cellStyle name="Normal 4 2 3 4 2 2 3" xfId="26050" xr:uid="{F3B831F5-176A-4CB0-B3CF-DF8EA10CC7D8}"/>
    <cellStyle name="Normal 4 2 3 4 2 2 4" xfId="15934" xr:uid="{2F9AD8D0-D03E-4CD9-9C68-0AC8D31E95B6}"/>
    <cellStyle name="Normal 4 2 3 4 2 3" xfId="8387" xr:uid="{7764CF8C-0268-4BB4-972C-E444BCA261A8}"/>
    <cellStyle name="Normal 4 2 3 4 2 3 2" xfId="28904" xr:uid="{D36AFA7C-32FB-4232-A06E-892CD04B86A6}"/>
    <cellStyle name="Normal 4 2 3 4 2 3 3" xfId="18767" xr:uid="{8D9D8AA9-35A1-4D8D-88E4-9F8EEDB17C57}"/>
    <cellStyle name="Normal 4 2 3 4 2 4" xfId="11220" xr:uid="{9EFA8B02-449A-49EC-A945-AD1EE6AB5C80}"/>
    <cellStyle name="Normal 4 2 3 4 2 4 2" xfId="21600" xr:uid="{EB21F535-F292-4B26-A798-028930C99D81}"/>
    <cellStyle name="Normal 4 2 3 4 2 5" xfId="23071" xr:uid="{F8FFBBA4-8152-47B0-9D71-FEA29ABDAEAE}"/>
    <cellStyle name="Normal 4 2 3 4 2 6" xfId="13863" xr:uid="{21A75129-1CE7-427E-8DF6-1A9767C2842D}"/>
    <cellStyle name="Normal 4 2 3 4 3" xfId="2770" xr:uid="{00000000-0005-0000-0000-0000BD050000}"/>
    <cellStyle name="Normal 4 2 3 4 3 2" xfId="5988" xr:uid="{E2680F38-B585-4DC0-B2C6-9A27103D3997}"/>
    <cellStyle name="Normal 4 2 3 4 3 2 2" xfId="26823" xr:uid="{18882200-BFC7-42E2-88CF-85BD31EEE036}"/>
    <cellStyle name="Normal 4 2 3 4 3 2 3" xfId="15441" xr:uid="{38C3E382-4FB3-4F4C-B2DB-ED232731AE46}"/>
    <cellStyle name="Normal 4 2 3 4 3 3" xfId="7894" xr:uid="{41E82A28-46F4-449C-BD43-86E81CD4F6E1}"/>
    <cellStyle name="Normal 4 2 3 4 3 3 2" xfId="18274" xr:uid="{781466C1-8E2B-4D70-A405-474B6799E0AE}"/>
    <cellStyle name="Normal 4 2 3 4 3 4" xfId="10727" xr:uid="{FF171E7E-21DD-4186-BFA0-C0FDC4F1D159}"/>
    <cellStyle name="Normal 4 2 3 4 3 4 2" xfId="21107" xr:uid="{A88CFF59-1E1E-4C8D-9D05-B6D999DB226E}"/>
    <cellStyle name="Normal 4 2 3 4 3 5" xfId="22891" xr:uid="{74F1C319-2A39-4A13-BD63-641BD69B3F50}"/>
    <cellStyle name="Normal 4 2 3 4 3 6" xfId="13223" xr:uid="{35154037-21B1-4EFD-9FE0-89D44781CB67}"/>
    <cellStyle name="Normal 4 2 3 4 4" xfId="4184" xr:uid="{677A8D55-C78B-4372-9CCE-17A940B9914E}"/>
    <cellStyle name="Normal 4 2 3 4 4 2" xfId="8956" xr:uid="{7E885884-59BB-4B78-B243-9D257FF8CC04}"/>
    <cellStyle name="Normal 4 2 3 4 4 2 2" xfId="29044" xr:uid="{61A6C1D5-8F16-4CC6-9D49-5014EC7A95B3}"/>
    <cellStyle name="Normal 4 2 3 4 4 2 3" xfId="19336" xr:uid="{406E4F20-38A8-478E-82AB-991C1FDD3868}"/>
    <cellStyle name="Normal 4 2 3 4 4 3" xfId="11789" xr:uid="{DA45C73A-14CB-473A-9D6C-EBAFC3F9EDD8}"/>
    <cellStyle name="Normal 4 2 3 4 4 3 2" xfId="22169" xr:uid="{0D04C51E-441E-4B20-B961-65F8017070B8}"/>
    <cellStyle name="Normal 4 2 3 4 4 4" xfId="24707" xr:uid="{2261FEC8-4A5A-4445-9FE4-C5A480F122B5}"/>
    <cellStyle name="Normal 4 2 3 4 4 5" xfId="16503" xr:uid="{214CB978-CEDA-4045-A914-8AAF6B152B01}"/>
    <cellStyle name="Normal 4 2 3 4 5" xfId="5255" xr:uid="{6B7659AE-173E-427E-80E3-F83930005EB9}"/>
    <cellStyle name="Normal 4 2 3 4 5 2" xfId="26196" xr:uid="{C4CD90A9-9AC9-4AAA-9DD5-66469D0F5C02}"/>
    <cellStyle name="Normal 4 2 3 4 5 3" xfId="14553" xr:uid="{CA229418-26F0-4924-99F4-B7745655967E}"/>
    <cellStyle name="Normal 4 2 3 4 6" xfId="7006" xr:uid="{4A190C7E-CA6F-4FDD-9C9D-9E6AF75E39F4}"/>
    <cellStyle name="Normal 4 2 3 4 6 2" xfId="17386" xr:uid="{8BCECC1B-C486-4F49-AAEA-FE27C8A84A4A}"/>
    <cellStyle name="Normal 4 2 3 4 7" xfId="9839" xr:uid="{6B4666AB-6BD3-45FE-988D-A4432552852B}"/>
    <cellStyle name="Normal 4 2 3 4 7 2" xfId="20219" xr:uid="{2AB87C0F-0D72-46BE-B503-049391DECB0B}"/>
    <cellStyle name="Normal 4 2 3 4 8" xfId="24044" xr:uid="{8496056C-5F7A-4783-BE4F-4D1CDE1E88A8}"/>
    <cellStyle name="Normal 4 2 3 4 9" xfId="12748" xr:uid="{D879B53D-03A7-421F-926A-7C7F27CFB1EB}"/>
    <cellStyle name="Normal 4 2 3 5" xfId="952" xr:uid="{00000000-0005-0000-0000-00006A050000}"/>
    <cellStyle name="Normal 4 2 3 5 2" xfId="4517" xr:uid="{4656EF47-2BD5-4483-8BFA-04B1850E55AE}"/>
    <cellStyle name="Normal 4 2 3 5 2 2" xfId="9289" xr:uid="{2B386E9D-B1B9-4E1D-BA7C-01B1EDFB051A}"/>
    <cellStyle name="Normal 4 2 3 5 2 2 2" xfId="29270" xr:uid="{A7637314-6F51-4FED-819F-042454F4C41F}"/>
    <cellStyle name="Normal 4 2 3 5 2 2 3" xfId="19669" xr:uid="{51701C86-A7D7-4F9C-9536-1B7BA0A22FD5}"/>
    <cellStyle name="Normal 4 2 3 5 2 3" xfId="12122" xr:uid="{573B4A00-59BC-47E7-B6BB-4C2F67C2A1F4}"/>
    <cellStyle name="Normal 4 2 3 5 2 3 2" xfId="22502" xr:uid="{30C8EF28-C1F2-4282-981B-CD5A597746E1}"/>
    <cellStyle name="Normal 4 2 3 5 2 4" xfId="24714" xr:uid="{2A754CB1-007A-4F5B-91B5-EED4802A381E}"/>
    <cellStyle name="Normal 4 2 3 5 2 5" xfId="16836" xr:uid="{4FF1ABBF-2E9E-42E5-8193-FC78B514B1B4}"/>
    <cellStyle name="Normal 4 2 3 5 3" xfId="5256" xr:uid="{0F54D9FF-DC19-49A4-8495-82236AB0606A}"/>
    <cellStyle name="Normal 4 2 3 5 3 2" xfId="27584" xr:uid="{525EDE61-2BC9-4F10-B427-4CE0CD04B50F}"/>
    <cellStyle name="Normal 4 2 3 5 3 3" xfId="14554" xr:uid="{35796630-1041-4014-9D5A-87EB276C3477}"/>
    <cellStyle name="Normal 4 2 3 5 4" xfId="7007" xr:uid="{8CF81234-63BF-40BF-9EA6-1CDFD899DB31}"/>
    <cellStyle name="Normal 4 2 3 5 4 2" xfId="17387" xr:uid="{BA189343-9CA4-4276-9188-1B3B861D1F3B}"/>
    <cellStyle name="Normal 4 2 3 5 5" xfId="9840" xr:uid="{1D591E55-031E-4F44-B24C-F11C9D68E9B2}"/>
    <cellStyle name="Normal 4 2 3 5 5 2" xfId="20220" xr:uid="{8E5CDEBF-5808-4D1C-90FB-14AA86F96FA6}"/>
    <cellStyle name="Normal 4 2 3 5 6" xfId="23039" xr:uid="{E2B3C8B6-91D6-4008-8B66-921D62637234}"/>
    <cellStyle name="Normal 4 2 3 5 7" xfId="13864" xr:uid="{14965001-C387-42B6-836B-8AFE06586FE5}"/>
    <cellStyle name="Normal 4 2 3 6" xfId="2930" xr:uid="{00000000-0005-0000-0000-0000BF050000}"/>
    <cellStyle name="Normal 4 2 3 6 2" xfId="6110" xr:uid="{446165BE-328B-44C8-BC15-FB79F76ED3D9}"/>
    <cellStyle name="Normal 4 2 3 6 2 2" xfId="25664" xr:uid="{83A359C9-2336-419C-AED0-B1E6C7ADE2E8}"/>
    <cellStyle name="Normal 4 2 3 6 2 3" xfId="28260" xr:uid="{B0AD0ECD-F641-4279-B08F-41B1D1038CE9}"/>
    <cellStyle name="Normal 4 2 3 6 2 4" xfId="15588" xr:uid="{0E0ED630-CABF-4DD8-ABA9-CEF30DFEA6BF}"/>
    <cellStyle name="Normal 4 2 3 6 3" xfId="8041" xr:uid="{FDEF862E-B81A-41E9-8BE9-99343B878974}"/>
    <cellStyle name="Normal 4 2 3 6 3 2" xfId="26106" xr:uid="{C978C064-4C7E-4CED-9004-622384883182}"/>
    <cellStyle name="Normal 4 2 3 6 3 3" xfId="18421" xr:uid="{D90FBCF7-0408-4492-8E8B-05AC1B94A270}"/>
    <cellStyle name="Normal 4 2 3 6 4" xfId="10874" xr:uid="{6BC091B2-B780-4BC4-A5AF-BA3A2D12F4F8}"/>
    <cellStyle name="Normal 4 2 3 6 4 2" xfId="21254" xr:uid="{05D21080-D7B8-4B54-9613-D0E1C1F22DD4}"/>
    <cellStyle name="Normal 4 2 3 6 5" xfId="24676" xr:uid="{38FC6B86-80D9-4670-960F-8730C0CFC4C4}"/>
    <cellStyle name="Normal 4 2 3 6 6" xfId="13446" xr:uid="{16A609A2-FE49-43CB-BB3E-F2262B30A475}"/>
    <cellStyle name="Normal 4 2 3 7" xfId="2483" xr:uid="{00000000-0005-0000-0000-0000C0050000}"/>
    <cellStyle name="Normal 4 2 3 7 2" xfId="5769" xr:uid="{F4A12FC9-BED2-42A5-BCFE-7B22AB063CA7}"/>
    <cellStyle name="Normal 4 2 3 7 2 2" xfId="28122" xr:uid="{2E024300-D0E0-41D1-91A3-3749EA92F464}"/>
    <cellStyle name="Normal 4 2 3 7 2 3" xfId="15155" xr:uid="{5FDF95AF-F9CB-4C85-8ED8-1E7BFACCB765}"/>
    <cellStyle name="Normal 4 2 3 7 3" xfId="7608" xr:uid="{F335C29A-EA68-4417-BE03-E7024A1ADE71}"/>
    <cellStyle name="Normal 4 2 3 7 3 2" xfId="17988" xr:uid="{CDE19C8D-7B38-483D-B4BF-2E34F83D91F9}"/>
    <cellStyle name="Normal 4 2 3 7 4" xfId="10441" xr:uid="{C0DFBBA3-8AC1-44DE-941A-9074A9D381B9}"/>
    <cellStyle name="Normal 4 2 3 7 4 2" xfId="20821" xr:uid="{08D247D1-525B-4DBB-9278-847036D3334D}"/>
    <cellStyle name="Normal 4 2 3 7 5" xfId="22675" xr:uid="{E59BC248-21DD-4CA6-8C42-120C4A42E3D2}"/>
    <cellStyle name="Normal 4 2 3 7 6" xfId="12871" xr:uid="{0914C74F-D3F8-4A3C-8F28-E02E0FA47CA2}"/>
    <cellStyle name="Normal 4 2 3 8" xfId="2177" xr:uid="{00000000-0005-0000-0000-0000A7050000}"/>
    <cellStyle name="Normal 4 2 3 8 2" xfId="7304" xr:uid="{EF585BE3-52CF-4A9C-B6EB-C56CD98A4930}"/>
    <cellStyle name="Normal 4 2 3 8 2 2" xfId="17684" xr:uid="{05F10ABB-C7A8-4DAF-B37D-4495F74C9B2E}"/>
    <cellStyle name="Normal 4 2 3 8 3" xfId="10137" xr:uid="{17119CE7-9826-4EB9-A82D-A92672FF273E}"/>
    <cellStyle name="Normal 4 2 3 8 3 2" xfId="20517" xr:uid="{90BBE726-0B56-42FB-963E-A2DB570C4DAC}"/>
    <cellStyle name="Normal 4 2 3 8 4" xfId="24121" xr:uid="{6A19462F-AFFE-4E51-9668-9EDB2B36017B}"/>
    <cellStyle name="Normal 4 2 3 8 5" xfId="14851" xr:uid="{EED6880F-F7E4-4B99-8530-CBEB91354EB0}"/>
    <cellStyle name="Normal 4 2 3 9" xfId="3977" xr:uid="{7818914E-813A-42B3-A95F-7A98C3EB8C89}"/>
    <cellStyle name="Normal 4 2 3 9 2" xfId="8801" xr:uid="{5B3B7504-11EE-438E-99B2-7CC4C7B6A29C}"/>
    <cellStyle name="Normal 4 2 3 9 2 2" xfId="19181" xr:uid="{EB5EC1D6-71C1-4505-B131-A9764C468763}"/>
    <cellStyle name="Normal 4 2 3 9 3" xfId="11634" xr:uid="{0231D9F0-98E3-48FE-A32C-E5F266DB8F08}"/>
    <cellStyle name="Normal 4 2 3 9 3 2" xfId="22014" xr:uid="{02F3A305-D4E3-402F-A954-D00A09EA835A}"/>
    <cellStyle name="Normal 4 2 3 9 4" xfId="16348" xr:uid="{15FFFFCF-8FC4-4468-AC0B-775E7AB98BF2}"/>
    <cellStyle name="Normal 4 2 4" xfId="953" xr:uid="{00000000-0005-0000-0000-00006B050000}"/>
    <cellStyle name="Normal 4 2 4 10" xfId="5257" xr:uid="{92557A2A-6922-415A-915C-DC7EBA6DC24E}"/>
    <cellStyle name="Normal 4 2 4 10 2" xfId="14555" xr:uid="{4DA1E953-C235-4F77-811B-235A94CD7C1C}"/>
    <cellStyle name="Normal 4 2 4 11" xfId="7008" xr:uid="{E287E4C4-88A8-4146-9B3E-DEAB030FA39B}"/>
    <cellStyle name="Normal 4 2 4 11 2" xfId="17388" xr:uid="{5D3E21C3-6CB3-4E3A-9BDF-15A54915CED8}"/>
    <cellStyle name="Normal 4 2 4 12" xfId="9841" xr:uid="{53F88A13-5143-45C1-8FE3-AA389BB93023}"/>
    <cellStyle name="Normal 4 2 4 12 2" xfId="20221" xr:uid="{DFEBD4B4-3DC5-4B4C-AC56-D72D0D9DC9F6}"/>
    <cellStyle name="Normal 4 2 4 13" xfId="25126" xr:uid="{914E5B49-75AF-4E14-8809-E53FB4E312D0}"/>
    <cellStyle name="Normal 4 2 4 14" xfId="12415" xr:uid="{4EC55601-18DD-4A6B-ABFF-18BC1EB06292}"/>
    <cellStyle name="Normal 4 2 4 2" xfId="954" xr:uid="{00000000-0005-0000-0000-00006C050000}"/>
    <cellStyle name="Normal 4 2 4 2 10" xfId="7009" xr:uid="{1B33CC15-95FC-4B88-B900-A5A070CDF8CE}"/>
    <cellStyle name="Normal 4 2 4 2 10 2" xfId="17389" xr:uid="{D9C72AD7-7534-4359-8C9D-EC3093305EF7}"/>
    <cellStyle name="Normal 4 2 4 2 11" xfId="9842" xr:uid="{327F9A4D-7C9F-4596-A209-3C53C77B10F7}"/>
    <cellStyle name="Normal 4 2 4 2 11 2" xfId="20222" xr:uid="{ED97466E-5897-48B5-A257-A8C01C9B7D3D}"/>
    <cellStyle name="Normal 4 2 4 2 12" xfId="25404" xr:uid="{7BE420BF-B3C3-49CC-8877-309657D14EC0}"/>
    <cellStyle name="Normal 4 2 4 2 13" xfId="12475" xr:uid="{9AAAE6D2-BDFE-4D25-A37D-C614586DC883}"/>
    <cellStyle name="Normal 4 2 4 2 2" xfId="955" xr:uid="{00000000-0005-0000-0000-00006D050000}"/>
    <cellStyle name="Normal 4 2 4 2 2 10" xfId="13040" xr:uid="{0518ADBA-EAE1-44C9-BD9C-5C095DBC040B}"/>
    <cellStyle name="Normal 4 2 4 2 2 2" xfId="2776" xr:uid="{00000000-0005-0000-0000-0000C4050000}"/>
    <cellStyle name="Normal 4 2 4 2 2 2 2" xfId="3310" xr:uid="{00000000-0005-0000-0000-0000C5050000}"/>
    <cellStyle name="Normal 4 2 4 2 2 2 2 2" xfId="6368" xr:uid="{F7F46212-965D-443A-BC2B-8EF3D4E7B6E4}"/>
    <cellStyle name="Normal 4 2 4 2 2 2 2 2 2" xfId="28488" xr:uid="{F27A126C-BAC6-4865-B2A7-C59E5C630FC1}"/>
    <cellStyle name="Normal 4 2 4 2 2 2 2 2 3" xfId="15937" xr:uid="{CF796483-6C59-458A-B0D3-CF3607D2D278}"/>
    <cellStyle name="Normal 4 2 4 2 2 2 2 3" xfId="8390" xr:uid="{02B35389-3627-4F92-8F2E-F4E26D2545B4}"/>
    <cellStyle name="Normal 4 2 4 2 2 2 2 3 2" xfId="18770" xr:uid="{72A46A02-D935-4C9F-A630-70B89D1277EA}"/>
    <cellStyle name="Normal 4 2 4 2 2 2 2 4" xfId="11223" xr:uid="{D6261DBD-B929-4065-B8D2-98236B18BA5D}"/>
    <cellStyle name="Normal 4 2 4 2 2 2 2 4 2" xfId="21603" xr:uid="{E0D20DC9-2DD0-47EB-8B99-FA7962417642}"/>
    <cellStyle name="Normal 4 2 4 2 2 2 2 5" xfId="25286" xr:uid="{79B17386-25AF-4533-BB2D-E27F54B6F6C9}"/>
    <cellStyle name="Normal 4 2 4 2 2 2 2 6" xfId="13867" xr:uid="{F35C7E5F-69FA-446D-9166-6E3F72F158FB}"/>
    <cellStyle name="Normal 4 2 4 2 2 2 3" xfId="4331" xr:uid="{962AEA59-F20B-410D-B9C7-AE0EB4985D35}"/>
    <cellStyle name="Normal 4 2 4 2 2 2 3 2" xfId="9103" xr:uid="{D6825B2B-352F-463F-BF6B-9A946D68C952}"/>
    <cellStyle name="Normal 4 2 4 2 2 2 3 2 2" xfId="29146" xr:uid="{748526D6-91CD-4708-BEEB-DF016A2128D5}"/>
    <cellStyle name="Normal 4 2 4 2 2 2 3 2 3" xfId="19483" xr:uid="{32966831-1FDA-4A3F-A819-3B84E1552744}"/>
    <cellStyle name="Normal 4 2 4 2 2 2 3 3" xfId="11936" xr:uid="{4E76D198-2015-488C-8EDD-AECFC07D6198}"/>
    <cellStyle name="Normal 4 2 4 2 2 2 3 3 2" xfId="22316" xr:uid="{C7D158B7-F744-434B-A515-35CADF5090FC}"/>
    <cellStyle name="Normal 4 2 4 2 2 2 3 4" xfId="23287" xr:uid="{24CDC4A8-6E19-4F8C-B89D-82F45A458965}"/>
    <cellStyle name="Normal 4 2 4 2 2 2 3 5" xfId="16650" xr:uid="{746A0C6C-721F-41CB-B94D-A0F160F2C2B5}"/>
    <cellStyle name="Normal 4 2 4 2 2 2 4" xfId="5994" xr:uid="{0C60D263-E577-4612-B43C-D2384F51FA2A}"/>
    <cellStyle name="Normal 4 2 4 2 2 2 4 2" xfId="27100" xr:uid="{D3ED555A-8C77-4222-A8A7-6D61AB6ADC8B}"/>
    <cellStyle name="Normal 4 2 4 2 2 2 4 3" xfId="15447" xr:uid="{C1BE2F4E-2212-42A8-BC0B-9788EA180924}"/>
    <cellStyle name="Normal 4 2 4 2 2 2 5" xfId="7900" xr:uid="{BAECB433-03CF-4A94-8327-A5F1E50AC443}"/>
    <cellStyle name="Normal 4 2 4 2 2 2 5 2" xfId="18280" xr:uid="{AF4AACD1-6E5C-4C26-9158-465C893271F8}"/>
    <cellStyle name="Normal 4 2 4 2 2 2 6" xfId="10733" xr:uid="{7579DA1D-51EB-403F-8267-0189AEB5DC1D}"/>
    <cellStyle name="Normal 4 2 4 2 2 2 6 2" xfId="21113" xr:uid="{0E774EBC-C085-4829-821B-A528B72D724D}"/>
    <cellStyle name="Normal 4 2 4 2 2 2 7" xfId="24083" xr:uid="{73281CDE-EC60-44AC-A9D4-25E152DFDF7D}"/>
    <cellStyle name="Normal 4 2 4 2 2 2 8" xfId="13229" xr:uid="{65423134-FD4E-4F49-A63E-35B75C1BC091}"/>
    <cellStyle name="Normal 4 2 4 2 2 3" xfId="3311" xr:uid="{00000000-0005-0000-0000-0000C6050000}"/>
    <cellStyle name="Normal 4 2 4 2 2 3 2" xfId="4518" xr:uid="{8785A69D-3EE6-4D8B-93FB-1937C1B62C27}"/>
    <cellStyle name="Normal 4 2 4 2 2 3 2 2" xfId="9290" xr:uid="{0CE73404-82F4-45BB-A3C1-EE240E66AF64}"/>
    <cellStyle name="Normal 4 2 4 2 2 3 2 2 2" xfId="19670" xr:uid="{2D31876F-5C19-471D-9CB3-84A3016DE877}"/>
    <cellStyle name="Normal 4 2 4 2 2 3 2 3" xfId="12123" xr:uid="{EF807780-426F-4880-BB7D-7F818E4480F2}"/>
    <cellStyle name="Normal 4 2 4 2 2 3 2 3 2" xfId="22503" xr:uid="{64838BF5-17B6-4C61-A36B-832640FF7334}"/>
    <cellStyle name="Normal 4 2 4 2 2 3 2 4" xfId="26545" xr:uid="{2F8CD3E1-4934-4E26-9941-D6217A646EDC}"/>
    <cellStyle name="Normal 4 2 4 2 2 3 2 5" xfId="16837" xr:uid="{4B27BEDA-DFE1-4D06-81F0-214FA72DD545}"/>
    <cellStyle name="Normal 4 2 4 2 2 3 3" xfId="6369" xr:uid="{DE2B9C1A-7D2C-4E97-A9E9-FA07BA1D056A}"/>
    <cellStyle name="Normal 4 2 4 2 2 3 3 2" xfId="15938" xr:uid="{037C1F9C-AFAD-4BFD-8509-067930C5B2E5}"/>
    <cellStyle name="Normal 4 2 4 2 2 3 4" xfId="8391" xr:uid="{93F7310A-E24F-470B-865E-8F0FA2BDF80A}"/>
    <cellStyle name="Normal 4 2 4 2 2 3 4 2" xfId="18771" xr:uid="{0FE431C9-DEA2-4068-B33E-F71B35EA269A}"/>
    <cellStyle name="Normal 4 2 4 2 2 3 5" xfId="11224" xr:uid="{FA16BA0A-8D55-44C9-AD70-122FC48F14CE}"/>
    <cellStyle name="Normal 4 2 4 2 2 3 5 2" xfId="21604" xr:uid="{B37FAB07-9E6E-42DD-B067-BBB4D564F671}"/>
    <cellStyle name="Normal 4 2 4 2 2 3 6" xfId="23423" xr:uid="{D1976568-D927-41C7-9358-2AD2A9196E78}"/>
    <cellStyle name="Normal 4 2 4 2 2 3 7" xfId="13868" xr:uid="{4370A27A-01EB-48DE-B0CC-5E8DBC2BEFDC}"/>
    <cellStyle name="Normal 4 2 4 2 2 4" xfId="3309" xr:uid="{00000000-0005-0000-0000-0000C7050000}"/>
    <cellStyle name="Normal 4 2 4 2 2 4 2" xfId="6367" xr:uid="{7A44404F-AA80-4570-8CDB-9231464368EF}"/>
    <cellStyle name="Normal 4 2 4 2 2 4 2 2" xfId="26931" xr:uid="{B273AB90-00EF-4FBF-BE01-C8EBF67866F2}"/>
    <cellStyle name="Normal 4 2 4 2 2 4 2 3" xfId="15936" xr:uid="{28CB331E-9E5B-4D0F-988F-3C4F109C63F6}"/>
    <cellStyle name="Normal 4 2 4 2 2 4 3" xfId="8389" xr:uid="{0172FC6E-FC4E-4F13-96F8-1607BE35AEEB}"/>
    <cellStyle name="Normal 4 2 4 2 2 4 3 2" xfId="18769" xr:uid="{76737887-7890-46BC-B264-607C3D6E499B}"/>
    <cellStyle name="Normal 4 2 4 2 2 4 4" xfId="11222" xr:uid="{2D578303-F774-4DB9-A7CD-9CDC432616E6}"/>
    <cellStyle name="Normal 4 2 4 2 2 4 4 2" xfId="21602" xr:uid="{47EFD2C0-9AE5-4458-A1E1-8046DAB75A2C}"/>
    <cellStyle name="Normal 4 2 4 2 2 4 5" xfId="24014" xr:uid="{F2A8BBA6-C5D5-49B6-B0DC-99C672104553}"/>
    <cellStyle name="Normal 4 2 4 2 2 4 6" xfId="13866" xr:uid="{F836A739-A2AB-4BB8-AAF8-5D4AF36B6200}"/>
    <cellStyle name="Normal 4 2 4 2 2 5" xfId="4241" xr:uid="{080A2A35-79CB-43D1-BE90-8CDF17E2F6E3}"/>
    <cellStyle name="Normal 4 2 4 2 2 5 2" xfId="9013" xr:uid="{DAAFFD7E-0CCD-49A9-942D-210CFCF066B2}"/>
    <cellStyle name="Normal 4 2 4 2 2 5 2 2" xfId="29084" xr:uid="{042BA6CC-D052-4310-B171-689D1E606A0D}"/>
    <cellStyle name="Normal 4 2 4 2 2 5 2 3" xfId="19393" xr:uid="{4822A939-ABCE-45AB-A315-428FFFB8BB69}"/>
    <cellStyle name="Normal 4 2 4 2 2 5 3" xfId="11846" xr:uid="{683F1369-E79F-46C0-AD14-15C0B0BC8D4C}"/>
    <cellStyle name="Normal 4 2 4 2 2 5 3 2" xfId="22226" xr:uid="{E5817707-8332-443A-9A27-C6DE16A5E818}"/>
    <cellStyle name="Normal 4 2 4 2 2 5 4" xfId="23876" xr:uid="{1E86306A-C4AE-4B58-9D5C-ECBA812BB9EE}"/>
    <cellStyle name="Normal 4 2 4 2 2 5 5" xfId="16560" xr:uid="{6867C43A-9BE3-4D83-AF41-2B08BA695F8D}"/>
    <cellStyle name="Normal 4 2 4 2 2 6" xfId="5259" xr:uid="{926A9510-1618-4DE8-AE32-0C9D5C1DC7BA}"/>
    <cellStyle name="Normal 4 2 4 2 2 6 2" xfId="28022" xr:uid="{C920E4B9-51D9-4B10-BFEB-0E9B2B6DD5B0}"/>
    <cellStyle name="Normal 4 2 4 2 2 6 3" xfId="14557" xr:uid="{E0B42F2F-9A83-450B-BFD0-BE9F73EBE884}"/>
    <cellStyle name="Normal 4 2 4 2 2 7" xfId="7010" xr:uid="{9C06AE77-04AE-4BE3-B528-0CD51FE2D7DA}"/>
    <cellStyle name="Normal 4 2 4 2 2 7 2" xfId="17390" xr:uid="{0D9F1507-2644-4F0F-AF87-7E6471B57AD0}"/>
    <cellStyle name="Normal 4 2 4 2 2 8" xfId="9843" xr:uid="{3BB55576-924D-46BE-B9A0-A56BE8FCAD76}"/>
    <cellStyle name="Normal 4 2 4 2 2 8 2" xfId="20223" xr:uid="{ACE81BFD-BC41-493A-B7C4-C130180CB59F}"/>
    <cellStyle name="Normal 4 2 4 2 2 9" xfId="23718" xr:uid="{D3D4FF7D-323D-45D6-90EF-54DD0DC62D32}"/>
    <cellStyle name="Normal 4 2 4 2 3" xfId="2775" xr:uid="{00000000-0005-0000-0000-0000C8050000}"/>
    <cellStyle name="Normal 4 2 4 2 3 2" xfId="3312" xr:uid="{00000000-0005-0000-0000-0000C9050000}"/>
    <cellStyle name="Normal 4 2 4 2 3 2 2" xfId="6370" xr:uid="{3034CCE6-2921-4E19-B6FD-B1D298CB8E59}"/>
    <cellStyle name="Normal 4 2 4 2 3 2 2 2" xfId="27619" xr:uid="{225BA693-0DA8-4F0B-A53B-B11194CFE94D}"/>
    <cellStyle name="Normal 4 2 4 2 3 2 2 3" xfId="15939" xr:uid="{FF16E160-FC3D-464B-B18D-4D3E46F71D68}"/>
    <cellStyle name="Normal 4 2 4 2 3 2 3" xfId="8392" xr:uid="{8FB1FC54-74E8-4DA3-8655-887DA7849E99}"/>
    <cellStyle name="Normal 4 2 4 2 3 2 3 2" xfId="18772" xr:uid="{550E4618-083D-477F-86F6-4039DA182DE9}"/>
    <cellStyle name="Normal 4 2 4 2 3 2 4" xfId="11225" xr:uid="{2FF5B702-1560-46AD-BB2C-45570E0258DF}"/>
    <cellStyle name="Normal 4 2 4 2 3 2 4 2" xfId="21605" xr:uid="{AC194AAA-EE0A-4439-93ED-269F8CCCABC7}"/>
    <cellStyle name="Normal 4 2 4 2 3 2 5" xfId="22672" xr:uid="{6623DC24-859C-4C35-A09A-414CDFD69DB4}"/>
    <cellStyle name="Normal 4 2 4 2 3 2 6" xfId="13869" xr:uid="{BDE09925-C603-461C-94CB-8A7B94EF6F41}"/>
    <cellStyle name="Normal 4 2 4 2 3 3" xfId="4330" xr:uid="{812642AA-2F67-4D04-9730-19298251B28E}"/>
    <cellStyle name="Normal 4 2 4 2 3 3 2" xfId="9102" xr:uid="{30592C62-F469-4BB5-A47B-645FDFC4B6BF}"/>
    <cellStyle name="Normal 4 2 4 2 3 3 2 2" xfId="29145" xr:uid="{A43D4E21-EA3A-4B0C-8483-C847C1CCF7CF}"/>
    <cellStyle name="Normal 4 2 4 2 3 3 2 3" xfId="19482" xr:uid="{FFE8A291-82FB-4590-9360-9D10B30EBE60}"/>
    <cellStyle name="Normal 4 2 4 2 3 3 3" xfId="11935" xr:uid="{11B5E0CA-C911-41C9-8225-BB28855B304D}"/>
    <cellStyle name="Normal 4 2 4 2 3 3 3 2" xfId="22315" xr:uid="{D0D9BE2E-E845-408F-A1FE-0975102FD49A}"/>
    <cellStyle name="Normal 4 2 4 2 3 3 4" xfId="22890" xr:uid="{92ABD060-088C-4B16-86E2-C32F8F1874F1}"/>
    <cellStyle name="Normal 4 2 4 2 3 3 5" xfId="16649" xr:uid="{32EDD925-5E33-4629-B8F7-906615A7D0D9}"/>
    <cellStyle name="Normal 4 2 4 2 3 4" xfId="5993" xr:uid="{7E0FEAE9-697D-4CAB-8C77-FE5F637AB917}"/>
    <cellStyle name="Normal 4 2 4 2 3 4 2" xfId="26417" xr:uid="{6AF32965-CB40-4E1B-A384-F6859406EF9D}"/>
    <cellStyle name="Normal 4 2 4 2 3 4 3" xfId="15446" xr:uid="{E4AB833E-CC38-4790-9DF9-373431051397}"/>
    <cellStyle name="Normal 4 2 4 2 3 5" xfId="7899" xr:uid="{CEA57206-BF81-4A5C-B62A-E54E6CF77200}"/>
    <cellStyle name="Normal 4 2 4 2 3 5 2" xfId="18279" xr:uid="{2486CE3D-79C5-4516-99C1-FD27BC917075}"/>
    <cellStyle name="Normal 4 2 4 2 3 6" xfId="10732" xr:uid="{50EE12FB-49FF-476E-BE79-8D8770D0E190}"/>
    <cellStyle name="Normal 4 2 4 2 3 6 2" xfId="21112" xr:uid="{AF64C935-7421-4998-8763-FC34486390AD}"/>
    <cellStyle name="Normal 4 2 4 2 3 7" xfId="22648" xr:uid="{ED92971D-D461-49A0-A131-B7FD85763F17}"/>
    <cellStyle name="Normal 4 2 4 2 3 8" xfId="13228" xr:uid="{A611D601-F0E9-425F-AB32-0EA5A12CFE9A}"/>
    <cellStyle name="Normal 4 2 4 2 4" xfId="3313" xr:uid="{00000000-0005-0000-0000-0000CA050000}"/>
    <cellStyle name="Normal 4 2 4 2 4 2" xfId="4519" xr:uid="{EBF02899-363D-4B62-A808-B3044BC09E29}"/>
    <cellStyle name="Normal 4 2 4 2 4 2 2" xfId="9291" xr:uid="{7ACC878A-16A9-4172-977D-81BF61D19206}"/>
    <cellStyle name="Normal 4 2 4 2 4 2 2 2" xfId="19671" xr:uid="{D1872F77-AB94-42A4-84AE-EDBC51F3A6E0}"/>
    <cellStyle name="Normal 4 2 4 2 4 2 3" xfId="12124" xr:uid="{569EAB24-B76E-46E9-B726-5291FDA0C70C}"/>
    <cellStyle name="Normal 4 2 4 2 4 2 3 2" xfId="22504" xr:uid="{061AF932-B759-4066-8606-FAF0806E618A}"/>
    <cellStyle name="Normal 4 2 4 2 4 2 4" xfId="28074" xr:uid="{EA672EFD-D258-430E-937C-4BC693A8DE0C}"/>
    <cellStyle name="Normal 4 2 4 2 4 2 5" xfId="16838" xr:uid="{0631AB2A-381A-4A8C-9275-1424D19CBF58}"/>
    <cellStyle name="Normal 4 2 4 2 4 3" xfId="6371" xr:uid="{2ACB0DEE-7F68-473F-B9E7-87CE39C00104}"/>
    <cellStyle name="Normal 4 2 4 2 4 3 2" xfId="15940" xr:uid="{E99ED3F9-6E3E-4662-B33C-DAA5B06A64E4}"/>
    <cellStyle name="Normal 4 2 4 2 4 4" xfId="8393" xr:uid="{3B6FE961-AF3D-46E2-A45B-901CD3B1A982}"/>
    <cellStyle name="Normal 4 2 4 2 4 4 2" xfId="18773" xr:uid="{C2741261-5B1E-4A3E-9111-6B97C33F7416}"/>
    <cellStyle name="Normal 4 2 4 2 4 5" xfId="11226" xr:uid="{6BC4CB2D-BD78-4E8F-8FDD-8EE21A39A908}"/>
    <cellStyle name="Normal 4 2 4 2 4 5 2" xfId="21606" xr:uid="{0024434E-5028-4B47-ACCB-860E25A35D66}"/>
    <cellStyle name="Normal 4 2 4 2 4 6" xfId="23779" xr:uid="{5546BA34-C2F9-4A3D-911A-801708B8FC18}"/>
    <cellStyle name="Normal 4 2 4 2 4 7" xfId="13870" xr:uid="{9843B0F1-36BB-4B59-AD97-144F1B1C1F0E}"/>
    <cellStyle name="Normal 4 2 4 2 5" xfId="3308" xr:uid="{00000000-0005-0000-0000-0000CB050000}"/>
    <cellStyle name="Normal 4 2 4 2 5 2" xfId="6366" xr:uid="{2902E2AC-1B99-4252-B238-5086F32D4E9D}"/>
    <cellStyle name="Normal 4 2 4 2 5 2 2" xfId="28617" xr:uid="{362A7BD1-C6C4-4B09-9554-DD0D52E657B6}"/>
    <cellStyle name="Normal 4 2 4 2 5 2 3" xfId="15935" xr:uid="{CF7AAE41-0500-49DB-8EF9-B8C509FE47E8}"/>
    <cellStyle name="Normal 4 2 4 2 5 3" xfId="8388" xr:uid="{E296C98D-5351-40B8-834F-F7AE11C3AFCC}"/>
    <cellStyle name="Normal 4 2 4 2 5 3 2" xfId="18768" xr:uid="{BDF2FD51-EECC-41A5-B8D8-A06F223DB737}"/>
    <cellStyle name="Normal 4 2 4 2 5 4" xfId="11221" xr:uid="{32C67B06-4400-4139-937F-33EA1CEA39C1}"/>
    <cellStyle name="Normal 4 2 4 2 5 4 2" xfId="21601" xr:uid="{581DDE93-88FD-41F2-9948-C412E49B9C8A}"/>
    <cellStyle name="Normal 4 2 4 2 5 5" xfId="25566" xr:uid="{FF97EFD9-CC4F-472D-98A1-329FB1323446}"/>
    <cellStyle name="Normal 4 2 4 2 5 6" xfId="13865" xr:uid="{D43EB5C4-067F-45E0-A802-03405DAC100D}"/>
    <cellStyle name="Normal 4 2 4 2 6" xfId="2549" xr:uid="{00000000-0005-0000-0000-0000CC050000}"/>
    <cellStyle name="Normal 4 2 4 2 6 2" xfId="5821" xr:uid="{425935FD-0E62-4907-911C-E41F2F006040}"/>
    <cellStyle name="Normal 4 2 4 2 6 2 2" xfId="28036" xr:uid="{A5513BCD-E24A-4DB2-AE03-44F9719771AE}"/>
    <cellStyle name="Normal 4 2 4 2 6 2 3" xfId="15221" xr:uid="{07F338FD-F839-4E3C-99C4-6AB2B21E5AED}"/>
    <cellStyle name="Normal 4 2 4 2 6 3" xfId="7674" xr:uid="{B06AE91E-263D-4B4E-AF68-43E9E5BF1265}"/>
    <cellStyle name="Normal 4 2 4 2 6 3 2" xfId="18054" xr:uid="{2EE5CE7C-94FE-46D3-A05B-B306C33CF854}"/>
    <cellStyle name="Normal 4 2 4 2 6 4" xfId="10507" xr:uid="{16FC5834-2F35-4B6E-9609-B79E58FA3039}"/>
    <cellStyle name="Normal 4 2 4 2 6 4 2" xfId="20887" xr:uid="{2F41DFA0-7255-4962-9DC0-3E2586712447}"/>
    <cellStyle name="Normal 4 2 4 2 6 5" xfId="22850" xr:uid="{D2F25CE2-2851-4F73-8812-EB629C46D578}"/>
    <cellStyle name="Normal 4 2 4 2 6 6" xfId="12937" xr:uid="{80EFA000-D408-4BDD-83A4-401B63CA3E02}"/>
    <cellStyle name="Normal 4 2 4 2 7" xfId="2243" xr:uid="{00000000-0005-0000-0000-0000C2050000}"/>
    <cellStyle name="Normal 4 2 4 2 7 2" xfId="7370" xr:uid="{F7F1B275-66AB-4022-8265-651F51F5C17B}"/>
    <cellStyle name="Normal 4 2 4 2 7 2 2" xfId="17750" xr:uid="{7074B6A5-E76B-41F1-A4ED-D6E1DA724EE7}"/>
    <cellStyle name="Normal 4 2 4 2 7 3" xfId="10203" xr:uid="{AA56B796-9B68-4D2F-A740-E2B35951BE7A}"/>
    <cellStyle name="Normal 4 2 4 2 7 3 2" xfId="20583" xr:uid="{45CB5D69-4C00-4515-AA34-2C35CD5498F3}"/>
    <cellStyle name="Normal 4 2 4 2 7 4" xfId="25381" xr:uid="{5C36B8E6-AD19-4220-8F11-1089BFCC3729}"/>
    <cellStyle name="Normal 4 2 4 2 7 5" xfId="14917" xr:uid="{89F83DB4-8451-40E4-880F-82AA340D582C}"/>
    <cellStyle name="Normal 4 2 4 2 8" xfId="3796" xr:uid="{92B94B7A-8A75-4181-A5F0-12A617A71729}"/>
    <cellStyle name="Normal 4 2 4 2 8 2" xfId="8632" xr:uid="{3295DEAA-3E4C-40F1-94A6-40A5E974671F}"/>
    <cellStyle name="Normal 4 2 4 2 8 2 2" xfId="19012" xr:uid="{A4A7CBC2-6FB2-4F80-8CCB-A189AA545466}"/>
    <cellStyle name="Normal 4 2 4 2 8 3" xfId="11465" xr:uid="{092FD2DF-FDAA-4AFC-ADD4-54A07F16BDDE}"/>
    <cellStyle name="Normal 4 2 4 2 8 3 2" xfId="21845" xr:uid="{CF964CEC-DF7C-4824-9B75-8E453D2C7A6C}"/>
    <cellStyle name="Normal 4 2 4 2 8 4" xfId="16179" xr:uid="{708598F8-338C-40AB-9EBB-E35B994521DF}"/>
    <cellStyle name="Normal 4 2 4 2 9" xfId="5258" xr:uid="{19C31006-CBFA-424E-879C-38FA46CC37EE}"/>
    <cellStyle name="Normal 4 2 4 2 9 2" xfId="14556" xr:uid="{198AD25B-9C39-4DCE-B323-71648C5F7486}"/>
    <cellStyle name="Normal 4 2 4 3" xfId="956" xr:uid="{00000000-0005-0000-0000-00006E050000}"/>
    <cellStyle name="Normal 4 2 4 3 10" xfId="9844" xr:uid="{7980634C-EEAA-4B39-8FFA-914BAAF0CC29}"/>
    <cellStyle name="Normal 4 2 4 3 10 2" xfId="20224" xr:uid="{6B728514-C6A1-40AB-99FD-B709BFEBC66E}"/>
    <cellStyle name="Normal 4 2 4 3 11" xfId="23246" xr:uid="{2890303F-A444-48F4-997B-2BDA5BBD2609}"/>
    <cellStyle name="Normal 4 2 4 3 12" xfId="12592" xr:uid="{EB4DE55D-FA03-4AD2-9DA8-31FB62808FAF}"/>
    <cellStyle name="Normal 4 2 4 3 2" xfId="2777" xr:uid="{00000000-0005-0000-0000-0000CE050000}"/>
    <cellStyle name="Normal 4 2 4 3 2 2" xfId="3315" xr:uid="{00000000-0005-0000-0000-0000CF050000}"/>
    <cellStyle name="Normal 4 2 4 3 2 2 2" xfId="6373" xr:uid="{E50A07B0-BEE2-489E-9328-83695D23809A}"/>
    <cellStyle name="Normal 4 2 4 3 2 2 2 2" xfId="25841" xr:uid="{472F1B4B-D996-42A5-AE97-D0B5975D1982}"/>
    <cellStyle name="Normal 4 2 4 3 2 2 2 3" xfId="15942" xr:uid="{F4A97B65-CBBB-4D81-840C-1203349D4D8C}"/>
    <cellStyle name="Normal 4 2 4 3 2 2 3" xfId="8395" xr:uid="{61B68C81-9A57-46C7-AC09-69E53D88C48D}"/>
    <cellStyle name="Normal 4 2 4 3 2 2 3 2" xfId="18775" xr:uid="{68B13D81-919E-4D55-800C-81439CD569C6}"/>
    <cellStyle name="Normal 4 2 4 3 2 2 4" xfId="11228" xr:uid="{0BD21476-923E-4824-AE68-1108E11C47D3}"/>
    <cellStyle name="Normal 4 2 4 3 2 2 4 2" xfId="21608" xr:uid="{4BD11946-4B3B-4DC7-9A8B-1A09CDDBFB32}"/>
    <cellStyle name="Normal 4 2 4 3 2 2 5" xfId="22994" xr:uid="{20FBB001-AEB4-4236-8AE0-B9172F175F21}"/>
    <cellStyle name="Normal 4 2 4 3 2 2 6" xfId="13872" xr:uid="{BEA246CD-FA76-4EEA-BA5E-0099DC825D91}"/>
    <cellStyle name="Normal 4 2 4 3 2 3" xfId="4332" xr:uid="{70FD9E69-BE70-4E32-ADCD-F26EF1031737}"/>
    <cellStyle name="Normal 4 2 4 3 2 3 2" xfId="9104" xr:uid="{100E7661-CCFA-499C-BB8E-570D9B3A707D}"/>
    <cellStyle name="Normal 4 2 4 3 2 3 2 2" xfId="29147" xr:uid="{29E033BA-1F02-4D6D-814F-B5190BB6A064}"/>
    <cellStyle name="Normal 4 2 4 3 2 3 2 3" xfId="19484" xr:uid="{A6C3521C-E9B0-4EFC-A02D-68BCB64C3270}"/>
    <cellStyle name="Normal 4 2 4 3 2 3 3" xfId="11937" xr:uid="{7D859E24-DC83-412D-A9F2-3B346F54493F}"/>
    <cellStyle name="Normal 4 2 4 3 2 3 3 2" xfId="22317" xr:uid="{51A16266-628D-4559-8096-4A7C5716C82E}"/>
    <cellStyle name="Normal 4 2 4 3 2 3 4" xfId="25251" xr:uid="{8DA9FE6F-EC62-464D-9C2A-257FAB75C469}"/>
    <cellStyle name="Normal 4 2 4 3 2 3 5" xfId="16651" xr:uid="{3CF6BB31-513A-4429-A908-3D4465B49ACF}"/>
    <cellStyle name="Normal 4 2 4 3 2 4" xfId="5995" xr:uid="{C585EE5C-0C7E-4E8A-9EBC-9D4EF2C48856}"/>
    <cellStyle name="Normal 4 2 4 3 2 4 2" xfId="26669" xr:uid="{47545DB1-A879-44A8-A9D7-C66E01693FF4}"/>
    <cellStyle name="Normal 4 2 4 3 2 4 3" xfId="15448" xr:uid="{8FA7142E-13FD-4095-B363-FEBBA079393F}"/>
    <cellStyle name="Normal 4 2 4 3 2 5" xfId="7901" xr:uid="{E59910C0-C8CE-45D7-8BB1-921365E4C248}"/>
    <cellStyle name="Normal 4 2 4 3 2 5 2" xfId="18281" xr:uid="{61889791-4194-436A-AFA4-EA738B9CB93A}"/>
    <cellStyle name="Normal 4 2 4 3 2 6" xfId="10734" xr:uid="{FFB2F7C2-6EE7-42F3-9FF2-8DC2D385AAA6}"/>
    <cellStyle name="Normal 4 2 4 3 2 6 2" xfId="21114" xr:uid="{8A2E294C-E80C-446E-89C6-617A1C88DD9E}"/>
    <cellStyle name="Normal 4 2 4 3 2 7" xfId="25367" xr:uid="{3C979E4B-0444-4BCB-8C20-F21BF7A98A39}"/>
    <cellStyle name="Normal 4 2 4 3 2 8" xfId="13230" xr:uid="{6955B6A0-96C5-49EC-AECE-9F1DC348D231}"/>
    <cellStyle name="Normal 4 2 4 3 3" xfId="3316" xr:uid="{00000000-0005-0000-0000-0000D0050000}"/>
    <cellStyle name="Normal 4 2 4 3 3 2" xfId="4520" xr:uid="{452F2669-B5DC-43ED-B942-D6EBDB042C62}"/>
    <cellStyle name="Normal 4 2 4 3 3 2 2" xfId="9292" xr:uid="{3FBD5F5F-665F-452F-93EF-157A2DBBF1A6}"/>
    <cellStyle name="Normal 4 2 4 3 3 2 2 2" xfId="29271" xr:uid="{7E93B808-D226-4A8E-B51A-B82780826BD8}"/>
    <cellStyle name="Normal 4 2 4 3 3 2 2 3" xfId="19672" xr:uid="{E694131A-4781-43A4-A698-72ABD9B8FA16}"/>
    <cellStyle name="Normal 4 2 4 3 3 2 3" xfId="12125" xr:uid="{D1BCF4B3-80F5-4106-9F87-F4DC69AC2871}"/>
    <cellStyle name="Normal 4 2 4 3 3 2 3 2" xfId="22505" xr:uid="{E7DB2DAD-96C3-4485-AD62-16D728226575}"/>
    <cellStyle name="Normal 4 2 4 3 3 2 4" xfId="24878" xr:uid="{875B205B-2264-4E6B-8CD0-E13992B167CA}"/>
    <cellStyle name="Normal 4 2 4 3 3 2 5" xfId="16839" xr:uid="{24E0BF4E-6AED-40AF-A46E-61B426B2C917}"/>
    <cellStyle name="Normal 4 2 4 3 3 3" xfId="6374" xr:uid="{ECA3A690-95F0-4B75-B420-41EDABD93669}"/>
    <cellStyle name="Normal 4 2 4 3 3 3 2" xfId="26692" xr:uid="{B3F5872F-FD91-4319-B1D5-D871FE0E9206}"/>
    <cellStyle name="Normal 4 2 4 3 3 3 3" xfId="15943" xr:uid="{47A21E3D-874D-401A-9839-50F84F8E920E}"/>
    <cellStyle name="Normal 4 2 4 3 3 4" xfId="8396" xr:uid="{F19C02D7-8DC5-4E0D-BA09-0471247CCC2C}"/>
    <cellStyle name="Normal 4 2 4 3 3 4 2" xfId="18776" xr:uid="{543CCA03-FCB4-473C-AA4F-B71195258A1A}"/>
    <cellStyle name="Normal 4 2 4 3 3 5" xfId="11229" xr:uid="{48AC09F0-BAB9-4B80-A3CE-E17B4D1C7BA0}"/>
    <cellStyle name="Normal 4 2 4 3 3 5 2" xfId="21609" xr:uid="{8E76B7AC-06C0-4221-981D-E581F58FC62F}"/>
    <cellStyle name="Normal 4 2 4 3 3 6" xfId="23895" xr:uid="{7BF36CE9-B073-43AB-9892-A0943BCB676A}"/>
    <cellStyle name="Normal 4 2 4 3 3 7" xfId="13873" xr:uid="{8029D831-5042-4AD6-A5E1-0CED18B1F5B1}"/>
    <cellStyle name="Normal 4 2 4 3 4" xfId="3314" xr:uid="{00000000-0005-0000-0000-0000D1050000}"/>
    <cellStyle name="Normal 4 2 4 3 4 2" xfId="6372" xr:uid="{9DFC3F29-3736-430A-B542-2324A0EA1F82}"/>
    <cellStyle name="Normal 4 2 4 3 4 2 2" xfId="27825" xr:uid="{0A4B0E17-AEFA-4D43-9BC3-A991821EE378}"/>
    <cellStyle name="Normal 4 2 4 3 4 2 3" xfId="15941" xr:uid="{EAF7A55A-280E-4753-905E-BC552F1928D2}"/>
    <cellStyle name="Normal 4 2 4 3 4 3" xfId="8394" xr:uid="{E86F7CF2-CD6F-4DB7-9ABB-E9E1EEFC979F}"/>
    <cellStyle name="Normal 4 2 4 3 4 3 2" xfId="18774" xr:uid="{7A4A18A8-B832-4AEB-8D35-C27912FCFA5B}"/>
    <cellStyle name="Normal 4 2 4 3 4 4" xfId="11227" xr:uid="{3A26AD30-EC9F-463E-A463-C23AF88236A3}"/>
    <cellStyle name="Normal 4 2 4 3 4 4 2" xfId="21607" xr:uid="{4BEE525C-BAEF-4447-8C43-4AD1DBBC7ABF}"/>
    <cellStyle name="Normal 4 2 4 3 4 5" xfId="23203" xr:uid="{387481E8-0217-4D9E-ACC1-0A0134F28288}"/>
    <cellStyle name="Normal 4 2 4 3 4 6" xfId="13871" xr:uid="{B3D46E0D-F9A7-4D5A-8CE8-D2AAB8E1B247}"/>
    <cellStyle name="Normal 4 2 4 3 5" xfId="2592" xr:uid="{00000000-0005-0000-0000-0000D2050000}"/>
    <cellStyle name="Normal 4 2 4 3 5 2" xfId="5857" xr:uid="{6540DA4C-6EF8-475E-B40F-063D43474F28}"/>
    <cellStyle name="Normal 4 2 4 3 5 2 2" xfId="25908" xr:uid="{BE00B786-DECC-4F16-B902-A37A54F38A67}"/>
    <cellStyle name="Normal 4 2 4 3 5 2 3" xfId="15264" xr:uid="{02D90CFF-227E-4DA4-89FB-D4473886255B}"/>
    <cellStyle name="Normal 4 2 4 3 5 3" xfId="7717" xr:uid="{73D32EFB-44BA-467F-89E4-C29677B39BEE}"/>
    <cellStyle name="Normal 4 2 4 3 5 3 2" xfId="18097" xr:uid="{2D339902-8E18-40CA-AB08-92129A3BFFB9}"/>
    <cellStyle name="Normal 4 2 4 3 5 4" xfId="10550" xr:uid="{69470CF8-E37E-47CF-B505-27957D5B8C8C}"/>
    <cellStyle name="Normal 4 2 4 3 5 4 2" xfId="20930" xr:uid="{4AA63951-640B-4C91-AC44-4D9057252DB3}"/>
    <cellStyle name="Normal 4 2 4 3 5 5" xfId="24571" xr:uid="{5574917E-5A39-4BAB-89DC-E95C233A8071}"/>
    <cellStyle name="Normal 4 2 4 3 5 6" xfId="12980" xr:uid="{A5A747CE-AD30-4B2E-AC5B-55284CF6B1FF}"/>
    <cellStyle name="Normal 4 2 4 3 6" xfId="2358" xr:uid="{00000000-0005-0000-0000-0000CD050000}"/>
    <cellStyle name="Normal 4 2 4 3 6 2" xfId="7485" xr:uid="{258536EB-589C-4882-95FC-7FE7C3FB078A}"/>
    <cellStyle name="Normal 4 2 4 3 6 2 2" xfId="17865" xr:uid="{78D6E1BC-F4AD-471C-869D-9B211C8274AD}"/>
    <cellStyle name="Normal 4 2 4 3 6 3" xfId="10318" xr:uid="{1795E98D-1858-4E51-8516-5CA312E08E91}"/>
    <cellStyle name="Normal 4 2 4 3 6 3 2" xfId="20698" xr:uid="{BFFF2118-A297-4E22-8250-8D3F309BBCDC}"/>
    <cellStyle name="Normal 4 2 4 3 6 4" xfId="24041" xr:uid="{4B2ECA22-7162-4B4E-9675-47FF2997767C}"/>
    <cellStyle name="Normal 4 2 4 3 6 5" xfId="15032" xr:uid="{2E5F23A7-93B1-46BB-B5A6-52CF70AFEEC1}"/>
    <cellStyle name="Normal 4 2 4 3 7" xfId="3895" xr:uid="{407F759E-344C-46F4-B726-31C28228A117}"/>
    <cellStyle name="Normal 4 2 4 3 7 2" xfId="8727" xr:uid="{29F472D2-E110-4D88-9F61-E13E5FA9C81B}"/>
    <cellStyle name="Normal 4 2 4 3 7 2 2" xfId="19107" xr:uid="{2284EC89-07AC-411D-82FE-34F09DF7D6CB}"/>
    <cellStyle name="Normal 4 2 4 3 7 3" xfId="11560" xr:uid="{CD4DEB1D-45A5-48C7-9769-59B46F61D03D}"/>
    <cellStyle name="Normal 4 2 4 3 7 3 2" xfId="21940" xr:uid="{770ADE17-99E5-4AFE-B579-1A98EE501125}"/>
    <cellStyle name="Normal 4 2 4 3 7 4" xfId="16274" xr:uid="{6FB5E671-849F-4DE7-8BF9-30A2B731599F}"/>
    <cellStyle name="Normal 4 2 4 3 8" xfId="5260" xr:uid="{5AB2208D-2ECB-46B1-A1AD-1C10EFA86D2C}"/>
    <cellStyle name="Normal 4 2 4 3 8 2" xfId="14558" xr:uid="{4386F813-09E8-4B41-BDF4-20EFB92A3414}"/>
    <cellStyle name="Normal 4 2 4 3 9" xfId="7011" xr:uid="{789A5CDE-7332-4F6B-BBF3-E319B9A8D71B}"/>
    <cellStyle name="Normal 4 2 4 3 9 2" xfId="17391" xr:uid="{0280FBB0-A649-4BD5-9490-08CDC4E0C773}"/>
    <cellStyle name="Normal 4 2 4 4" xfId="957" xr:uid="{00000000-0005-0000-0000-00006F050000}"/>
    <cellStyle name="Normal 4 2 4 4 2" xfId="3317" xr:uid="{00000000-0005-0000-0000-0000D4050000}"/>
    <cellStyle name="Normal 4 2 4 4 2 2" xfId="6375" xr:uid="{8F0A29D2-D7B3-4E56-8B87-AD49C0CD0FE5}"/>
    <cellStyle name="Normal 4 2 4 4 2 2 2" xfId="28144" xr:uid="{15F7E190-0EFB-4B46-AA08-B9FC031F951D}"/>
    <cellStyle name="Normal 4 2 4 4 2 2 3" xfId="15944" xr:uid="{487857BB-B8D6-44AB-AAD0-1E227A507C31}"/>
    <cellStyle name="Normal 4 2 4 4 2 3" xfId="8397" xr:uid="{3C143CBE-B596-4111-8A73-325C4AE99A01}"/>
    <cellStyle name="Normal 4 2 4 4 2 3 2" xfId="18777" xr:uid="{E3F37898-0DDA-4A76-BB45-32C1418C3704}"/>
    <cellStyle name="Normal 4 2 4 4 2 4" xfId="11230" xr:uid="{E3F73AD3-0682-43FA-B6BE-B1AC0C81098B}"/>
    <cellStyle name="Normal 4 2 4 4 2 4 2" xfId="21610" xr:uid="{A4317B59-8ACE-4D43-99A5-700EF431C073}"/>
    <cellStyle name="Normal 4 2 4 4 2 5" xfId="23510" xr:uid="{5D01FDC3-A29C-4A13-BF5E-B5E597BBEDD5}"/>
    <cellStyle name="Normal 4 2 4 4 2 6" xfId="13874" xr:uid="{EF4703E9-A033-4E67-A333-D632E5176286}"/>
    <cellStyle name="Normal 4 2 4 4 3" xfId="2774" xr:uid="{00000000-0005-0000-0000-0000D5050000}"/>
    <cellStyle name="Normal 4 2 4 4 3 2" xfId="5992" xr:uid="{E39637DE-8B66-4185-BED9-6C2E3B488169}"/>
    <cellStyle name="Normal 4 2 4 4 3 2 2" xfId="26671" xr:uid="{4E299BC9-8DB1-4608-9829-A2D535EA19CC}"/>
    <cellStyle name="Normal 4 2 4 4 3 2 3" xfId="15445" xr:uid="{A86BE9B4-5BF6-4AC2-845B-0F93735DE431}"/>
    <cellStyle name="Normal 4 2 4 4 3 3" xfId="7898" xr:uid="{49FB707D-5367-445B-843A-C1E85E660FEB}"/>
    <cellStyle name="Normal 4 2 4 4 3 3 2" xfId="18278" xr:uid="{CB8FFE37-A4C6-48A6-96A9-2AF7AF0CA451}"/>
    <cellStyle name="Normal 4 2 4 4 3 4" xfId="10731" xr:uid="{3CC66CFE-E550-4D08-A1AB-2B1B4982A0A6}"/>
    <cellStyle name="Normal 4 2 4 4 3 4 2" xfId="21111" xr:uid="{7E5A6ECD-BFCC-41EB-82DF-4C12E332DF0E}"/>
    <cellStyle name="Normal 4 2 4 4 3 5" xfId="23581" xr:uid="{D9A6BF4D-F8C7-42C0-8A5E-D7AA8EA7777E}"/>
    <cellStyle name="Normal 4 2 4 4 3 6" xfId="13227" xr:uid="{A90A061A-B369-4680-847B-0A783306D795}"/>
    <cellStyle name="Normal 4 2 4 4 4" xfId="4186" xr:uid="{37541807-A374-4414-A8FC-CA3014A4BA8C}"/>
    <cellStyle name="Normal 4 2 4 4 4 2" xfId="8958" xr:uid="{E638087D-DBF0-408F-9269-238EAE4FDAD1}"/>
    <cellStyle name="Normal 4 2 4 4 4 2 2" xfId="19338" xr:uid="{82C4527E-C1FD-4226-B7E8-DBAACF9A92D8}"/>
    <cellStyle name="Normal 4 2 4 4 4 3" xfId="11791" xr:uid="{C2E290E2-01AD-4948-8E08-B7B63F83A8DE}"/>
    <cellStyle name="Normal 4 2 4 4 4 3 2" xfId="22171" xr:uid="{C48759BE-054B-4476-9F46-1DE0B3D590AF}"/>
    <cellStyle name="Normal 4 2 4 4 4 4" xfId="23087" xr:uid="{49F7775F-FA77-45F2-A31A-5733512B8D0F}"/>
    <cellStyle name="Normal 4 2 4 4 4 5" xfId="16505" xr:uid="{602C9A63-5940-4C18-8981-5534B09B89AD}"/>
    <cellStyle name="Normal 4 2 4 4 5" xfId="5261" xr:uid="{1319BDE0-2551-4B68-9802-4AF23C378265}"/>
    <cellStyle name="Normal 4 2 4 4 5 2" xfId="14559" xr:uid="{506F6334-74C2-4EB3-B6D2-460CE5A593E1}"/>
    <cellStyle name="Normal 4 2 4 4 6" xfId="7012" xr:uid="{1FD27AA7-1AC6-427C-87A2-0A63C3C06FDA}"/>
    <cellStyle name="Normal 4 2 4 4 6 2" xfId="17392" xr:uid="{B84107C5-AF48-4DF1-B84D-7E20783158E9}"/>
    <cellStyle name="Normal 4 2 4 4 7" xfId="9845" xr:uid="{F632BA21-DE08-4DDC-BDE3-5FFF9D26B162}"/>
    <cellStyle name="Normal 4 2 4 4 7 2" xfId="20225" xr:uid="{BDE3FB14-5D7D-4075-8FDC-057441F77C7D}"/>
    <cellStyle name="Normal 4 2 4 4 8" xfId="23798" xr:uid="{4AD55E4F-86CD-4A1A-86B9-10820CEB76B6}"/>
    <cellStyle name="Normal 4 2 4 4 9" xfId="12750" xr:uid="{DC1691DB-C08E-4886-BA52-B7506B2A424A}"/>
    <cellStyle name="Normal 4 2 4 5" xfId="3318" xr:uid="{00000000-0005-0000-0000-0000D6050000}"/>
    <cellStyle name="Normal 4 2 4 5 2" xfId="4521" xr:uid="{0E8E5B39-AFE5-4CA4-91C7-A3464D3F00BB}"/>
    <cellStyle name="Normal 4 2 4 5 2 2" xfId="9293" xr:uid="{D591BF78-F04D-47D5-928F-52D8E541F8AB}"/>
    <cellStyle name="Normal 4 2 4 5 2 2 2" xfId="29272" xr:uid="{E258C256-3FE8-4006-AD74-D535CAB304C6}"/>
    <cellStyle name="Normal 4 2 4 5 2 2 3" xfId="19673" xr:uid="{F7F64A4D-2122-45F6-82E2-5BE09EFD026C}"/>
    <cellStyle name="Normal 4 2 4 5 2 3" xfId="12126" xr:uid="{5847B0E9-E996-4C29-941D-70FE8A368C53}"/>
    <cellStyle name="Normal 4 2 4 5 2 3 2" xfId="22506" xr:uid="{B14B6018-F271-4684-8764-3ACE4519415E}"/>
    <cellStyle name="Normal 4 2 4 5 2 4" xfId="23306" xr:uid="{CCA219FC-92C2-4C0C-BF3E-6F6BEBE0DE9F}"/>
    <cellStyle name="Normal 4 2 4 5 2 5" xfId="16840" xr:uid="{CF25A3E3-5418-4DC1-9C6E-A406DC03D001}"/>
    <cellStyle name="Normal 4 2 4 5 3" xfId="6376" xr:uid="{256B6FAA-C2C9-4ACE-B9C7-6FC9B51CDB96}"/>
    <cellStyle name="Normal 4 2 4 5 3 2" xfId="27141" xr:uid="{70BFEA5C-4E6C-4F46-95C9-B5C80A30C9F4}"/>
    <cellStyle name="Normal 4 2 4 5 3 3" xfId="15945" xr:uid="{743BA6B8-A56E-4CBB-9753-736E70BD010B}"/>
    <cellStyle name="Normal 4 2 4 5 4" xfId="8398" xr:uid="{3570482D-F52B-470B-89CD-2CD3F4ABBB04}"/>
    <cellStyle name="Normal 4 2 4 5 4 2" xfId="18778" xr:uid="{2BC47C64-585F-462F-AF3E-C7AF3A226651}"/>
    <cellStyle name="Normal 4 2 4 5 5" xfId="11231" xr:uid="{1C6947AC-084A-43D7-9915-2206CA974BD9}"/>
    <cellStyle name="Normal 4 2 4 5 5 2" xfId="21611" xr:uid="{559AE209-05D8-4985-B557-0D438344104A}"/>
    <cellStyle name="Normal 4 2 4 5 6" xfId="23980" xr:uid="{664207EE-4914-4965-9834-53028B4545F1}"/>
    <cellStyle name="Normal 4 2 4 5 7" xfId="13875" xr:uid="{0277DFB1-73A2-4180-A054-EB5BD2A38890}"/>
    <cellStyle name="Normal 4 2 4 6" xfId="2932" xr:uid="{00000000-0005-0000-0000-0000D7050000}"/>
    <cellStyle name="Normal 4 2 4 6 2" xfId="6112" xr:uid="{C3DED480-E875-415D-B2C5-2357CB13D6CB}"/>
    <cellStyle name="Normal 4 2 4 6 2 2" xfId="28596" xr:uid="{E6CCCEB0-5E6C-474F-83E3-B0858B991066}"/>
    <cellStyle name="Normal 4 2 4 6 2 3" xfId="15590" xr:uid="{4E4B3070-74E1-4F0F-AA9D-7F9455C98DCE}"/>
    <cellStyle name="Normal 4 2 4 6 3" xfId="8043" xr:uid="{CF045047-FE2E-438C-A3AF-36CFCCD81394}"/>
    <cellStyle name="Normal 4 2 4 6 3 2" xfId="18423" xr:uid="{6974ED14-239E-4C96-B588-6D4C3D4FAC53}"/>
    <cellStyle name="Normal 4 2 4 6 4" xfId="10876" xr:uid="{271A16A4-2E4D-4EDB-B60B-F37169EF597F}"/>
    <cellStyle name="Normal 4 2 4 6 4 2" xfId="21256" xr:uid="{E48D12CF-779A-4ED9-8B8B-FF952051B37A}"/>
    <cellStyle name="Normal 4 2 4 6 5" xfId="24061" xr:uid="{B8F51B56-D343-4566-AA4C-10BF28E83B0A}"/>
    <cellStyle name="Normal 4 2 4 6 6" xfId="13448" xr:uid="{77F5DE15-377E-43E2-AD6E-5E17F1ADD0A4}"/>
    <cellStyle name="Normal 4 2 4 7" xfId="2489" xr:uid="{00000000-0005-0000-0000-0000D8050000}"/>
    <cellStyle name="Normal 4 2 4 7 2" xfId="5774" xr:uid="{F018ECED-5A6F-4447-9A54-9EE76DDBE63F}"/>
    <cellStyle name="Normal 4 2 4 7 2 2" xfId="26493" xr:uid="{20CD0C60-F007-4614-9B70-9A17FB6DFF1D}"/>
    <cellStyle name="Normal 4 2 4 7 2 3" xfId="15161" xr:uid="{E1E7917D-0F93-4527-AE06-FB2AF4482F01}"/>
    <cellStyle name="Normal 4 2 4 7 3" xfId="7614" xr:uid="{6514BE92-1F04-4928-8709-D85A419C7015}"/>
    <cellStyle name="Normal 4 2 4 7 3 2" xfId="17994" xr:uid="{9CEE5451-D453-4DDB-9594-21DEED4014B7}"/>
    <cellStyle name="Normal 4 2 4 7 4" xfId="10447" xr:uid="{38B26B3D-726D-459F-AF2C-ECD1E29A4E39}"/>
    <cellStyle name="Normal 4 2 4 7 4 2" xfId="20827" xr:uid="{1E7E024D-C69D-493A-99B3-BA694475E263}"/>
    <cellStyle name="Normal 4 2 4 7 5" xfId="23757" xr:uid="{3E8674F5-2E40-4193-BA4B-289E887374FE}"/>
    <cellStyle name="Normal 4 2 4 7 6" xfId="12877" xr:uid="{36D69116-BF77-4B1C-AEC5-5834A30DC7E7}"/>
    <cellStyle name="Normal 4 2 4 8" xfId="2183" xr:uid="{00000000-0005-0000-0000-0000C1050000}"/>
    <cellStyle name="Normal 4 2 4 8 2" xfId="7310" xr:uid="{F12A16AD-7B72-415C-9FDB-084D86B3C010}"/>
    <cellStyle name="Normal 4 2 4 8 2 2" xfId="17690" xr:uid="{5429233F-C9A4-4E27-A5B1-9C96FFE0F1DC}"/>
    <cellStyle name="Normal 4 2 4 8 3" xfId="10143" xr:uid="{81ABF9DE-FCB1-4960-BBE8-9EDEB58738B3}"/>
    <cellStyle name="Normal 4 2 4 8 3 2" xfId="20523" xr:uid="{CEF406A1-D7FF-40FB-86B1-E3777551BBAD}"/>
    <cellStyle name="Normal 4 2 4 8 4" xfId="23695" xr:uid="{991D425F-ED78-4AF1-A784-690BB22855BD}"/>
    <cellStyle name="Normal 4 2 4 8 5" xfId="14857" xr:uid="{F13E48C5-0826-4DBF-9B5F-E3424307332A}"/>
    <cellStyle name="Normal 4 2 4 9" xfId="3979" xr:uid="{45AF6E9E-6287-4168-9448-70EA475F6D56}"/>
    <cellStyle name="Normal 4 2 4 9 2" xfId="8803" xr:uid="{96A98EB3-8991-4181-A17C-6603F625A4A6}"/>
    <cellStyle name="Normal 4 2 4 9 2 2" xfId="19183" xr:uid="{8BBAFF3B-41EF-46F1-A4FD-B9358D20F12A}"/>
    <cellStyle name="Normal 4 2 4 9 3" xfId="11636" xr:uid="{23034033-ACF7-4415-A7E9-1BCB1E9700BD}"/>
    <cellStyle name="Normal 4 2 4 9 3 2" xfId="22016" xr:uid="{B28099F8-D03B-4A07-9886-76653D588664}"/>
    <cellStyle name="Normal 4 2 4 9 4" xfId="16350" xr:uid="{A710A958-0260-4144-B2F9-F9DE1EBA01CF}"/>
    <cellStyle name="Normal 4 2 5" xfId="958" xr:uid="{00000000-0005-0000-0000-000070050000}"/>
    <cellStyle name="Normal 4 2 5 10" xfId="5262" xr:uid="{0CBE73A5-7193-4D2C-A908-00C86B036AD4}"/>
    <cellStyle name="Normal 4 2 5 10 2" xfId="14560" xr:uid="{A731E1B3-3F9F-4889-B99A-0145435E747A}"/>
    <cellStyle name="Normal 4 2 5 11" xfId="7013" xr:uid="{3967B753-E8EF-48AC-83DE-54B8730320A3}"/>
    <cellStyle name="Normal 4 2 5 11 2" xfId="17393" xr:uid="{490C3C79-1905-444B-A011-4DBCF704CF26}"/>
    <cellStyle name="Normal 4 2 5 12" xfId="9846" xr:uid="{33654FB9-4B74-41A2-813A-B8AE1BDE3AB7}"/>
    <cellStyle name="Normal 4 2 5 12 2" xfId="20226" xr:uid="{5AF73625-CF6A-48A5-916A-015C667A23E4}"/>
    <cellStyle name="Normal 4 2 5 13" xfId="25429" xr:uid="{8BAE80AC-F656-4AEE-B7FB-D550FE15D202}"/>
    <cellStyle name="Normal 4 2 5 14" xfId="12449" xr:uid="{146E16A4-1DDA-401D-A374-6B4A02EC93AD}"/>
    <cellStyle name="Normal 4 2 5 2" xfId="959" xr:uid="{00000000-0005-0000-0000-000071050000}"/>
    <cellStyle name="Normal 4 2 5 2 10" xfId="9847" xr:uid="{B26CF3D7-1113-434C-8C60-5E5772F9ADCC}"/>
    <cellStyle name="Normal 4 2 5 2 10 2" xfId="20227" xr:uid="{15613978-8531-43E1-8060-4069E3668F7C}"/>
    <cellStyle name="Normal 4 2 5 2 11" xfId="23550" xr:uid="{E140D3AB-46F1-4E88-94C1-1F97E001E18E}"/>
    <cellStyle name="Normal 4 2 5 2 12" xfId="12593" xr:uid="{3E88260C-B2CB-41BC-91B2-A4DF1C1B4BA0}"/>
    <cellStyle name="Normal 4 2 5 2 2" xfId="960" xr:uid="{00000000-0005-0000-0000-000072050000}"/>
    <cellStyle name="Normal 4 2 5 2 2 2" xfId="3320" xr:uid="{00000000-0005-0000-0000-0000DC050000}"/>
    <cellStyle name="Normal 4 2 5 2 2 2 2" xfId="6378" xr:uid="{B770ADED-9101-408A-83A1-B924951FF274}"/>
    <cellStyle name="Normal 4 2 5 2 2 2 2 2" xfId="28265" xr:uid="{C74EC279-60EC-4E28-A305-0DCD07AF538C}"/>
    <cellStyle name="Normal 4 2 5 2 2 2 2 3" xfId="26683" xr:uid="{C3478ABA-1720-4FAC-8FED-923AEB8466D0}"/>
    <cellStyle name="Normal 4 2 5 2 2 2 2 4" xfId="15947" xr:uid="{7C2475F4-8D89-4CA3-8E9E-C24BB1B3C501}"/>
    <cellStyle name="Normal 4 2 5 2 2 2 3" xfId="8400" xr:uid="{C22CFE14-56FC-4F3C-AF93-DD42ECF197AC}"/>
    <cellStyle name="Normal 4 2 5 2 2 2 3 2" xfId="28905" xr:uid="{57FFE5EE-767B-4502-97BB-CDFC96E7FA7D}"/>
    <cellStyle name="Normal 4 2 5 2 2 2 3 3" xfId="18780" xr:uid="{EC3C5B6E-4CC2-4105-9791-A067BF9E0F15}"/>
    <cellStyle name="Normal 4 2 5 2 2 2 4" xfId="11233" xr:uid="{E2E5DE9D-117A-48A6-81CD-2FA1A7C81124}"/>
    <cellStyle name="Normal 4 2 5 2 2 2 4 2" xfId="21613" xr:uid="{2AA75FDA-06FB-4904-BDD8-843D86CA359A}"/>
    <cellStyle name="Normal 4 2 5 2 2 2 5" xfId="22737" xr:uid="{BE7C205A-0BA3-4733-A7F0-821BF620A085}"/>
    <cellStyle name="Normal 4 2 5 2 2 2 6" xfId="13877" xr:uid="{D2F893E2-3F1E-4A3F-9EB0-404D65F01C6D}"/>
    <cellStyle name="Normal 4 2 5 2 2 3" xfId="4334" xr:uid="{5BE6B68A-7B10-4B7E-854E-6FFB4FFE172B}"/>
    <cellStyle name="Normal 4 2 5 2 2 3 2" xfId="9106" xr:uid="{1302051A-ABE6-4175-AA37-19EB6E160850}"/>
    <cellStyle name="Normal 4 2 5 2 2 3 2 2" xfId="29149" xr:uid="{99041798-5A95-422D-AE30-E4AE237CFDBC}"/>
    <cellStyle name="Normal 4 2 5 2 2 3 2 3" xfId="19486" xr:uid="{3C106315-F70B-4A49-A801-9FBE3D5B27D2}"/>
    <cellStyle name="Normal 4 2 5 2 2 3 3" xfId="11939" xr:uid="{86EFA8A8-BEE4-47A3-AF34-8FFF9C28A589}"/>
    <cellStyle name="Normal 4 2 5 2 2 3 3 2" xfId="22319" xr:uid="{EF63205B-BB47-4CBB-BE9E-5BC10AEF294F}"/>
    <cellStyle name="Normal 4 2 5 2 2 3 4" xfId="25216" xr:uid="{19DF6725-F748-4B6D-90AD-46D9D3FFDDBE}"/>
    <cellStyle name="Normal 4 2 5 2 2 3 5" xfId="16653" xr:uid="{92D965AF-E9A9-4832-A5CA-A4A2669210C2}"/>
    <cellStyle name="Normal 4 2 5 2 2 4" xfId="5264" xr:uid="{2276ACD1-E7D6-4418-A080-980DEAE92B44}"/>
    <cellStyle name="Normal 4 2 5 2 2 4 2" xfId="25996" xr:uid="{CE44DA71-1C40-4684-8046-9C67712C9040}"/>
    <cellStyle name="Normal 4 2 5 2 2 4 3" xfId="14562" xr:uid="{EC1BC237-9119-4647-97ED-878B17EF3299}"/>
    <cellStyle name="Normal 4 2 5 2 2 5" xfId="7015" xr:uid="{19BD68A2-67CA-4449-AA4B-DDBA978C8675}"/>
    <cellStyle name="Normal 4 2 5 2 2 5 2" xfId="17395" xr:uid="{F9B737A5-8B7A-461F-8D10-F24CC8DCE17C}"/>
    <cellStyle name="Normal 4 2 5 2 2 6" xfId="9848" xr:uid="{1CBAEAD7-2B41-4B13-B4C6-ACEE43A54F72}"/>
    <cellStyle name="Normal 4 2 5 2 2 6 2" xfId="20228" xr:uid="{173F5588-FDB3-4B71-B930-4E0584D44597}"/>
    <cellStyle name="Normal 4 2 5 2 2 7" xfId="25502" xr:uid="{D33929E5-E0B8-4C10-91F3-31EBD339EBD4}"/>
    <cellStyle name="Normal 4 2 5 2 2 8" xfId="13232" xr:uid="{4F9CECE8-EB50-49F4-9389-259541B4B9EF}"/>
    <cellStyle name="Normal 4 2 5 2 3" xfId="3321" xr:uid="{00000000-0005-0000-0000-0000DD050000}"/>
    <cellStyle name="Normal 4 2 5 2 3 2" xfId="4522" xr:uid="{347C5674-4DFD-40C4-B12F-56BE80C5BE4E}"/>
    <cellStyle name="Normal 4 2 5 2 3 2 2" xfId="9294" xr:uid="{3F581F5C-90FA-474F-BF10-5137BEAE4725}"/>
    <cellStyle name="Normal 4 2 5 2 3 2 2 2" xfId="29273" xr:uid="{0CBB4331-0319-490B-B15B-9200E81CA6A4}"/>
    <cellStyle name="Normal 4 2 5 2 3 2 2 3" xfId="19674" xr:uid="{838DF7E9-BA6F-4FBF-B781-FB2858570C60}"/>
    <cellStyle name="Normal 4 2 5 2 3 2 3" xfId="12127" xr:uid="{7FABD496-6C93-4FDA-A3DD-F96ABDEEAAC0}"/>
    <cellStyle name="Normal 4 2 5 2 3 2 3 2" xfId="22507" xr:uid="{35BD0BB6-0B4C-4E1B-A833-D8A806597684}"/>
    <cellStyle name="Normal 4 2 5 2 3 2 4" xfId="25654" xr:uid="{F9AED57B-FB20-4B83-AFC5-9B9BF17A3DBE}"/>
    <cellStyle name="Normal 4 2 5 2 3 2 5" xfId="16841" xr:uid="{2D5ADDA7-B3A4-4C7D-939C-F6084C4E276A}"/>
    <cellStyle name="Normal 4 2 5 2 3 3" xfId="6379" xr:uid="{CD6C82C8-A74A-433D-B39F-B9C161BA02EE}"/>
    <cellStyle name="Normal 4 2 5 2 3 3 2" xfId="28289" xr:uid="{B9A18EF6-7C90-4427-ADEF-358CCBDACFD6}"/>
    <cellStyle name="Normal 4 2 5 2 3 3 3" xfId="15948" xr:uid="{BE577C5B-C10E-446F-8688-350CADE73FEF}"/>
    <cellStyle name="Normal 4 2 5 2 3 4" xfId="8401" xr:uid="{9718EDC0-0073-4EC3-B6B9-540CB1B96F41}"/>
    <cellStyle name="Normal 4 2 5 2 3 4 2" xfId="18781" xr:uid="{ACEE0FCB-F137-469D-8B77-9CB741FA1AC7}"/>
    <cellStyle name="Normal 4 2 5 2 3 5" xfId="11234" xr:uid="{5AE48A34-F6DB-4551-BA3E-857436778BD5}"/>
    <cellStyle name="Normal 4 2 5 2 3 5 2" xfId="21614" xr:uid="{A40392E5-DC6A-4C8D-8E01-AF1046A67A4D}"/>
    <cellStyle name="Normal 4 2 5 2 3 6" xfId="22756" xr:uid="{C5EB7D95-B669-4759-BF56-E246B3848CF9}"/>
    <cellStyle name="Normal 4 2 5 2 3 7" xfId="13878" xr:uid="{6DBC202F-6DB1-4F1E-A066-512B436B0C98}"/>
    <cellStyle name="Normal 4 2 5 2 4" xfId="3319" xr:uid="{00000000-0005-0000-0000-0000DE050000}"/>
    <cellStyle name="Normal 4 2 5 2 4 2" xfId="6377" xr:uid="{432CD6A6-AFDF-41D6-BFC3-3790A92C6F84}"/>
    <cellStyle name="Normal 4 2 5 2 4 2 2" xfId="26375" xr:uid="{82ABE11C-256E-4056-918B-A35B699AB672}"/>
    <cellStyle name="Normal 4 2 5 2 4 2 3" xfId="15946" xr:uid="{C37600C8-3ED2-440B-8690-8C3B3063BCDD}"/>
    <cellStyle name="Normal 4 2 5 2 4 3" xfId="8399" xr:uid="{E8E189F8-8F4B-4890-9701-B5D1C06B73F2}"/>
    <cellStyle name="Normal 4 2 5 2 4 3 2" xfId="18779" xr:uid="{5CAD051B-AFF1-400C-8267-4F53AB69DDA2}"/>
    <cellStyle name="Normal 4 2 5 2 4 4" xfId="11232" xr:uid="{FBA4F533-2B3C-4CCD-973C-9CAB932C23CE}"/>
    <cellStyle name="Normal 4 2 5 2 4 4 2" xfId="21612" xr:uid="{D2FC6275-5A85-4ECA-933B-0219857FE0FB}"/>
    <cellStyle name="Normal 4 2 5 2 4 5" xfId="24154" xr:uid="{D8002FA3-967C-4F90-ACC8-5D137DBF6F85}"/>
    <cellStyle name="Normal 4 2 5 2 4 6" xfId="13876" xr:uid="{D694F6F7-2BF7-4D7B-96A4-EED1281B6703}"/>
    <cellStyle name="Normal 4 2 5 2 5" xfId="2523" xr:uid="{00000000-0005-0000-0000-0000DF050000}"/>
    <cellStyle name="Normal 4 2 5 2 5 2" xfId="5800" xr:uid="{11D778BA-8E15-4019-B38A-8E52B38AEBF0}"/>
    <cellStyle name="Normal 4 2 5 2 5 2 2" xfId="25981" xr:uid="{6A9AA136-2BD0-4FBF-9ABB-282C03ECF6E4}"/>
    <cellStyle name="Normal 4 2 5 2 5 2 3" xfId="15195" xr:uid="{16AA72AB-A281-4DDC-AB5D-460210E2E450}"/>
    <cellStyle name="Normal 4 2 5 2 5 3" xfId="7648" xr:uid="{4A162BEF-2978-4CE7-BE45-90F48C2F33A4}"/>
    <cellStyle name="Normal 4 2 5 2 5 3 2" xfId="18028" xr:uid="{A9BED9A7-98A0-45A8-9F06-91AB686E446A}"/>
    <cellStyle name="Normal 4 2 5 2 5 4" xfId="10481" xr:uid="{FAACC862-64F7-4F79-A96E-E160C786ABCD}"/>
    <cellStyle name="Normal 4 2 5 2 5 4 2" xfId="20861" xr:uid="{F9F4DD29-D3C2-476C-AD88-BB91E3826189}"/>
    <cellStyle name="Normal 4 2 5 2 5 5" xfId="23974" xr:uid="{38614436-59D6-4DEC-8B43-2E00B0443410}"/>
    <cellStyle name="Normal 4 2 5 2 5 6" xfId="12911" xr:uid="{65572533-9279-4D9C-B564-FD495FB82F6F}"/>
    <cellStyle name="Normal 4 2 5 2 6" xfId="2359" xr:uid="{00000000-0005-0000-0000-0000DA050000}"/>
    <cellStyle name="Normal 4 2 5 2 6 2" xfId="7486" xr:uid="{6258D792-03F6-4DD9-BEBA-5118EF4C3843}"/>
    <cellStyle name="Normal 4 2 5 2 6 2 2" xfId="17866" xr:uid="{4E480B7B-420E-401D-A276-81C4402CB61A}"/>
    <cellStyle name="Normal 4 2 5 2 6 3" xfId="10319" xr:uid="{166DEC97-5528-433D-9E11-55CBE0AF026F}"/>
    <cellStyle name="Normal 4 2 5 2 6 3 2" xfId="20699" xr:uid="{A2F4F4BD-0514-452A-9200-A93BC546385A}"/>
    <cellStyle name="Normal 4 2 5 2 6 4" xfId="23307" xr:uid="{39990AC5-8C6B-4B0D-8798-96B022C2360D}"/>
    <cellStyle name="Normal 4 2 5 2 6 5" xfId="15033" xr:uid="{B2BFCC8C-E173-4385-9802-1DD47ED3D577}"/>
    <cellStyle name="Normal 4 2 5 2 7" xfId="3896" xr:uid="{CB65113C-B265-478E-9D02-6C0656EEE1BA}"/>
    <cellStyle name="Normal 4 2 5 2 7 2" xfId="8728" xr:uid="{F611B9F0-8701-45BA-A1D0-35AEA580EF9B}"/>
    <cellStyle name="Normal 4 2 5 2 7 2 2" xfId="19108" xr:uid="{8C51E9BE-0237-4151-B049-E10F9C4E50BC}"/>
    <cellStyle name="Normal 4 2 5 2 7 3" xfId="11561" xr:uid="{A087CB4F-BC5D-45D1-9053-01A720DEFB4C}"/>
    <cellStyle name="Normal 4 2 5 2 7 3 2" xfId="21941" xr:uid="{C1497DF3-61B4-49B1-BBCD-BCAC48179AF9}"/>
    <cellStyle name="Normal 4 2 5 2 7 4" xfId="16275" xr:uid="{CEADDF0D-E011-4200-AC7B-8AC418DCC36E}"/>
    <cellStyle name="Normal 4 2 5 2 8" xfId="5263" xr:uid="{20239CCB-D576-44EC-92EA-AE90C1783381}"/>
    <cellStyle name="Normal 4 2 5 2 8 2" xfId="14561" xr:uid="{EB0580DD-36D2-4FF5-95A1-7A591DC27CD8}"/>
    <cellStyle name="Normal 4 2 5 2 9" xfId="7014" xr:uid="{795DA4D6-C3B5-4D29-AFD2-CAB6BA65E474}"/>
    <cellStyle name="Normal 4 2 5 2 9 2" xfId="17394" xr:uid="{BC3F3C25-047F-4FC7-92EC-024B562BEF50}"/>
    <cellStyle name="Normal 4 2 5 3" xfId="961" xr:uid="{00000000-0005-0000-0000-000073050000}"/>
    <cellStyle name="Normal 4 2 5 3 10" xfId="23368" xr:uid="{79750114-A351-4CCB-867C-76DE717FA61F}"/>
    <cellStyle name="Normal 4 2 5 3 11" xfId="12751" xr:uid="{68D682AD-CD8A-4A06-B9ED-79FA4A5D9671}"/>
    <cellStyle name="Normal 4 2 5 3 2" xfId="2778" xr:uid="{00000000-0005-0000-0000-0000E1050000}"/>
    <cellStyle name="Normal 4 2 5 3 2 2" xfId="3323" xr:uid="{00000000-0005-0000-0000-0000E2050000}"/>
    <cellStyle name="Normal 4 2 5 3 2 2 2" xfId="6381" xr:uid="{C605AE42-8AF8-4194-BC12-7E70C5668458}"/>
    <cellStyle name="Normal 4 2 5 3 2 2 2 2" xfId="25934" xr:uid="{881930D7-1D5F-4EE7-99A4-6ED322AE55F4}"/>
    <cellStyle name="Normal 4 2 5 3 2 2 2 3" xfId="15950" xr:uid="{9C3F95C9-7282-4699-ABF6-D9D420A73124}"/>
    <cellStyle name="Normal 4 2 5 3 2 2 3" xfId="8403" xr:uid="{63265D94-9F3F-4751-862E-84A7C7425231}"/>
    <cellStyle name="Normal 4 2 5 3 2 2 3 2" xfId="18783" xr:uid="{87EB6427-0939-4666-98F2-B807DC62D3A7}"/>
    <cellStyle name="Normal 4 2 5 3 2 2 4" xfId="11236" xr:uid="{6D46F3E2-61ED-49DD-A7B0-4D3D5DE01971}"/>
    <cellStyle name="Normal 4 2 5 3 2 2 4 2" xfId="21616" xr:uid="{D9A396D4-C104-4104-8079-35ECEFA27857}"/>
    <cellStyle name="Normal 4 2 5 3 2 2 5" xfId="22732" xr:uid="{79BD1422-BA6E-495E-B773-5F7BDF605971}"/>
    <cellStyle name="Normal 4 2 5 3 2 2 6" xfId="13880" xr:uid="{ED7E36B9-4F50-4BEF-8561-30C24B6E9567}"/>
    <cellStyle name="Normal 4 2 5 3 2 3" xfId="4335" xr:uid="{39B36460-E5E2-499F-B81B-388D9582238E}"/>
    <cellStyle name="Normal 4 2 5 3 2 3 2" xfId="9107" xr:uid="{B92390C0-83F6-4DAD-BC04-EB8BF96EDE31}"/>
    <cellStyle name="Normal 4 2 5 3 2 3 2 2" xfId="29150" xr:uid="{070640E3-9208-4E43-A10C-1694F45BCA18}"/>
    <cellStyle name="Normal 4 2 5 3 2 3 2 3" xfId="19487" xr:uid="{7F818460-2C5F-4647-B0B0-F6EF4BED27A8}"/>
    <cellStyle name="Normal 4 2 5 3 2 3 3" xfId="11940" xr:uid="{945CD2CC-9CFA-4EC6-9F24-795824B1CA01}"/>
    <cellStyle name="Normal 4 2 5 3 2 3 3 2" xfId="22320" xr:uid="{22E56662-CC04-4231-9943-6BCB77BBCA11}"/>
    <cellStyle name="Normal 4 2 5 3 2 3 4" xfId="22642" xr:uid="{A0C14500-DB99-4ED6-9B7F-46A1EE961179}"/>
    <cellStyle name="Normal 4 2 5 3 2 3 5" xfId="16654" xr:uid="{10B3DEC3-B4E7-4C9B-AB4B-DB531B6D72E3}"/>
    <cellStyle name="Normal 4 2 5 3 2 4" xfId="5996" xr:uid="{1A0F0C4D-3DB7-4C15-A38C-F56B40761BAE}"/>
    <cellStyle name="Normal 4 2 5 3 2 4 2" xfId="26488" xr:uid="{29AFC224-D2C8-4CEC-9F58-60B5AC8080FC}"/>
    <cellStyle name="Normal 4 2 5 3 2 4 3" xfId="15449" xr:uid="{2DFD23E7-52D0-45DD-9860-4A74BC84B353}"/>
    <cellStyle name="Normal 4 2 5 3 2 5" xfId="7902" xr:uid="{E883D2D4-FF50-40C7-9722-8245DECE913C}"/>
    <cellStyle name="Normal 4 2 5 3 2 5 2" xfId="18282" xr:uid="{6B2F9257-DA6A-49DC-9D36-382C53D5F344}"/>
    <cellStyle name="Normal 4 2 5 3 2 6" xfId="10735" xr:uid="{A815C69A-3F68-4268-BC28-4657AC26A748}"/>
    <cellStyle name="Normal 4 2 5 3 2 6 2" xfId="21115" xr:uid="{EAC72D7D-689A-4F1C-B1FF-EC52E59BBEC3}"/>
    <cellStyle name="Normal 4 2 5 3 2 7" xfId="23622" xr:uid="{62CEBA34-760D-405C-B215-4548645090E9}"/>
    <cellStyle name="Normal 4 2 5 3 2 8" xfId="13233" xr:uid="{B446E305-1C65-492A-AE55-2E81932ACC2B}"/>
    <cellStyle name="Normal 4 2 5 3 3" xfId="3324" xr:uid="{00000000-0005-0000-0000-0000E3050000}"/>
    <cellStyle name="Normal 4 2 5 3 3 2" xfId="4523" xr:uid="{E5453EDB-7847-48AE-AA88-4DA4D08CB3CA}"/>
    <cellStyle name="Normal 4 2 5 3 3 2 2" xfId="9295" xr:uid="{594792DB-F602-4F9B-9710-0E8420CA1289}"/>
    <cellStyle name="Normal 4 2 5 3 3 2 2 2" xfId="29274" xr:uid="{5FD6E443-B487-4105-A522-1BD6A7BDFD1D}"/>
    <cellStyle name="Normal 4 2 5 3 3 2 2 3" xfId="19675" xr:uid="{00548E8E-C009-4C8F-B5E6-2C47547A9FC3}"/>
    <cellStyle name="Normal 4 2 5 3 3 2 3" xfId="12128" xr:uid="{55C2624A-BC5F-448E-89A1-BB428B91C339}"/>
    <cellStyle name="Normal 4 2 5 3 3 2 3 2" xfId="22508" xr:uid="{EF73F6D8-9102-4476-B85B-C502DAF53583}"/>
    <cellStyle name="Normal 4 2 5 3 3 2 4" xfId="23689" xr:uid="{AFEAA7CE-90A4-465C-836A-F5D5C5D436D2}"/>
    <cellStyle name="Normal 4 2 5 3 3 2 5" xfId="16842" xr:uid="{FA2F7731-E4AF-4871-9E36-71D90F3B9AF3}"/>
    <cellStyle name="Normal 4 2 5 3 3 3" xfId="6382" xr:uid="{B816879C-A5F2-4FEF-81E0-B90C1C1B71B1}"/>
    <cellStyle name="Normal 4 2 5 3 3 3 2" xfId="26303" xr:uid="{FF48CE8C-519D-4A38-88D4-DA1956A00C79}"/>
    <cellStyle name="Normal 4 2 5 3 3 3 3" xfId="15951" xr:uid="{5907614C-2626-4B8F-BDEA-CFD0E8F86ED4}"/>
    <cellStyle name="Normal 4 2 5 3 3 4" xfId="8404" xr:uid="{EA9A7BC6-C0E7-45EB-A8CF-4EBA6BADE169}"/>
    <cellStyle name="Normal 4 2 5 3 3 4 2" xfId="18784" xr:uid="{19191B56-EA36-4B20-AEED-830A10CAAD27}"/>
    <cellStyle name="Normal 4 2 5 3 3 5" xfId="11237" xr:uid="{C636646A-A91B-4460-BE67-329647A062AB}"/>
    <cellStyle name="Normal 4 2 5 3 3 5 2" xfId="21617" xr:uid="{6DA88660-B64C-4244-939E-63DEB00E3242}"/>
    <cellStyle name="Normal 4 2 5 3 3 6" xfId="22696" xr:uid="{AC4C5E30-F5D9-4B86-8D24-26742E4CF504}"/>
    <cellStyle name="Normal 4 2 5 3 3 7" xfId="13881" xr:uid="{C8DF9A62-7C81-4C4A-9EA7-7888785F30B1}"/>
    <cellStyle name="Normal 4 2 5 3 4" xfId="3322" xr:uid="{00000000-0005-0000-0000-0000E4050000}"/>
    <cellStyle name="Normal 4 2 5 3 4 2" xfId="6380" xr:uid="{387E779B-00CE-4EC3-892B-B2B90CA3EFE7}"/>
    <cellStyle name="Normal 4 2 5 3 4 2 2" xfId="26887" xr:uid="{A286A1A6-8CF2-4D80-8B25-D8F8DE6624FF}"/>
    <cellStyle name="Normal 4 2 5 3 4 2 3" xfId="15949" xr:uid="{37752C60-178A-4A20-9C24-8CC6E9C19ACC}"/>
    <cellStyle name="Normal 4 2 5 3 4 3" xfId="8402" xr:uid="{54A2113F-AA51-4487-952D-0029B2365B37}"/>
    <cellStyle name="Normal 4 2 5 3 4 3 2" xfId="18782" xr:uid="{3A1B1FB0-E466-42DE-9132-0C42DBD5D2D6}"/>
    <cellStyle name="Normal 4 2 5 3 4 4" xfId="11235" xr:uid="{0B0ACCC4-DB40-4733-81F6-2F736105CA80}"/>
    <cellStyle name="Normal 4 2 5 3 4 4 2" xfId="21615" xr:uid="{74A7B9B8-7A1A-454F-A977-76690D774C54}"/>
    <cellStyle name="Normal 4 2 5 3 4 5" xfId="24185" xr:uid="{A47BE7BA-D7F5-402A-AC36-51DDB649C961}"/>
    <cellStyle name="Normal 4 2 5 3 4 6" xfId="13879" xr:uid="{48A85F04-0BE0-47B5-B892-DE3379BFCC42}"/>
    <cellStyle name="Normal 4 2 5 3 5" xfId="2626" xr:uid="{00000000-0005-0000-0000-0000E5050000}"/>
    <cellStyle name="Normal 4 2 5 3 5 2" xfId="5888" xr:uid="{F9EB9A5C-A7DA-4DF2-8279-9B34F07990F0}"/>
    <cellStyle name="Normal 4 2 5 3 5 2 2" xfId="26988" xr:uid="{0D84CEF1-9AE5-410B-8E6D-1BA242AC0101}"/>
    <cellStyle name="Normal 4 2 5 3 5 2 3" xfId="15298" xr:uid="{0A4BA692-CC5E-4132-9D94-17C7477AC0CB}"/>
    <cellStyle name="Normal 4 2 5 3 5 3" xfId="7751" xr:uid="{25712DD4-1059-4CA5-9A3C-EFA115EC4468}"/>
    <cellStyle name="Normal 4 2 5 3 5 3 2" xfId="18131" xr:uid="{2E6B801A-C33C-4D75-9C90-F828E5EC0C3B}"/>
    <cellStyle name="Normal 4 2 5 3 5 4" xfId="10584" xr:uid="{B468A150-16E3-4D01-BBAB-E817329AD542}"/>
    <cellStyle name="Normal 4 2 5 3 5 4 2" xfId="20964" xr:uid="{BFCE8A20-96C1-4BCF-A6A5-A248B059E7A5}"/>
    <cellStyle name="Normal 4 2 5 3 5 5" xfId="22842" xr:uid="{ABB10640-FEDD-4C24-868F-7A8EA3B27B59}"/>
    <cellStyle name="Normal 4 2 5 3 5 6" xfId="13014" xr:uid="{220D344D-761E-4309-BD03-807ABD6DDB3A}"/>
    <cellStyle name="Normal 4 2 5 3 6" xfId="4187" xr:uid="{BC304B4B-82E9-4E7C-B296-6D65F062491B}"/>
    <cellStyle name="Normal 4 2 5 3 6 2" xfId="8959" xr:uid="{6903D274-2589-436F-A52D-2707B23AF46A}"/>
    <cellStyle name="Normal 4 2 5 3 6 2 2" xfId="19339" xr:uid="{D9D5D96A-E195-4626-94D0-384CD033A3BF}"/>
    <cellStyle name="Normal 4 2 5 3 6 3" xfId="11792" xr:uid="{C1F6140E-B44B-4175-86C0-F6252E1D6231}"/>
    <cellStyle name="Normal 4 2 5 3 6 3 2" xfId="22172" xr:uid="{34510711-65CB-48FB-8757-F6F2AA6CFE45}"/>
    <cellStyle name="Normal 4 2 5 3 6 4" xfId="24606" xr:uid="{F66BF6C3-8931-40E4-85D4-741BA5B42733}"/>
    <cellStyle name="Normal 4 2 5 3 6 5" xfId="16506" xr:uid="{8C4F2945-644E-48C4-A252-2306264F717A}"/>
    <cellStyle name="Normal 4 2 5 3 7" xfId="5265" xr:uid="{C09DB10E-1F2D-449E-B56E-05130914761F}"/>
    <cellStyle name="Normal 4 2 5 3 7 2" xfId="14563" xr:uid="{F33A083D-51F9-40EF-9E9E-66C1606CF4B3}"/>
    <cellStyle name="Normal 4 2 5 3 8" xfId="7016" xr:uid="{53721B6D-FBE2-43DF-BCCD-E6655CA3DD99}"/>
    <cellStyle name="Normal 4 2 5 3 8 2" xfId="17396" xr:uid="{072A331F-596B-4952-8436-15C6FFD85F80}"/>
    <cellStyle name="Normal 4 2 5 3 9" xfId="9849" xr:uid="{A24F73A7-1478-4E03-B26A-41F723577305}"/>
    <cellStyle name="Normal 4 2 5 3 9 2" xfId="20229" xr:uid="{66E85D27-4E42-4EE3-87C0-78058182270B}"/>
    <cellStyle name="Normal 4 2 5 4" xfId="962" xr:uid="{00000000-0005-0000-0000-000074050000}"/>
    <cellStyle name="Normal 4 2 5 4 2" xfId="3325" xr:uid="{00000000-0005-0000-0000-0000E7050000}"/>
    <cellStyle name="Normal 4 2 5 4 2 2" xfId="6383" xr:uid="{2D8A9C61-8F07-4BE3-B6CB-92BA97D88958}"/>
    <cellStyle name="Normal 4 2 5 4 2 2 2" xfId="26261" xr:uid="{FFE65A06-3AB4-4919-A981-6F99564EA57D}"/>
    <cellStyle name="Normal 4 2 5 4 2 2 3" xfId="15952" xr:uid="{BB3D1C01-5747-4DAE-B9BD-95C9518332E1}"/>
    <cellStyle name="Normal 4 2 5 4 2 3" xfId="8405" xr:uid="{C8EA9E31-80AB-44C4-A0ED-22532E9C6E9A}"/>
    <cellStyle name="Normal 4 2 5 4 2 3 2" xfId="18785" xr:uid="{6C8F56C3-F9D8-4581-A2A6-9B795558E906}"/>
    <cellStyle name="Normal 4 2 5 4 2 4" xfId="11238" xr:uid="{6658D817-0906-49C9-A476-79B6586D018E}"/>
    <cellStyle name="Normal 4 2 5 4 2 4 2" xfId="21618" xr:uid="{40772340-F376-4654-B687-93962604834C}"/>
    <cellStyle name="Normal 4 2 5 4 2 5" xfId="23349" xr:uid="{A7470EB6-7774-4F99-ADA4-26A6B94C1DE6}"/>
    <cellStyle name="Normal 4 2 5 4 2 6" xfId="13882" xr:uid="{2F51F388-9219-431B-84AF-102469B74FD8}"/>
    <cellStyle name="Normal 4 2 5 4 3" xfId="4333" xr:uid="{F79196D7-441F-4273-8A49-2B180DFCA0FD}"/>
    <cellStyle name="Normal 4 2 5 4 3 2" xfId="9105" xr:uid="{CEE77492-61F9-4417-BAFD-C519B7073992}"/>
    <cellStyle name="Normal 4 2 5 4 3 2 2" xfId="29148" xr:uid="{5DF036F2-C522-4BE5-89DB-31C26EA17703}"/>
    <cellStyle name="Normal 4 2 5 4 3 2 3" xfId="19485" xr:uid="{C968488D-217B-48EF-8AB1-EE20461C5AB5}"/>
    <cellStyle name="Normal 4 2 5 4 3 3" xfId="11938" xr:uid="{DC646F8A-CF8E-4E4C-AABB-920E1ABA1CAC}"/>
    <cellStyle name="Normal 4 2 5 4 3 3 2" xfId="22318" xr:uid="{90E7123E-3C95-4430-B5F5-CAEF48BF0651}"/>
    <cellStyle name="Normal 4 2 5 4 3 4" xfId="24548" xr:uid="{B08EFD12-EDA2-48E2-8B12-53A8A0C19493}"/>
    <cellStyle name="Normal 4 2 5 4 3 5" xfId="16652" xr:uid="{FC7ABEB3-79E1-40C6-809F-C09973868853}"/>
    <cellStyle name="Normal 4 2 5 4 4" xfId="5266" xr:uid="{90636868-3CBD-43CF-9E0C-16942A9F471A}"/>
    <cellStyle name="Normal 4 2 5 4 4 2" xfId="27535" xr:uid="{9BB7A04A-111A-48BD-950A-D4021D2D8F4B}"/>
    <cellStyle name="Normal 4 2 5 4 4 3" xfId="14564" xr:uid="{F358DA77-44A8-4EA2-97FD-95B69369D8E1}"/>
    <cellStyle name="Normal 4 2 5 4 5" xfId="7017" xr:uid="{180F0E22-7AF7-42B8-9CAF-B98E3A758FB0}"/>
    <cellStyle name="Normal 4 2 5 4 5 2" xfId="17397" xr:uid="{E5377EE4-82A2-4E2C-B29F-B7FAA78461F2}"/>
    <cellStyle name="Normal 4 2 5 4 6" xfId="9850" xr:uid="{EE520D22-54F9-4A56-882D-EDD964009DA5}"/>
    <cellStyle name="Normal 4 2 5 4 6 2" xfId="20230" xr:uid="{3E91A0AC-E69E-438A-BEC3-6BC5C92BA4B4}"/>
    <cellStyle name="Normal 4 2 5 4 7" xfId="23686" xr:uid="{F8AB6D34-FDEA-4429-8542-10CAF464858D}"/>
    <cellStyle name="Normal 4 2 5 4 8" xfId="13231" xr:uid="{52DFCB45-735F-4B62-8392-014FB9CBE2FC}"/>
    <cellStyle name="Normal 4 2 5 5" xfId="3326" xr:uid="{00000000-0005-0000-0000-0000E8050000}"/>
    <cellStyle name="Normal 4 2 5 5 2" xfId="4524" xr:uid="{6D8784FB-DF71-4A83-8BDB-B3BDE7149BF9}"/>
    <cellStyle name="Normal 4 2 5 5 2 2" xfId="9296" xr:uid="{939521D8-ADC4-43CB-94FA-F0819C3406E9}"/>
    <cellStyle name="Normal 4 2 5 5 2 2 2" xfId="29275" xr:uid="{19DF4257-E43C-469F-9C16-B24162758384}"/>
    <cellStyle name="Normal 4 2 5 5 2 2 3" xfId="19676" xr:uid="{A5E31672-4691-46A0-B679-F339810D17C6}"/>
    <cellStyle name="Normal 4 2 5 5 2 3" xfId="12129" xr:uid="{99A63C92-0408-437E-9FB4-E8FC1C9FCFAA}"/>
    <cellStyle name="Normal 4 2 5 5 2 3 2" xfId="22509" xr:uid="{67C58881-5862-41EE-9DD7-947707FCFD34}"/>
    <cellStyle name="Normal 4 2 5 5 2 4" xfId="22985" xr:uid="{A8AA8306-3676-4E55-A536-A97B78DC1C8C}"/>
    <cellStyle name="Normal 4 2 5 5 2 5" xfId="16843" xr:uid="{F53A3395-D366-43D3-947A-A5C3B26D2711}"/>
    <cellStyle name="Normal 4 2 5 5 3" xfId="6384" xr:uid="{7B8F94D8-8887-4BA3-866C-407C1FBD36D0}"/>
    <cellStyle name="Normal 4 2 5 5 3 2" xfId="27816" xr:uid="{87681F70-42A7-43F7-8321-22E7CEF77D0C}"/>
    <cellStyle name="Normal 4 2 5 5 3 3" xfId="15953" xr:uid="{5AA64C3B-0F1C-42DE-B554-03458BE76FAC}"/>
    <cellStyle name="Normal 4 2 5 5 4" xfId="8406" xr:uid="{D8F9B07C-BF9A-4884-A50C-878839D29542}"/>
    <cellStyle name="Normal 4 2 5 5 4 2" xfId="18786" xr:uid="{7EE55C6F-078D-4EB4-97C4-E0C515C05408}"/>
    <cellStyle name="Normal 4 2 5 5 5" xfId="11239" xr:uid="{BEBAF8B2-74C4-45AF-8296-FB1ACA4054FD}"/>
    <cellStyle name="Normal 4 2 5 5 5 2" xfId="21619" xr:uid="{E8BDEB03-F972-4EEF-AED1-3CE2087889AB}"/>
    <cellStyle name="Normal 4 2 5 5 6" xfId="25325" xr:uid="{CD8F67A7-A3F0-427E-B834-3775BDAD38C0}"/>
    <cellStyle name="Normal 4 2 5 5 7" xfId="13883" xr:uid="{85D00D68-9ECF-44FF-A6D4-9D8CC9870C10}"/>
    <cellStyle name="Normal 4 2 5 6" xfId="2933" xr:uid="{00000000-0005-0000-0000-0000E9050000}"/>
    <cellStyle name="Normal 4 2 5 6 2" xfId="6113" xr:uid="{BE900F96-FEA2-4E30-92A8-CAE0953D3425}"/>
    <cellStyle name="Normal 4 2 5 6 2 2" xfId="27270" xr:uid="{14F8E04A-0425-4615-95E5-8CD6F3472A76}"/>
    <cellStyle name="Normal 4 2 5 6 2 3" xfId="15591" xr:uid="{02E86C8F-E312-4B22-A092-CD1A084F2D56}"/>
    <cellStyle name="Normal 4 2 5 6 3" xfId="8044" xr:uid="{FDB47C98-6356-471F-B78F-D9589B434C33}"/>
    <cellStyle name="Normal 4 2 5 6 3 2" xfId="18424" xr:uid="{ACB89726-CBF0-487C-A098-8B8203A24883}"/>
    <cellStyle name="Normal 4 2 5 6 4" xfId="10877" xr:uid="{D467590A-68A2-4185-81DF-CE6DFE8C83CB}"/>
    <cellStyle name="Normal 4 2 5 6 4 2" xfId="21257" xr:uid="{C6486E78-3A73-4F03-8C3B-96DFCE1ED896}"/>
    <cellStyle name="Normal 4 2 5 6 5" xfId="23648" xr:uid="{8E98ABBA-56EF-4EB2-8C80-C71F3B7F9032}"/>
    <cellStyle name="Normal 4 2 5 6 6" xfId="13449" xr:uid="{A84DE8E5-B24F-4345-923E-B3A2D97ACC76}"/>
    <cellStyle name="Normal 4 2 5 7" xfId="2463" xr:uid="{00000000-0005-0000-0000-0000EA050000}"/>
    <cellStyle name="Normal 4 2 5 7 2" xfId="5754" xr:uid="{B3C0D14B-390F-41E4-BDFD-0922C0DFF1F0}"/>
    <cellStyle name="Normal 4 2 5 7 2 2" xfId="27789" xr:uid="{B73C931D-43BD-471E-82AB-D8E8B2765E0C}"/>
    <cellStyle name="Normal 4 2 5 7 2 3" xfId="15135" xr:uid="{434BEB20-E85A-4B68-8FD8-E53101751DE4}"/>
    <cellStyle name="Normal 4 2 5 7 3" xfId="7588" xr:uid="{98097413-696C-4D6B-B43B-A312583BFC60}"/>
    <cellStyle name="Normal 4 2 5 7 3 2" xfId="17968" xr:uid="{91808D4E-F3DA-4DE1-806C-2787AF64E39E}"/>
    <cellStyle name="Normal 4 2 5 7 4" xfId="10421" xr:uid="{C7695EA6-FCC5-46B3-8581-BABB751203C3}"/>
    <cellStyle name="Normal 4 2 5 7 4 2" xfId="20801" xr:uid="{C91687E2-92DF-49FB-83E1-C765A8EEDC20}"/>
    <cellStyle name="Normal 4 2 5 7 5" xfId="23070" xr:uid="{47CF11B8-F3BB-4AAE-920F-7AD967892354}"/>
    <cellStyle name="Normal 4 2 5 7 6" xfId="12851" xr:uid="{A38FCE37-52D1-467C-BFAB-9EB57318F51A}"/>
    <cellStyle name="Normal 4 2 5 8" xfId="2217" xr:uid="{00000000-0005-0000-0000-0000D9050000}"/>
    <cellStyle name="Normal 4 2 5 8 2" xfId="7344" xr:uid="{4572ABC9-1896-420C-86A5-CA9F76DFAD18}"/>
    <cellStyle name="Normal 4 2 5 8 2 2" xfId="17724" xr:uid="{38E23D4E-CAE6-422B-9F2C-0834EA8B1317}"/>
    <cellStyle name="Normal 4 2 5 8 3" xfId="10177" xr:uid="{3DE857B0-E18A-4932-8D4C-3AFD4D4E0790}"/>
    <cellStyle name="Normal 4 2 5 8 3 2" xfId="20557" xr:uid="{D5152B89-6BA3-4F88-8144-44DA55D45D7C}"/>
    <cellStyle name="Normal 4 2 5 8 4" xfId="22678" xr:uid="{BF7C7BED-1E09-48AF-BDAE-3B31DE56324F}"/>
    <cellStyle name="Normal 4 2 5 8 5" xfId="14891" xr:uid="{D71B3A97-AF0F-4824-915F-65B51B64D8FB}"/>
    <cellStyle name="Normal 4 2 5 9" xfId="3980" xr:uid="{02D1CB85-E6A3-4145-AB9C-27FB597ED793}"/>
    <cellStyle name="Normal 4 2 5 9 2" xfId="8804" xr:uid="{D0323B9F-1984-415E-B9FC-A3EA0A4AA7C1}"/>
    <cellStyle name="Normal 4 2 5 9 2 2" xfId="19184" xr:uid="{7F24D07F-AB6C-4885-B430-C8903F1F7EDB}"/>
    <cellStyle name="Normal 4 2 5 9 3" xfId="11637" xr:uid="{5809E595-3478-4878-8122-F05D934B4A9B}"/>
    <cellStyle name="Normal 4 2 5 9 3 2" xfId="22017" xr:uid="{B97DDBE7-F401-4CF7-89ED-4BA7425BFDC2}"/>
    <cellStyle name="Normal 4 2 5 9 4" xfId="16351" xr:uid="{06C86599-A475-46F6-813F-4124D8A04094}"/>
    <cellStyle name="Normal 4 2 6" xfId="963" xr:uid="{00000000-0005-0000-0000-000075050000}"/>
    <cellStyle name="Normal 4 2 6 10" xfId="7018" xr:uid="{DEFFBE65-696A-4203-9BDA-4690425232DD}"/>
    <cellStyle name="Normal 4 2 6 10 2" xfId="17398" xr:uid="{0291D174-1953-4046-9ED3-0F6455134A09}"/>
    <cellStyle name="Normal 4 2 6 11" xfId="9851" xr:uid="{2DFF8B14-F295-4A73-9C97-CE02457F3E60}"/>
    <cellStyle name="Normal 4 2 6 11 2" xfId="20231" xr:uid="{DF6BB936-6B5B-4984-BAD0-AF167AF2B481}"/>
    <cellStyle name="Normal 4 2 6 12" xfId="23290" xr:uid="{0A0B5212-006E-47FF-824A-9A325E4E6528}"/>
    <cellStyle name="Normal 4 2 6 13" xfId="12432" xr:uid="{DCA0F383-9FD0-412D-95B2-3029A322B4DD}"/>
    <cellStyle name="Normal 4 2 6 2" xfId="964" xr:uid="{00000000-0005-0000-0000-000076050000}"/>
    <cellStyle name="Normal 4 2 6 2 10" xfId="9852" xr:uid="{AAF76A15-98AD-4B4E-B884-BCF135D9E71E}"/>
    <cellStyle name="Normal 4 2 6 2 10 2" xfId="20232" xr:uid="{D322F266-7F4C-4A30-80C0-03EC2326BB7A}"/>
    <cellStyle name="Normal 4 2 6 2 11" xfId="25489" xr:uid="{93B5B837-D4AE-458F-909D-9852DE494C60}"/>
    <cellStyle name="Normal 4 2 6 2 12" xfId="12594" xr:uid="{70D1879F-DFEE-439A-8114-F9F951CC7F53}"/>
    <cellStyle name="Normal 4 2 6 2 2" xfId="965" xr:uid="{00000000-0005-0000-0000-000077050000}"/>
    <cellStyle name="Normal 4 2 6 2 2 2" xfId="3328" xr:uid="{00000000-0005-0000-0000-0000EE050000}"/>
    <cellStyle name="Normal 4 2 6 2 2 2 2" xfId="6386" xr:uid="{BAC233AC-A810-4E84-B638-9230A1EF5733}"/>
    <cellStyle name="Normal 4 2 6 2 2 2 2 2" xfId="27436" xr:uid="{01FEDD6C-50A2-42AD-BAEA-5B3F2BA9B97A}"/>
    <cellStyle name="Normal 4 2 6 2 2 2 2 3" xfId="25891" xr:uid="{D370D220-E45B-4428-804E-88C734B5BA41}"/>
    <cellStyle name="Normal 4 2 6 2 2 2 2 4" xfId="15955" xr:uid="{B86B1128-6148-4733-AA93-440790B6DAC6}"/>
    <cellStyle name="Normal 4 2 6 2 2 2 3" xfId="8408" xr:uid="{13F54889-9A2A-4EAE-9E4D-B98CA4578160}"/>
    <cellStyle name="Normal 4 2 6 2 2 2 3 2" xfId="28906" xr:uid="{23A09F88-3BC4-4005-89B4-928F9EB03608}"/>
    <cellStyle name="Normal 4 2 6 2 2 2 3 3" xfId="18788" xr:uid="{FBBABA64-E424-4A9F-AA21-7B14DA85B7DB}"/>
    <cellStyle name="Normal 4 2 6 2 2 2 4" xfId="11241" xr:uid="{7408C84E-0E61-492E-ACF8-C9C3926B6747}"/>
    <cellStyle name="Normal 4 2 6 2 2 2 4 2" xfId="21621" xr:uid="{E053CD8D-E533-488E-B006-84049A8B0B14}"/>
    <cellStyle name="Normal 4 2 6 2 2 2 5" xfId="23775" xr:uid="{F2768962-D32F-4F2C-B61F-D72571688E4C}"/>
    <cellStyle name="Normal 4 2 6 2 2 2 6" xfId="13885" xr:uid="{0B2A3A0F-5995-44D1-B366-34381A1C7D8E}"/>
    <cellStyle name="Normal 4 2 6 2 2 3" xfId="4336" xr:uid="{857F86B8-95F4-4D78-8DC8-9C82D2E1F62A}"/>
    <cellStyle name="Normal 4 2 6 2 2 3 2" xfId="9108" xr:uid="{1F71B0AA-B07E-4E1B-B426-81E8CE243CCB}"/>
    <cellStyle name="Normal 4 2 6 2 2 3 2 2" xfId="29151" xr:uid="{1E8BF86F-831C-480C-922A-037576019845}"/>
    <cellStyle name="Normal 4 2 6 2 2 3 2 3" xfId="19488" xr:uid="{7D3B6463-E4B3-4766-BC1A-4E297A722C8A}"/>
    <cellStyle name="Normal 4 2 6 2 2 3 3" xfId="11941" xr:uid="{BE966F00-1B64-4BBB-9425-77D4C0A09E5B}"/>
    <cellStyle name="Normal 4 2 6 2 2 3 3 2" xfId="22321" xr:uid="{0FFB036E-9636-4239-8BEA-C670967D3303}"/>
    <cellStyle name="Normal 4 2 6 2 2 3 4" xfId="25208" xr:uid="{E1531264-CDA4-4A91-86DD-32418CD92D27}"/>
    <cellStyle name="Normal 4 2 6 2 2 3 5" xfId="16655" xr:uid="{26BB06FE-C18D-48A2-88D1-79ACDB3FEBE0}"/>
    <cellStyle name="Normal 4 2 6 2 2 4" xfId="5269" xr:uid="{845432CD-F2D3-4D76-907D-D59FA9CD2874}"/>
    <cellStyle name="Normal 4 2 6 2 2 4 2" xfId="27714" xr:uid="{A445EB11-AC63-43BA-9DB2-5C1783F44351}"/>
    <cellStyle name="Normal 4 2 6 2 2 4 3" xfId="14567" xr:uid="{A512F79D-014F-4042-B953-7D07D24825A3}"/>
    <cellStyle name="Normal 4 2 6 2 2 5" xfId="7020" xr:uid="{D760C8EB-0D87-4AC0-8888-2BA1C8E6609F}"/>
    <cellStyle name="Normal 4 2 6 2 2 5 2" xfId="17400" xr:uid="{9F4F324B-1C74-4189-84AD-6C60919BC47C}"/>
    <cellStyle name="Normal 4 2 6 2 2 6" xfId="9853" xr:uid="{1C183A3C-01F1-47A9-99F4-EA098027F5B3}"/>
    <cellStyle name="Normal 4 2 6 2 2 6 2" xfId="20233" xr:uid="{BAF14791-1445-4BFD-BB71-EA245F0BD374}"/>
    <cellStyle name="Normal 4 2 6 2 2 7" xfId="24661" xr:uid="{715982D8-8CCD-4DB3-A321-1023E28E91DD}"/>
    <cellStyle name="Normal 4 2 6 2 2 8" xfId="13235" xr:uid="{AE4511A6-6A37-451D-9339-1781BCD0E6C2}"/>
    <cellStyle name="Normal 4 2 6 2 3" xfId="3329" xr:uid="{00000000-0005-0000-0000-0000EF050000}"/>
    <cellStyle name="Normal 4 2 6 2 3 2" xfId="4525" xr:uid="{3B4A1E04-19F3-4BAC-8FB4-223D8C385833}"/>
    <cellStyle name="Normal 4 2 6 2 3 2 2" xfId="9297" xr:uid="{2643789D-BFF3-4FDE-89AE-576DAE0B7112}"/>
    <cellStyle name="Normal 4 2 6 2 3 2 2 2" xfId="29276" xr:uid="{ADC3726D-943B-4422-AA3B-312D33597F2D}"/>
    <cellStyle name="Normal 4 2 6 2 3 2 2 3" xfId="19677" xr:uid="{7F045121-FE28-46D2-8BD9-F2FD593D591E}"/>
    <cellStyle name="Normal 4 2 6 2 3 2 3" xfId="12130" xr:uid="{0E3A85B9-3D67-49A3-AC4A-3F0B11D3BE28}"/>
    <cellStyle name="Normal 4 2 6 2 3 2 3 2" xfId="22510" xr:uid="{A532BA39-5A27-49FF-B9D0-60AB1D2FC30C}"/>
    <cellStyle name="Normal 4 2 6 2 3 2 4" xfId="25729" xr:uid="{D479B867-F913-46C3-8BC5-AD701191ADBD}"/>
    <cellStyle name="Normal 4 2 6 2 3 2 5" xfId="16844" xr:uid="{5D574386-622A-4518-AF71-2749C6E6758C}"/>
    <cellStyle name="Normal 4 2 6 2 3 3" xfId="6387" xr:uid="{E3EC29E1-6B29-4691-AB1C-9E9E1E6D1FED}"/>
    <cellStyle name="Normal 4 2 6 2 3 3 2" xfId="26451" xr:uid="{EDC3EDAC-2582-499B-83E7-7013BC20D12A}"/>
    <cellStyle name="Normal 4 2 6 2 3 3 3" xfId="15956" xr:uid="{70662303-3DE4-41B2-BA67-8D3E9A6F8572}"/>
    <cellStyle name="Normal 4 2 6 2 3 4" xfId="8409" xr:uid="{BA7460BF-5E29-4C76-B10D-498E7A56FBC8}"/>
    <cellStyle name="Normal 4 2 6 2 3 4 2" xfId="18789" xr:uid="{AA8F3C40-3D91-473A-941F-906738993696}"/>
    <cellStyle name="Normal 4 2 6 2 3 5" xfId="11242" xr:uid="{895AA936-CA0C-4AD0-9B67-A23D4BBA7485}"/>
    <cellStyle name="Normal 4 2 6 2 3 5 2" xfId="21622" xr:uid="{B0D3F07F-5DD6-4BB5-8FA2-B4B5E91E4DE2}"/>
    <cellStyle name="Normal 4 2 6 2 3 6" xfId="23642" xr:uid="{FAEA117C-7D53-4795-9506-15D60D08DB14}"/>
    <cellStyle name="Normal 4 2 6 2 3 7" xfId="13886" xr:uid="{07894BF5-186F-46A5-90C3-C0E35D34DD71}"/>
    <cellStyle name="Normal 4 2 6 2 4" xfId="3327" xr:uid="{00000000-0005-0000-0000-0000F0050000}"/>
    <cellStyle name="Normal 4 2 6 2 4 2" xfId="6385" xr:uid="{1EFB95CC-F524-4CCE-B4C8-B3532779C91A}"/>
    <cellStyle name="Normal 4 2 6 2 4 2 2" xfId="27676" xr:uid="{5221F9D5-5C43-4BD8-A639-B8EAD77C4AA0}"/>
    <cellStyle name="Normal 4 2 6 2 4 2 3" xfId="15954" xr:uid="{4AA7393A-9535-46B1-AE7B-422F403D5E63}"/>
    <cellStyle name="Normal 4 2 6 2 4 3" xfId="8407" xr:uid="{BD057D78-443F-4F6A-BD3C-B805CE90C35E}"/>
    <cellStyle name="Normal 4 2 6 2 4 3 2" xfId="18787" xr:uid="{D7A8E92A-98A9-40BB-94F4-2F8B9EA5559F}"/>
    <cellStyle name="Normal 4 2 6 2 4 4" xfId="11240" xr:uid="{B77882D4-2BB8-4E51-817A-F4DFBF0C2F01}"/>
    <cellStyle name="Normal 4 2 6 2 4 4 2" xfId="21620" xr:uid="{19B015B6-C3D9-4F13-A81C-788AA33944AD}"/>
    <cellStyle name="Normal 4 2 6 2 4 5" xfId="24569" xr:uid="{9069EFC3-BB10-45D2-ACFB-9403E33DCD81}"/>
    <cellStyle name="Normal 4 2 6 2 4 6" xfId="13884" xr:uid="{4372CB72-119F-489D-BBEB-1AD6D0581791}"/>
    <cellStyle name="Normal 4 2 6 2 5" xfId="2609" xr:uid="{00000000-0005-0000-0000-0000F1050000}"/>
    <cellStyle name="Normal 4 2 6 2 5 2" xfId="5873" xr:uid="{07DD4D81-18F0-424D-AB3F-DCC8D97687DA}"/>
    <cellStyle name="Normal 4 2 6 2 5 2 2" xfId="28153" xr:uid="{0A8188F9-9BE0-4643-A3E1-78D3C7C185FA}"/>
    <cellStyle name="Normal 4 2 6 2 5 2 3" xfId="15281" xr:uid="{7DA7F9BC-5C98-4BE4-9B9A-C10CE37169CE}"/>
    <cellStyle name="Normal 4 2 6 2 5 3" xfId="7734" xr:uid="{FED3B4A8-396E-42D7-B50F-9D3B0DBCA14D}"/>
    <cellStyle name="Normal 4 2 6 2 5 3 2" xfId="18114" xr:uid="{3D2EC2C8-79D0-47C5-80A4-2811D2A4C0F5}"/>
    <cellStyle name="Normal 4 2 6 2 5 4" xfId="10567" xr:uid="{B4611E73-2207-41F3-8632-1E9574B02295}"/>
    <cellStyle name="Normal 4 2 6 2 5 4 2" xfId="20947" xr:uid="{C2CB5B8B-BB12-453B-9554-7525A2BD3805}"/>
    <cellStyle name="Normal 4 2 6 2 5 5" xfId="23499" xr:uid="{01E9226A-9A95-4F7B-B42B-1AACED1D9B86}"/>
    <cellStyle name="Normal 4 2 6 2 5 6" xfId="12997" xr:uid="{9A39D173-392B-4426-AD21-69500934C59C}"/>
    <cellStyle name="Normal 4 2 6 2 6" xfId="2360" xr:uid="{00000000-0005-0000-0000-0000EC050000}"/>
    <cellStyle name="Normal 4 2 6 2 6 2" xfId="7487" xr:uid="{36A58D09-B824-4A83-8738-F5426A950A4E}"/>
    <cellStyle name="Normal 4 2 6 2 6 2 2" xfId="17867" xr:uid="{B28F8718-5697-444D-AE82-7AF47CC92C2B}"/>
    <cellStyle name="Normal 4 2 6 2 6 3" xfId="10320" xr:uid="{3ED99E39-33F5-4F31-98CE-B9FEE95B9407}"/>
    <cellStyle name="Normal 4 2 6 2 6 3 2" xfId="20700" xr:uid="{37D94780-3B16-4555-9083-35032C5908D6}"/>
    <cellStyle name="Normal 4 2 6 2 6 4" xfId="23375" xr:uid="{1A3EA359-9DE4-4D7E-8066-FF4884B37497}"/>
    <cellStyle name="Normal 4 2 6 2 6 5" xfId="15034" xr:uid="{7F5C3E7B-8BFC-4881-9F5E-4D195B13A68F}"/>
    <cellStyle name="Normal 4 2 6 2 7" xfId="3897" xr:uid="{AA3D5DF3-B1EE-4297-AA11-BA003746AEB6}"/>
    <cellStyle name="Normal 4 2 6 2 7 2" xfId="8729" xr:uid="{53ADFC7F-9696-475D-9D78-12468888E6C4}"/>
    <cellStyle name="Normal 4 2 6 2 7 2 2" xfId="19109" xr:uid="{54C6A38B-1B82-465D-A279-513907E7CFA6}"/>
    <cellStyle name="Normal 4 2 6 2 7 3" xfId="11562" xr:uid="{6B266857-CB04-46C9-B790-0A3E49B6057C}"/>
    <cellStyle name="Normal 4 2 6 2 7 3 2" xfId="21942" xr:uid="{972EF6E0-3C28-452F-8AE8-878C81AA9467}"/>
    <cellStyle name="Normal 4 2 6 2 7 4" xfId="16276" xr:uid="{0F76F6A9-D3F2-42FB-8BF3-311F1A13DB19}"/>
    <cellStyle name="Normal 4 2 6 2 8" xfId="5268" xr:uid="{319875FB-8008-49E7-9C02-EED376AEFF7C}"/>
    <cellStyle name="Normal 4 2 6 2 8 2" xfId="14566" xr:uid="{DDF5DFE2-BAD9-4697-BDB6-C9BA65F2F991}"/>
    <cellStyle name="Normal 4 2 6 2 9" xfId="7019" xr:uid="{0F7B2D12-A05C-4F27-BE47-222BC3C4A06A}"/>
    <cellStyle name="Normal 4 2 6 2 9 2" xfId="17399" xr:uid="{CDA9802D-6A62-4039-96EA-9AB473645173}"/>
    <cellStyle name="Normal 4 2 6 3" xfId="966" xr:uid="{00000000-0005-0000-0000-000078050000}"/>
    <cellStyle name="Normal 4 2 6 3 2" xfId="3330" xr:uid="{00000000-0005-0000-0000-0000F3050000}"/>
    <cellStyle name="Normal 4 2 6 3 2 2" xfId="6388" xr:uid="{FE92993F-BAF8-4C5B-9F7C-AE05EE62D22B}"/>
    <cellStyle name="Normal 4 2 6 3 2 2 2" xfId="25676" xr:uid="{C0EE5ABE-996E-4F6B-B7AD-58B41061E466}"/>
    <cellStyle name="Normal 4 2 6 3 2 2 3" xfId="27987" xr:uid="{2F42EDBE-BC3F-4C91-BAAE-6B0948836DED}"/>
    <cellStyle name="Normal 4 2 6 3 2 2 4" xfId="15957" xr:uid="{7426F8A1-AE9F-41EA-8EA0-D58B5D52ACF8}"/>
    <cellStyle name="Normal 4 2 6 3 2 3" xfId="8410" xr:uid="{C474FC15-91E5-4D33-B0F6-A82653846DB4}"/>
    <cellStyle name="Normal 4 2 6 3 2 3 2" xfId="28907" xr:uid="{CF51905B-2ADD-40D8-A7FB-31E292C6AF88}"/>
    <cellStyle name="Normal 4 2 6 3 2 3 3" xfId="18790" xr:uid="{343A9DA3-0E4B-4C2D-9F23-ED2461D33386}"/>
    <cellStyle name="Normal 4 2 6 3 2 4" xfId="11243" xr:uid="{90FC2832-9F79-4557-BE5E-1089DDFF8350}"/>
    <cellStyle name="Normal 4 2 6 3 2 4 2" xfId="21623" xr:uid="{8DA32EF5-1CEB-4CC4-BC92-F33A8B50D9F0}"/>
    <cellStyle name="Normal 4 2 6 3 2 5" xfId="24310" xr:uid="{B6AAD285-E742-4B62-B4ED-57D839C9066F}"/>
    <cellStyle name="Normal 4 2 6 3 2 6" xfId="13887" xr:uid="{1B2BD6CC-67ED-4A93-99E0-2748B9D2A540}"/>
    <cellStyle name="Normal 4 2 6 3 3" xfId="2779" xr:uid="{00000000-0005-0000-0000-0000F4050000}"/>
    <cellStyle name="Normal 4 2 6 3 3 2" xfId="5997" xr:uid="{1684FD6E-1C2D-4B92-B5D1-821C8B9D5A9C}"/>
    <cellStyle name="Normal 4 2 6 3 3 2 2" xfId="28342" xr:uid="{7C3DF070-E185-4A69-87FA-43E27DBE019C}"/>
    <cellStyle name="Normal 4 2 6 3 3 2 3" xfId="15450" xr:uid="{77B3597A-511B-4796-85FD-53FDBEE36A9B}"/>
    <cellStyle name="Normal 4 2 6 3 3 3" xfId="7903" xr:uid="{9A99C179-EF21-47B5-92A9-F85335778B74}"/>
    <cellStyle name="Normal 4 2 6 3 3 3 2" xfId="18283" xr:uid="{82730A57-B685-428B-A2BD-50CA72A6FBD0}"/>
    <cellStyle name="Normal 4 2 6 3 3 4" xfId="10736" xr:uid="{9F70DF0B-080C-4430-B3C0-91DD352022C6}"/>
    <cellStyle name="Normal 4 2 6 3 3 4 2" xfId="21116" xr:uid="{2466BF61-16A6-4DF7-A8C3-712F105B9071}"/>
    <cellStyle name="Normal 4 2 6 3 3 5" xfId="23879" xr:uid="{8596DDE8-CBB3-4C0D-A541-2F54AE8282B1}"/>
    <cellStyle name="Normal 4 2 6 3 3 6" xfId="13234" xr:uid="{21DE1455-38A9-4019-B32C-08D8109886B2}"/>
    <cellStyle name="Normal 4 2 6 3 4" xfId="4188" xr:uid="{40606041-DA8B-4377-AA3C-F2C00702F787}"/>
    <cellStyle name="Normal 4 2 6 3 4 2" xfId="8960" xr:uid="{C66EE141-AE82-434F-B65F-361BAD69F1E6}"/>
    <cellStyle name="Normal 4 2 6 3 4 2 2" xfId="29046" xr:uid="{9382D94B-DCB1-4011-9176-F3AC01C961F4}"/>
    <cellStyle name="Normal 4 2 6 3 4 2 3" xfId="19340" xr:uid="{23366CE6-989D-4451-AD99-E1CAB3D4CF0C}"/>
    <cellStyle name="Normal 4 2 6 3 4 3" xfId="11793" xr:uid="{6C6B874E-6267-4F5F-86D1-6C14266CB4C3}"/>
    <cellStyle name="Normal 4 2 6 3 4 3 2" xfId="22173" xr:uid="{C33C7272-BA02-473F-9F73-3E5525316369}"/>
    <cellStyle name="Normal 4 2 6 3 4 4" xfId="24915" xr:uid="{D1A430FD-F708-4F93-8B88-EB63EA560D80}"/>
    <cellStyle name="Normal 4 2 6 3 4 5" xfId="16507" xr:uid="{8609A487-7754-4F40-89C8-88528592A204}"/>
    <cellStyle name="Normal 4 2 6 3 5" xfId="5270" xr:uid="{584CF36E-63D8-4E1F-B462-50FA7D66AD92}"/>
    <cellStyle name="Normal 4 2 6 3 5 2" xfId="25935" xr:uid="{26C2E12F-6534-4FBA-A1C8-87642CD37059}"/>
    <cellStyle name="Normal 4 2 6 3 5 3" xfId="14568" xr:uid="{3B8A09C0-1692-46C5-96B7-FE928EDDD8A3}"/>
    <cellStyle name="Normal 4 2 6 3 6" xfId="7021" xr:uid="{B44D897B-9503-442F-886D-E558BAF987A4}"/>
    <cellStyle name="Normal 4 2 6 3 6 2" xfId="17401" xr:uid="{03DB9A1F-E3DC-424B-8835-C0B872E74A93}"/>
    <cellStyle name="Normal 4 2 6 3 7" xfId="9854" xr:uid="{A24C2DCE-6D31-4069-BE85-1EABC0836247}"/>
    <cellStyle name="Normal 4 2 6 3 7 2" xfId="20234" xr:uid="{16F25DB6-6C13-48F7-8EEF-F305CFA7EA75}"/>
    <cellStyle name="Normal 4 2 6 3 8" xfId="23277" xr:uid="{53F1ADCD-A2B6-443C-90D0-30C7F86D4AF5}"/>
    <cellStyle name="Normal 4 2 6 3 9" xfId="12752" xr:uid="{004352A9-0DBB-4201-B860-3A2496E83A61}"/>
    <cellStyle name="Normal 4 2 6 4" xfId="967" xr:uid="{00000000-0005-0000-0000-000079050000}"/>
    <cellStyle name="Normal 4 2 6 4 2" xfId="4526" xr:uid="{DED110EA-4FF8-44EC-81CD-282E94001006}"/>
    <cellStyle name="Normal 4 2 6 4 2 2" xfId="9298" xr:uid="{0DA1CCB9-C711-4155-A334-3C6A56E58164}"/>
    <cellStyle name="Normal 4 2 6 4 2 2 2" xfId="29277" xr:uid="{B90B2C4E-6921-4B87-9274-42B9C74AD2DF}"/>
    <cellStyle name="Normal 4 2 6 4 2 2 3" xfId="19678" xr:uid="{5D0EEA66-234D-4E46-AE98-B416CEAB992B}"/>
    <cellStyle name="Normal 4 2 6 4 2 3" xfId="12131" xr:uid="{24F307D8-4CC8-4225-993F-EB795795E782}"/>
    <cellStyle name="Normal 4 2 6 4 2 3 2" xfId="22511" xr:uid="{BFF4A2C3-5869-44F5-8885-D70070B4C538}"/>
    <cellStyle name="Normal 4 2 6 4 2 4" xfId="25432" xr:uid="{A49B63E4-FA31-42C2-BDFB-FC8FAB4DB1DA}"/>
    <cellStyle name="Normal 4 2 6 4 2 5" xfId="16845" xr:uid="{151BECC0-F259-4535-9B23-B11A73E29759}"/>
    <cellStyle name="Normal 4 2 6 4 3" xfId="5271" xr:uid="{030FAB88-72EC-442A-B69B-959D39BD510A}"/>
    <cellStyle name="Normal 4 2 6 4 3 2" xfId="28015" xr:uid="{940E6B7D-174B-42BA-9111-E86BD89D0A21}"/>
    <cellStyle name="Normal 4 2 6 4 3 3" xfId="14569" xr:uid="{7709087C-7763-4E58-9AF2-9BFC0C3F1F94}"/>
    <cellStyle name="Normal 4 2 6 4 4" xfId="7022" xr:uid="{6C011319-2626-4F1A-923C-913F15298D48}"/>
    <cellStyle name="Normal 4 2 6 4 4 2" xfId="17402" xr:uid="{9A48E7CE-7C90-447D-874F-D9D1D8BC9CEC}"/>
    <cellStyle name="Normal 4 2 6 4 5" xfId="9855" xr:uid="{4AC0B897-9F0B-4935-9EE5-C071DBF6BAB3}"/>
    <cellStyle name="Normal 4 2 6 4 5 2" xfId="20235" xr:uid="{E84A4B4A-75CD-4A59-B7DF-5D11CA0F2256}"/>
    <cellStyle name="Normal 4 2 6 4 6" xfId="23675" xr:uid="{E2572290-DD8A-4041-88A8-76E5A43C2C3E}"/>
    <cellStyle name="Normal 4 2 6 4 7" xfId="13888" xr:uid="{FDD0F8A3-0BCC-477E-BBAD-878A7FAEB041}"/>
    <cellStyle name="Normal 4 2 6 5" xfId="2934" xr:uid="{00000000-0005-0000-0000-0000F6050000}"/>
    <cellStyle name="Normal 4 2 6 5 2" xfId="6114" xr:uid="{49FD57F7-0D14-41A4-BB9A-FD686BE73B14}"/>
    <cellStyle name="Normal 4 2 6 5 2 2" xfId="25665" xr:uid="{9617A641-5376-4873-B334-0A18ACE25AF7}"/>
    <cellStyle name="Normal 4 2 6 5 2 3" xfId="26828" xr:uid="{486B707A-D64E-4F41-991E-646BFC4E3308}"/>
    <cellStyle name="Normal 4 2 6 5 2 4" xfId="15592" xr:uid="{7BC0E760-E082-469C-B346-2F2688DE3869}"/>
    <cellStyle name="Normal 4 2 6 5 3" xfId="8045" xr:uid="{04086D41-E9AD-40AE-BF3A-BADDAEFD08AE}"/>
    <cellStyle name="Normal 4 2 6 5 3 2" xfId="28752" xr:uid="{070C6FAE-E5E7-403F-BD1E-5634967E85B2}"/>
    <cellStyle name="Normal 4 2 6 5 3 3" xfId="18425" xr:uid="{0FD652B7-BF6E-46EC-AE54-2D00C96B8C57}"/>
    <cellStyle name="Normal 4 2 6 5 4" xfId="10878" xr:uid="{833C2923-73FE-445C-A9CB-EDDC2620A496}"/>
    <cellStyle name="Normal 4 2 6 5 4 2" xfId="21258" xr:uid="{3822B3BA-483E-493F-9034-8BC640CD0A99}"/>
    <cellStyle name="Normal 4 2 6 5 5" xfId="23174" xr:uid="{6E0C4EA4-0CE7-4116-B59E-5195228600A9}"/>
    <cellStyle name="Normal 4 2 6 5 6" xfId="13450" xr:uid="{99AC9C3F-479A-4003-A88D-B5EC02EAB443}"/>
    <cellStyle name="Normal 4 2 6 6" xfId="2446" xr:uid="{00000000-0005-0000-0000-0000F7050000}"/>
    <cellStyle name="Normal 4 2 6 6 2" xfId="5740" xr:uid="{E78AD926-4D52-4521-A7B9-95BD7DBAD383}"/>
    <cellStyle name="Normal 4 2 6 6 2 2" xfId="27909" xr:uid="{A90D7833-AFF6-4E69-9896-A39DF4AE1AE7}"/>
    <cellStyle name="Normal 4 2 6 6 2 3" xfId="15118" xr:uid="{2616915A-7E35-44F3-9F82-326B14B23196}"/>
    <cellStyle name="Normal 4 2 6 6 3" xfId="7571" xr:uid="{E02D6971-BBD4-4B48-851B-BCCDE6302B70}"/>
    <cellStyle name="Normal 4 2 6 6 3 2" xfId="17951" xr:uid="{1C7BCFD2-81D3-417A-A632-8DD7D1A65E82}"/>
    <cellStyle name="Normal 4 2 6 6 4" xfId="10404" xr:uid="{ECFF3D03-DFA7-4425-A720-F403C59C6701}"/>
    <cellStyle name="Normal 4 2 6 6 4 2" xfId="20784" xr:uid="{99A73FA3-7F73-437D-8071-4F5B3A3C8AF7}"/>
    <cellStyle name="Normal 4 2 6 6 5" xfId="23435" xr:uid="{37C8720F-BA41-4E79-99AA-D6470235F8D2}"/>
    <cellStyle name="Normal 4 2 6 6 6" xfId="12834" xr:uid="{570C49A3-FAF4-495A-8892-2CC6AD9653A7}"/>
    <cellStyle name="Normal 4 2 6 7" xfId="2200" xr:uid="{00000000-0005-0000-0000-0000EB050000}"/>
    <cellStyle name="Normal 4 2 6 7 2" xfId="7327" xr:uid="{EBE469A9-310C-4141-944D-1CC1B26602A5}"/>
    <cellStyle name="Normal 4 2 6 7 2 2" xfId="17707" xr:uid="{1B9B7FBB-2472-47EE-AF99-0BCDBA0F2444}"/>
    <cellStyle name="Normal 4 2 6 7 3" xfId="10160" xr:uid="{0FF57B05-FD99-4351-97BE-855AEFD9ED1D}"/>
    <cellStyle name="Normal 4 2 6 7 3 2" xfId="20540" xr:uid="{4BB541D0-49FA-4AB4-92D3-9EE0782C903D}"/>
    <cellStyle name="Normal 4 2 6 7 4" xfId="25072" xr:uid="{C021C09F-3E96-449F-BFCD-20D6CB46C1A5}"/>
    <cellStyle name="Normal 4 2 6 7 5" xfId="14874" xr:uid="{91C5B66E-C397-486B-A351-7B86C9C2CEA2}"/>
    <cellStyle name="Normal 4 2 6 8" xfId="3981" xr:uid="{39E719C9-56D6-454A-BB9F-E7BC7A19B069}"/>
    <cellStyle name="Normal 4 2 6 8 2" xfId="8805" xr:uid="{18AFC519-0509-452D-8D8A-E81B6F817390}"/>
    <cellStyle name="Normal 4 2 6 8 2 2" xfId="19185" xr:uid="{81B46A5A-09ED-45DA-A568-F500B1B04E8D}"/>
    <cellStyle name="Normal 4 2 6 8 3" xfId="11638" xr:uid="{5810BEEF-9E1E-42DF-91A4-FCAFB5433636}"/>
    <cellStyle name="Normal 4 2 6 8 3 2" xfId="22018" xr:uid="{F7A5AD6D-91FB-4763-B22A-F3CC08EE0549}"/>
    <cellStyle name="Normal 4 2 6 8 4" xfId="16352" xr:uid="{59D4C8B2-18FC-4EB9-943C-77A8A3AF0FF2}"/>
    <cellStyle name="Normal 4 2 6 9" xfId="5267" xr:uid="{2CC65B87-FEB3-4BEB-BE29-375ED386E1E2}"/>
    <cellStyle name="Normal 4 2 6 9 2" xfId="14565" xr:uid="{65D57A87-172B-4717-93B8-77D04244D815}"/>
    <cellStyle name="Normal 4 2 7" xfId="968" xr:uid="{00000000-0005-0000-0000-00007A050000}"/>
    <cellStyle name="Normal 4 2 7 10" xfId="7023" xr:uid="{C75AEBD9-7B22-4650-B68F-FC6B3EC006A0}"/>
    <cellStyle name="Normal 4 2 7 10 2" xfId="17403" xr:uid="{87CEF99F-4E84-4987-AC5A-6617EE727F05}"/>
    <cellStyle name="Normal 4 2 7 11" xfId="9856" xr:uid="{DD7630E6-64D9-45F8-BAA3-1C33580C3CC4}"/>
    <cellStyle name="Normal 4 2 7 11 2" xfId="20236" xr:uid="{2914F869-D008-4CB9-978A-74E781FD64FE}"/>
    <cellStyle name="Normal 4 2 7 12" xfId="23945" xr:uid="{EA3501E9-9971-4DAE-8CC0-9B7F32512BE8}"/>
    <cellStyle name="Normal 4 2 7 13" xfId="12494" xr:uid="{272FD9C3-2939-41EC-936A-6EFD742FF676}"/>
    <cellStyle name="Normal 4 2 7 2" xfId="969" xr:uid="{00000000-0005-0000-0000-00007B050000}"/>
    <cellStyle name="Normal 4 2 7 2 10" xfId="9857" xr:uid="{9B1E82FD-5E66-4F20-A2F0-EA31C6173BC7}"/>
    <cellStyle name="Normal 4 2 7 2 10 2" xfId="20237" xr:uid="{CDA7754F-4E62-4B5E-ACDC-34F9341A588E}"/>
    <cellStyle name="Normal 4 2 7 2 11" xfId="23334" xr:uid="{C8EDA597-C8F0-40E0-A26F-E41264E8DF50}"/>
    <cellStyle name="Normal 4 2 7 2 12" xfId="12595" xr:uid="{4FC3BA18-ABA9-4F00-9F2B-682E5BCFE915}"/>
    <cellStyle name="Normal 4 2 7 2 2" xfId="970" xr:uid="{00000000-0005-0000-0000-00007C050000}"/>
    <cellStyle name="Normal 4 2 7 2 2 2" xfId="3332" xr:uid="{00000000-0005-0000-0000-0000FB050000}"/>
    <cellStyle name="Normal 4 2 7 2 2 2 2" xfId="6390" xr:uid="{A104640B-11BD-4307-BACA-F462E8B05409}"/>
    <cellStyle name="Normal 4 2 7 2 2 2 2 2" xfId="27727" xr:uid="{538036BB-6F49-4B5A-84C5-6ECF941CE508}"/>
    <cellStyle name="Normal 4 2 7 2 2 2 2 3" xfId="28150" xr:uid="{CEC9637F-0D22-4ED5-AFD2-B7FD4F6F8D4F}"/>
    <cellStyle name="Normal 4 2 7 2 2 2 2 4" xfId="15959" xr:uid="{A2981CF7-3FE6-48D9-ACFC-DC1AF20C26CD}"/>
    <cellStyle name="Normal 4 2 7 2 2 2 3" xfId="8412" xr:uid="{76B45A79-A86F-4FDF-88DF-BD113CF49B1F}"/>
    <cellStyle name="Normal 4 2 7 2 2 2 3 2" xfId="28908" xr:uid="{6A21A0C9-778A-41D3-A142-0869BA7FE5AB}"/>
    <cellStyle name="Normal 4 2 7 2 2 2 3 3" xfId="18792" xr:uid="{8D161002-90FE-4100-A6C9-D02BC4700E68}"/>
    <cellStyle name="Normal 4 2 7 2 2 2 4" xfId="11245" xr:uid="{88C8BC9F-1286-4DEA-895C-BDF3D493CA6A}"/>
    <cellStyle name="Normal 4 2 7 2 2 2 4 2" xfId="21625" xr:uid="{9B01512E-6756-409F-80A5-11331296626B}"/>
    <cellStyle name="Normal 4 2 7 2 2 2 5" xfId="23508" xr:uid="{515FCD7A-96F3-4928-AF9E-7936EDFDB442}"/>
    <cellStyle name="Normal 4 2 7 2 2 2 6" xfId="13890" xr:uid="{5C584651-4D2E-4164-840F-CBB3F2363E79}"/>
    <cellStyle name="Normal 4 2 7 2 2 3" xfId="4337" xr:uid="{A2F0346D-0964-4489-AF9A-98C76D704BA2}"/>
    <cellStyle name="Normal 4 2 7 2 2 3 2" xfId="9109" xr:uid="{0CBE516C-84E1-4BA7-82F7-74CD1B506B4D}"/>
    <cellStyle name="Normal 4 2 7 2 2 3 2 2" xfId="29152" xr:uid="{FCA1CA00-3E69-4FEC-B15C-28A1C0FBA569}"/>
    <cellStyle name="Normal 4 2 7 2 2 3 2 3" xfId="19489" xr:uid="{F3510842-5E75-4AA4-ACED-6DCBEF17394C}"/>
    <cellStyle name="Normal 4 2 7 2 2 3 3" xfId="11942" xr:uid="{CBC68661-EB31-45DB-AA6D-FDF871813ED8}"/>
    <cellStyle name="Normal 4 2 7 2 2 3 3 2" xfId="22322" xr:uid="{EC4EDDC2-1E88-46F3-B002-8553D44B8F4D}"/>
    <cellStyle name="Normal 4 2 7 2 2 3 4" xfId="24291" xr:uid="{E6583185-FB7E-4BF1-A4F8-BE5929EDEE2F}"/>
    <cellStyle name="Normal 4 2 7 2 2 3 5" xfId="16656" xr:uid="{6380045C-725D-495C-8C15-E83B6E688C2F}"/>
    <cellStyle name="Normal 4 2 7 2 2 4" xfId="5274" xr:uid="{CF2F36A8-4210-46F0-AEF4-C136B3BC60D2}"/>
    <cellStyle name="Normal 4 2 7 2 2 4 2" xfId="26858" xr:uid="{44C835BE-4E5C-4EFB-B161-4A7B3A6435B3}"/>
    <cellStyle name="Normal 4 2 7 2 2 4 3" xfId="14572" xr:uid="{2B704AB7-BF60-4CD9-80D1-B23DB9D717E9}"/>
    <cellStyle name="Normal 4 2 7 2 2 5" xfId="7025" xr:uid="{67B594AD-469D-4118-80E6-64E604FD07BB}"/>
    <cellStyle name="Normal 4 2 7 2 2 5 2" xfId="17405" xr:uid="{F2DD9EA1-BE8D-4470-B982-6C580029D30A}"/>
    <cellStyle name="Normal 4 2 7 2 2 6" xfId="9858" xr:uid="{6A5DB13C-3DFB-4216-A525-675D4274090C}"/>
    <cellStyle name="Normal 4 2 7 2 2 6 2" xfId="20238" xr:uid="{237421BF-F932-4FFF-AB38-6B092A3E3278}"/>
    <cellStyle name="Normal 4 2 7 2 2 7" xfId="23367" xr:uid="{5144D789-F1E1-4F92-B0B6-1A55B20AE894}"/>
    <cellStyle name="Normal 4 2 7 2 2 8" xfId="13237" xr:uid="{814A08A0-E839-4E7D-857B-9695706BF099}"/>
    <cellStyle name="Normal 4 2 7 2 3" xfId="3333" xr:uid="{00000000-0005-0000-0000-0000FC050000}"/>
    <cellStyle name="Normal 4 2 7 2 3 2" xfId="4527" xr:uid="{113E0108-CA11-426D-A7AE-4C0788D53CB6}"/>
    <cellStyle name="Normal 4 2 7 2 3 2 2" xfId="9299" xr:uid="{0BFB295B-C3F7-4F36-86D6-CBDBA07D92B4}"/>
    <cellStyle name="Normal 4 2 7 2 3 2 2 2" xfId="29278" xr:uid="{39582063-3B8C-4E67-9507-ADA9A0C73728}"/>
    <cellStyle name="Normal 4 2 7 2 3 2 2 3" xfId="19679" xr:uid="{ADBD3F24-B1B1-4250-89F9-F5C959B05EFB}"/>
    <cellStyle name="Normal 4 2 7 2 3 2 3" xfId="12132" xr:uid="{1222DCB9-48E2-4AA9-842E-5EF1B5E119F0}"/>
    <cellStyle name="Normal 4 2 7 2 3 2 3 2" xfId="22512" xr:uid="{FE61A86C-E855-49B0-8C22-5164BF01611A}"/>
    <cellStyle name="Normal 4 2 7 2 3 2 4" xfId="24369" xr:uid="{34139AB0-1605-4A00-8935-FE283338C7CC}"/>
    <cellStyle name="Normal 4 2 7 2 3 2 5" xfId="16846" xr:uid="{7892A2B9-A497-431C-A7D0-1FF51ECDCB89}"/>
    <cellStyle name="Normal 4 2 7 2 3 3" xfId="6391" xr:uid="{24005D36-6C58-4A2A-AC91-27423652490B}"/>
    <cellStyle name="Normal 4 2 7 2 3 3 2" xfId="26921" xr:uid="{9FE2913F-4DF2-45FF-AA04-A1B4D2E9EA23}"/>
    <cellStyle name="Normal 4 2 7 2 3 3 3" xfId="15960" xr:uid="{0E2461BA-E4A1-420E-9D22-2B797902385B}"/>
    <cellStyle name="Normal 4 2 7 2 3 4" xfId="8413" xr:uid="{EF939839-3CEB-4523-8745-D961CA6A0D8D}"/>
    <cellStyle name="Normal 4 2 7 2 3 4 2" xfId="18793" xr:uid="{A96BBD39-090B-488A-894B-9326A5CCA39E}"/>
    <cellStyle name="Normal 4 2 7 2 3 5" xfId="11246" xr:uid="{C9992B36-10B0-4ED1-8DDD-7BF4ED461CBC}"/>
    <cellStyle name="Normal 4 2 7 2 3 5 2" xfId="21626" xr:uid="{394874BC-F433-4BF5-BD59-6F5C02316855}"/>
    <cellStyle name="Normal 4 2 7 2 3 6" xfId="24971" xr:uid="{C1B4319E-1D3B-4F63-AE06-22BBEEEA9372}"/>
    <cellStyle name="Normal 4 2 7 2 3 7" xfId="13891" xr:uid="{92B057E0-91C3-4B1B-B171-94837575EFAD}"/>
    <cellStyle name="Normal 4 2 7 2 4" xfId="3331" xr:uid="{00000000-0005-0000-0000-0000FD050000}"/>
    <cellStyle name="Normal 4 2 7 2 4 2" xfId="6389" xr:uid="{111BF01C-1114-4917-AD87-FB5B2FE55A85}"/>
    <cellStyle name="Normal 4 2 7 2 4 2 2" xfId="28653" xr:uid="{B7FA4BFC-8DF5-4D39-98F2-1F99C9FA3540}"/>
    <cellStyle name="Normal 4 2 7 2 4 2 3" xfId="15958" xr:uid="{E123A4F9-E181-44DD-B24C-B0952899D43E}"/>
    <cellStyle name="Normal 4 2 7 2 4 3" xfId="8411" xr:uid="{B30E7EE4-CD91-4910-83EA-305F60F8FAFD}"/>
    <cellStyle name="Normal 4 2 7 2 4 3 2" xfId="18791" xr:uid="{D21EB055-EE75-4725-A2C2-169E92B31C0B}"/>
    <cellStyle name="Normal 4 2 7 2 4 4" xfId="11244" xr:uid="{F76FAE72-67FD-4B53-B162-C0300C65DF8F}"/>
    <cellStyle name="Normal 4 2 7 2 4 4 2" xfId="21624" xr:uid="{C3CEF82F-8E1C-483A-B617-9BBE836DCB9A}"/>
    <cellStyle name="Normal 4 2 7 2 4 5" xfId="22914" xr:uid="{A524EB65-2F3D-4896-91AB-2D00C4E7B88E}"/>
    <cellStyle name="Normal 4 2 7 2 4 6" xfId="13889" xr:uid="{FA41583B-3916-4931-BB11-0693536E74F3}"/>
    <cellStyle name="Normal 4 2 7 2 5" xfId="2657" xr:uid="{00000000-0005-0000-0000-0000FE050000}"/>
    <cellStyle name="Normal 4 2 7 2 5 2" xfId="5917" xr:uid="{0B8E98C4-A267-4536-882E-A4447A842A72}"/>
    <cellStyle name="Normal 4 2 7 2 5 2 2" xfId="28523" xr:uid="{B360D795-95FD-463C-9900-756996F4A2B5}"/>
    <cellStyle name="Normal 4 2 7 2 5 2 3" xfId="15329" xr:uid="{74AE6123-61E8-4FD5-ADF8-771B47BB86F2}"/>
    <cellStyle name="Normal 4 2 7 2 5 3" xfId="7782" xr:uid="{34AB58B6-C80F-4279-9365-4E2AAAFAD3DC}"/>
    <cellStyle name="Normal 4 2 7 2 5 3 2" xfId="18162" xr:uid="{1E982559-A11B-4DF8-899E-505850C975CD}"/>
    <cellStyle name="Normal 4 2 7 2 5 4" xfId="10615" xr:uid="{D7B3D5ED-EF51-4FF0-A314-EE0A11BF7CCE}"/>
    <cellStyle name="Normal 4 2 7 2 5 4 2" xfId="20995" xr:uid="{DB13A2EA-6374-421D-984E-7992E4D06FE6}"/>
    <cellStyle name="Normal 4 2 7 2 5 5" xfId="23325" xr:uid="{7140C098-BC0D-4672-B2B9-EE4625B52432}"/>
    <cellStyle name="Normal 4 2 7 2 5 6" xfId="13059" xr:uid="{5131B977-8762-4AD2-B136-13B11C91F4DB}"/>
    <cellStyle name="Normal 4 2 7 2 6" xfId="2361" xr:uid="{00000000-0005-0000-0000-0000F9050000}"/>
    <cellStyle name="Normal 4 2 7 2 6 2" xfId="7488" xr:uid="{6D14173A-43EB-49FA-8F83-F337B32B1E9C}"/>
    <cellStyle name="Normal 4 2 7 2 6 2 2" xfId="17868" xr:uid="{E4CB5BC6-FF96-4E57-95EA-5649002034A5}"/>
    <cellStyle name="Normal 4 2 7 2 6 3" xfId="10321" xr:uid="{072E85DB-784C-42A4-B9B3-6D28478D462C}"/>
    <cellStyle name="Normal 4 2 7 2 6 3 2" xfId="20701" xr:uid="{97AF1658-E4E3-4AB0-B9D6-BF6C3B1E1215}"/>
    <cellStyle name="Normal 4 2 7 2 6 4" xfId="23978" xr:uid="{7E8A1A54-5878-43CD-AFD2-E284B8365121}"/>
    <cellStyle name="Normal 4 2 7 2 6 5" xfId="15035" xr:uid="{880158E5-203E-48BE-BEEE-0FCB4F074F6F}"/>
    <cellStyle name="Normal 4 2 7 2 7" xfId="3898" xr:uid="{95B3FED8-33A7-4EE0-B147-F06D67130D62}"/>
    <cellStyle name="Normal 4 2 7 2 7 2" xfId="8730" xr:uid="{9F10AB3E-B78D-4030-986E-CBE8C079A842}"/>
    <cellStyle name="Normal 4 2 7 2 7 2 2" xfId="19110" xr:uid="{F1A858DD-C3DB-4077-B8BF-B36DF118D961}"/>
    <cellStyle name="Normal 4 2 7 2 7 3" xfId="11563" xr:uid="{EB48044C-321E-41BB-B7B5-229AF60CC36C}"/>
    <cellStyle name="Normal 4 2 7 2 7 3 2" xfId="21943" xr:uid="{358D9FE7-445A-4896-A7EE-AA20328B1EEE}"/>
    <cellStyle name="Normal 4 2 7 2 7 4" xfId="16277" xr:uid="{13C88D2F-287E-4A14-B313-C8CA6C86FF4D}"/>
    <cellStyle name="Normal 4 2 7 2 8" xfId="5273" xr:uid="{237905E0-C648-4B61-B7E0-EC5463F82D93}"/>
    <cellStyle name="Normal 4 2 7 2 8 2" xfId="14571" xr:uid="{05B823AA-78FD-4DE9-BEEE-402DE116742F}"/>
    <cellStyle name="Normal 4 2 7 2 9" xfId="7024" xr:uid="{48F952B1-AD2A-4E5D-8EA9-E2F952458A23}"/>
    <cellStyle name="Normal 4 2 7 2 9 2" xfId="17404" xr:uid="{094EAE94-18DC-4BC2-864D-753A9ACBD085}"/>
    <cellStyle name="Normal 4 2 7 3" xfId="971" xr:uid="{00000000-0005-0000-0000-00007D050000}"/>
    <cellStyle name="Normal 4 2 7 3 2" xfId="3334" xr:uid="{00000000-0005-0000-0000-000000060000}"/>
    <cellStyle name="Normal 4 2 7 3 2 2" xfId="6392" xr:uid="{6894B5CC-A9EF-4A60-BDE9-95263FC21D97}"/>
    <cellStyle name="Normal 4 2 7 3 2 2 2" xfId="24618" xr:uid="{5E855E91-9205-4EEA-A6EF-2EDDC6D19AEC}"/>
    <cellStyle name="Normal 4 2 7 3 2 2 3" xfId="28410" xr:uid="{20943430-55D3-462E-BC2F-75B8BB4DA39D}"/>
    <cellStyle name="Normal 4 2 7 3 2 2 4" xfId="15961" xr:uid="{A624F227-6BF0-4751-A735-E610CB4161D9}"/>
    <cellStyle name="Normal 4 2 7 3 2 3" xfId="8414" xr:uid="{F49FB817-3E57-46EA-82E0-F65264ECE60D}"/>
    <cellStyle name="Normal 4 2 7 3 2 3 2" xfId="28909" xr:uid="{C67EA1F7-CEAB-40B8-B20E-1D6E5080FF91}"/>
    <cellStyle name="Normal 4 2 7 3 2 3 3" xfId="18794" xr:uid="{4373D8BB-E58E-429B-A6EE-2F8F0C677499}"/>
    <cellStyle name="Normal 4 2 7 3 2 4" xfId="11247" xr:uid="{94D54862-EBCD-4AB4-994D-2B7E41C49496}"/>
    <cellStyle name="Normal 4 2 7 3 2 4 2" xfId="21627" xr:uid="{83B10924-4B83-4D1E-A513-05EBC9E74FBE}"/>
    <cellStyle name="Normal 4 2 7 3 2 5" xfId="23539" xr:uid="{35D40B51-041E-45E9-826C-55A1A9E1D1AD}"/>
    <cellStyle name="Normal 4 2 7 3 2 6" xfId="13892" xr:uid="{59EEE289-60C0-4CE9-AD10-F17BDF93D2B8}"/>
    <cellStyle name="Normal 4 2 7 3 3" xfId="2780" xr:uid="{00000000-0005-0000-0000-000001060000}"/>
    <cellStyle name="Normal 4 2 7 3 3 2" xfId="5998" xr:uid="{862657B4-C8A8-4485-AD9D-2E02B17136BA}"/>
    <cellStyle name="Normal 4 2 7 3 3 2 2" xfId="26446" xr:uid="{2BD4EA99-7000-4956-8F32-99348924CBDE}"/>
    <cellStyle name="Normal 4 2 7 3 3 2 3" xfId="15451" xr:uid="{7EB9AA54-6740-4350-8021-517A5B053727}"/>
    <cellStyle name="Normal 4 2 7 3 3 3" xfId="7904" xr:uid="{561FFBA7-0444-4BE1-A885-359AA0311B2A}"/>
    <cellStyle name="Normal 4 2 7 3 3 3 2" xfId="18284" xr:uid="{FC06019D-4AA8-44CB-AE39-E5C0BEA226EB}"/>
    <cellStyle name="Normal 4 2 7 3 3 4" xfId="10737" xr:uid="{4AECFF8A-6016-43FA-BDF8-CE807158EFA1}"/>
    <cellStyle name="Normal 4 2 7 3 3 4 2" xfId="21117" xr:uid="{1270DBE3-E6EE-4E4C-AF01-1B829F41CC24}"/>
    <cellStyle name="Normal 4 2 7 3 3 5" xfId="23865" xr:uid="{5F4B6C36-E53B-4916-B805-5DDA1C345929}"/>
    <cellStyle name="Normal 4 2 7 3 3 6" xfId="13236" xr:uid="{AF5EC30D-9029-4B11-A9CD-FBECBFF08BFB}"/>
    <cellStyle name="Normal 4 2 7 3 4" xfId="4189" xr:uid="{EE098A8E-BB8D-44E9-98A5-A8DCD7678D57}"/>
    <cellStyle name="Normal 4 2 7 3 4 2" xfId="8961" xr:uid="{6D043502-6E4C-4B0F-87E4-A2DD1FC9E754}"/>
    <cellStyle name="Normal 4 2 7 3 4 2 2" xfId="29047" xr:uid="{1F7E944F-324A-4193-8BB1-22B01FABCC39}"/>
    <cellStyle name="Normal 4 2 7 3 4 2 3" xfId="19341" xr:uid="{C05A1BEC-8249-4BD2-BCD5-417BABEB63CD}"/>
    <cellStyle name="Normal 4 2 7 3 4 3" xfId="11794" xr:uid="{89D4EB9E-A9AC-4A1D-8027-0C3EC3B29DE1}"/>
    <cellStyle name="Normal 4 2 7 3 4 3 2" xfId="22174" xr:uid="{BDF2FB53-3E3B-4EA3-BE85-D79FD0004FA2}"/>
    <cellStyle name="Normal 4 2 7 3 4 4" xfId="24009" xr:uid="{DCAF9AA8-B18D-4E10-9745-AAFD5B1F7DE0}"/>
    <cellStyle name="Normal 4 2 7 3 4 5" xfId="16508" xr:uid="{A3F04144-E344-4A3A-BB98-1F3C830D127F}"/>
    <cellStyle name="Normal 4 2 7 3 5" xfId="5275" xr:uid="{A8E8EAA8-488D-4AC8-B651-AA208792813B}"/>
    <cellStyle name="Normal 4 2 7 3 5 2" xfId="27538" xr:uid="{C9D662AF-980D-43AF-BA91-F77D209B3D77}"/>
    <cellStyle name="Normal 4 2 7 3 5 3" xfId="14573" xr:uid="{9E0F34C7-04E4-4686-9E4C-C7AABA552520}"/>
    <cellStyle name="Normal 4 2 7 3 6" xfId="7026" xr:uid="{7101569A-1C52-4460-BE75-A60726303EEF}"/>
    <cellStyle name="Normal 4 2 7 3 6 2" xfId="17406" xr:uid="{73635458-58A4-4D2A-ADCA-702B8E38EC46}"/>
    <cellStyle name="Normal 4 2 7 3 7" xfId="9859" xr:uid="{5A92F21F-822C-4C88-8BEA-8D714C64FC1F}"/>
    <cellStyle name="Normal 4 2 7 3 7 2" xfId="20239" xr:uid="{C911BBDC-5203-4D2A-8C89-901D5AF5BED9}"/>
    <cellStyle name="Normal 4 2 7 3 8" xfId="25455" xr:uid="{90304659-5AF2-40EA-8466-8A49D787F88E}"/>
    <cellStyle name="Normal 4 2 7 3 9" xfId="12753" xr:uid="{67BD0219-01D4-4407-BD68-97C2F796C297}"/>
    <cellStyle name="Normal 4 2 7 4" xfId="972" xr:uid="{00000000-0005-0000-0000-00007E050000}"/>
    <cellStyle name="Normal 4 2 7 4 2" xfId="4528" xr:uid="{1E03E791-A4F0-4FB5-93A5-7A859C73DCFD}"/>
    <cellStyle name="Normal 4 2 7 4 2 2" xfId="9300" xr:uid="{43907C58-C7A7-48A0-B170-8259FB5E8ACB}"/>
    <cellStyle name="Normal 4 2 7 4 2 2 2" xfId="29279" xr:uid="{139B9E3C-FA64-4957-A942-870D28718899}"/>
    <cellStyle name="Normal 4 2 7 4 2 2 3" xfId="19680" xr:uid="{7FF9FCA9-5DAF-4A37-8A8B-FE7CAD87B57C}"/>
    <cellStyle name="Normal 4 2 7 4 2 3" xfId="12133" xr:uid="{2300D057-5705-4915-9AB1-A036255FD8A3}"/>
    <cellStyle name="Normal 4 2 7 4 2 3 2" xfId="22513" xr:uid="{EF00A232-1983-45C7-99C1-25BCFF2E7EE2}"/>
    <cellStyle name="Normal 4 2 7 4 2 4" xfId="23564" xr:uid="{BD0EB80D-CB65-46D1-B51A-AA6D713E4E69}"/>
    <cellStyle name="Normal 4 2 7 4 2 5" xfId="16847" xr:uid="{82CA5815-F667-49B8-B966-4215EB8CC32D}"/>
    <cellStyle name="Normal 4 2 7 4 3" xfId="5276" xr:uid="{22659D20-DD1F-4B09-B732-A690D86AD939}"/>
    <cellStyle name="Normal 4 2 7 4 3 2" xfId="27682" xr:uid="{7C8346FC-C56E-452B-845C-60471E2ECAC1}"/>
    <cellStyle name="Normal 4 2 7 4 3 3" xfId="14574" xr:uid="{1AC289DB-6F21-4F7A-BC7E-6DBEDD1998F8}"/>
    <cellStyle name="Normal 4 2 7 4 4" xfId="7027" xr:uid="{8416F650-4C2F-4026-8F20-CE8F217DFC58}"/>
    <cellStyle name="Normal 4 2 7 4 4 2" xfId="17407" xr:uid="{D9805223-DFCB-457D-A67F-E58230512B5E}"/>
    <cellStyle name="Normal 4 2 7 4 5" xfId="9860" xr:uid="{A724B2CB-7BED-4B8C-96C2-AD817E70DCBE}"/>
    <cellStyle name="Normal 4 2 7 4 5 2" xfId="20240" xr:uid="{50162262-81D2-40EF-A075-39283F170340}"/>
    <cellStyle name="Normal 4 2 7 4 6" xfId="23902" xr:uid="{21A97C26-5C37-4054-ACD8-665D44C1149B}"/>
    <cellStyle name="Normal 4 2 7 4 7" xfId="13893" xr:uid="{918B7820-9462-45BD-B17C-037886FBE9D2}"/>
    <cellStyle name="Normal 4 2 7 5" xfId="2935" xr:uid="{00000000-0005-0000-0000-000003060000}"/>
    <cellStyle name="Normal 4 2 7 5 2" xfId="6115" xr:uid="{4E59170C-A0D3-49D8-957B-76561BEAE973}"/>
    <cellStyle name="Normal 4 2 7 5 2 2" xfId="24512" xr:uid="{A45598E6-5926-4D21-8EB2-CE84B2657D3F}"/>
    <cellStyle name="Normal 4 2 7 5 2 3" xfId="26197" xr:uid="{AA8D113C-C45A-433D-8B8F-D20F15EF0C47}"/>
    <cellStyle name="Normal 4 2 7 5 2 4" xfId="15593" xr:uid="{6E5B6E54-4529-4FE5-8D08-C2D7262A1083}"/>
    <cellStyle name="Normal 4 2 7 5 3" xfId="8046" xr:uid="{E61B217A-FAFA-46D5-9601-820A7AB65639}"/>
    <cellStyle name="Normal 4 2 7 5 3 2" xfId="28753" xr:uid="{B33DB8FE-1A40-41F1-A5BA-6DB9326581DF}"/>
    <cellStyle name="Normal 4 2 7 5 3 3" xfId="18426" xr:uid="{9A1B3D19-05F5-4054-966C-18D7751C3232}"/>
    <cellStyle name="Normal 4 2 7 5 4" xfId="10879" xr:uid="{1A42C680-86E1-47A7-9141-E27611283B61}"/>
    <cellStyle name="Normal 4 2 7 5 4 2" xfId="21259" xr:uid="{08B6FE4A-85C6-47F0-A09E-72D4D427BDD0}"/>
    <cellStyle name="Normal 4 2 7 5 5" xfId="25296" xr:uid="{E8A4723B-7430-4152-866A-C03EA5D7A761}"/>
    <cellStyle name="Normal 4 2 7 5 6" xfId="13451" xr:uid="{3289B5C0-3A6A-4D8E-AB22-8FE956432551}"/>
    <cellStyle name="Normal 4 2 7 6" xfId="2506" xr:uid="{00000000-0005-0000-0000-000004060000}"/>
    <cellStyle name="Normal 4 2 7 6 2" xfId="5786" xr:uid="{D52005AF-2FD7-4964-8C65-E3FED5FFCA25}"/>
    <cellStyle name="Normal 4 2 7 6 2 2" xfId="27324" xr:uid="{C5AD142D-D34C-4179-BC57-4615AA9022B0}"/>
    <cellStyle name="Normal 4 2 7 6 2 3" xfId="15178" xr:uid="{E37280FA-A970-48C9-A71C-BBA6CABAD5CF}"/>
    <cellStyle name="Normal 4 2 7 6 3" xfId="7631" xr:uid="{34061503-8091-4780-87EA-093AEE054C3C}"/>
    <cellStyle name="Normal 4 2 7 6 3 2" xfId="18011" xr:uid="{D7A4ED82-176C-46F8-90D3-7040E1566BCA}"/>
    <cellStyle name="Normal 4 2 7 6 4" xfId="10464" xr:uid="{AD8D5477-D29B-41A9-AD12-DB26F66C767E}"/>
    <cellStyle name="Normal 4 2 7 6 4 2" xfId="20844" xr:uid="{DAEE3A37-A98F-44D5-93C3-F127EEC8E705}"/>
    <cellStyle name="Normal 4 2 7 6 5" xfId="25131" xr:uid="{8DAD8510-DDBC-49B2-8DEF-0977FB2DAA8B}"/>
    <cellStyle name="Normal 4 2 7 6 6" xfId="12894" xr:uid="{7276ED74-3708-442E-BAE4-517CF65E217E}"/>
    <cellStyle name="Normal 4 2 7 7" xfId="2262" xr:uid="{00000000-0005-0000-0000-0000F8050000}"/>
    <cellStyle name="Normal 4 2 7 7 2" xfId="7389" xr:uid="{EFF16FA0-9C71-493F-95AA-E397F7814545}"/>
    <cellStyle name="Normal 4 2 7 7 2 2" xfId="17769" xr:uid="{CD268DC7-A4E1-4080-A456-3EAB59D7C165}"/>
    <cellStyle name="Normal 4 2 7 7 3" xfId="10222" xr:uid="{F4D6F143-BEE0-443A-8E81-CB84D87B5788}"/>
    <cellStyle name="Normal 4 2 7 7 3 2" xfId="20602" xr:uid="{C788F3F1-2412-475C-9F43-691E266D0447}"/>
    <cellStyle name="Normal 4 2 7 7 4" xfId="23220" xr:uid="{38E5DFB3-6F3A-406F-920D-BC317E0B4430}"/>
    <cellStyle name="Normal 4 2 7 7 5" xfId="14936" xr:uid="{FB8C50A0-7E4D-42A5-B082-0D28309EE4E5}"/>
    <cellStyle name="Normal 4 2 7 8" xfId="3982" xr:uid="{894844A2-3842-4181-B8E7-16CD020B5E9F}"/>
    <cellStyle name="Normal 4 2 7 8 2" xfId="8806" xr:uid="{D83763B7-C4DB-4AAE-B760-BDE32A09BEA3}"/>
    <cellStyle name="Normal 4 2 7 8 2 2" xfId="19186" xr:uid="{BAF878A4-C149-4CDE-B6BF-0ABAEFBF5B28}"/>
    <cellStyle name="Normal 4 2 7 8 3" xfId="11639" xr:uid="{CA2EB3B0-0D40-415C-BB8F-BDE2BA540984}"/>
    <cellStyle name="Normal 4 2 7 8 3 2" xfId="22019" xr:uid="{C0E05051-576E-4D76-B98B-56BAF7B24591}"/>
    <cellStyle name="Normal 4 2 7 8 4" xfId="16353" xr:uid="{2B28B409-2F3B-4695-8596-639C2FE9F156}"/>
    <cellStyle name="Normal 4 2 7 9" xfId="5272" xr:uid="{41A31826-BDF1-4198-B72A-456F75655F7C}"/>
    <cellStyle name="Normal 4 2 7 9 2" xfId="14570" xr:uid="{DD627F48-FB14-4FDE-8D46-EF8C6AFB9050}"/>
    <cellStyle name="Normal 4 2 8" xfId="973" xr:uid="{00000000-0005-0000-0000-00007F050000}"/>
    <cellStyle name="Normal 4 2 8 10" xfId="9861" xr:uid="{75B5D47C-3C06-4BA9-BAB7-CF12BC487F82}"/>
    <cellStyle name="Normal 4 2 8 10 2" xfId="20241" xr:uid="{F2035F97-69F5-40A0-A689-99D44FA158A6}"/>
    <cellStyle name="Normal 4 2 8 11" xfId="23626" xr:uid="{C9769FB7-88D1-4C49-90B2-0DEDE9CEE586}"/>
    <cellStyle name="Normal 4 2 8 12" xfId="12596" xr:uid="{94C67E68-5FB3-4D88-B6D6-262D1A8D722D}"/>
    <cellStyle name="Normal 4 2 8 2" xfId="974" xr:uid="{00000000-0005-0000-0000-000080050000}"/>
    <cellStyle name="Normal 4 2 8 2 2" xfId="975" xr:uid="{00000000-0005-0000-0000-000081050000}"/>
    <cellStyle name="Normal 4 2 8 2 2 2" xfId="5279" xr:uid="{002BCBA6-CD3C-4A9A-96DB-18E92E45D4D5}"/>
    <cellStyle name="Normal 4 2 8 2 2 2 2" xfId="24269" xr:uid="{14820CE3-F87E-466C-80FF-9BE9231B28D8}"/>
    <cellStyle name="Normal 4 2 8 2 2 2 3" xfId="27689" xr:uid="{46442BAB-1B2C-4337-B4B3-1CF398D708A1}"/>
    <cellStyle name="Normal 4 2 8 2 2 2 4" xfId="14577" xr:uid="{4A11DA3F-6388-4B19-8DBF-84C8A00B7040}"/>
    <cellStyle name="Normal 4 2 8 2 2 3" xfId="7030" xr:uid="{2345E928-B604-4966-8111-D0A1B7B10269}"/>
    <cellStyle name="Normal 4 2 8 2 2 3 2" xfId="27628" xr:uid="{86E3D177-B74D-4433-97E5-99913C69C2F3}"/>
    <cellStyle name="Normal 4 2 8 2 2 3 3" xfId="27356" xr:uid="{E36BBA77-4B6C-459C-A521-6C8AD49668ED}"/>
    <cellStyle name="Normal 4 2 8 2 2 3 4" xfId="17410" xr:uid="{8ACBB9DF-75CC-499A-8D42-666817D0A63E}"/>
    <cellStyle name="Normal 4 2 8 2 2 4" xfId="9863" xr:uid="{0222AE8A-FA30-4B54-998A-218DFD9AECF0}"/>
    <cellStyle name="Normal 4 2 8 2 2 4 2" xfId="29421" xr:uid="{56BAF5F6-A05D-4E15-97F0-42BAF4887226}"/>
    <cellStyle name="Normal 4 2 8 2 2 4 3" xfId="20243" xr:uid="{529E0624-A9C6-42C3-B82F-FF024053C18A}"/>
    <cellStyle name="Normal 4 2 8 2 2 5" xfId="23860" xr:uid="{D643BF77-5398-43B8-AF2A-B97DC68FCA4F}"/>
    <cellStyle name="Normal 4 2 8 2 2 6" xfId="13894" xr:uid="{B116A3FE-836C-4744-AB75-B8244732AB29}"/>
    <cellStyle name="Normal 4 2 8 2 3" xfId="2781" xr:uid="{00000000-0005-0000-0000-000008060000}"/>
    <cellStyle name="Normal 4 2 8 2 3 2" xfId="5999" xr:uid="{E8246B52-2A51-4F88-AC27-87867C91476B}"/>
    <cellStyle name="Normal 4 2 8 2 3 2 2" xfId="26821" xr:uid="{B399A5AE-E54C-4055-8B1F-27845F8D9C65}"/>
    <cellStyle name="Normal 4 2 8 2 3 2 3" xfId="15452" xr:uid="{3E018943-2CD0-4769-A24D-63BF4DC0DECE}"/>
    <cellStyle name="Normal 4 2 8 2 3 3" xfId="7905" xr:uid="{81F47BCD-69A1-4897-9B7D-7E3451F84B91}"/>
    <cellStyle name="Normal 4 2 8 2 3 3 2" xfId="18285" xr:uid="{C12A5E93-74C0-46E0-BDE6-78BC8F2E9ABB}"/>
    <cellStyle name="Normal 4 2 8 2 3 4" xfId="10738" xr:uid="{E9675B84-B9EA-4486-B079-CD600A3057C6}"/>
    <cellStyle name="Normal 4 2 8 2 3 4 2" xfId="21118" xr:uid="{9E097176-4296-4319-9D0D-F40CDD27D0EE}"/>
    <cellStyle name="Normal 4 2 8 2 3 5" xfId="24390" xr:uid="{8BFC6150-DDD5-4709-BCCF-CA80D506DB04}"/>
    <cellStyle name="Normal 4 2 8 2 3 6" xfId="13238" xr:uid="{8F32D7EC-28A5-4F4A-8E4B-1800717ACCE7}"/>
    <cellStyle name="Normal 4 2 8 2 4" xfId="4190" xr:uid="{2A119F8A-9286-4A7E-B655-6A76E0F727CE}"/>
    <cellStyle name="Normal 4 2 8 2 4 2" xfId="8962" xr:uid="{4EE76E04-26A7-4DB0-A2F6-E193951983E8}"/>
    <cellStyle name="Normal 4 2 8 2 4 2 2" xfId="29048" xr:uid="{1B4FE232-DAB5-41C4-AF05-BFC09F349536}"/>
    <cellStyle name="Normal 4 2 8 2 4 2 3" xfId="19342" xr:uid="{EC4FD09F-8278-4AE5-BB20-B5D05061C366}"/>
    <cellStyle name="Normal 4 2 8 2 4 3" xfId="11795" xr:uid="{88CB058E-A897-43F8-9BE8-9308FB6D48A2}"/>
    <cellStyle name="Normal 4 2 8 2 4 3 2" xfId="22175" xr:uid="{E422BD9F-6B07-4EDE-AECE-D4090BCAF21F}"/>
    <cellStyle name="Normal 4 2 8 2 4 4" xfId="24872" xr:uid="{D2DFC07E-BC0F-4B14-B90C-7760A4F759F0}"/>
    <cellStyle name="Normal 4 2 8 2 4 5" xfId="16509" xr:uid="{C2F4B2D6-95B7-4E77-90D0-FB34BE448CB5}"/>
    <cellStyle name="Normal 4 2 8 2 5" xfId="5278" xr:uid="{A0B63C32-334A-400F-8AE8-957C2A98584E}"/>
    <cellStyle name="Normal 4 2 8 2 5 2" xfId="28502" xr:uid="{05DF3D99-40EB-4D60-9B0F-0C7BFA56CE37}"/>
    <cellStyle name="Normal 4 2 8 2 5 3" xfId="14576" xr:uid="{F60E8D24-EF7F-4A09-A8FF-33FD0DA3A323}"/>
    <cellStyle name="Normal 4 2 8 2 6" xfId="7029" xr:uid="{3FC9E43D-66F9-4D0D-B694-16FD46AA2275}"/>
    <cellStyle name="Normal 4 2 8 2 6 2" xfId="17409" xr:uid="{2F4FB22F-28D8-4590-B5D7-FC6875ECAB61}"/>
    <cellStyle name="Normal 4 2 8 2 7" xfId="9862" xr:uid="{108CC694-574B-46C5-8649-D126581961E9}"/>
    <cellStyle name="Normal 4 2 8 2 7 2" xfId="20242" xr:uid="{CA6E0A24-F8E0-45E8-A475-93964168AAEF}"/>
    <cellStyle name="Normal 4 2 8 2 8" xfId="23428" xr:uid="{C489105B-F240-4C4D-A27A-4B04AF9510C6}"/>
    <cellStyle name="Normal 4 2 8 2 9" xfId="12754" xr:uid="{685156F6-C842-4C4E-AE35-CF03A474A500}"/>
    <cellStyle name="Normal 4 2 8 3" xfId="976" xr:uid="{00000000-0005-0000-0000-000082050000}"/>
    <cellStyle name="Normal 4 2 8 3 2" xfId="4529" xr:uid="{C776B60D-BF65-45A6-9F7F-097D3AA61C69}"/>
    <cellStyle name="Normal 4 2 8 3 2 2" xfId="9301" xr:uid="{626F593F-0981-431F-8F98-91D2430A6026}"/>
    <cellStyle name="Normal 4 2 8 3 2 2 2" xfId="29280" xr:uid="{8C33BE09-90BA-4A9D-B79D-F483669A1BC0}"/>
    <cellStyle name="Normal 4 2 8 3 2 2 3" xfId="19681" xr:uid="{AEC3E18F-3EAA-4A99-B9C5-F5C568C4CFF8}"/>
    <cellStyle name="Normal 4 2 8 3 2 3" xfId="12134" xr:uid="{6227930D-EBD1-4EDE-BD4B-0FA572848A41}"/>
    <cellStyle name="Normal 4 2 8 3 2 3 2" xfId="22514" xr:uid="{ADB20690-2F4B-426C-B993-8AAC8EABC124}"/>
    <cellStyle name="Normal 4 2 8 3 2 4" xfId="25629" xr:uid="{73FF503C-0874-4AB0-9772-E3019965A795}"/>
    <cellStyle name="Normal 4 2 8 3 2 5" xfId="16848" xr:uid="{5047CEF5-2DB8-43FD-9B18-DADA40C9C559}"/>
    <cellStyle name="Normal 4 2 8 3 3" xfId="5280" xr:uid="{EA308A1F-9E21-466B-9181-BBA1F7A7BEF0}"/>
    <cellStyle name="Normal 4 2 8 3 3 2" xfId="26830" xr:uid="{73526452-4BA8-4E4D-B954-246CF43DC764}"/>
    <cellStyle name="Normal 4 2 8 3 3 3" xfId="26083" xr:uid="{DE5FB2D0-3406-4A9B-86E1-7733C577CEAC}"/>
    <cellStyle name="Normal 4 2 8 3 3 4" xfId="14578" xr:uid="{4E1C39A6-4501-45F4-BF32-26DDC8688B75}"/>
    <cellStyle name="Normal 4 2 8 3 4" xfId="7031" xr:uid="{B01B7BF7-1BDB-47D2-BA16-EA3A3599A1B1}"/>
    <cellStyle name="Normal 4 2 8 3 4 2" xfId="27591" xr:uid="{27D5A90D-3C2E-465B-A7B7-E69A4DDE8F5A}"/>
    <cellStyle name="Normal 4 2 8 3 4 3" xfId="25879" xr:uid="{BD3B06D1-5D7C-4E88-BE62-74FC4F57D391}"/>
    <cellStyle name="Normal 4 2 8 3 4 4" xfId="17411" xr:uid="{067B1167-04F2-4B58-A44C-19BE32FA69A8}"/>
    <cellStyle name="Normal 4 2 8 3 5" xfId="9864" xr:uid="{584A9564-4815-4898-BF0C-36D2ED106056}"/>
    <cellStyle name="Normal 4 2 8 3 5 2" xfId="29422" xr:uid="{7C3D385E-C8A0-4F65-B338-1A2D9FF74FA3}"/>
    <cellStyle name="Normal 4 2 8 3 5 3" xfId="20244" xr:uid="{416B0672-457C-4CA1-AEEC-CD1B3247D0E3}"/>
    <cellStyle name="Normal 4 2 8 3 6" xfId="23272" xr:uid="{187F3FCC-75E3-4883-98CD-D692FA43E764}"/>
    <cellStyle name="Normal 4 2 8 3 7" xfId="13895" xr:uid="{5A4033B9-864B-4331-8EFB-88FA31432662}"/>
    <cellStyle name="Normal 4 2 8 4" xfId="977" xr:uid="{00000000-0005-0000-0000-000083050000}"/>
    <cellStyle name="Normal 4 2 8 4 2" xfId="5281" xr:uid="{7E5248ED-DB83-44BA-8982-5B910168DAEA}"/>
    <cellStyle name="Normal 4 2 8 4 2 2" xfId="24816" xr:uid="{7C816423-915D-482F-A730-34901DA47CB3}"/>
    <cellStyle name="Normal 4 2 8 4 2 3" xfId="27698" xr:uid="{C548D3E3-BE2C-4ADB-B55F-8F36A895B4C9}"/>
    <cellStyle name="Normal 4 2 8 4 2 4" xfId="14579" xr:uid="{8F6EFBFC-0F84-45AC-A641-ED0E255EE901}"/>
    <cellStyle name="Normal 4 2 8 4 3" xfId="7032" xr:uid="{8F6F6C15-2E1B-4DFB-B6D7-5649EF620FE1}"/>
    <cellStyle name="Normal 4 2 8 4 3 2" xfId="27526" xr:uid="{671E24FF-B631-4BD0-BC0B-D23BC6C0B1D0}"/>
    <cellStyle name="Normal 4 2 8 4 3 3" xfId="17412" xr:uid="{9239E6D0-09E5-4713-98D9-D26FF7E42A05}"/>
    <cellStyle name="Normal 4 2 8 4 4" xfId="9865" xr:uid="{E5832AE4-B69A-4E63-A369-26E8F0D5640B}"/>
    <cellStyle name="Normal 4 2 8 4 4 2" xfId="20245" xr:uid="{832710B5-4915-4486-BF68-871BDDD9F1C0}"/>
    <cellStyle name="Normal 4 2 8 4 5" xfId="25090" xr:uid="{A242D922-0156-4748-8368-BC0D5D54FB29}"/>
    <cellStyle name="Normal 4 2 8 4 6" xfId="13452" xr:uid="{18CC260C-6143-4E38-815E-E806F6423DC4}"/>
    <cellStyle name="Normal 4 2 8 5" xfId="2566" xr:uid="{00000000-0005-0000-0000-00000B060000}"/>
    <cellStyle name="Normal 4 2 8 5 2" xfId="5835" xr:uid="{2B602938-BE88-46F4-AEED-0480511D709B}"/>
    <cellStyle name="Normal 4 2 8 5 2 2" xfId="28064" xr:uid="{0AE654D7-F739-4ED1-BFDA-1BC756BA7DF0}"/>
    <cellStyle name="Normal 4 2 8 5 2 3" xfId="15238" xr:uid="{16EA463A-6ED1-4BD1-85B3-08A833DFF1D2}"/>
    <cellStyle name="Normal 4 2 8 5 3" xfId="7691" xr:uid="{F235D23B-8571-4175-AA1A-18813D62F247}"/>
    <cellStyle name="Normal 4 2 8 5 3 2" xfId="18071" xr:uid="{87371162-240D-41A4-89A2-EA13734C2C8A}"/>
    <cellStyle name="Normal 4 2 8 5 4" xfId="10524" xr:uid="{64C7662A-6B89-4E97-AE09-A82A5BE3A734}"/>
    <cellStyle name="Normal 4 2 8 5 4 2" xfId="20904" xr:uid="{1D8E848B-D2CB-469F-AD14-D24CDAAEBACF}"/>
    <cellStyle name="Normal 4 2 8 5 5" xfId="24225" xr:uid="{D93D1C32-E8A1-48DF-81B0-2813A9FDDF3C}"/>
    <cellStyle name="Normal 4 2 8 5 6" xfId="12954" xr:uid="{A1298907-49AF-4C2B-A33A-1F1253F4A8E9}"/>
    <cellStyle name="Normal 4 2 8 6" xfId="2362" xr:uid="{00000000-0005-0000-0000-000005060000}"/>
    <cellStyle name="Normal 4 2 8 6 2" xfId="7489" xr:uid="{623DA9FF-7B9B-411D-B8E0-140CD750E036}"/>
    <cellStyle name="Normal 4 2 8 6 2 2" xfId="28071" xr:uid="{7DB86C15-161B-4423-B90D-A5EA2145346E}"/>
    <cellStyle name="Normal 4 2 8 6 2 3" xfId="17869" xr:uid="{F4A2072C-9F0D-4DAF-8BA8-0DF0D6F03F70}"/>
    <cellStyle name="Normal 4 2 8 6 3" xfId="10322" xr:uid="{9F013E8F-994F-4C24-87B6-D31789EAB697}"/>
    <cellStyle name="Normal 4 2 8 6 3 2" xfId="20702" xr:uid="{4BAE5CB0-31DA-46A6-A93C-B4220F77CAB5}"/>
    <cellStyle name="Normal 4 2 8 6 4" xfId="23041" xr:uid="{727CA44D-E866-4381-906F-15827DBC514F}"/>
    <cellStyle name="Normal 4 2 8 6 5" xfId="15036" xr:uid="{DC13B300-0AAB-4FEA-924B-B41E1F402523}"/>
    <cellStyle name="Normal 4 2 8 7" xfId="3983" xr:uid="{0D503DE1-E6FB-41B9-872C-260C16FD35DF}"/>
    <cellStyle name="Normal 4 2 8 7 2" xfId="8807" xr:uid="{2238076B-17C5-4BB0-8771-7246541852C0}"/>
    <cellStyle name="Normal 4 2 8 7 2 2" xfId="19187" xr:uid="{D50F9003-10E7-4758-88F1-5489C3DD8E39}"/>
    <cellStyle name="Normal 4 2 8 7 3" xfId="11640" xr:uid="{5609E8A0-B570-4536-9E8D-EF43746CF1A3}"/>
    <cellStyle name="Normal 4 2 8 7 3 2" xfId="22020" xr:uid="{3E45361C-DB83-47CD-ACDE-DB7B2162FCDE}"/>
    <cellStyle name="Normal 4 2 8 7 4" xfId="26980" xr:uid="{A0368A9F-F8DF-48B0-8AF2-25EE521D4116}"/>
    <cellStyle name="Normal 4 2 8 7 5" xfId="16354" xr:uid="{83063297-299C-4D8E-A1EC-68A069649514}"/>
    <cellStyle name="Normal 4 2 8 8" xfId="5277" xr:uid="{F36601DD-9793-4E6C-A6F7-1BEE8586145E}"/>
    <cellStyle name="Normal 4 2 8 8 2" xfId="14575" xr:uid="{0F9B40D2-AF9E-4369-B145-F10988D4531B}"/>
    <cellStyle name="Normal 4 2 8 9" xfId="7028" xr:uid="{1EFC0CD8-F643-412B-958A-E519945578B1}"/>
    <cellStyle name="Normal 4 2 8 9 2" xfId="17408" xr:uid="{C449D1EC-A7C5-48A1-BDFF-346BD6863E2E}"/>
    <cellStyle name="Normal 4 2 9" xfId="978" xr:uid="{00000000-0005-0000-0000-000084050000}"/>
    <cellStyle name="Normal 4 2 9 10" xfId="24696" xr:uid="{1BC18EEE-28F1-4D7D-BBBE-1BB67F6215FF}"/>
    <cellStyle name="Normal 4 2 9 11" xfId="12597" xr:uid="{736C4B30-A948-4E20-A4A9-4004E479C4BA}"/>
    <cellStyle name="Normal 4 2 9 2" xfId="979" xr:uid="{00000000-0005-0000-0000-000085050000}"/>
    <cellStyle name="Normal 4 2 9 2 2" xfId="3335" xr:uid="{00000000-0005-0000-0000-00000E060000}"/>
    <cellStyle name="Normal 4 2 9 2 2 2" xfId="6393" xr:uid="{85737081-3632-4418-8D8B-482B84C5F817}"/>
    <cellStyle name="Normal 4 2 9 2 2 2 2" xfId="27957" xr:uid="{B1F2C022-8335-4926-9921-99B718CBC7A8}"/>
    <cellStyle name="Normal 4 2 9 2 2 2 3" xfId="26514" xr:uid="{17C870E6-F094-46EF-AF70-8A284D8C113A}"/>
    <cellStyle name="Normal 4 2 9 2 2 2 4" xfId="15962" xr:uid="{B2B4E031-D27B-4E61-900F-7265CAED60DE}"/>
    <cellStyle name="Normal 4 2 9 2 2 3" xfId="8415" xr:uid="{4FDCBAA5-9629-4E67-9817-0322E2190FE2}"/>
    <cellStyle name="Normal 4 2 9 2 2 3 2" xfId="28910" xr:uid="{7DB9E4D2-0ADB-4E13-8EFD-5A7E368FC6F0}"/>
    <cellStyle name="Normal 4 2 9 2 2 3 3" xfId="18795" xr:uid="{B3E3D26E-4A4A-4ABA-BA70-31CFAB7E1A7F}"/>
    <cellStyle name="Normal 4 2 9 2 2 4" xfId="11248" xr:uid="{DFFCE619-3FE1-4D27-A046-5ECDC4FED236}"/>
    <cellStyle name="Normal 4 2 9 2 2 4 2" xfId="21628" xr:uid="{71893766-D46A-4B71-92F4-42CDAFC58422}"/>
    <cellStyle name="Normal 4 2 9 2 2 5" xfId="25244" xr:uid="{9ABB1AF1-AFA9-4E59-BCBA-2CC8F3B327FF}"/>
    <cellStyle name="Normal 4 2 9 2 2 6" xfId="13896" xr:uid="{AE5C2F51-3957-42C2-B249-4FDF23092ACD}"/>
    <cellStyle name="Normal 4 2 9 2 3" xfId="4191" xr:uid="{4F4C7D3C-EC36-41C6-8F6F-636865ADBAC5}"/>
    <cellStyle name="Normal 4 2 9 2 3 2" xfId="8963" xr:uid="{B5A22BA2-6878-4F6D-96CF-A3E0B0C9D051}"/>
    <cellStyle name="Normal 4 2 9 2 3 2 2" xfId="29049" xr:uid="{31E5468C-2CC0-4D6B-9530-B5CE5EEEB8D2}"/>
    <cellStyle name="Normal 4 2 9 2 3 2 3" xfId="19343" xr:uid="{E38136C2-795B-4D28-BB2A-83F81243C71D}"/>
    <cellStyle name="Normal 4 2 9 2 3 3" xfId="11796" xr:uid="{5DA08E2F-2DFD-4E9E-B540-595FA3528708}"/>
    <cellStyle name="Normal 4 2 9 2 3 3 2" xfId="22176" xr:uid="{9A29D151-0C95-46D7-AE97-35CB67D05839}"/>
    <cellStyle name="Normal 4 2 9 2 3 4" xfId="23240" xr:uid="{D0592480-FAD9-4F74-BD50-575F47EA9966}"/>
    <cellStyle name="Normal 4 2 9 2 3 5" xfId="16510" xr:uid="{8C702828-AFCB-4120-863A-A536385D3145}"/>
    <cellStyle name="Normal 4 2 9 2 4" xfId="5283" xr:uid="{53B389DF-D682-4A0E-8BEB-331AAF4C3CEE}"/>
    <cellStyle name="Normal 4 2 9 2 4 2" xfId="26652" xr:uid="{185D022D-E2CF-4615-BB19-920BD47AA99E}"/>
    <cellStyle name="Normal 4 2 9 2 4 3" xfId="28628" xr:uid="{6A98504E-B232-4026-B271-C589E09AD7D7}"/>
    <cellStyle name="Normal 4 2 9 2 4 4" xfId="14581" xr:uid="{455BA2F0-BC97-4A95-832E-27DBD9094669}"/>
    <cellStyle name="Normal 4 2 9 2 5" xfId="7034" xr:uid="{A5B16A84-63C1-4BD0-B771-236B34CFA1D7}"/>
    <cellStyle name="Normal 4 2 9 2 5 2" xfId="27137" xr:uid="{43FC2B26-B15F-4196-9AAE-72144CDB43D5}"/>
    <cellStyle name="Normal 4 2 9 2 5 3" xfId="17414" xr:uid="{D4574702-FFA2-4546-8A44-76862B42F0C4}"/>
    <cellStyle name="Normal 4 2 9 2 6" xfId="9867" xr:uid="{0ED17B6E-F62B-447B-A94A-5AAAE28E3315}"/>
    <cellStyle name="Normal 4 2 9 2 6 2" xfId="20247" xr:uid="{52007826-FC97-4682-B597-7143189CCC7D}"/>
    <cellStyle name="Normal 4 2 9 2 7" xfId="24988" xr:uid="{99193BA7-1C8B-4A46-A25D-4485E2BE0A4C}"/>
    <cellStyle name="Normal 4 2 9 2 8" xfId="12755" xr:uid="{59F4C902-4A6A-41B3-B2B7-E74F5E7CB393}"/>
    <cellStyle name="Normal 4 2 9 3" xfId="980" xr:uid="{00000000-0005-0000-0000-000086050000}"/>
    <cellStyle name="Normal 4 2 9 3 2" xfId="5284" xr:uid="{5A311702-84C2-47AB-A3FB-F5C8D392B100}"/>
    <cellStyle name="Normal 4 2 9 3 2 2" xfId="23739" xr:uid="{01A71D77-0373-4EB3-B9DF-80215CF7D626}"/>
    <cellStyle name="Normal 4 2 9 3 2 3" xfId="27709" xr:uid="{C37C1A31-55F7-48E1-A38A-D34EC57AB787}"/>
    <cellStyle name="Normal 4 2 9 3 2 4" xfId="14582" xr:uid="{761168BF-2B18-4C42-AC39-95747D971D35}"/>
    <cellStyle name="Normal 4 2 9 3 3" xfId="7035" xr:uid="{366C57EB-7033-4AA0-991A-DF21D35E5D57}"/>
    <cellStyle name="Normal 4 2 9 3 3 2" xfId="27629" xr:uid="{E6647535-F096-4F67-B5CE-22F93FC73584}"/>
    <cellStyle name="Normal 4 2 9 3 3 3" xfId="27203" xr:uid="{7136C924-2548-445A-8895-85C21611BDF4}"/>
    <cellStyle name="Normal 4 2 9 3 3 4" xfId="17415" xr:uid="{85577A67-3650-4B79-B56D-89F335AEBC42}"/>
    <cellStyle name="Normal 4 2 9 3 4" xfId="9868" xr:uid="{6C5704B4-FC3A-4877-AF08-7878EA373C0B}"/>
    <cellStyle name="Normal 4 2 9 3 4 2" xfId="26693" xr:uid="{B68923CF-F64F-4FE9-B16C-E0A3A0DF64EE}"/>
    <cellStyle name="Normal 4 2 9 3 4 3" xfId="29423" xr:uid="{84E1DE07-325C-41D1-AD82-DF07BFEEF52C}"/>
    <cellStyle name="Normal 4 2 9 3 4 4" xfId="20248" xr:uid="{224D8381-8C81-4F39-97B6-C28351A151A5}"/>
    <cellStyle name="Normal 4 2 9 3 5" xfId="22716" xr:uid="{3B7EF572-2B4D-4A32-8E47-ED37BAFAD9A2}"/>
    <cellStyle name="Normal 4 2 9 3 6" xfId="27772" xr:uid="{60B996DF-D627-4A20-A0F3-FD18C1023D7E}"/>
    <cellStyle name="Normal 4 2 9 3 7" xfId="13453" xr:uid="{ED6C3D71-3215-4FD4-A087-AEEF8B0E7655}"/>
    <cellStyle name="Normal 4 2 9 4" xfId="2782" xr:uid="{00000000-0005-0000-0000-000010060000}"/>
    <cellStyle name="Normal 4 2 9 4 2" xfId="6000" xr:uid="{5B23AC81-87E8-4D19-BBCC-C615337C2E49}"/>
    <cellStyle name="Normal 4 2 9 4 2 2" xfId="28611" xr:uid="{116A0CEA-2948-497B-9BD2-94F0B4CC7B1A}"/>
    <cellStyle name="Normal 4 2 9 4 2 3" xfId="15453" xr:uid="{B9396408-B53A-4678-841B-2A3CDC5033FF}"/>
    <cellStyle name="Normal 4 2 9 4 3" xfId="7906" xr:uid="{186C58AA-4B64-44FC-B2B5-3F1E3A4256B5}"/>
    <cellStyle name="Normal 4 2 9 4 3 2" xfId="18286" xr:uid="{C72F8021-8254-4869-82B8-2E95D17084B8}"/>
    <cellStyle name="Normal 4 2 9 4 4" xfId="10739" xr:uid="{C61E9972-1B7D-4D24-A78C-8DD052BDE4AE}"/>
    <cellStyle name="Normal 4 2 9 4 4 2" xfId="21119" xr:uid="{CB788F74-DDC2-42F0-AE44-6FCC5E8FD954}"/>
    <cellStyle name="Normal 4 2 9 4 5" xfId="24979" xr:uid="{B2004425-31FC-4288-8FF7-D5697CA49C00}"/>
    <cellStyle name="Normal 4 2 9 4 6" xfId="13239" xr:uid="{FB3EA9A0-28F6-49CF-A929-F194F94A4FAE}"/>
    <cellStyle name="Normal 4 2 9 5" xfId="2363" xr:uid="{00000000-0005-0000-0000-00000C060000}"/>
    <cellStyle name="Normal 4 2 9 5 2" xfId="7490" xr:uid="{AB29F732-18B8-4461-941D-8D1A560AB5C2}"/>
    <cellStyle name="Normal 4 2 9 5 2 2" xfId="27471" xr:uid="{FA8BAB30-618F-4D5E-B9DC-4BB9E35ADD12}"/>
    <cellStyle name="Normal 4 2 9 5 2 3" xfId="17870" xr:uid="{6B849158-6D64-4B4A-8AAD-2EDA30776E4F}"/>
    <cellStyle name="Normal 4 2 9 5 3" xfId="10323" xr:uid="{6552F46C-CBC0-4F33-BAE8-8F78EF5A1D08}"/>
    <cellStyle name="Normal 4 2 9 5 3 2" xfId="20703" xr:uid="{3DFE3164-85F3-428E-BC47-E7535BD0CB2F}"/>
    <cellStyle name="Normal 4 2 9 5 4" xfId="23611" xr:uid="{0C4CE829-02ED-4680-A5EC-B27FE438262D}"/>
    <cellStyle name="Normal 4 2 9 5 5" xfId="15037" xr:uid="{1C424D77-7E30-41D7-A2B0-AC375F658583}"/>
    <cellStyle name="Normal 4 2 9 6" xfId="3984" xr:uid="{2081E4A0-2A0D-472E-894C-28A332A6A6F5}"/>
    <cellStyle name="Normal 4 2 9 6 2" xfId="8808" xr:uid="{D95BEDCE-3DB6-4310-A41A-A464FB9268D6}"/>
    <cellStyle name="Normal 4 2 9 6 2 2" xfId="28987" xr:uid="{A653E288-0828-461A-AF3A-EA6DD7D1ACC1}"/>
    <cellStyle name="Normal 4 2 9 6 2 3" xfId="19188" xr:uid="{578F7CDB-B29D-4105-A45B-84C2314EF4AD}"/>
    <cellStyle name="Normal 4 2 9 6 3" xfId="11641" xr:uid="{9CA866A3-CB78-493C-B8EB-D6F3F63E18D8}"/>
    <cellStyle name="Normal 4 2 9 6 3 2" xfId="22021" xr:uid="{30F1378C-3BD4-4503-9B02-20514C361F13}"/>
    <cellStyle name="Normal 4 2 9 6 4" xfId="28483" xr:uid="{4C17BFAD-749F-47FD-8705-EC1CD83CB710}"/>
    <cellStyle name="Normal 4 2 9 6 5" xfId="16355" xr:uid="{AA4F05ED-B016-419B-A844-584D08DC2CBE}"/>
    <cellStyle name="Normal 4 2 9 7" xfId="5282" xr:uid="{85EDD228-FBD8-4AA1-B472-1931854E7F68}"/>
    <cellStyle name="Normal 4 2 9 7 2" xfId="26609" xr:uid="{C4DC5367-9F95-43B1-8EE7-48ECB31B25EF}"/>
    <cellStyle name="Normal 4 2 9 7 3" xfId="14580" xr:uid="{1E121E5D-ABF5-4EF0-B016-F171581C28C4}"/>
    <cellStyle name="Normal 4 2 9 8" xfId="7033" xr:uid="{2234AECC-897F-4F0C-8FF2-2937045B6D58}"/>
    <cellStyle name="Normal 4 2 9 8 2" xfId="17413" xr:uid="{5420E77A-C3D8-47C1-95B2-6DF6C0CC7DAE}"/>
    <cellStyle name="Normal 4 2 9 9" xfId="9866" xr:uid="{AC175359-7CA8-4095-8AEA-4603FC6D285E}"/>
    <cellStyle name="Normal 4 2 9 9 2" xfId="20246" xr:uid="{445870CE-DF3A-4EA0-A8E1-BF46B37E8949}"/>
    <cellStyle name="Normal 4 20" xfId="6942" xr:uid="{E5601753-EC59-4977-8FB5-EEB0F80A55B2}"/>
    <cellStyle name="Normal 4 20 2" xfId="25791" xr:uid="{733D533C-A0A8-4A04-88DC-892CA7B11E9A}"/>
    <cellStyle name="Normal 4 20 3" xfId="24028" xr:uid="{22F76A3A-8637-4E9C-B992-261509B13550}"/>
    <cellStyle name="Normal 4 20 4" xfId="17322" xr:uid="{5CEF4AA7-294C-443E-87C5-D24C01734031}"/>
    <cellStyle name="Normal 4 21" xfId="9775" xr:uid="{66584F7F-5120-4B7C-BA26-A2A9646FAF34}"/>
    <cellStyle name="Normal 4 21 2" xfId="23749" xr:uid="{96F41DEB-7FBA-4E04-8E58-35A3FFA8C282}"/>
    <cellStyle name="Normal 4 21 3" xfId="20155" xr:uid="{89F4FCE5-136C-4E64-82F3-9A9D86157179}"/>
    <cellStyle name="Normal 4 22" xfId="23825" xr:uid="{89B62F44-3C78-4195-9036-0186F7E268B9}"/>
    <cellStyle name="Normal 4 23" xfId="25781" xr:uid="{6F6096DE-56CA-421D-A3CC-34838D6F30D6}"/>
    <cellStyle name="Normal 4 24" xfId="23758" xr:uid="{443C657F-6607-423A-BC22-E4DD780257E1}"/>
    <cellStyle name="Normal 4 25" xfId="12388"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4" xr:uid="{2B3C16A7-0299-4D00-884B-418C5FB40CB9}"/>
    <cellStyle name="Normal 4 4 10 2 2 2" xfId="27437" xr:uid="{B25B4AEB-DE57-41AC-928A-065CFEEE6CAA}"/>
    <cellStyle name="Normal 4 4 10 2 2 3" xfId="15963" xr:uid="{7879A539-78A4-448A-A87F-E92FBAEF97DC}"/>
    <cellStyle name="Normal 4 4 10 2 3" xfId="8416" xr:uid="{583422FB-6557-44D6-AB50-5D8EE6570BE5}"/>
    <cellStyle name="Normal 4 4 10 2 3 2" xfId="18796" xr:uid="{749FCA83-AC03-4587-814B-41BBBD87E1DA}"/>
    <cellStyle name="Normal 4 4 10 2 4" xfId="11249" xr:uid="{ED6D8674-A3A4-45F5-A466-51DA9A2688F7}"/>
    <cellStyle name="Normal 4 4 10 2 4 2" xfId="21629" xr:uid="{F3A80C5E-84E7-435B-9BE0-0FCC838237D5}"/>
    <cellStyle name="Normal 4 4 10 2 5" xfId="23134" xr:uid="{4773E5C8-78B3-4A69-B50A-E73FFA2FBCCF}"/>
    <cellStyle name="Normal 4 4 10 2 6" xfId="13897" xr:uid="{DC64F37C-163F-4469-88FD-03E34F86253B}"/>
    <cellStyle name="Normal 4 4 10 3" xfId="4192" xr:uid="{BA9BCFEA-7265-4417-99C4-FCCF7A9A6298}"/>
    <cellStyle name="Normal 4 4 10 3 2" xfId="8964" xr:uid="{FCE9226C-6C34-4450-AE7E-4069F92C8732}"/>
    <cellStyle name="Normal 4 4 10 3 2 2" xfId="29050" xr:uid="{04607B34-5BE2-473C-94A5-198042603CA1}"/>
    <cellStyle name="Normal 4 4 10 3 2 3" xfId="19344" xr:uid="{C227E74E-86D9-442A-A358-7EDCD5C42F03}"/>
    <cellStyle name="Normal 4 4 10 3 3" xfId="11797" xr:uid="{4D658857-33C5-4111-A534-AC3F607D2353}"/>
    <cellStyle name="Normal 4 4 10 3 3 2" xfId="22177" xr:uid="{B810C485-A883-462F-983E-B8A6B7F20A14}"/>
    <cellStyle name="Normal 4 4 10 3 4" xfId="24273" xr:uid="{48B0F57A-7D64-4953-B01F-A611DA132406}"/>
    <cellStyle name="Normal 4 4 10 3 5" xfId="16511" xr:uid="{12443884-7777-4CDA-8CA1-6F5A9B0565BD}"/>
    <cellStyle name="Normal 4 4 10 4" xfId="5286" xr:uid="{8C67447C-FE59-4471-B4BA-EDFAF1272678}"/>
    <cellStyle name="Normal 4 4 10 4 2" xfId="23732" xr:uid="{BF527957-304C-458A-90FD-A22AE275089D}"/>
    <cellStyle name="Normal 4 4 10 4 3" xfId="27390" xr:uid="{55AD940C-30E6-4902-A365-A64DF68773C4}"/>
    <cellStyle name="Normal 4 4 10 4 4" xfId="14584" xr:uid="{66285ADD-B94E-44A6-9734-A772E61513B9}"/>
    <cellStyle name="Normal 4 4 10 5" xfId="7037" xr:uid="{4E23692F-4825-41D4-987B-33F6C6BA84E7}"/>
    <cellStyle name="Normal 4 4 10 5 2" xfId="27502" xr:uid="{66B24CEC-5671-4237-8B96-DA92835B61DB}"/>
    <cellStyle name="Normal 4 4 10 5 3" xfId="17417" xr:uid="{7E1F0AF1-E2B3-4486-B108-6C288AC71D52}"/>
    <cellStyle name="Normal 4 4 10 6" xfId="9870" xr:uid="{4AAC2B23-A6C8-4572-A41A-52CE581C565E}"/>
    <cellStyle name="Normal 4 4 10 6 2" xfId="20250" xr:uid="{1B20F519-9A0D-4D39-90C2-F1CA31D4020E}"/>
    <cellStyle name="Normal 4 4 10 7" xfId="24730" xr:uid="{1F622891-86BB-47F3-BF5E-F05E5D38CFB9}"/>
    <cellStyle name="Normal 4 4 10 8" xfId="12756" xr:uid="{5706E484-CBB5-4107-881D-3B86DB21800A}"/>
    <cellStyle name="Normal 4 4 11" xfId="985" xr:uid="{00000000-0005-0000-0000-00008B050000}"/>
    <cellStyle name="Normal 4 4 11 2" xfId="5287" xr:uid="{2D01C6A3-5E13-49D3-A264-A301C24C97E9}"/>
    <cellStyle name="Normal 4 4 11 2 2" xfId="24019" xr:uid="{B7878FE6-C1FB-463C-8E21-644148B194B4}"/>
    <cellStyle name="Normal 4 4 11 2 3" xfId="26193" xr:uid="{C93C88BF-660A-4278-B197-F382EEC7D5F7}"/>
    <cellStyle name="Normal 4 4 11 2 4" xfId="14585" xr:uid="{9C93F634-F45F-427F-BBDD-237ABA4E4D74}"/>
    <cellStyle name="Normal 4 4 11 3" xfId="7038" xr:uid="{BA85FB4F-4182-4FEA-9F2D-3C1253BFF8AC}"/>
    <cellStyle name="Normal 4 4 11 3 2" xfId="28735" xr:uid="{B917CE2C-9F5A-4BE6-88C0-05B474DDDE7F}"/>
    <cellStyle name="Normal 4 4 11 3 3" xfId="17418" xr:uid="{593FFA6A-25F3-488F-B567-620550E0658E}"/>
    <cellStyle name="Normal 4 4 11 4" xfId="9871" xr:uid="{E736C63F-2AC8-40E9-B856-007691D1358D}"/>
    <cellStyle name="Normal 4 4 11 4 2" xfId="20251" xr:uid="{3DE2923C-A1D4-4A30-817B-099939583E53}"/>
    <cellStyle name="Normal 4 4 11 5" xfId="23381" xr:uid="{8753CE19-BDC1-496D-9B10-84F52A2C2977}"/>
    <cellStyle name="Normal 4 4 11 6" xfId="13454" xr:uid="{1A418053-A1DE-4ACB-B87E-72BACB563292}"/>
    <cellStyle name="Normal 4 4 12" xfId="2437" xr:uid="{00000000-0005-0000-0000-000017060000}"/>
    <cellStyle name="Normal 4 4 12 2" xfId="5732" xr:uid="{E71BE5E9-4E25-48CB-9343-145BEA0EBCC5}"/>
    <cellStyle name="Normal 4 4 12 2 2" xfId="26575" xr:uid="{21AE1773-78AE-4197-A9B0-3BBFB9C9E91E}"/>
    <cellStyle name="Normal 4 4 12 2 3" xfId="15109" xr:uid="{FC799BCE-0E7F-4FBA-92BD-CF35EA6E6931}"/>
    <cellStyle name="Normal 4 4 12 3" xfId="7562" xr:uid="{E0AD47AD-FCB9-46D2-A82B-78269D50B0CC}"/>
    <cellStyle name="Normal 4 4 12 3 2" xfId="17942" xr:uid="{F1BCDD12-3285-44A3-83BB-45A3826FA9EF}"/>
    <cellStyle name="Normal 4 4 12 4" xfId="10395" xr:uid="{0F79B491-781B-4AA5-BCCF-0ECA010CA42D}"/>
    <cellStyle name="Normal 4 4 12 4 2" xfId="20775" xr:uid="{D67BBA4C-FCB8-489E-AB99-439196C30658}"/>
    <cellStyle name="Normal 4 4 12 5" xfId="23459" xr:uid="{EA478E3F-F02C-4621-92A9-EB4311A7D3A0}"/>
    <cellStyle name="Normal 4 4 12 6" xfId="12824" xr:uid="{CB655288-B256-4B54-8734-27010C1AAA7E}"/>
    <cellStyle name="Normal 4 4 13" xfId="2167" xr:uid="{00000000-0005-0000-0000-000013060000}"/>
    <cellStyle name="Normal 4 4 13 2" xfId="7294" xr:uid="{57CB4F8B-BA01-4C5B-AB7D-D92DB9F23A1A}"/>
    <cellStyle name="Normal 4 4 13 2 2" xfId="27890" xr:uid="{268AFB25-8671-4D25-B439-C5B125B633C7}"/>
    <cellStyle name="Normal 4 4 13 2 3" xfId="17674" xr:uid="{FF2C2023-6DE8-4DD5-9ABF-6A5128AAD6C7}"/>
    <cellStyle name="Normal 4 4 13 3" xfId="10127" xr:uid="{5E6F0728-FF33-458B-A04C-3ABC0E193730}"/>
    <cellStyle name="Normal 4 4 13 3 2" xfId="20507" xr:uid="{F9EC4638-AF3D-4BC2-9A3D-B74529B7EE0F}"/>
    <cellStyle name="Normal 4 4 13 4" xfId="23826" xr:uid="{52337421-501D-41E5-AECA-1496CD97E96F}"/>
    <cellStyle name="Normal 4 4 13 5" xfId="14841" xr:uid="{7FE6E188-AC7A-4DD5-AC00-61B0300A9B35}"/>
    <cellStyle name="Normal 4 4 14" xfId="3985" xr:uid="{32463145-0242-4FD3-A3C7-1AE8BB5420B2}"/>
    <cellStyle name="Normal 4 4 14 2" xfId="8809" xr:uid="{96E81A39-F7BE-4A1A-A2D4-A37A066F9669}"/>
    <cellStyle name="Normal 4 4 14 2 2" xfId="19189" xr:uid="{36253008-536F-4BEE-84DC-4A737DA8E433}"/>
    <cellStyle name="Normal 4 4 14 3" xfId="11642" xr:uid="{2F1DDD0D-D96B-415F-809D-56D584388FF7}"/>
    <cellStyle name="Normal 4 4 14 3 2" xfId="22022" xr:uid="{383070A4-5390-471A-AD4E-826DCA4547CE}"/>
    <cellStyle name="Normal 4 4 14 4" xfId="27555" xr:uid="{744D9950-0345-4247-B848-A80C1FEA7202}"/>
    <cellStyle name="Normal 4 4 14 5" xfId="16356" xr:uid="{E8A4D107-3532-44AA-8749-422BA1D4FE1D}"/>
    <cellStyle name="Normal 4 4 15" xfId="5285" xr:uid="{C2382099-3E92-49C9-AA4B-4EABED7BD494}"/>
    <cellStyle name="Normal 4 4 15 2" xfId="14583" xr:uid="{959891F0-419E-410A-AEA5-D53342EE6FB7}"/>
    <cellStyle name="Normal 4 4 16" xfId="7036" xr:uid="{8C2EBE04-C40B-4FA8-9156-B892929DEFBD}"/>
    <cellStyle name="Normal 4 4 16 2" xfId="17416" xr:uid="{56D911EF-30F2-45D0-8E50-FFA41229358F}"/>
    <cellStyle name="Normal 4 4 17" xfId="9869" xr:uid="{995A7B1C-9591-4AA1-82E2-F53A667DBFCB}"/>
    <cellStyle name="Normal 4 4 17 2" xfId="20249" xr:uid="{01A18C04-7DF0-48CC-AA97-6996ACE26D4A}"/>
    <cellStyle name="Normal 4 4 18" xfId="24747" xr:uid="{703F48F3-BBAE-4AE8-B24A-6032927DEB6F}"/>
    <cellStyle name="Normal 4 4 19" xfId="12399" xr:uid="{A9899CC4-8D74-42E8-BCF8-C9D3A48E992D}"/>
    <cellStyle name="Normal 4 4 2" xfId="986" xr:uid="{00000000-0005-0000-0000-00008C050000}"/>
    <cellStyle name="Normal 4 4 2 10" xfId="5288" xr:uid="{C9173801-F243-4242-8E05-DC6C5B03108B}"/>
    <cellStyle name="Normal 4 4 2 10 2" xfId="14586" xr:uid="{F26842E6-D563-4B7F-8110-180DFE5C4E58}"/>
    <cellStyle name="Normal 4 4 2 11" xfId="7039" xr:uid="{C1444B38-653A-47C1-BC0B-D3D8BF26F179}"/>
    <cellStyle name="Normal 4 4 2 11 2" xfId="17419" xr:uid="{314483FD-0D38-4D7A-8265-1ED74DFD92C4}"/>
    <cellStyle name="Normal 4 4 2 12" xfId="9872" xr:uid="{A3AC162A-2DE9-4F7B-AD6A-DE6A3844C058}"/>
    <cellStyle name="Normal 4 4 2 12 2" xfId="20252" xr:uid="{59975E48-62EE-45A4-B296-82A3B2ACB754}"/>
    <cellStyle name="Normal 4 4 2 13" xfId="25534" xr:uid="{9F4800AD-9630-4E1B-AD92-F43594679442}"/>
    <cellStyle name="Normal 4 4 2 14" xfId="12422" xr:uid="{D74C7FFF-C9EB-42C1-9F53-D6CE6B1B9E77}"/>
    <cellStyle name="Normal 4 4 2 2" xfId="987" xr:uid="{00000000-0005-0000-0000-00008D050000}"/>
    <cellStyle name="Normal 4 4 2 2 10" xfId="7040" xr:uid="{0C75F5A4-51F1-48A4-A6E7-A128AD4FCE49}"/>
    <cellStyle name="Normal 4 4 2 2 10 2" xfId="17420" xr:uid="{135BC228-1136-41D3-8267-62DFD5C8E68A}"/>
    <cellStyle name="Normal 4 4 2 2 11" xfId="9873" xr:uid="{604D1C80-960E-4BFA-9D20-5FC2026C65D6}"/>
    <cellStyle name="Normal 4 4 2 2 11 2" xfId="20253" xr:uid="{E35A96B7-C2BD-43FB-BDC2-1739CB2156B3}"/>
    <cellStyle name="Normal 4 4 2 2 12" xfId="24312" xr:uid="{4A384093-1FFD-408D-922E-635A1B405B55}"/>
    <cellStyle name="Normal 4 4 2 2 13" xfId="12482" xr:uid="{175A71FC-C908-4D69-AB58-4779FA75F504}"/>
    <cellStyle name="Normal 4 4 2 2 2" xfId="988" xr:uid="{00000000-0005-0000-0000-00008E050000}"/>
    <cellStyle name="Normal 4 4 2 2 2 10" xfId="13047" xr:uid="{A6E6A654-C557-4408-A191-9785EF23F9C9}"/>
    <cellStyle name="Normal 4 4 2 2 2 2" xfId="2786" xr:uid="{00000000-0005-0000-0000-00001B060000}"/>
    <cellStyle name="Normal 4 4 2 2 2 2 2" xfId="3339" xr:uid="{00000000-0005-0000-0000-00001C060000}"/>
    <cellStyle name="Normal 4 4 2 2 2 2 2 2" xfId="6397" xr:uid="{511D1F66-3411-48B0-8203-F4A9DA2F0FDA}"/>
    <cellStyle name="Normal 4 4 2 2 2 2 2 2 2" xfId="26974" xr:uid="{CF2747F8-798C-4EE4-A498-23C0D530D462}"/>
    <cellStyle name="Normal 4 4 2 2 2 2 2 2 3" xfId="15966" xr:uid="{2496F23A-2799-4B71-A3D3-B015345047AD}"/>
    <cellStyle name="Normal 4 4 2 2 2 2 2 3" xfId="8419" xr:uid="{970E17C2-EE93-4EEC-BB27-5FEFC93133D0}"/>
    <cellStyle name="Normal 4 4 2 2 2 2 2 3 2" xfId="18799" xr:uid="{E6AD4DF1-08AE-468A-9A9E-EB0A51DD43C1}"/>
    <cellStyle name="Normal 4 4 2 2 2 2 2 4" xfId="11252" xr:uid="{DA6302FF-5F54-4CB8-8D31-2B5660D0A0D0}"/>
    <cellStyle name="Normal 4 4 2 2 2 2 2 4 2" xfId="21632" xr:uid="{3B1D8A81-8262-4551-AF7F-A106365422DE}"/>
    <cellStyle name="Normal 4 4 2 2 2 2 2 5" xfId="24645" xr:uid="{4EE14F1F-6E23-4F8C-A333-BDD37E0A2B32}"/>
    <cellStyle name="Normal 4 4 2 2 2 2 2 6" xfId="13900" xr:uid="{380085B0-B0B8-4C53-8E8D-9D2D868E11CD}"/>
    <cellStyle name="Normal 4 4 2 2 2 2 3" xfId="4339" xr:uid="{AEAE18D6-B6A2-4423-B376-EE2258BAE3B4}"/>
    <cellStyle name="Normal 4 4 2 2 2 2 3 2" xfId="9111" xr:uid="{F7CAB04E-5C88-4621-AFBE-A71D17F42617}"/>
    <cellStyle name="Normal 4 4 2 2 2 2 3 2 2" xfId="29154" xr:uid="{6A8DDABF-4C37-439B-8667-261F05E25C34}"/>
    <cellStyle name="Normal 4 4 2 2 2 2 3 2 3" xfId="19491" xr:uid="{A792F0D7-A64E-4E0E-B7F9-423078DB920D}"/>
    <cellStyle name="Normal 4 4 2 2 2 2 3 3" xfId="11944" xr:uid="{CE8EBFB3-29D4-4601-A9E4-2D7CF75189D9}"/>
    <cellStyle name="Normal 4 4 2 2 2 2 3 3 2" xfId="22324" xr:uid="{84601BE3-0C8C-4632-A8BF-59F4D773A787}"/>
    <cellStyle name="Normal 4 4 2 2 2 2 3 4" xfId="22996" xr:uid="{99EE9227-CAEB-4D8C-80C0-AE85048853AE}"/>
    <cellStyle name="Normal 4 4 2 2 2 2 3 5" xfId="16658" xr:uid="{DBE0CC71-F13E-4119-9FD5-C290E64E1003}"/>
    <cellStyle name="Normal 4 4 2 2 2 2 4" xfId="6004" xr:uid="{E29511A5-072F-46C5-9071-ECE49B5D10BB}"/>
    <cellStyle name="Normal 4 4 2 2 2 2 4 2" xfId="25959" xr:uid="{21EA62E7-FDEC-4B32-A0A4-DC9A3B600A76}"/>
    <cellStyle name="Normal 4 4 2 2 2 2 4 3" xfId="15457" xr:uid="{D612C83B-A711-4645-8E86-03E48856C23E}"/>
    <cellStyle name="Normal 4 4 2 2 2 2 5" xfId="7910" xr:uid="{5E99DD95-E668-4AC6-A724-57D53EA08726}"/>
    <cellStyle name="Normal 4 4 2 2 2 2 5 2" xfId="18290" xr:uid="{3BD3DDD6-EF27-4A7D-BAA0-A7558C56A056}"/>
    <cellStyle name="Normal 4 4 2 2 2 2 6" xfId="10743" xr:uid="{1D69AD4B-070D-42F5-9F2C-846D09B973BA}"/>
    <cellStyle name="Normal 4 4 2 2 2 2 6 2" xfId="21123" xr:uid="{A8EC71FD-2B66-42EE-A265-6214D0EAC78E}"/>
    <cellStyle name="Normal 4 4 2 2 2 2 7" xfId="25548" xr:uid="{2EB83C0E-B6E5-49D5-90F4-89EB3B468253}"/>
    <cellStyle name="Normal 4 4 2 2 2 2 8" xfId="13243" xr:uid="{97FE9524-DB6E-4184-B9C3-5EBAD2CD12E5}"/>
    <cellStyle name="Normal 4 4 2 2 2 3" xfId="3340" xr:uid="{00000000-0005-0000-0000-00001D060000}"/>
    <cellStyle name="Normal 4 4 2 2 2 3 2" xfId="4530" xr:uid="{D57982D1-20D9-4173-95B8-81B03C06454C}"/>
    <cellStyle name="Normal 4 4 2 2 2 3 2 2" xfId="9302" xr:uid="{1906EB99-6934-4261-AEAC-9930B70BD463}"/>
    <cellStyle name="Normal 4 4 2 2 2 3 2 2 2" xfId="19682" xr:uid="{1CADBF01-9C05-4A55-B9F4-3B06C0E8A9DB}"/>
    <cellStyle name="Normal 4 4 2 2 2 3 2 3" xfId="12135" xr:uid="{B1998454-18F7-4601-BEA8-E7004959746B}"/>
    <cellStyle name="Normal 4 4 2 2 2 3 2 3 2" xfId="22515" xr:uid="{5F06841B-3EAD-4DB7-A203-7E3CF23CB48B}"/>
    <cellStyle name="Normal 4 4 2 2 2 3 2 4" xfId="27162" xr:uid="{0D40DEB6-A1C5-4870-864E-B777A435FACC}"/>
    <cellStyle name="Normal 4 4 2 2 2 3 2 5" xfId="16849" xr:uid="{9305266D-298E-4E88-83D3-F06AB75B37F3}"/>
    <cellStyle name="Normal 4 4 2 2 2 3 3" xfId="6398" xr:uid="{F0F6FE15-531E-46FD-B7EC-7220C77B92AD}"/>
    <cellStyle name="Normal 4 4 2 2 2 3 3 2" xfId="15967" xr:uid="{393AECD1-A0B3-4EBC-99E7-9080A686AED5}"/>
    <cellStyle name="Normal 4 4 2 2 2 3 4" xfId="8420" xr:uid="{504702F1-FB65-4350-9EA7-4CC0BB8656F8}"/>
    <cellStyle name="Normal 4 4 2 2 2 3 4 2" xfId="18800" xr:uid="{9F5804A4-D7E8-4AC6-8592-695651461A87}"/>
    <cellStyle name="Normal 4 4 2 2 2 3 5" xfId="11253" xr:uid="{DAA82E6E-C4E8-4C7E-84D1-1D2ABE0E9881}"/>
    <cellStyle name="Normal 4 4 2 2 2 3 5 2" xfId="21633" xr:uid="{CCEC414D-7C2C-494A-BF66-DD3C43D3A7A0}"/>
    <cellStyle name="Normal 4 4 2 2 2 3 6" xfId="24482" xr:uid="{8E9E08F5-837D-4108-9E5C-415FBCA96176}"/>
    <cellStyle name="Normal 4 4 2 2 2 3 7" xfId="13901" xr:uid="{C469E6A9-5373-4DAB-812F-E339E68D49A2}"/>
    <cellStyle name="Normal 4 4 2 2 2 4" xfId="3338" xr:uid="{00000000-0005-0000-0000-00001E060000}"/>
    <cellStyle name="Normal 4 4 2 2 2 4 2" xfId="6396" xr:uid="{F81A55A4-5FE1-4013-B08F-3EABC539D636}"/>
    <cellStyle name="Normal 4 4 2 2 2 4 2 2" xfId="28321" xr:uid="{569CA92F-9FC0-4280-9EA4-DC0F7D5BD3B3}"/>
    <cellStyle name="Normal 4 4 2 2 2 4 2 3" xfId="15965" xr:uid="{26A3D037-3327-422B-B13C-C701142E81BC}"/>
    <cellStyle name="Normal 4 4 2 2 2 4 3" xfId="8418" xr:uid="{BF5ED76A-EB79-4BF6-8079-CCFD13518FC9}"/>
    <cellStyle name="Normal 4 4 2 2 2 4 3 2" xfId="18798" xr:uid="{A8F6A1F1-2A47-4B4E-A529-28F5E372A247}"/>
    <cellStyle name="Normal 4 4 2 2 2 4 4" xfId="11251" xr:uid="{A27CFCA9-37A9-487C-8559-55C0F7A213CE}"/>
    <cellStyle name="Normal 4 4 2 2 2 4 4 2" xfId="21631" xr:uid="{02BF1CB0-7FEF-4913-8B53-0ACB069F257B}"/>
    <cellStyle name="Normal 4 4 2 2 2 4 5" xfId="23065" xr:uid="{727C9D6C-675F-405D-9B22-9C4EDD2BF3FD}"/>
    <cellStyle name="Normal 4 4 2 2 2 4 6" xfId="13899" xr:uid="{8552BB07-E4B1-47A4-A0DF-E45B39E14019}"/>
    <cellStyle name="Normal 4 4 2 2 2 5" xfId="4246" xr:uid="{1B5DDFF2-700E-49C0-B6C4-9115F3C3A1FC}"/>
    <cellStyle name="Normal 4 4 2 2 2 5 2" xfId="9018" xr:uid="{E9AF53E9-8F82-4245-B39F-F5E954B3F427}"/>
    <cellStyle name="Normal 4 4 2 2 2 5 2 2" xfId="29089" xr:uid="{EFF38729-D6BC-4932-AC44-EA578773EBC7}"/>
    <cellStyle name="Normal 4 4 2 2 2 5 2 3" xfId="19398" xr:uid="{53BA4873-F7AA-46D5-984C-7D06F76CE2C6}"/>
    <cellStyle name="Normal 4 4 2 2 2 5 3" xfId="11851" xr:uid="{9484FA93-8A4D-4135-8E3C-B9DA048FEECE}"/>
    <cellStyle name="Normal 4 4 2 2 2 5 3 2" xfId="22231" xr:uid="{E714DF82-67F8-4F82-92EA-6A400075F110}"/>
    <cellStyle name="Normal 4 4 2 2 2 5 4" xfId="24202" xr:uid="{4E8C4B6F-C3D7-4D57-9485-08951DB99FBF}"/>
    <cellStyle name="Normal 4 4 2 2 2 5 5" xfId="16565" xr:uid="{1DABC36D-944F-42FD-8DE0-AA39F762EE91}"/>
    <cellStyle name="Normal 4 4 2 2 2 6" xfId="5290" xr:uid="{4E40497E-6E2A-434D-87A7-EA8E5896162A}"/>
    <cellStyle name="Normal 4 4 2 2 2 6 2" xfId="27334" xr:uid="{72415122-6861-485B-B3F3-915932AD873D}"/>
    <cellStyle name="Normal 4 4 2 2 2 6 3" xfId="14588" xr:uid="{341FD1A3-1C03-474C-B496-7F4B76F75C23}"/>
    <cellStyle name="Normal 4 4 2 2 2 7" xfId="7041" xr:uid="{A3223282-F4FF-4C25-B57C-E63E4EE3075F}"/>
    <cellStyle name="Normal 4 4 2 2 2 7 2" xfId="17421" xr:uid="{CA7AAA4B-5AC8-4800-8104-9B57188E912F}"/>
    <cellStyle name="Normal 4 4 2 2 2 8" xfId="9874" xr:uid="{AA367147-979C-4209-BE07-E247F79F9987}"/>
    <cellStyle name="Normal 4 4 2 2 2 8 2" xfId="20254" xr:uid="{E25F9F74-8F47-47F4-859D-31C44F7078A0}"/>
    <cellStyle name="Normal 4 4 2 2 2 9" xfId="24171" xr:uid="{340DEFD4-3A60-455F-B7D1-FCE635C519F5}"/>
    <cellStyle name="Normal 4 4 2 2 3" xfId="2785" xr:uid="{00000000-0005-0000-0000-00001F060000}"/>
    <cellStyle name="Normal 4 4 2 2 3 2" xfId="3341" xr:uid="{00000000-0005-0000-0000-000020060000}"/>
    <cellStyle name="Normal 4 4 2 2 3 2 2" xfId="6399" xr:uid="{69768A5D-02B3-4CE8-980B-44CE4EE92A71}"/>
    <cellStyle name="Normal 4 4 2 2 3 2 2 2" xfId="28721" xr:uid="{D78FEAF6-37AF-4F64-9E40-DDF82F1432CF}"/>
    <cellStyle name="Normal 4 4 2 2 3 2 2 3" xfId="15968" xr:uid="{200B21F8-E051-4512-9808-A4DB8CC59D82}"/>
    <cellStyle name="Normal 4 4 2 2 3 2 3" xfId="8421" xr:uid="{3466F2CD-DCA8-4546-8C86-8F3CD1535758}"/>
    <cellStyle name="Normal 4 4 2 2 3 2 3 2" xfId="18801" xr:uid="{602CFB8F-DA78-4834-BA32-7C58AC4CE0DE}"/>
    <cellStyle name="Normal 4 4 2 2 3 2 4" xfId="11254" xr:uid="{6A126DB7-D971-4949-B4D3-9A5DE6CF484A}"/>
    <cellStyle name="Normal 4 4 2 2 3 2 4 2" xfId="21634" xr:uid="{5D54963C-899E-4456-97FC-F90A8C8DDD6B}"/>
    <cellStyle name="Normal 4 4 2 2 3 2 5" xfId="24233" xr:uid="{6CC866C5-BA2D-4DAA-AD10-0FFB2AAC7F19}"/>
    <cellStyle name="Normal 4 4 2 2 3 2 6" xfId="13902" xr:uid="{A7148D7B-9C79-4FA5-BC09-D7F830210FCF}"/>
    <cellStyle name="Normal 4 4 2 2 3 3" xfId="4338" xr:uid="{6A44BF57-F8D2-4E33-BB4C-9D0E9446C87B}"/>
    <cellStyle name="Normal 4 4 2 2 3 3 2" xfId="9110" xr:uid="{79B1799D-E6E3-4844-817D-B3AC2660A494}"/>
    <cellStyle name="Normal 4 4 2 2 3 3 2 2" xfId="29153" xr:uid="{2B362ED0-5344-4B36-A5F2-DC29B4E651E2}"/>
    <cellStyle name="Normal 4 4 2 2 3 3 2 3" xfId="19490" xr:uid="{8910AE9E-9AEE-4D3D-AAB5-C1CF1E1231AC}"/>
    <cellStyle name="Normal 4 4 2 2 3 3 3" xfId="11943" xr:uid="{B582E6F3-2430-4631-8D32-76DEBB197905}"/>
    <cellStyle name="Normal 4 4 2 2 3 3 3 2" xfId="22323" xr:uid="{D543972F-32F3-49D1-A40E-9621FB165C4F}"/>
    <cellStyle name="Normal 4 4 2 2 3 3 4" xfId="24908" xr:uid="{C974BD5E-5D88-4BDE-B086-E99DF87B1C01}"/>
    <cellStyle name="Normal 4 4 2 2 3 3 5" xfId="16657" xr:uid="{F417541B-77ED-42A0-A242-4B91FFDC9C95}"/>
    <cellStyle name="Normal 4 4 2 2 3 4" xfId="6003" xr:uid="{96248991-7D51-4E9B-97A5-A5A3DE115131}"/>
    <cellStyle name="Normal 4 4 2 2 3 4 2" xfId="26936" xr:uid="{5DDB1C1B-3D0C-4DBD-8063-DDE3D7FB13FF}"/>
    <cellStyle name="Normal 4 4 2 2 3 4 3" xfId="15456" xr:uid="{FB994E50-F762-4F05-815A-55EF3687280F}"/>
    <cellStyle name="Normal 4 4 2 2 3 5" xfId="7909" xr:uid="{9EB05466-062C-4469-9947-9025F4C8A514}"/>
    <cellStyle name="Normal 4 4 2 2 3 5 2" xfId="18289" xr:uid="{8C3FAA84-6586-49A1-BE99-2CBB983CBD69}"/>
    <cellStyle name="Normal 4 4 2 2 3 6" xfId="10742" xr:uid="{47C44A2D-A4D2-4DED-A7A4-C203843BB499}"/>
    <cellStyle name="Normal 4 4 2 2 3 6 2" xfId="21122" xr:uid="{DFBB5A1F-C978-4328-A712-F706247A5CEF}"/>
    <cellStyle name="Normal 4 4 2 2 3 7" xfId="23719" xr:uid="{53983EAF-405A-4A68-B671-E39B9079E1D0}"/>
    <cellStyle name="Normal 4 4 2 2 3 8" xfId="13242" xr:uid="{7D6F806D-EC38-440D-B3AD-83353E843758}"/>
    <cellStyle name="Normal 4 4 2 2 4" xfId="3342" xr:uid="{00000000-0005-0000-0000-000021060000}"/>
    <cellStyle name="Normal 4 4 2 2 4 2" xfId="4531" xr:uid="{B295BD5D-4A86-43B3-8633-BD21E21795ED}"/>
    <cellStyle name="Normal 4 4 2 2 4 2 2" xfId="9303" xr:uid="{4AA3D06E-817C-4FE4-A047-54D579A4D61A}"/>
    <cellStyle name="Normal 4 4 2 2 4 2 2 2" xfId="19683" xr:uid="{4BF8F51E-12F7-4D38-BE3F-526DF59CA949}"/>
    <cellStyle name="Normal 4 4 2 2 4 2 3" xfId="12136" xr:uid="{42F26D03-D924-4299-9354-48DF765EA6E1}"/>
    <cellStyle name="Normal 4 4 2 2 4 2 3 2" xfId="22516" xr:uid="{C2826C7B-C340-49D4-AEB9-19C403F9D96B}"/>
    <cellStyle name="Normal 4 4 2 2 4 2 4" xfId="25860" xr:uid="{EDF842B6-3937-4137-8EAE-444882F0819C}"/>
    <cellStyle name="Normal 4 4 2 2 4 2 5" xfId="16850" xr:uid="{7F9F8C60-6B4E-4F6F-A10A-3CE6DA5F2761}"/>
    <cellStyle name="Normal 4 4 2 2 4 3" xfId="6400" xr:uid="{3940C7DE-70FB-49CF-BD1E-CC4625C42B7A}"/>
    <cellStyle name="Normal 4 4 2 2 4 3 2" xfId="15969" xr:uid="{2D54A11E-FF4C-47AC-AE13-47EB5DD75731}"/>
    <cellStyle name="Normal 4 4 2 2 4 4" xfId="8422" xr:uid="{3F679B0C-F09E-4C98-B721-4D0AB18F3AE6}"/>
    <cellStyle name="Normal 4 4 2 2 4 4 2" xfId="18802" xr:uid="{3343F9AC-DB0D-480C-A640-F8DE770B3567}"/>
    <cellStyle name="Normal 4 4 2 2 4 5" xfId="11255" xr:uid="{2302EC03-7E78-4B3A-84BC-D18671DC7463}"/>
    <cellStyle name="Normal 4 4 2 2 4 5 2" xfId="21635" xr:uid="{4E879307-37C7-4D37-AA7E-98FC66DD073C}"/>
    <cellStyle name="Normal 4 4 2 2 4 6" xfId="25390" xr:uid="{2B1BE565-3070-4CBD-A8A7-826B87398CCA}"/>
    <cellStyle name="Normal 4 4 2 2 4 7" xfId="13903" xr:uid="{A9A64EC3-4267-44C0-8F66-ADF1DBE3DA21}"/>
    <cellStyle name="Normal 4 4 2 2 5" xfId="3337" xr:uid="{00000000-0005-0000-0000-000022060000}"/>
    <cellStyle name="Normal 4 4 2 2 5 2" xfId="6395" xr:uid="{5062E618-E82E-42FB-A778-7EC3F6941EE7}"/>
    <cellStyle name="Normal 4 4 2 2 5 2 2" xfId="26528" xr:uid="{BF4A22E8-47BF-4AE4-8B06-189C61C88340}"/>
    <cellStyle name="Normal 4 4 2 2 5 2 3" xfId="15964" xr:uid="{34CFE1EC-966C-4649-BDA4-5B79ED1C886F}"/>
    <cellStyle name="Normal 4 4 2 2 5 3" xfId="8417" xr:uid="{0B715A8F-AAB0-4DFA-BAE7-20B7354D978C}"/>
    <cellStyle name="Normal 4 4 2 2 5 3 2" xfId="18797" xr:uid="{41F0A7D8-AB8E-4B60-982D-97BA8ADCC0F1}"/>
    <cellStyle name="Normal 4 4 2 2 5 4" xfId="11250" xr:uid="{85457368-CE3B-45FB-BA69-8CC85A11D34F}"/>
    <cellStyle name="Normal 4 4 2 2 5 4 2" xfId="21630" xr:uid="{193BE4AF-9649-42CB-89A7-80CFD85DE0CE}"/>
    <cellStyle name="Normal 4 4 2 2 5 5" xfId="24584" xr:uid="{9CB8F697-BCC2-40ED-847C-A67F724127DE}"/>
    <cellStyle name="Normal 4 4 2 2 5 6" xfId="13898" xr:uid="{8DD6C700-A359-472F-A44D-9D09EC1DD08E}"/>
    <cellStyle name="Normal 4 4 2 2 6" xfId="2556" xr:uid="{00000000-0005-0000-0000-000023060000}"/>
    <cellStyle name="Normal 4 4 2 2 6 2" xfId="5826" xr:uid="{DC4B1AE2-E38E-4F7D-B7F9-68E626E6D6E0}"/>
    <cellStyle name="Normal 4 4 2 2 6 2 2" xfId="28405" xr:uid="{0294B801-8558-4D60-BB1D-C74AED4ACEAA}"/>
    <cellStyle name="Normal 4 4 2 2 6 2 3" xfId="15228" xr:uid="{FCF708E1-6C2E-4FB3-B0DE-25CA0F80D6F0}"/>
    <cellStyle name="Normal 4 4 2 2 6 3" xfId="7681" xr:uid="{5ECF2951-199F-4EA0-BB10-67F9E1354813}"/>
    <cellStyle name="Normal 4 4 2 2 6 3 2" xfId="18061" xr:uid="{95620D9C-ED80-4DB4-8DD5-77F617E8DEC6}"/>
    <cellStyle name="Normal 4 4 2 2 6 4" xfId="10514" xr:uid="{2CB7DFE3-E213-4A1A-BE1A-20DE844B62D1}"/>
    <cellStyle name="Normal 4 4 2 2 6 4 2" xfId="20894" xr:uid="{C939A820-A911-45B8-861D-39CA8982E263}"/>
    <cellStyle name="Normal 4 4 2 2 6 5" xfId="25091" xr:uid="{50630A23-1783-4E8E-8EBD-8E95B5AE0135}"/>
    <cellStyle name="Normal 4 4 2 2 6 6" xfId="12944" xr:uid="{DC969C50-06CB-42DE-AAA8-B174C5A7B8E8}"/>
    <cellStyle name="Normal 4 4 2 2 7" xfId="2250" xr:uid="{00000000-0005-0000-0000-000019060000}"/>
    <cellStyle name="Normal 4 4 2 2 7 2" xfId="7377" xr:uid="{49CA78DA-20A4-4038-8506-5DDD29FC25DE}"/>
    <cellStyle name="Normal 4 4 2 2 7 2 2" xfId="17757" xr:uid="{1B2A0586-7E36-4B38-834F-A9A444B3A174}"/>
    <cellStyle name="Normal 4 4 2 2 7 3" xfId="10210" xr:uid="{572E385B-266A-46A8-9ED4-56DED6012742}"/>
    <cellStyle name="Normal 4 4 2 2 7 3 2" xfId="20590" xr:uid="{C8CD3E5D-43F1-48B5-ACE9-D6CD559183A0}"/>
    <cellStyle name="Normal 4 4 2 2 7 4" xfId="25249" xr:uid="{83230BF6-A134-4CA9-9917-EEAFA2C3B914}"/>
    <cellStyle name="Normal 4 4 2 2 7 5" xfId="14924" xr:uid="{D659C309-94E5-4BC5-B696-F22FD405B31F}"/>
    <cellStyle name="Normal 4 4 2 2 8" xfId="3801" xr:uid="{DDC15438-3D68-4FAD-9D9B-C7E2E167FEA4}"/>
    <cellStyle name="Normal 4 4 2 2 8 2" xfId="8637" xr:uid="{4C619C33-DE7C-49B8-B166-2CA910B63CFD}"/>
    <cellStyle name="Normal 4 4 2 2 8 2 2" xfId="19017" xr:uid="{44B94BF2-0CAD-4A78-B3B9-ECF987ADDE5A}"/>
    <cellStyle name="Normal 4 4 2 2 8 3" xfId="11470" xr:uid="{7B76BDC5-3EC5-42AF-8E55-BFF102FBEAC6}"/>
    <cellStyle name="Normal 4 4 2 2 8 3 2" xfId="21850" xr:uid="{34AC7D1B-4264-4C58-B0E6-F3D739E9EB6C}"/>
    <cellStyle name="Normal 4 4 2 2 8 4" xfId="16184" xr:uid="{545ED7F2-872A-448F-928C-E98B0C60218F}"/>
    <cellStyle name="Normal 4 4 2 2 9" xfId="5289" xr:uid="{4258AE63-37FA-4E3B-88C7-E1ACC51B3145}"/>
    <cellStyle name="Normal 4 4 2 2 9 2" xfId="14587" xr:uid="{28244A37-8FC1-4209-BC34-54CFE44D5963}"/>
    <cellStyle name="Normal 4 4 2 3" xfId="989" xr:uid="{00000000-0005-0000-0000-00008F050000}"/>
    <cellStyle name="Normal 4 4 2 3 10" xfId="9875" xr:uid="{B1AD3C3B-E4EF-4540-8370-CA00C891082A}"/>
    <cellStyle name="Normal 4 4 2 3 10 2" xfId="20255" xr:uid="{4960A5F0-C12E-4B12-AC3D-EEDB6B8C464C}"/>
    <cellStyle name="Normal 4 4 2 3 11" xfId="25423" xr:uid="{0AB0255F-72B3-4885-B9E1-813751B34C02}"/>
    <cellStyle name="Normal 4 4 2 3 12" xfId="12599" xr:uid="{CA292A13-D5E7-41FE-9B23-465F582E343E}"/>
    <cellStyle name="Normal 4 4 2 3 2" xfId="2787" xr:uid="{00000000-0005-0000-0000-000025060000}"/>
    <cellStyle name="Normal 4 4 2 3 2 2" xfId="3344" xr:uid="{00000000-0005-0000-0000-000026060000}"/>
    <cellStyle name="Normal 4 4 2 3 2 2 2" xfId="6402" xr:uid="{343E5849-A095-4356-A6E4-AA28C144EC79}"/>
    <cellStyle name="Normal 4 4 2 3 2 2 2 2" xfId="28616" xr:uid="{9F7BCF5F-F784-4400-B20C-6A8977FADB81}"/>
    <cellStyle name="Normal 4 4 2 3 2 2 2 3" xfId="15971" xr:uid="{591177A3-FFCB-4982-BC14-F6A0916A77D9}"/>
    <cellStyle name="Normal 4 4 2 3 2 2 3" xfId="8424" xr:uid="{C2FF869B-A854-4C88-816D-6510E892D87D}"/>
    <cellStyle name="Normal 4 4 2 3 2 2 3 2" xfId="18804" xr:uid="{7FFBDEA1-A1E4-4C6D-AE1C-A491E9D3ABD1}"/>
    <cellStyle name="Normal 4 4 2 3 2 2 4" xfId="11257" xr:uid="{CD8E96AA-81A3-461E-A843-965AE1CC3170}"/>
    <cellStyle name="Normal 4 4 2 3 2 2 4 2" xfId="21637" xr:uid="{77235E0C-8C7F-4FA5-9A70-8801406D4A23}"/>
    <cellStyle name="Normal 4 4 2 3 2 2 5" xfId="25542" xr:uid="{7E2DF8E2-5082-41B1-A468-00E7FFC3BF73}"/>
    <cellStyle name="Normal 4 4 2 3 2 2 6" xfId="13905" xr:uid="{B88B7EB3-9F60-4C35-8B12-3E2052EF28BE}"/>
    <cellStyle name="Normal 4 4 2 3 2 3" xfId="4340" xr:uid="{74B3D252-263A-4214-BAD9-6E1714328469}"/>
    <cellStyle name="Normal 4 4 2 3 2 3 2" xfId="9112" xr:uid="{DB4B5A45-226D-48AB-B1C4-D080C1D639FB}"/>
    <cellStyle name="Normal 4 4 2 3 2 3 2 2" xfId="29155" xr:uid="{77C2008E-03E2-4F0C-8CD8-F2962237139D}"/>
    <cellStyle name="Normal 4 4 2 3 2 3 2 3" xfId="19492" xr:uid="{F109FBB9-64BD-468A-9BC6-6BCA65B9F0D5}"/>
    <cellStyle name="Normal 4 4 2 3 2 3 3" xfId="11945" xr:uid="{44FA4A1B-9B44-4CF4-832E-40967D5F0FCA}"/>
    <cellStyle name="Normal 4 4 2 3 2 3 3 2" xfId="22325" xr:uid="{FA817901-995B-4402-B4DD-318F52720169}"/>
    <cellStyle name="Normal 4 4 2 3 2 3 4" xfId="24398" xr:uid="{64414920-5AB8-4F86-809F-DC5AA7D433CB}"/>
    <cellStyle name="Normal 4 4 2 3 2 3 5" xfId="16659" xr:uid="{8F21A49A-4D31-4E84-B3AA-8FFCA76483E1}"/>
    <cellStyle name="Normal 4 4 2 3 2 4" xfId="6005" xr:uid="{9ED9DD77-8200-4D6A-8D46-C6657E276F95}"/>
    <cellStyle name="Normal 4 4 2 3 2 4 2" xfId="27778" xr:uid="{AE5FCA32-9F15-45B6-9EEB-C0AFB6BF84CE}"/>
    <cellStyle name="Normal 4 4 2 3 2 4 3" xfId="15458" xr:uid="{0F694240-3902-4780-8B9A-3D5321D5FECC}"/>
    <cellStyle name="Normal 4 4 2 3 2 5" xfId="7911" xr:uid="{E3EE78A6-E101-42FF-AEEA-BFEBB2AF86C3}"/>
    <cellStyle name="Normal 4 4 2 3 2 5 2" xfId="18291" xr:uid="{C1E16FBA-FE8E-4A54-B65B-A50FA1CAC283}"/>
    <cellStyle name="Normal 4 4 2 3 2 6" xfId="10744" xr:uid="{0FFF8D92-EAD0-434C-BD7F-BD069BCCF53A}"/>
    <cellStyle name="Normal 4 4 2 3 2 6 2" xfId="21124" xr:uid="{5EB6700C-27A8-4AD6-876E-4973B72CA798}"/>
    <cellStyle name="Normal 4 4 2 3 2 7" xfId="24691" xr:uid="{D52FFB66-82B9-4586-B744-665C9F32E133}"/>
    <cellStyle name="Normal 4 4 2 3 2 8" xfId="13244" xr:uid="{A24D2BD8-95B1-4F46-A668-2EE59A1BDC03}"/>
    <cellStyle name="Normal 4 4 2 3 3" xfId="3345" xr:uid="{00000000-0005-0000-0000-000027060000}"/>
    <cellStyle name="Normal 4 4 2 3 3 2" xfId="4532" xr:uid="{B667C967-0561-4C42-8BC5-90F59086EA4F}"/>
    <cellStyle name="Normal 4 4 2 3 3 2 2" xfId="9304" xr:uid="{5D054F46-D740-4D54-A354-11CE584B8EC4}"/>
    <cellStyle name="Normal 4 4 2 3 3 2 2 2" xfId="29281" xr:uid="{4D6ACDE4-B724-4058-B0EB-6FD435DC408F}"/>
    <cellStyle name="Normal 4 4 2 3 3 2 2 3" xfId="19684" xr:uid="{AD9CB9B7-9155-4620-BD89-267FF7E163A2}"/>
    <cellStyle name="Normal 4 4 2 3 3 2 3" xfId="12137" xr:uid="{B1CEB952-4071-4AA7-B3E2-61A45C9196DF}"/>
    <cellStyle name="Normal 4 4 2 3 3 2 3 2" xfId="22517" xr:uid="{CA3F5B6B-0FB8-40ED-95B1-0404A707E6EF}"/>
    <cellStyle name="Normal 4 4 2 3 3 2 4" xfId="25827" xr:uid="{B557E776-EDB1-4F38-8179-39D0DD17A096}"/>
    <cellStyle name="Normal 4 4 2 3 3 2 5" xfId="16851" xr:uid="{0AC8B89C-7AF6-4A8E-88EC-20BF3A4E2B09}"/>
    <cellStyle name="Normal 4 4 2 3 3 3" xfId="6403" xr:uid="{3E03D1E4-46FB-4EA6-A55D-6CE5D746A0FA}"/>
    <cellStyle name="Normal 4 4 2 3 3 3 2" xfId="27085" xr:uid="{AF6B99DB-4970-44F9-83F8-550353C549F2}"/>
    <cellStyle name="Normal 4 4 2 3 3 3 3" xfId="15972" xr:uid="{05546C51-7A74-4DC9-A123-D32CCF69BB41}"/>
    <cellStyle name="Normal 4 4 2 3 3 4" xfId="8425" xr:uid="{47DC54E8-D290-438B-A9F6-0A176AE63C6C}"/>
    <cellStyle name="Normal 4 4 2 3 3 4 2" xfId="18805" xr:uid="{E1755450-EC70-4494-BA45-A16E3958D2BB}"/>
    <cellStyle name="Normal 4 4 2 3 3 5" xfId="11258" xr:uid="{A6D1E6E4-5971-4942-887A-43650AFFEA0C}"/>
    <cellStyle name="Normal 4 4 2 3 3 5 2" xfId="21638" xr:uid="{B6280641-65D5-4190-AE7B-601DF9196AC1}"/>
    <cellStyle name="Normal 4 4 2 3 3 6" xfId="25561" xr:uid="{A8C4EC16-EA7A-4861-A0BB-F346D7F4F3D0}"/>
    <cellStyle name="Normal 4 4 2 3 3 7" xfId="13906" xr:uid="{02D88B39-740F-4D60-9A15-9A15A8A2BCB9}"/>
    <cellStyle name="Normal 4 4 2 3 4" xfId="3343" xr:uid="{00000000-0005-0000-0000-000028060000}"/>
    <cellStyle name="Normal 4 4 2 3 4 2" xfId="6401" xr:uid="{7CF52855-B221-49CE-A471-59823C1C5EC2}"/>
    <cellStyle name="Normal 4 4 2 3 4 2 2" xfId="27391" xr:uid="{196D2709-DB11-4493-87A8-571EF4FEB300}"/>
    <cellStyle name="Normal 4 4 2 3 4 2 3" xfId="15970" xr:uid="{78E67D20-8500-42B0-8342-77833EBFD547}"/>
    <cellStyle name="Normal 4 4 2 3 4 3" xfId="8423" xr:uid="{D392A788-D3F4-495C-92BB-C7DF535D7F6E}"/>
    <cellStyle name="Normal 4 4 2 3 4 3 2" xfId="18803" xr:uid="{C7850F2B-0321-44D0-A29E-DC57D5733915}"/>
    <cellStyle name="Normal 4 4 2 3 4 4" xfId="11256" xr:uid="{9F189DF0-C5E1-44CC-AC28-952D571D9414}"/>
    <cellStyle name="Normal 4 4 2 3 4 4 2" xfId="21636" xr:uid="{A6696CC3-A819-425E-8415-27596BCDCEF6}"/>
    <cellStyle name="Normal 4 4 2 3 4 5" xfId="25495" xr:uid="{F3F66694-76D2-4DD2-A42D-A490901CEB69}"/>
    <cellStyle name="Normal 4 4 2 3 4 6" xfId="13904" xr:uid="{BA747545-B287-4E7B-A45F-5E00E23DCEAE}"/>
    <cellStyle name="Normal 4 4 2 3 5" xfId="2599" xr:uid="{00000000-0005-0000-0000-000029060000}"/>
    <cellStyle name="Normal 4 4 2 3 5 2" xfId="5864" xr:uid="{139BE8FC-28F1-4734-8901-3B834D3D2588}"/>
    <cellStyle name="Normal 4 4 2 3 5 2 2" xfId="26183" xr:uid="{4DB9D009-C49D-4C9D-8B31-40E993ACDE8F}"/>
    <cellStyle name="Normal 4 4 2 3 5 2 3" xfId="15271" xr:uid="{14A9D6DC-889E-4B88-A44F-DB60655AF6C1}"/>
    <cellStyle name="Normal 4 4 2 3 5 3" xfId="7724" xr:uid="{E5424755-DE56-4D99-BDD0-F7BA8BA601D0}"/>
    <cellStyle name="Normal 4 4 2 3 5 3 2" xfId="18104" xr:uid="{44B2E874-9A5E-4728-B49D-E29AB0D6C375}"/>
    <cellStyle name="Normal 4 4 2 3 5 4" xfId="10557" xr:uid="{1872EAE9-2A01-45E2-840D-0999BEEF9D85}"/>
    <cellStyle name="Normal 4 4 2 3 5 4 2" xfId="20937" xr:uid="{BB83D161-21E9-4D6B-9DDF-6055BE109484}"/>
    <cellStyle name="Normal 4 4 2 3 5 5" xfId="23360" xr:uid="{37031A89-35BD-4127-BFD7-60F5F3E9C2EE}"/>
    <cellStyle name="Normal 4 4 2 3 5 6" xfId="12987" xr:uid="{412C8670-516E-44AC-ABE8-D75E24AA086C}"/>
    <cellStyle name="Normal 4 4 2 3 6" xfId="2365" xr:uid="{00000000-0005-0000-0000-000024060000}"/>
    <cellStyle name="Normal 4 4 2 3 6 2" xfId="7492" xr:uid="{030E696C-1599-4734-A257-268A964EDB54}"/>
    <cellStyle name="Normal 4 4 2 3 6 2 2" xfId="17872" xr:uid="{15D93248-80F7-4215-82CC-88F904825CB5}"/>
    <cellStyle name="Normal 4 4 2 3 6 3" xfId="10325" xr:uid="{20779726-FE34-46AE-8D69-243702F2566F}"/>
    <cellStyle name="Normal 4 4 2 3 6 3 2" xfId="20705" xr:uid="{0C161F4E-0E79-4057-B1D8-D0034A4E854D}"/>
    <cellStyle name="Normal 4 4 2 3 6 4" xfId="22908" xr:uid="{794A6DF2-1520-439A-BD2D-2EBAECF1CA97}"/>
    <cellStyle name="Normal 4 4 2 3 6 5" xfId="15039" xr:uid="{CA3A1C99-7CFD-4A4C-82D1-2277B4C1D22D}"/>
    <cellStyle name="Normal 4 4 2 3 7" xfId="3900" xr:uid="{A0A63680-17CA-489F-95A6-D6826EDC068D}"/>
    <cellStyle name="Normal 4 4 2 3 7 2" xfId="8732" xr:uid="{07A899F3-7EEC-467F-AEF0-B12738453FE0}"/>
    <cellStyle name="Normal 4 4 2 3 7 2 2" xfId="19112" xr:uid="{250E8EC4-8884-454C-9B4B-249992F96958}"/>
    <cellStyle name="Normal 4 4 2 3 7 3" xfId="11565" xr:uid="{9A952F7A-904B-45D3-880B-F6D974671C03}"/>
    <cellStyle name="Normal 4 4 2 3 7 3 2" xfId="21945" xr:uid="{B6ED0CF5-C516-4F13-A8BB-97E471131A4F}"/>
    <cellStyle name="Normal 4 4 2 3 7 4" xfId="16279" xr:uid="{7FA5334C-9CED-4ACE-9A17-0DE4230501E4}"/>
    <cellStyle name="Normal 4 4 2 3 8" xfId="5291" xr:uid="{8FC8B013-9E56-4911-9A8B-CAF8045B656D}"/>
    <cellStyle name="Normal 4 4 2 3 8 2" xfId="14589" xr:uid="{BC50FF17-FFFF-4D6D-B145-ACDCA896327D}"/>
    <cellStyle name="Normal 4 4 2 3 9" xfId="7042" xr:uid="{EE83E8F2-A16A-4CD0-BC5F-8F969FE98924}"/>
    <cellStyle name="Normal 4 4 2 3 9 2" xfId="17422" xr:uid="{51AFD0D0-CB0B-4931-8E43-E335997652BE}"/>
    <cellStyle name="Normal 4 4 2 4" xfId="990" xr:uid="{00000000-0005-0000-0000-000090050000}"/>
    <cellStyle name="Normal 4 4 2 4 2" xfId="3346" xr:uid="{00000000-0005-0000-0000-00002B060000}"/>
    <cellStyle name="Normal 4 4 2 4 2 2" xfId="6404" xr:uid="{20B61733-C29A-4013-826A-91229857E97E}"/>
    <cellStyle name="Normal 4 4 2 4 2 2 2" xfId="27176" xr:uid="{AE11D454-1CD7-41CE-B9C4-CA1ECC737D00}"/>
    <cellStyle name="Normal 4 4 2 4 2 2 3" xfId="15973" xr:uid="{297D34D7-ACE3-4DC9-866A-BB601572E752}"/>
    <cellStyle name="Normal 4 4 2 4 2 3" xfId="8426" xr:uid="{6A70F0BF-D7D0-4B85-B0C1-79744443D8AD}"/>
    <cellStyle name="Normal 4 4 2 4 2 3 2" xfId="18806" xr:uid="{267F612C-EEAF-43EE-B20C-E6ECA5E6DB21}"/>
    <cellStyle name="Normal 4 4 2 4 2 4" xfId="11259" xr:uid="{C6886769-9BD0-4F8E-A386-8BBF708CF0BA}"/>
    <cellStyle name="Normal 4 4 2 4 2 4 2" xfId="21639" xr:uid="{C9F7911D-DEE3-403B-83CD-E2A6C409A7AC}"/>
    <cellStyle name="Normal 4 4 2 4 2 5" xfId="23985" xr:uid="{B23B2DF9-82EF-45C7-9FBB-906912C74F17}"/>
    <cellStyle name="Normal 4 4 2 4 2 6" xfId="13907" xr:uid="{2F1045BB-53EA-4FB1-890A-6A2795B420BD}"/>
    <cellStyle name="Normal 4 4 2 4 3" xfId="2784" xr:uid="{00000000-0005-0000-0000-00002C060000}"/>
    <cellStyle name="Normal 4 4 2 4 3 2" xfId="6002" xr:uid="{95EA8E11-5537-4A68-AF65-8399F5C49F15}"/>
    <cellStyle name="Normal 4 4 2 4 3 2 2" xfId="28141" xr:uid="{68EEADF2-2AD1-47CD-95C5-623C2B15C40B}"/>
    <cellStyle name="Normal 4 4 2 4 3 2 3" xfId="15455" xr:uid="{81AC6881-060D-49E2-85F5-2E625E9E456B}"/>
    <cellStyle name="Normal 4 4 2 4 3 3" xfId="7908" xr:uid="{E3C17826-5BD3-463F-BCD5-BEEF9F957C4C}"/>
    <cellStyle name="Normal 4 4 2 4 3 3 2" xfId="18288" xr:uid="{4A831123-808B-4BCA-BC87-E889B02E29A8}"/>
    <cellStyle name="Normal 4 4 2 4 3 4" xfId="10741" xr:uid="{C684B92C-9FED-4F5B-B80A-33BD8DA70E4D}"/>
    <cellStyle name="Normal 4 4 2 4 3 4 2" xfId="21121" xr:uid="{0740E351-8637-4EB1-A9B8-E45D0364FF18}"/>
    <cellStyle name="Normal 4 4 2 4 3 5" xfId="22647" xr:uid="{771BE6F7-1616-4895-81F6-29430F4DFF5C}"/>
    <cellStyle name="Normal 4 4 2 4 3 6" xfId="13241" xr:uid="{75F1AEE9-9B4E-4585-8635-8BF605B8F223}"/>
    <cellStyle name="Normal 4 4 2 4 4" xfId="4193" xr:uid="{96BB92AC-F20C-4C4D-AE25-AF828871AFE4}"/>
    <cellStyle name="Normal 4 4 2 4 4 2" xfId="8965" xr:uid="{213E87B1-4640-4830-B3FE-2730CE3A4E12}"/>
    <cellStyle name="Normal 4 4 2 4 4 2 2" xfId="19345" xr:uid="{4732E8CE-8314-4A71-965F-4492544F64DC}"/>
    <cellStyle name="Normal 4 4 2 4 4 3" xfId="11798" xr:uid="{1E649367-FA4B-4B30-B77B-B6496126789A}"/>
    <cellStyle name="Normal 4 4 2 4 4 3 2" xfId="22178" xr:uid="{54000B27-16F5-4737-97AC-5EF6B85A6040}"/>
    <cellStyle name="Normal 4 4 2 4 4 4" xfId="23152" xr:uid="{8F9319D7-B853-4F09-B86A-AB41BD9E4F06}"/>
    <cellStyle name="Normal 4 4 2 4 4 5" xfId="16512" xr:uid="{59A15F81-D3BA-4822-93BE-A4760071BFE6}"/>
    <cellStyle name="Normal 4 4 2 4 5" xfId="5292" xr:uid="{533E2B35-FCAF-412B-9DCA-D713E1E837DA}"/>
    <cellStyle name="Normal 4 4 2 4 5 2" xfId="14590" xr:uid="{E45A6DA9-F6DD-4BE1-88EF-D73B6CBFE0B3}"/>
    <cellStyle name="Normal 4 4 2 4 6" xfId="7043" xr:uid="{7D54AB82-DC51-48D5-8538-93D0951DDF25}"/>
    <cellStyle name="Normal 4 4 2 4 6 2" xfId="17423" xr:uid="{0C0B500B-9BD5-484C-824A-61E62BE1B3F2}"/>
    <cellStyle name="Normal 4 4 2 4 7" xfId="9876" xr:uid="{35D85105-00A8-431A-98BC-D4A460429DBC}"/>
    <cellStyle name="Normal 4 4 2 4 7 2" xfId="20256" xr:uid="{A72441B9-8FDE-4736-968C-4714EBB2DBAE}"/>
    <cellStyle name="Normal 4 4 2 4 8" xfId="23944" xr:uid="{519AB3C6-84B3-4A4B-9948-7581BC858FCF}"/>
    <cellStyle name="Normal 4 4 2 4 9" xfId="12757" xr:uid="{1396107D-6352-405C-BCA7-4BC444A9CA14}"/>
    <cellStyle name="Normal 4 4 2 5" xfId="3347" xr:uid="{00000000-0005-0000-0000-00002D060000}"/>
    <cellStyle name="Normal 4 4 2 5 2" xfId="4533" xr:uid="{5E60AF2D-179F-4D24-AD54-5B7AA556A5DD}"/>
    <cellStyle name="Normal 4 4 2 5 2 2" xfId="9305" xr:uid="{35E01CA6-96A3-4431-B026-E09FEF25DB54}"/>
    <cellStyle name="Normal 4 4 2 5 2 2 2" xfId="29282" xr:uid="{C68B05B6-DAA6-4829-9645-882AF5471896}"/>
    <cellStyle name="Normal 4 4 2 5 2 2 3" xfId="19685" xr:uid="{BCAC5E27-933A-43D6-8166-3CDC64456C93}"/>
    <cellStyle name="Normal 4 4 2 5 2 3" xfId="12138" xr:uid="{0D0CE1D9-91A3-4A1B-9092-D86677B77CD0}"/>
    <cellStyle name="Normal 4 4 2 5 2 3 2" xfId="22518" xr:uid="{F63EBC74-937D-4CFC-9C04-84CE1B457986}"/>
    <cellStyle name="Normal 4 4 2 5 2 4" xfId="24128" xr:uid="{3F722632-BEB6-4346-8723-E53DF6D918A5}"/>
    <cellStyle name="Normal 4 4 2 5 2 5" xfId="16852" xr:uid="{36E94304-D19A-4F07-9B37-DC544DDD0F39}"/>
    <cellStyle name="Normal 4 4 2 5 3" xfId="6405" xr:uid="{F785735A-DF6A-4C2D-8853-2D9398843D1C}"/>
    <cellStyle name="Normal 4 4 2 5 3 2" xfId="28160" xr:uid="{4B461DD2-E85E-4D0F-A84C-F33FEE6549B2}"/>
    <cellStyle name="Normal 4 4 2 5 3 3" xfId="15974" xr:uid="{C15983D7-7394-45E1-8C77-4667DF42AD09}"/>
    <cellStyle name="Normal 4 4 2 5 4" xfId="8427" xr:uid="{5C2664CF-91DD-4A80-AE8E-2B2FB102247E}"/>
    <cellStyle name="Normal 4 4 2 5 4 2" xfId="18807" xr:uid="{312626E5-694C-4D09-8BFA-5A6B78A28534}"/>
    <cellStyle name="Normal 4 4 2 5 5" xfId="11260" xr:uid="{AE33355B-2358-4410-84AB-CD4C0EDC0107}"/>
    <cellStyle name="Normal 4 4 2 5 5 2" xfId="21640" xr:uid="{3F5C8609-160F-4530-A90A-D78FEBD4EE7D}"/>
    <cellStyle name="Normal 4 4 2 5 6" xfId="25517" xr:uid="{A9CA32F4-4CF4-4CCD-A676-7EC5AC72E217}"/>
    <cellStyle name="Normal 4 4 2 5 7" xfId="13908" xr:uid="{FF8E5222-B025-4A0F-B407-00746D92BB11}"/>
    <cellStyle name="Normal 4 4 2 6" xfId="2936" xr:uid="{00000000-0005-0000-0000-00002E060000}"/>
    <cellStyle name="Normal 4 4 2 6 2" xfId="6116" xr:uid="{5B3B8C6D-A847-46E6-9FFA-E283D1827F41}"/>
    <cellStyle name="Normal 4 4 2 6 2 2" xfId="27501" xr:uid="{256FD398-1765-4561-B83B-60BA0532852E}"/>
    <cellStyle name="Normal 4 4 2 6 2 3" xfId="15594" xr:uid="{628FFAED-D951-44EC-8EDC-07AD4BDDC531}"/>
    <cellStyle name="Normal 4 4 2 6 3" xfId="8047" xr:uid="{3159FA81-94C4-4D3A-8F13-76BF2389BBB9}"/>
    <cellStyle name="Normal 4 4 2 6 3 2" xfId="18427" xr:uid="{360F8008-33CF-4D76-82CB-D0439AE14674}"/>
    <cellStyle name="Normal 4 4 2 6 4" xfId="10880" xr:uid="{1A7917F8-51D4-4B2F-849F-B7F8A81829AD}"/>
    <cellStyle name="Normal 4 4 2 6 4 2" xfId="21260" xr:uid="{EA4F534D-6D68-42D7-98EB-6CBB0775F31C}"/>
    <cellStyle name="Normal 4 4 2 6 5" xfId="22758" xr:uid="{BE31A1BC-E09B-45D6-A853-5E4B01C10954}"/>
    <cellStyle name="Normal 4 4 2 6 6" xfId="13455" xr:uid="{AC3B5C53-4470-46C2-BD54-B93BA475B524}"/>
    <cellStyle name="Normal 4 4 2 7" xfId="2496" xr:uid="{00000000-0005-0000-0000-00002F060000}"/>
    <cellStyle name="Normal 4 4 2 7 2" xfId="5779" xr:uid="{6C89BBB6-B358-40CC-A506-DF06AF094E74}"/>
    <cellStyle name="Normal 4 4 2 7 2 2" xfId="27186" xr:uid="{AF97877D-DC51-4FD6-8AB3-CF38E2140017}"/>
    <cellStyle name="Normal 4 4 2 7 2 3" xfId="15168" xr:uid="{57C8706A-73C8-4E4E-B7B5-23D436CB38CA}"/>
    <cellStyle name="Normal 4 4 2 7 3" xfId="7621" xr:uid="{4963D2F7-C942-410B-A0FB-94E0DC35EA63}"/>
    <cellStyle name="Normal 4 4 2 7 3 2" xfId="18001" xr:uid="{EB8D888C-28AD-4A32-A8EE-59687F8BC34F}"/>
    <cellStyle name="Normal 4 4 2 7 4" xfId="10454" xr:uid="{42BE68C6-AD2C-4A30-85AC-FF0D67F7855A}"/>
    <cellStyle name="Normal 4 4 2 7 4 2" xfId="20834" xr:uid="{CB5FC10B-AC48-4DA8-A409-C02114CDE171}"/>
    <cellStyle name="Normal 4 4 2 7 5" xfId="22930" xr:uid="{FA34AF95-0BFC-4073-918E-2CF4FC4D06D4}"/>
    <cellStyle name="Normal 4 4 2 7 6" xfId="12884" xr:uid="{3372F42B-11D6-48F8-94B4-E68C129381B2}"/>
    <cellStyle name="Normal 4 4 2 8" xfId="2190" xr:uid="{00000000-0005-0000-0000-000018060000}"/>
    <cellStyle name="Normal 4 4 2 8 2" xfId="7317" xr:uid="{F821927E-FF2E-47FC-B390-71685C7CCE2B}"/>
    <cellStyle name="Normal 4 4 2 8 2 2" xfId="17697" xr:uid="{38FF1FEC-56E1-4843-B852-D3A78EC33CC7}"/>
    <cellStyle name="Normal 4 4 2 8 3" xfId="10150" xr:uid="{71790410-07D4-467B-A565-A2406DC2C56F}"/>
    <cellStyle name="Normal 4 4 2 8 3 2" xfId="20530" xr:uid="{409FBD40-5A2B-4A72-809F-EE173AC1241F}"/>
    <cellStyle name="Normal 4 4 2 8 4" xfId="23159" xr:uid="{06BF8221-A1D6-47ED-82A6-7E370277956D}"/>
    <cellStyle name="Normal 4 4 2 8 5" xfId="14864" xr:uid="{881F6974-E9F0-46E4-8294-8C2A320F09FA}"/>
    <cellStyle name="Normal 4 4 2 9" xfId="3986" xr:uid="{B16C01AD-B9E5-44C6-ADA8-D9B3921D7DFB}"/>
    <cellStyle name="Normal 4 4 2 9 2" xfId="8810" xr:uid="{281D8EDE-F9A6-43C1-9742-21DE38177E57}"/>
    <cellStyle name="Normal 4 4 2 9 2 2" xfId="19190" xr:uid="{9AEBB8E4-FDE3-413D-AA75-01417202CE90}"/>
    <cellStyle name="Normal 4 4 2 9 3" xfId="11643" xr:uid="{3267E1C4-3272-441D-8A24-461403A7F96B}"/>
    <cellStyle name="Normal 4 4 2 9 3 2" xfId="22023" xr:uid="{DDD9BDDF-AFFC-4EB4-9874-C133700B6679}"/>
    <cellStyle name="Normal 4 4 2 9 4" xfId="16357" xr:uid="{C9A5B588-EB5B-4732-9027-4843E7F14F44}"/>
    <cellStyle name="Normal 4 4 3" xfId="991" xr:uid="{00000000-0005-0000-0000-000091050000}"/>
    <cellStyle name="Normal 4 4 3 10" xfId="5293" xr:uid="{88B6DE60-D7A5-41FD-996D-110C6073BC2F}"/>
    <cellStyle name="Normal 4 4 3 10 2" xfId="14591" xr:uid="{CEA30152-4AF3-4C5C-BEAC-D06BFA565B8E}"/>
    <cellStyle name="Normal 4 4 3 11" xfId="7044" xr:uid="{2DC32E99-2A6D-4B7A-91E3-D2377718AACA}"/>
    <cellStyle name="Normal 4 4 3 11 2" xfId="17424" xr:uid="{8134CA82-294A-4E34-AA54-41DC39FEAD23}"/>
    <cellStyle name="Normal 4 4 3 12" xfId="9877" xr:uid="{A898B6A6-D9A0-49CF-843D-5A41ACD04B3E}"/>
    <cellStyle name="Normal 4 4 3 12 2" xfId="20257" xr:uid="{67DD2765-FEF1-4A0A-A1BE-F5BF3D9D41ED}"/>
    <cellStyle name="Normal 4 4 3 13" xfId="24669" xr:uid="{8E62B68A-D58A-4532-91A2-F2AF68881A4F}"/>
    <cellStyle name="Normal 4 4 3 14" xfId="12459" xr:uid="{6D09E4C8-F1C9-40F3-A072-8BF6DC8D0B70}"/>
    <cellStyle name="Normal 4 4 3 2" xfId="992" xr:uid="{00000000-0005-0000-0000-000092050000}"/>
    <cellStyle name="Normal 4 4 3 2 10" xfId="9878" xr:uid="{F255A013-70AB-4A59-8633-B48A70F454FC}"/>
    <cellStyle name="Normal 4 4 3 2 10 2" xfId="20258" xr:uid="{D28DD238-54D2-4B69-A7C1-6CE81E63D2FA}"/>
    <cellStyle name="Normal 4 4 3 2 11" xfId="24673" xr:uid="{366AD8EB-E5A1-4DD2-B560-9D07126072B4}"/>
    <cellStyle name="Normal 4 4 3 2 12" xfId="12600" xr:uid="{1D5673CB-386D-40C7-88B0-0DB1519D39A4}"/>
    <cellStyle name="Normal 4 4 3 2 2" xfId="993" xr:uid="{00000000-0005-0000-0000-000093050000}"/>
    <cellStyle name="Normal 4 4 3 2 2 2" xfId="3349" xr:uid="{00000000-0005-0000-0000-000033060000}"/>
    <cellStyle name="Normal 4 4 3 2 2 2 2" xfId="6407" xr:uid="{00633550-0CEB-489C-BF76-9FA9D44E0746}"/>
    <cellStyle name="Normal 4 4 3 2 2 2 2 2" xfId="28046" xr:uid="{107BB400-7316-403D-A324-78BEE252AE6E}"/>
    <cellStyle name="Normal 4 4 3 2 2 2 2 3" xfId="28055" xr:uid="{D4671570-37DF-4E1F-9685-441CF788607D}"/>
    <cellStyle name="Normal 4 4 3 2 2 2 2 4" xfId="15976" xr:uid="{569A8433-37B8-4B2D-BED4-516E8C1CFB99}"/>
    <cellStyle name="Normal 4 4 3 2 2 2 3" xfId="8429" xr:uid="{43432A74-8AD5-42AF-A9F2-FCAC50F97D32}"/>
    <cellStyle name="Normal 4 4 3 2 2 2 3 2" xfId="28911" xr:uid="{6D738C94-1394-421B-8925-58847C9B12F2}"/>
    <cellStyle name="Normal 4 4 3 2 2 2 3 3" xfId="18809" xr:uid="{C04674E1-32BF-4D6F-B1B9-B9F6653E7F7B}"/>
    <cellStyle name="Normal 4 4 3 2 2 2 4" xfId="11262" xr:uid="{3EDAD551-5A33-47A0-9975-2DE6BABECBDF}"/>
    <cellStyle name="Normal 4 4 3 2 2 2 4 2" xfId="21642" xr:uid="{EBB800D0-4C8B-483A-A777-005DB570AC02}"/>
    <cellStyle name="Normal 4 4 3 2 2 2 5" xfId="25192" xr:uid="{AC222BDA-295B-4B7F-9BF5-C5D478EC2486}"/>
    <cellStyle name="Normal 4 4 3 2 2 2 6" xfId="13910" xr:uid="{27E63BC5-56C9-489C-A731-AF3D82D6E2CC}"/>
    <cellStyle name="Normal 4 4 3 2 2 3" xfId="4342" xr:uid="{0C5886EB-F9A9-433B-B04A-12B1F791A654}"/>
    <cellStyle name="Normal 4 4 3 2 2 3 2" xfId="9114" xr:uid="{48B52A04-3533-40E8-BBC6-9F81FA09C7E8}"/>
    <cellStyle name="Normal 4 4 3 2 2 3 2 2" xfId="29157" xr:uid="{CC7B71A2-16DA-44FB-ABEF-A9D0EFEE69CE}"/>
    <cellStyle name="Normal 4 4 3 2 2 3 2 3" xfId="19494" xr:uid="{5F1BACCC-80CB-498D-9DAC-6A7E5380D294}"/>
    <cellStyle name="Normal 4 4 3 2 2 3 3" xfId="11947" xr:uid="{25FC1F0C-D661-4395-8501-84C4EA98AB69}"/>
    <cellStyle name="Normal 4 4 3 2 2 3 3 2" xfId="22327" xr:uid="{206E4AEB-9D88-4016-85D2-A25E338C833B}"/>
    <cellStyle name="Normal 4 4 3 2 2 3 4" xfId="23496" xr:uid="{AA8374BD-F104-48E4-8843-A94EBE10930E}"/>
    <cellStyle name="Normal 4 4 3 2 2 3 5" xfId="16661" xr:uid="{072914E5-77BE-4B58-9C08-4E51D0FBFA68}"/>
    <cellStyle name="Normal 4 4 3 2 2 4" xfId="5295" xr:uid="{26717934-BE0B-4FD6-B482-94A25175970F}"/>
    <cellStyle name="Normal 4 4 3 2 2 4 2" xfId="27802" xr:uid="{E471440A-0506-45A8-8DCF-223AF063FB8B}"/>
    <cellStyle name="Normal 4 4 3 2 2 4 3" xfId="14593" xr:uid="{58AA8BF7-CC5F-4C5B-9F16-DC942AD323E2}"/>
    <cellStyle name="Normal 4 4 3 2 2 5" xfId="7046" xr:uid="{8C01A2C2-DACA-42D4-ADB1-02790D8E85E5}"/>
    <cellStyle name="Normal 4 4 3 2 2 5 2" xfId="17426" xr:uid="{5B993106-9B55-4855-9C3B-A88708F6DFCF}"/>
    <cellStyle name="Normal 4 4 3 2 2 6" xfId="9879" xr:uid="{9BCF11DB-9CF6-4244-8DF9-783DEDCCADDA}"/>
    <cellStyle name="Normal 4 4 3 2 2 6 2" xfId="20259" xr:uid="{56E7D71D-6185-4232-B67F-A7EC19DCE073}"/>
    <cellStyle name="Normal 4 4 3 2 2 7" xfId="24304" xr:uid="{7A7012E4-D9D2-45AE-B5A2-4FCEDA725ACA}"/>
    <cellStyle name="Normal 4 4 3 2 2 8" xfId="13246" xr:uid="{64D362F5-1611-4AC2-AE01-8C579BB6751B}"/>
    <cellStyle name="Normal 4 4 3 2 3" xfId="3350" xr:uid="{00000000-0005-0000-0000-000034060000}"/>
    <cellStyle name="Normal 4 4 3 2 3 2" xfId="4534" xr:uid="{2A0F3A8C-4A5A-47EC-ACD2-D50F6D6C82F7}"/>
    <cellStyle name="Normal 4 4 3 2 3 2 2" xfId="9306" xr:uid="{386CECEE-1C2B-4675-9F80-8A8AAECC8B6F}"/>
    <cellStyle name="Normal 4 4 3 2 3 2 2 2" xfId="29283" xr:uid="{62E6EE81-F264-4690-B08D-D11F23B9190D}"/>
    <cellStyle name="Normal 4 4 3 2 3 2 2 3" xfId="19686" xr:uid="{EFA10093-6DA2-4B7C-80EA-DD8CD4FA7702}"/>
    <cellStyle name="Normal 4 4 3 2 3 2 3" xfId="12139" xr:uid="{F280EA41-8078-48B8-A463-73C033571C38}"/>
    <cellStyle name="Normal 4 4 3 2 3 2 3 2" xfId="22519" xr:uid="{3D09AA19-0E66-4EB2-A359-633324598582}"/>
    <cellStyle name="Normal 4 4 3 2 3 2 4" xfId="24812" xr:uid="{952D9C29-925D-4A29-8664-70B026A402B6}"/>
    <cellStyle name="Normal 4 4 3 2 3 2 5" xfId="16853" xr:uid="{C02EC18D-4EC3-4EB0-B8D4-17E8B5FDB6EA}"/>
    <cellStyle name="Normal 4 4 3 2 3 3" xfId="6408" xr:uid="{91A91A5F-D051-4EBF-9066-F692AF96864B}"/>
    <cellStyle name="Normal 4 4 3 2 3 3 2" xfId="27553" xr:uid="{C9E2869B-EC75-4687-95C0-6BE5BB5077ED}"/>
    <cellStyle name="Normal 4 4 3 2 3 3 3" xfId="15977" xr:uid="{D4A3621A-2D8E-4B11-9F92-F68142AEBBDA}"/>
    <cellStyle name="Normal 4 4 3 2 3 4" xfId="8430" xr:uid="{A0F448F4-0E27-4CD4-BA2E-E84BC0C84681}"/>
    <cellStyle name="Normal 4 4 3 2 3 4 2" xfId="18810" xr:uid="{4B0F16B0-9C06-4C83-AD89-0D17C2242C3F}"/>
    <cellStyle name="Normal 4 4 3 2 3 5" xfId="11263" xr:uid="{7DF33F54-5FDB-44FE-9057-7B6E59DA09A5}"/>
    <cellStyle name="Normal 4 4 3 2 3 5 2" xfId="21643" xr:uid="{3754B178-E58F-47DB-A78C-F96880072886}"/>
    <cellStyle name="Normal 4 4 3 2 3 6" xfId="23030" xr:uid="{CA007D25-6172-437D-A65E-BFAE886AC180}"/>
    <cellStyle name="Normal 4 4 3 2 3 7" xfId="13911" xr:uid="{BB4D16E7-B394-45F0-AFD2-45F403903763}"/>
    <cellStyle name="Normal 4 4 3 2 4" xfId="3348" xr:uid="{00000000-0005-0000-0000-000035060000}"/>
    <cellStyle name="Normal 4 4 3 2 4 2" xfId="6406" xr:uid="{E1D61AF0-110C-4A7F-A9D6-B3B628E21F99}"/>
    <cellStyle name="Normal 4 4 3 2 4 2 2" xfId="28568" xr:uid="{E915782A-F4DA-4A59-9F00-74A4A8A56104}"/>
    <cellStyle name="Normal 4 4 3 2 4 2 3" xfId="15975" xr:uid="{7C31119E-A159-4E6B-8ADB-126245A31818}"/>
    <cellStyle name="Normal 4 4 3 2 4 3" xfId="8428" xr:uid="{8EE90E21-299B-47B2-A2F4-C7BFE3DD8AAD}"/>
    <cellStyle name="Normal 4 4 3 2 4 3 2" xfId="18808" xr:uid="{7AA1D0A5-007E-4050-9A9B-72623895D301}"/>
    <cellStyle name="Normal 4 4 3 2 4 4" xfId="11261" xr:uid="{94D5D4E3-3608-46BD-B574-85ECE77FAC8E}"/>
    <cellStyle name="Normal 4 4 3 2 4 4 2" xfId="21641" xr:uid="{3EDEE02D-59D4-47A9-9F5E-D57F2BAEF8D7}"/>
    <cellStyle name="Normal 4 4 3 2 4 5" xfId="24726" xr:uid="{D696B5D4-4C25-48F6-A7D7-B57F18260A53}"/>
    <cellStyle name="Normal 4 4 3 2 4 6" xfId="13909" xr:uid="{B03E9160-65CA-4ED8-8AEF-3BE7EC556657}"/>
    <cellStyle name="Normal 4 4 3 2 5" xfId="2533" xr:uid="{00000000-0005-0000-0000-000036060000}"/>
    <cellStyle name="Normal 4 4 3 2 5 2" xfId="5807" xr:uid="{D4BF47C8-FF73-444E-81E2-7F182E7B0AC6}"/>
    <cellStyle name="Normal 4 4 3 2 5 2 2" xfId="26996" xr:uid="{F6291A55-DD33-42BA-BA02-ED344CCDFB28}"/>
    <cellStyle name="Normal 4 4 3 2 5 2 3" xfId="15205" xr:uid="{79871B39-F309-4A30-AD38-F63F5787752B}"/>
    <cellStyle name="Normal 4 4 3 2 5 3" xfId="7658" xr:uid="{58CC0819-D813-425A-973A-3EEEAF1A1778}"/>
    <cellStyle name="Normal 4 4 3 2 5 3 2" xfId="18038" xr:uid="{6EA1ED6B-715D-48FC-A3CB-64B3312C0AA3}"/>
    <cellStyle name="Normal 4 4 3 2 5 4" xfId="10491" xr:uid="{81719869-DC8F-4F37-ABC0-DE4BF813ED34}"/>
    <cellStyle name="Normal 4 4 3 2 5 4 2" xfId="20871" xr:uid="{B8068C4B-6753-42D6-B3E8-27426EE0C0F6}"/>
    <cellStyle name="Normal 4 4 3 2 5 5" xfId="24540" xr:uid="{A318FF14-026E-45A3-A70F-1A2111E853AF}"/>
    <cellStyle name="Normal 4 4 3 2 5 6" xfId="12921" xr:uid="{09E791B4-3C1F-4420-BF75-EC5501BDD391}"/>
    <cellStyle name="Normal 4 4 3 2 6" xfId="2366" xr:uid="{00000000-0005-0000-0000-000031060000}"/>
    <cellStyle name="Normal 4 4 3 2 6 2" xfId="7493" xr:uid="{192012FC-A505-4340-98FE-A3126E95501E}"/>
    <cellStyle name="Normal 4 4 3 2 6 2 2" xfId="17873" xr:uid="{03111FB6-39A8-451B-96F2-72E8DD23A6B9}"/>
    <cellStyle name="Normal 4 4 3 2 6 3" xfId="10326" xr:uid="{904AECDB-464E-4755-BE19-8F70B5547D5C}"/>
    <cellStyle name="Normal 4 4 3 2 6 3 2" xfId="20706" xr:uid="{CFB0C1BB-A858-4141-8C35-EE59CCB35971}"/>
    <cellStyle name="Normal 4 4 3 2 6 4" xfId="25586" xr:uid="{432B12DE-9603-4960-A1BB-3A86AE412E29}"/>
    <cellStyle name="Normal 4 4 3 2 6 5" xfId="15040" xr:uid="{B0DAF18C-3B61-444C-889B-8081FD024C30}"/>
    <cellStyle name="Normal 4 4 3 2 7" xfId="3901" xr:uid="{6225CC75-CA53-4133-8BE5-2959BE0A2A54}"/>
    <cellStyle name="Normal 4 4 3 2 7 2" xfId="8733" xr:uid="{650C195F-1910-4E5D-9E1B-E17080A82A8C}"/>
    <cellStyle name="Normal 4 4 3 2 7 2 2" xfId="19113" xr:uid="{39532BFA-4E0E-4D98-8650-C1361F182236}"/>
    <cellStyle name="Normal 4 4 3 2 7 3" xfId="11566" xr:uid="{FE4574BF-3DA2-426C-8908-083B65F401C2}"/>
    <cellStyle name="Normal 4 4 3 2 7 3 2" xfId="21946" xr:uid="{3CE25913-3A01-4CB2-95CD-67E3AF59AB1A}"/>
    <cellStyle name="Normal 4 4 3 2 7 4" xfId="16280" xr:uid="{8394EDD0-2244-44D5-BD54-BA89D120D19C}"/>
    <cellStyle name="Normal 4 4 3 2 8" xfId="5294" xr:uid="{CC0C7A1D-A8E1-4FAD-A9D6-DBDD1C0D7E69}"/>
    <cellStyle name="Normal 4 4 3 2 8 2" xfId="14592" xr:uid="{A9B60DA8-CCEB-4E20-8F16-DFEB8FE5C967}"/>
    <cellStyle name="Normal 4 4 3 2 9" xfId="7045" xr:uid="{4B57BBD0-EBA8-4E97-B741-1C10AE2A913B}"/>
    <cellStyle name="Normal 4 4 3 2 9 2" xfId="17425" xr:uid="{6A3E1E8E-7DFE-4F85-8B1D-A88865591F12}"/>
    <cellStyle name="Normal 4 4 3 3" xfId="994" xr:uid="{00000000-0005-0000-0000-000094050000}"/>
    <cellStyle name="Normal 4 4 3 3 10" xfId="22807" xr:uid="{987EE5FF-8B79-4E53-A401-27689ED6ACC7}"/>
    <cellStyle name="Normal 4 4 3 3 11" xfId="12758" xr:uid="{5F98A08F-7AEE-4A90-BF5A-5E6C2B3C6D77}"/>
    <cellStyle name="Normal 4 4 3 3 2" xfId="2788" xr:uid="{00000000-0005-0000-0000-000038060000}"/>
    <cellStyle name="Normal 4 4 3 3 2 2" xfId="3352" xr:uid="{00000000-0005-0000-0000-000039060000}"/>
    <cellStyle name="Normal 4 4 3 3 2 2 2" xfId="6410" xr:uid="{F0D7B8CE-5989-4B44-A11D-6BE5EE023DAE}"/>
    <cellStyle name="Normal 4 4 3 3 2 2 2 2" xfId="26310" xr:uid="{20ECE3AB-95E1-4C72-8547-E6DAA8F39BBE}"/>
    <cellStyle name="Normal 4 4 3 3 2 2 2 3" xfId="15979" xr:uid="{8E92EA97-8D72-4EEE-A896-10989C13FA8E}"/>
    <cellStyle name="Normal 4 4 3 3 2 2 3" xfId="8432" xr:uid="{D7890BE3-5F25-4868-9459-F482288A4646}"/>
    <cellStyle name="Normal 4 4 3 3 2 2 3 2" xfId="18812" xr:uid="{266E21A7-4E13-495B-9688-0FE00F07C4C2}"/>
    <cellStyle name="Normal 4 4 3 3 2 2 4" xfId="11265" xr:uid="{6B8BCF1B-AAD3-4E3A-B2FC-149DEA071F0B}"/>
    <cellStyle name="Normal 4 4 3 3 2 2 4 2" xfId="21645" xr:uid="{CA266A13-83DD-4E1A-8451-05463928871A}"/>
    <cellStyle name="Normal 4 4 3 3 2 2 5" xfId="24322" xr:uid="{5C4AF685-1C8F-44AD-A0D2-86B37A4B3AE6}"/>
    <cellStyle name="Normal 4 4 3 3 2 2 6" xfId="13913" xr:uid="{CAC97086-7938-48DA-894B-B82DA6F61B8B}"/>
    <cellStyle name="Normal 4 4 3 3 2 3" xfId="4343" xr:uid="{9B92228C-3E74-489C-8801-556384B30F1A}"/>
    <cellStyle name="Normal 4 4 3 3 2 3 2" xfId="9115" xr:uid="{DDADC91D-FC06-4187-AE2E-AF80FDA92CF5}"/>
    <cellStyle name="Normal 4 4 3 3 2 3 2 2" xfId="29158" xr:uid="{89767C29-DD53-4656-9EB4-8C1FAE3C4C6D}"/>
    <cellStyle name="Normal 4 4 3 3 2 3 2 3" xfId="19495" xr:uid="{14738460-639F-4038-8F22-F3168F19F5A3}"/>
    <cellStyle name="Normal 4 4 3 3 2 3 3" xfId="11948" xr:uid="{C13D50FA-4882-4268-B2A3-32EA8066D09C}"/>
    <cellStyle name="Normal 4 4 3 3 2 3 3 2" xfId="22328" xr:uid="{276D7538-C8F0-4F78-ACF2-D991DFD3DB63}"/>
    <cellStyle name="Normal 4 4 3 3 2 3 4" xfId="25487" xr:uid="{87FF3322-4FC3-4053-A1F2-F8EFC4AAE8BF}"/>
    <cellStyle name="Normal 4 4 3 3 2 3 5" xfId="16662" xr:uid="{64F5A6FE-B27C-419C-8DAC-DD7DEEE8DD7E}"/>
    <cellStyle name="Normal 4 4 3 3 2 4" xfId="6006" xr:uid="{DC03F221-C779-438F-B08A-301AB2C51A32}"/>
    <cellStyle name="Normal 4 4 3 3 2 4 2" xfId="26752" xr:uid="{7E56A677-DD69-4423-A87C-C38E81CDF76C}"/>
    <cellStyle name="Normal 4 4 3 3 2 4 3" xfId="15459" xr:uid="{8CE8E04D-DABA-4F74-A4D7-17932519216B}"/>
    <cellStyle name="Normal 4 4 3 3 2 5" xfId="7912" xr:uid="{135AA85E-B505-4979-8CFE-8F669DFB904C}"/>
    <cellStyle name="Normal 4 4 3 3 2 5 2" xfId="18292" xr:uid="{9C6875CF-756F-4369-917A-1465F7590E8E}"/>
    <cellStyle name="Normal 4 4 3 3 2 6" xfId="10745" xr:uid="{81E31FC3-9B90-4324-A081-8B029DE02FBB}"/>
    <cellStyle name="Normal 4 4 3 3 2 6 2" xfId="21125" xr:uid="{BB59E8E2-2876-44B8-9E50-3A0D9FDF678F}"/>
    <cellStyle name="Normal 4 4 3 3 2 7" xfId="24538" xr:uid="{D0303B1B-2F01-471D-8F33-C7270CAF9253}"/>
    <cellStyle name="Normal 4 4 3 3 2 8" xfId="13247" xr:uid="{173229FF-8CBC-415F-9F70-A0EEEACE8ADD}"/>
    <cellStyle name="Normal 4 4 3 3 3" xfId="3353" xr:uid="{00000000-0005-0000-0000-00003A060000}"/>
    <cellStyle name="Normal 4 4 3 3 3 2" xfId="4535" xr:uid="{2AF32572-1D55-4043-826F-337A7D3BA8CE}"/>
    <cellStyle name="Normal 4 4 3 3 3 2 2" xfId="9307" xr:uid="{45D872CE-A08D-46C5-A3DD-CDA2BF6CAC57}"/>
    <cellStyle name="Normal 4 4 3 3 3 2 2 2" xfId="29284" xr:uid="{CE6FA758-4B8B-4C6D-806B-8AE678C81868}"/>
    <cellStyle name="Normal 4 4 3 3 3 2 2 3" xfId="19687" xr:uid="{44E12208-224C-4FDB-A214-4B6F69A1F655}"/>
    <cellStyle name="Normal 4 4 3 3 3 2 3" xfId="12140" xr:uid="{52809B32-C92D-4190-AB94-36EA9F3C327D}"/>
    <cellStyle name="Normal 4 4 3 3 3 2 3 2" xfId="22520" xr:uid="{45274F09-A6A6-4C4A-90F6-70E767FA7A66}"/>
    <cellStyle name="Normal 4 4 3 3 3 2 4" xfId="24207" xr:uid="{756062A5-B80E-49F4-AFE4-CD7C99C58703}"/>
    <cellStyle name="Normal 4 4 3 3 3 2 5" xfId="16854" xr:uid="{91FE53EC-E4A0-4C39-AE05-CD1981029634}"/>
    <cellStyle name="Normal 4 4 3 3 3 3" xfId="6411" xr:uid="{EA003898-62FC-4629-B6C3-D855DEF0542D}"/>
    <cellStyle name="Normal 4 4 3 3 3 3 2" xfId="27034" xr:uid="{EB7ADEE8-6F10-447A-9F5D-DBF7D9E7F011}"/>
    <cellStyle name="Normal 4 4 3 3 3 3 3" xfId="15980" xr:uid="{4F70E156-9B38-42D4-8E18-B4690DD41064}"/>
    <cellStyle name="Normal 4 4 3 3 3 4" xfId="8433" xr:uid="{28892803-79E2-452F-90CA-6BC77CF0B8F1}"/>
    <cellStyle name="Normal 4 4 3 3 3 4 2" xfId="18813" xr:uid="{F25BF1F6-DAE9-4182-B9D8-83B852976089}"/>
    <cellStyle name="Normal 4 4 3 3 3 5" xfId="11266" xr:uid="{A07FF229-102F-4CE4-B5BB-201F868E9851}"/>
    <cellStyle name="Normal 4 4 3 3 3 5 2" xfId="21646" xr:uid="{9572FE2A-D274-485D-A855-286B92CDED99}"/>
    <cellStyle name="Normal 4 4 3 3 3 6" xfId="24688" xr:uid="{6416F198-8AD4-4B3A-9F17-CEEADF7E3048}"/>
    <cellStyle name="Normal 4 4 3 3 3 7" xfId="13914" xr:uid="{7B4F3DE0-9FDC-4221-AD6B-EE360D26973C}"/>
    <cellStyle name="Normal 4 4 3 3 4" xfId="3351" xr:uid="{00000000-0005-0000-0000-00003B060000}"/>
    <cellStyle name="Normal 4 4 3 3 4 2" xfId="6409" xr:uid="{6A58AA44-063B-43CE-B4FE-985CDAE9F865}"/>
    <cellStyle name="Normal 4 4 3 3 4 2 2" xfId="27092" xr:uid="{01FB4A3D-7480-408E-ABA8-EF7662A5402B}"/>
    <cellStyle name="Normal 4 4 3 3 4 2 3" xfId="15978" xr:uid="{A73A6EF9-151F-4F93-AD08-B5DD39728763}"/>
    <cellStyle name="Normal 4 4 3 3 4 3" xfId="8431" xr:uid="{CF293C32-F919-4C58-AC3E-3E5AB26D8B3C}"/>
    <cellStyle name="Normal 4 4 3 3 4 3 2" xfId="18811" xr:uid="{477A468F-C2D5-4456-890A-FF41B7654703}"/>
    <cellStyle name="Normal 4 4 3 3 4 4" xfId="11264" xr:uid="{A039E16B-631D-427E-895C-CBABD9D4E697}"/>
    <cellStyle name="Normal 4 4 3 3 4 4 2" xfId="21644" xr:uid="{47BDA3F0-6F5E-462A-BC6D-126B47833054}"/>
    <cellStyle name="Normal 4 4 3 3 4 5" xfId="24363" xr:uid="{9538830B-933E-45F1-BC65-9663407F486D}"/>
    <cellStyle name="Normal 4 4 3 3 4 6" xfId="13912" xr:uid="{93F374F6-97EE-4EBD-99B3-147461753B05}"/>
    <cellStyle name="Normal 4 4 3 3 5" xfId="2635" xr:uid="{00000000-0005-0000-0000-00003C060000}"/>
    <cellStyle name="Normal 4 4 3 3 5 2" xfId="5897" xr:uid="{63CA9AAF-F898-4537-8DBE-380FD52EA124}"/>
    <cellStyle name="Normal 4 4 3 3 5 2 2" xfId="25897" xr:uid="{5187551B-F931-4F3F-9206-E053730CE909}"/>
    <cellStyle name="Normal 4 4 3 3 5 2 3" xfId="15307" xr:uid="{961BEBA4-5A1C-4407-BA52-D43019A5E04F}"/>
    <cellStyle name="Normal 4 4 3 3 5 3" xfId="7760" xr:uid="{C6EFDBEE-700F-410E-BB09-BCD1CE215D15}"/>
    <cellStyle name="Normal 4 4 3 3 5 3 2" xfId="18140" xr:uid="{552287C7-C581-4E88-BBC5-A50C28782E2B}"/>
    <cellStyle name="Normal 4 4 3 3 5 4" xfId="10593" xr:uid="{DAA8BED5-C170-49E3-AC82-37DBA6B62B26}"/>
    <cellStyle name="Normal 4 4 3 3 5 4 2" xfId="20973" xr:uid="{7E5C18AC-3CCD-4195-B99A-712E5F5B6083}"/>
    <cellStyle name="Normal 4 4 3 3 5 5" xfId="22810" xr:uid="{7D0DEE30-7119-4E67-838F-7CD9460FC46C}"/>
    <cellStyle name="Normal 4 4 3 3 5 6" xfId="13024" xr:uid="{24990CB0-AC00-47D7-8D6B-73BD6DB6B8DC}"/>
    <cellStyle name="Normal 4 4 3 3 6" xfId="4194" xr:uid="{F8050C67-3479-48F0-B876-AD9FA46BA241}"/>
    <cellStyle name="Normal 4 4 3 3 6 2" xfId="8966" xr:uid="{93D58050-9847-47E1-A557-62177E9B5932}"/>
    <cellStyle name="Normal 4 4 3 3 6 2 2" xfId="19346" xr:uid="{98EFF169-CDEC-4076-B940-C5FA2B85906C}"/>
    <cellStyle name="Normal 4 4 3 3 6 3" xfId="11799" xr:uid="{F09FD3D1-DFD5-4556-90D5-D910BA727AD6}"/>
    <cellStyle name="Normal 4 4 3 3 6 3 2" xfId="22179" xr:uid="{E36F1620-3757-4F53-B69F-A9FF7618A73E}"/>
    <cellStyle name="Normal 4 4 3 3 6 4" xfId="24370" xr:uid="{8EE0D10C-BDC4-4D48-970D-E5DE062DDB5A}"/>
    <cellStyle name="Normal 4 4 3 3 6 5" xfId="16513" xr:uid="{72836CC3-ABF1-40C5-A4D5-2351DEC11668}"/>
    <cellStyle name="Normal 4 4 3 3 7" xfId="5296" xr:uid="{5803F386-E0DE-4418-9726-4CE82A63EF34}"/>
    <cellStyle name="Normal 4 4 3 3 7 2" xfId="14594" xr:uid="{74767BF4-0B8F-4645-BCD0-84EFEFF6D25E}"/>
    <cellStyle name="Normal 4 4 3 3 8" xfId="7047" xr:uid="{013B7FAA-C254-48DA-BE9F-BA80F3E2D199}"/>
    <cellStyle name="Normal 4 4 3 3 8 2" xfId="17427" xr:uid="{CC2020D9-9169-4658-A4C8-416E8A9C78A1}"/>
    <cellStyle name="Normal 4 4 3 3 9" xfId="9880" xr:uid="{EAFE72B4-CD0F-40A2-97A0-4393DEC9A480}"/>
    <cellStyle name="Normal 4 4 3 3 9 2" xfId="20260" xr:uid="{7041593E-E7E2-47B3-9CA6-05347C57A4CB}"/>
    <cellStyle name="Normal 4 4 3 4" xfId="995" xr:uid="{00000000-0005-0000-0000-000095050000}"/>
    <cellStyle name="Normal 4 4 3 4 2" xfId="3354" xr:uid="{00000000-0005-0000-0000-00003E060000}"/>
    <cellStyle name="Normal 4 4 3 4 2 2" xfId="6412" xr:uid="{7251E840-34B1-4638-AC6A-DA67EA434AB4}"/>
    <cellStyle name="Normal 4 4 3 4 2 2 2" xfId="26059" xr:uid="{627FC662-B7FB-4583-9C2B-9F337F31DCAE}"/>
    <cellStyle name="Normal 4 4 3 4 2 2 3" xfId="15981" xr:uid="{AE59D1FA-1A30-4209-96F1-FC197317C669}"/>
    <cellStyle name="Normal 4 4 3 4 2 3" xfId="8434" xr:uid="{5FF22C8E-A8CA-4C6B-B4FA-1490ED4E47C3}"/>
    <cellStyle name="Normal 4 4 3 4 2 3 2" xfId="18814" xr:uid="{0686A48E-2A88-4628-8EFC-A49CE885F430}"/>
    <cellStyle name="Normal 4 4 3 4 2 4" xfId="11267" xr:uid="{167CC1D2-CD4C-4712-A33D-4E588DE42570}"/>
    <cellStyle name="Normal 4 4 3 4 2 4 2" xfId="21647" xr:uid="{0F4F9595-CB11-459A-9B40-40764B12B937}"/>
    <cellStyle name="Normal 4 4 3 4 2 5" xfId="23484" xr:uid="{B004CFA2-89DD-4179-9F8C-5BDF9FA7BDC5}"/>
    <cellStyle name="Normal 4 4 3 4 2 6" xfId="13915" xr:uid="{944A871A-516B-42FA-94EF-A5BB54FDED7E}"/>
    <cellStyle name="Normal 4 4 3 4 3" xfId="4341" xr:uid="{7D4F83D3-ACB9-40A9-BBF0-BFDC42BC3647}"/>
    <cellStyle name="Normal 4 4 3 4 3 2" xfId="9113" xr:uid="{8B672895-02F4-46D7-BB07-6191B75ECEC7}"/>
    <cellStyle name="Normal 4 4 3 4 3 2 2" xfId="29156" xr:uid="{A8188E99-EE5E-42EB-9D07-DBEA1FB140BD}"/>
    <cellStyle name="Normal 4 4 3 4 3 2 3" xfId="19493" xr:uid="{9E0D9D45-A637-47A1-9D94-DEA945466858}"/>
    <cellStyle name="Normal 4 4 3 4 3 3" xfId="11946" xr:uid="{C37B62D0-5209-4909-91FD-D300A2FB3891}"/>
    <cellStyle name="Normal 4 4 3 4 3 3 2" xfId="22326" xr:uid="{B968BC1A-6B8E-47ED-8584-A864CEFD6B6E}"/>
    <cellStyle name="Normal 4 4 3 4 3 4" xfId="23223" xr:uid="{E16F06DC-0EB0-4FC7-9607-F13D9592841D}"/>
    <cellStyle name="Normal 4 4 3 4 3 5" xfId="16660" xr:uid="{44126946-98A6-4740-950A-C7DA3BB4B45B}"/>
    <cellStyle name="Normal 4 4 3 4 4" xfId="5297" xr:uid="{B0EF2E6D-81B5-48F8-B5FD-D81DFC1CB626}"/>
    <cellStyle name="Normal 4 4 3 4 4 2" xfId="28042" xr:uid="{6482ACAE-82B8-439A-9FFC-FDEEFD39B253}"/>
    <cellStyle name="Normal 4 4 3 4 4 3" xfId="14595" xr:uid="{05C94D4E-4FFF-4497-9FCE-11AB953A9D8B}"/>
    <cellStyle name="Normal 4 4 3 4 5" xfId="7048" xr:uid="{169A6ED1-AF28-4045-B936-96D7BAF9625C}"/>
    <cellStyle name="Normal 4 4 3 4 5 2" xfId="17428" xr:uid="{55477A33-839D-48A0-B2A9-85A0FB0C2238}"/>
    <cellStyle name="Normal 4 4 3 4 6" xfId="9881" xr:uid="{196C6DFC-AC44-49BA-89EA-E03915D11B78}"/>
    <cellStyle name="Normal 4 4 3 4 6 2" xfId="20261" xr:uid="{5DFA6B1E-FEC9-426B-83FA-6CDD2B651B13}"/>
    <cellStyle name="Normal 4 4 3 4 7" xfId="24156" xr:uid="{679951C8-21CD-4A49-8DEB-8C20A8418E6C}"/>
    <cellStyle name="Normal 4 4 3 4 8" xfId="13245" xr:uid="{BFC39E2A-444A-4AC8-87C8-4CEB439C1644}"/>
    <cellStyle name="Normal 4 4 3 5" xfId="3355" xr:uid="{00000000-0005-0000-0000-00003F060000}"/>
    <cellStyle name="Normal 4 4 3 5 2" xfId="4536" xr:uid="{8A1DAF0E-EF1C-4E08-A67F-6C06BB375A4D}"/>
    <cellStyle name="Normal 4 4 3 5 2 2" xfId="9308" xr:uid="{CAD5FF71-949E-40AB-9FA0-088DF4BD839F}"/>
    <cellStyle name="Normal 4 4 3 5 2 2 2" xfId="29285" xr:uid="{04BB506C-2A71-4BFD-9845-6C9AA9AF36AB}"/>
    <cellStyle name="Normal 4 4 3 5 2 2 3" xfId="19688" xr:uid="{1F201D51-087C-4219-9FA9-38A39C07136D}"/>
    <cellStyle name="Normal 4 4 3 5 2 3" xfId="12141" xr:uid="{99908F6F-0D6F-4271-9A75-E206ECA258FF}"/>
    <cellStyle name="Normal 4 4 3 5 2 3 2" xfId="22521" xr:uid="{CB2EB327-0AD0-446F-9664-EBA463D847E2}"/>
    <cellStyle name="Normal 4 4 3 5 2 4" xfId="25265" xr:uid="{59F5CA62-8120-4F2C-82A0-5045539D4C2C}"/>
    <cellStyle name="Normal 4 4 3 5 2 5" xfId="16855" xr:uid="{A7B407D5-A51A-41A0-9711-DBE7947E463E}"/>
    <cellStyle name="Normal 4 4 3 5 3" xfId="6413" xr:uid="{CB4A76D2-9AF0-432D-8C48-8A7BB9C8B18C}"/>
    <cellStyle name="Normal 4 4 3 5 3 2" xfId="27156" xr:uid="{0269E9CC-6336-44C0-9176-1025DBB3DCDF}"/>
    <cellStyle name="Normal 4 4 3 5 3 3" xfId="15982" xr:uid="{93FFE143-70C4-48D4-B0A9-0885E9789A11}"/>
    <cellStyle name="Normal 4 4 3 5 4" xfId="8435" xr:uid="{C59EB907-09EE-4AF8-9019-C46D350EC7AB}"/>
    <cellStyle name="Normal 4 4 3 5 4 2" xfId="18815" xr:uid="{6EC7306D-7F0A-4B8B-A8F4-A2A7C560959F}"/>
    <cellStyle name="Normal 4 4 3 5 5" xfId="11268" xr:uid="{BD58CF5E-C3B1-4856-902E-79D56DF7931B}"/>
    <cellStyle name="Normal 4 4 3 5 5 2" xfId="21648" xr:uid="{CE9BBF40-A647-4A2F-8447-89D4B662BB27}"/>
    <cellStyle name="Normal 4 4 3 5 6" xfId="23882" xr:uid="{A113E34D-D55D-4C94-B3BC-F05EF30CC8D4}"/>
    <cellStyle name="Normal 4 4 3 5 7" xfId="13916" xr:uid="{22523A95-0F8B-4172-A2CD-B835B020C780}"/>
    <cellStyle name="Normal 4 4 3 6" xfId="2937" xr:uid="{00000000-0005-0000-0000-000040060000}"/>
    <cellStyle name="Normal 4 4 3 6 2" xfId="6117" xr:uid="{DAC4F8C5-D0B8-4672-83B5-E618AEE1E164}"/>
    <cellStyle name="Normal 4 4 3 6 2 2" xfId="26026" xr:uid="{43F22F43-3278-459A-86F1-BF6E3EF45ED3}"/>
    <cellStyle name="Normal 4 4 3 6 2 3" xfId="15595" xr:uid="{4A0DFF66-2F17-4F1E-85EE-1F4F98DB0015}"/>
    <cellStyle name="Normal 4 4 3 6 3" xfId="8048" xr:uid="{94716FC5-8F13-4058-8889-0545E749DA1E}"/>
    <cellStyle name="Normal 4 4 3 6 3 2" xfId="18428" xr:uid="{F8B88A64-3EF7-435B-A3AD-B277C67767EB}"/>
    <cellStyle name="Normal 4 4 3 6 4" xfId="10881" xr:uid="{C89B3736-DD14-48BD-9BEE-2E04D4FFF3F3}"/>
    <cellStyle name="Normal 4 4 3 6 4 2" xfId="21261" xr:uid="{DB4FBF38-5967-4781-80B6-28D8D153C6A8}"/>
    <cellStyle name="Normal 4 4 3 6 5" xfId="25210" xr:uid="{8363F849-2C9F-40E3-ADF2-CEAC733F65BD}"/>
    <cellStyle name="Normal 4 4 3 6 6" xfId="13456" xr:uid="{B2CBB650-F62F-4F3D-9ED1-D997039E7260}"/>
    <cellStyle name="Normal 4 4 3 7" xfId="2473" xr:uid="{00000000-0005-0000-0000-000041060000}"/>
    <cellStyle name="Normal 4 4 3 7 2" xfId="5761" xr:uid="{04F4AD66-B574-4C00-A1F1-8D40955AE931}"/>
    <cellStyle name="Normal 4 4 3 7 2 2" xfId="27724" xr:uid="{05E38D40-B47F-4473-95C7-E575DD5E21BF}"/>
    <cellStyle name="Normal 4 4 3 7 2 3" xfId="15145" xr:uid="{E55ACBE3-7A92-459B-BB2E-4901B83E95AC}"/>
    <cellStyle name="Normal 4 4 3 7 3" xfId="7598" xr:uid="{C573B88B-0CEC-432B-9DC8-08DC4E6E5C0A}"/>
    <cellStyle name="Normal 4 4 3 7 3 2" xfId="17978" xr:uid="{2302D6E8-5E33-4D96-A441-5E5C58D74428}"/>
    <cellStyle name="Normal 4 4 3 7 4" xfId="10431" xr:uid="{221AB999-3A8B-4ACE-BD55-0D81C441226A}"/>
    <cellStyle name="Normal 4 4 3 7 4 2" xfId="20811" xr:uid="{5D18B6B0-C345-43D1-ACE3-D4A698FC58C5}"/>
    <cellStyle name="Normal 4 4 3 7 5" xfId="25515" xr:uid="{5D7CF3EF-018B-418A-9426-0D93F1C34BEF}"/>
    <cellStyle name="Normal 4 4 3 7 6" xfId="12861" xr:uid="{95CACAF6-1DCB-4CE2-8C6F-C5861D75F36F}"/>
    <cellStyle name="Normal 4 4 3 8" xfId="2227" xr:uid="{00000000-0005-0000-0000-000030060000}"/>
    <cellStyle name="Normal 4 4 3 8 2" xfId="7354" xr:uid="{6A905C87-9A3B-4A07-AB8A-4890593BF642}"/>
    <cellStyle name="Normal 4 4 3 8 2 2" xfId="17734" xr:uid="{543C0C35-BFED-4A8C-A94F-D63E5B9AE1FA}"/>
    <cellStyle name="Normal 4 4 3 8 3" xfId="10187" xr:uid="{7C8E4474-2D02-499F-823F-221C6F1866F6}"/>
    <cellStyle name="Normal 4 4 3 8 3 2" xfId="20567" xr:uid="{4F0ADA6F-04D7-4078-B371-BEF3B5039476}"/>
    <cellStyle name="Normal 4 4 3 8 4" xfId="25375" xr:uid="{5C1437F5-D43E-4C9A-B2CD-ED81A8DDE73B}"/>
    <cellStyle name="Normal 4 4 3 8 5" xfId="14901" xr:uid="{78FD2DB4-8E45-4A7F-8A47-5460CDF24FEC}"/>
    <cellStyle name="Normal 4 4 3 9" xfId="3987" xr:uid="{E3EF4A25-2BD2-4977-A5C2-BF07C1113585}"/>
    <cellStyle name="Normal 4 4 3 9 2" xfId="8811" xr:uid="{E3390F32-FEB1-4383-9E9C-3691EC5FFFA9}"/>
    <cellStyle name="Normal 4 4 3 9 2 2" xfId="19191" xr:uid="{9CAA230E-3855-44C1-A67D-E17285B6D908}"/>
    <cellStyle name="Normal 4 4 3 9 3" xfId="11644" xr:uid="{3F163151-6B58-42FF-9191-F2DC3A72ECB1}"/>
    <cellStyle name="Normal 4 4 3 9 3 2" xfId="22024" xr:uid="{800E4C39-AC10-43D6-B521-0C64FFA290AB}"/>
    <cellStyle name="Normal 4 4 3 9 4" xfId="16358" xr:uid="{DCC940C9-7269-4FEE-9495-8A70DA8BD9C5}"/>
    <cellStyle name="Normal 4 4 4" xfId="996" xr:uid="{00000000-0005-0000-0000-000096050000}"/>
    <cellStyle name="Normal 4 4 4 10" xfId="7049" xr:uid="{C7EDBE78-CBBC-4E77-85E1-B0EA1E404434}"/>
    <cellStyle name="Normal 4 4 4 10 2" xfId="17429" xr:uid="{C4658174-9C40-49D0-932A-153629210D9C}"/>
    <cellStyle name="Normal 4 4 4 11" xfId="9882" xr:uid="{0D7AAE92-58E4-4069-BAAD-BB4CDE465704}"/>
    <cellStyle name="Normal 4 4 4 11 2" xfId="20262" xr:uid="{FE144F4F-1237-49AD-979F-2F30ED9D0743}"/>
    <cellStyle name="Normal 4 4 4 12" xfId="24623" xr:uid="{D6B99D32-8AA4-4D90-8DBD-F965311751D9}"/>
    <cellStyle name="Normal 4 4 4 13" xfId="12439" xr:uid="{FDD600BA-CCB6-4777-8D78-6A0CFC90510C}"/>
    <cellStyle name="Normal 4 4 4 2" xfId="997" xr:uid="{00000000-0005-0000-0000-000097050000}"/>
    <cellStyle name="Normal 4 4 4 2 10" xfId="9883" xr:uid="{C2544300-9B7C-4D63-A209-433FAFF2B1BB}"/>
    <cellStyle name="Normal 4 4 4 2 10 2" xfId="20263" xr:uid="{454D89D9-088E-4D7B-A9A4-004194F8E69A}"/>
    <cellStyle name="Normal 4 4 4 2 11" xfId="25243" xr:uid="{755DBE33-9620-456B-8558-6BA420681A39}"/>
    <cellStyle name="Normal 4 4 4 2 12" xfId="12601" xr:uid="{317D7DEB-5229-49CD-A413-E09E43704806}"/>
    <cellStyle name="Normal 4 4 4 2 2" xfId="998" xr:uid="{00000000-0005-0000-0000-000098050000}"/>
    <cellStyle name="Normal 4 4 4 2 2 2" xfId="3357" xr:uid="{00000000-0005-0000-0000-000045060000}"/>
    <cellStyle name="Normal 4 4 4 2 2 2 2" xfId="6415" xr:uid="{03875090-6E5F-44DD-833A-6C80608078B2}"/>
    <cellStyle name="Normal 4 4 4 2 2 2 2 2" xfId="27414" xr:uid="{2A107DA5-8E44-4520-B9A3-0C79CB3B4BE1}"/>
    <cellStyle name="Normal 4 4 4 2 2 2 2 3" xfId="28107" xr:uid="{766FF5AA-D9D0-4267-A2D6-2B413820192A}"/>
    <cellStyle name="Normal 4 4 4 2 2 2 2 4" xfId="15984" xr:uid="{3EDEC9DC-1BAD-43F4-95DB-A66C7D3F005A}"/>
    <cellStyle name="Normal 4 4 4 2 2 2 3" xfId="8437" xr:uid="{81DEBED4-72AF-42F8-A26D-222CBED8B206}"/>
    <cellStyle name="Normal 4 4 4 2 2 2 3 2" xfId="28912" xr:uid="{59046FA9-E20D-42FC-8A8F-E4227D0ADEC5}"/>
    <cellStyle name="Normal 4 4 4 2 2 2 3 3" xfId="18817" xr:uid="{327CDD8B-9457-4377-A186-8ED1745D4513}"/>
    <cellStyle name="Normal 4 4 4 2 2 2 4" xfId="11270" xr:uid="{51CFC370-F3A0-464B-98B4-EBB03C9F9D6C}"/>
    <cellStyle name="Normal 4 4 4 2 2 2 4 2" xfId="21650" xr:uid="{FCEE6F84-EA65-4CF2-B6F6-CDBB8409B79D}"/>
    <cellStyle name="Normal 4 4 4 2 2 2 5" xfId="23969" xr:uid="{6579C9DC-357E-4683-808E-C8719EB303A7}"/>
    <cellStyle name="Normal 4 4 4 2 2 2 6" xfId="13918" xr:uid="{04038268-992C-4F4A-A232-EF235BA526B4}"/>
    <cellStyle name="Normal 4 4 4 2 2 3" xfId="4344" xr:uid="{0B3F94E3-2FFB-4B2E-B348-19C8D38C1109}"/>
    <cellStyle name="Normal 4 4 4 2 2 3 2" xfId="9116" xr:uid="{C51B5BA3-1795-46B3-93DC-6466DFA19D6F}"/>
    <cellStyle name="Normal 4 4 4 2 2 3 2 2" xfId="29159" xr:uid="{0BA37C82-7F31-4B7E-95E8-2EEA5A3621B4}"/>
    <cellStyle name="Normal 4 4 4 2 2 3 2 3" xfId="19496" xr:uid="{2B7C2475-5837-421D-B8D8-C0AD4F400F54}"/>
    <cellStyle name="Normal 4 4 4 2 2 3 3" xfId="11949" xr:uid="{5EF607E3-F114-438E-A977-013EA6F4F8B6}"/>
    <cellStyle name="Normal 4 4 4 2 2 3 3 2" xfId="22329" xr:uid="{DE1E38F4-A7EB-4AAD-AA00-235D4C03562C}"/>
    <cellStyle name="Normal 4 4 4 2 2 3 4" xfId="23004" xr:uid="{3EB73B3C-11A5-4348-8660-1BFC5438E94E}"/>
    <cellStyle name="Normal 4 4 4 2 2 3 5" xfId="16663" xr:uid="{3AB601D0-759A-4D76-A956-E79F8EEBE6AD}"/>
    <cellStyle name="Normal 4 4 4 2 2 4" xfId="5300" xr:uid="{B6F40529-B4B1-4694-A218-89E1C16032D1}"/>
    <cellStyle name="Normal 4 4 4 2 2 4 2" xfId="26236" xr:uid="{28A02B0F-598D-41B6-8F44-B963E986971B}"/>
    <cellStyle name="Normal 4 4 4 2 2 4 3" xfId="14598" xr:uid="{003158B8-DD79-470F-9493-4A5824D92015}"/>
    <cellStyle name="Normal 4 4 4 2 2 5" xfId="7051" xr:uid="{813813DB-D9EA-4254-98F7-FF76AA85D24F}"/>
    <cellStyle name="Normal 4 4 4 2 2 5 2" xfId="17431" xr:uid="{4E2E89F7-34E3-43A6-A6DB-9EC0660C511E}"/>
    <cellStyle name="Normal 4 4 4 2 2 6" xfId="9884" xr:uid="{D37245F8-80AD-4059-8292-4C422DCA8EF6}"/>
    <cellStyle name="Normal 4 4 4 2 2 6 2" xfId="20264" xr:uid="{DF08AAFB-E7E5-497E-9BC1-7D22BF52ED72}"/>
    <cellStyle name="Normal 4 4 4 2 2 7" xfId="22691" xr:uid="{698C1711-3145-47CF-B9B8-41766CD035E6}"/>
    <cellStyle name="Normal 4 4 4 2 2 8" xfId="13249" xr:uid="{F7631C25-4395-4C75-9604-187F6D7A00F4}"/>
    <cellStyle name="Normal 4 4 4 2 3" xfId="3358" xr:uid="{00000000-0005-0000-0000-000046060000}"/>
    <cellStyle name="Normal 4 4 4 2 3 2" xfId="4537" xr:uid="{6C592024-E6C0-4BA9-A6C4-3A387FCA3D0F}"/>
    <cellStyle name="Normal 4 4 4 2 3 2 2" xfId="9309" xr:uid="{C6C96E63-FAE4-4FA8-8BCE-9E3954748629}"/>
    <cellStyle name="Normal 4 4 4 2 3 2 2 2" xfId="29286" xr:uid="{722FD663-4CC9-481F-9761-D61B64D26F4F}"/>
    <cellStyle name="Normal 4 4 4 2 3 2 2 3" xfId="19689" xr:uid="{A797533B-0B78-43A6-BB75-FE0103340D18}"/>
    <cellStyle name="Normal 4 4 4 2 3 2 3" xfId="12142" xr:uid="{83EF80AA-773B-4C80-AD96-03CE0E217BA2}"/>
    <cellStyle name="Normal 4 4 4 2 3 2 3 2" xfId="22522" xr:uid="{843DC306-8A7A-44D2-B7D0-6F75C703E697}"/>
    <cellStyle name="Normal 4 4 4 2 3 2 4" xfId="25028" xr:uid="{E337B512-1A3F-4BE0-A402-BE5A32D9B531}"/>
    <cellStyle name="Normal 4 4 4 2 3 2 5" xfId="16856" xr:uid="{F0C4DF11-AE9A-4EA8-AA94-AE2F06721B06}"/>
    <cellStyle name="Normal 4 4 4 2 3 3" xfId="6416" xr:uid="{6AA0058B-163A-43B1-BF97-8F9AB6566545}"/>
    <cellStyle name="Normal 4 4 4 2 3 3 2" xfId="28459" xr:uid="{8BCAE36E-3244-4F56-A696-61B2998E5499}"/>
    <cellStyle name="Normal 4 4 4 2 3 3 3" xfId="15985" xr:uid="{6AC2A3E9-7F45-4EF9-8304-D1EB3F06F742}"/>
    <cellStyle name="Normal 4 4 4 2 3 4" xfId="8438" xr:uid="{05322411-0D9D-457F-8699-F75A702D7B11}"/>
    <cellStyle name="Normal 4 4 4 2 3 4 2" xfId="18818" xr:uid="{297C8E3D-ADA5-4FF7-BE81-5DCE5B75A70E}"/>
    <cellStyle name="Normal 4 4 4 2 3 5" xfId="11271" xr:uid="{9446F13C-0682-450A-8B07-2F76361B7A4E}"/>
    <cellStyle name="Normal 4 4 4 2 3 5 2" xfId="21651" xr:uid="{B7020106-92DF-4608-AEC6-11E2C53A6FD3}"/>
    <cellStyle name="Normal 4 4 4 2 3 6" xfId="23113" xr:uid="{F6400042-C5B9-4CD0-BBAD-F179BC62A198}"/>
    <cellStyle name="Normal 4 4 4 2 3 7" xfId="13919" xr:uid="{7A6FAA70-C76F-4F6E-848A-AA747600E6E3}"/>
    <cellStyle name="Normal 4 4 4 2 4" xfId="3356" xr:uid="{00000000-0005-0000-0000-000047060000}"/>
    <cellStyle name="Normal 4 4 4 2 4 2" xfId="6414" xr:uid="{23355853-80A7-4A78-A41B-E45AA896A13D}"/>
    <cellStyle name="Normal 4 4 4 2 4 2 2" xfId="28112" xr:uid="{F127CEAD-9991-4F39-B678-176E526676D4}"/>
    <cellStyle name="Normal 4 4 4 2 4 2 3" xfId="15983" xr:uid="{FAF76BCB-D658-4156-9F72-9A8697882695}"/>
    <cellStyle name="Normal 4 4 4 2 4 3" xfId="8436" xr:uid="{7B236C5C-734C-4965-B2CE-BDBF780D9809}"/>
    <cellStyle name="Normal 4 4 4 2 4 3 2" xfId="18816" xr:uid="{D95EB734-FD68-4B4B-B266-2EC15198E1D9}"/>
    <cellStyle name="Normal 4 4 4 2 4 4" xfId="11269" xr:uid="{30724C10-8100-409A-B817-4823F50D671E}"/>
    <cellStyle name="Normal 4 4 4 2 4 4 2" xfId="21649" xr:uid="{B65EB3B9-7E98-40E8-BC01-369943033362}"/>
    <cellStyle name="Normal 4 4 4 2 4 5" xfId="23003" xr:uid="{FEA1E906-64FF-477F-9484-405B5D1B794A}"/>
    <cellStyle name="Normal 4 4 4 2 4 6" xfId="13917" xr:uid="{9482425E-F774-44A7-B2ED-6B6EE1893FB1}"/>
    <cellStyle name="Normal 4 4 4 2 5" xfId="2616" xr:uid="{00000000-0005-0000-0000-000048060000}"/>
    <cellStyle name="Normal 4 4 4 2 5 2" xfId="5878" xr:uid="{33825492-25B5-435A-917F-DF36DD52F69F}"/>
    <cellStyle name="Normal 4 4 4 2 5 2 2" xfId="28646" xr:uid="{12A95FD4-41F3-4CB7-932A-F8854F50C05D}"/>
    <cellStyle name="Normal 4 4 4 2 5 2 3" xfId="15288" xr:uid="{AFC81E78-B694-4FF6-B936-15FE27118288}"/>
    <cellStyle name="Normal 4 4 4 2 5 3" xfId="7741" xr:uid="{35232396-C4CC-4A08-9C67-964A44A0B0F5}"/>
    <cellStyle name="Normal 4 4 4 2 5 3 2" xfId="18121" xr:uid="{B6CE81D5-60BE-4F7A-9E73-E26308BEA637}"/>
    <cellStyle name="Normal 4 4 4 2 5 4" xfId="10574" xr:uid="{1B794C2B-1150-434B-85D5-01106D15398A}"/>
    <cellStyle name="Normal 4 4 4 2 5 4 2" xfId="20954" xr:uid="{A478C077-071A-46C1-9A5D-904B27385D3D}"/>
    <cellStyle name="Normal 4 4 4 2 5 5" xfId="23192" xr:uid="{8BEBB367-103D-4B1A-8995-B086E2583F9D}"/>
    <cellStyle name="Normal 4 4 4 2 5 6" xfId="13004" xr:uid="{A60375D1-5A3A-4503-B222-2600E2ADFD57}"/>
    <cellStyle name="Normal 4 4 4 2 6" xfId="2367" xr:uid="{00000000-0005-0000-0000-000043060000}"/>
    <cellStyle name="Normal 4 4 4 2 6 2" xfId="7494" xr:uid="{8808D859-AFD6-4F47-BF56-55B490B67563}"/>
    <cellStyle name="Normal 4 4 4 2 6 2 2" xfId="17874" xr:uid="{EFD93F5E-27EE-4326-B314-D61FA627E15F}"/>
    <cellStyle name="Normal 4 4 4 2 6 3" xfId="10327" xr:uid="{59ADA348-4017-4F47-AF30-6D76FA1F83F0}"/>
    <cellStyle name="Normal 4 4 4 2 6 3 2" xfId="20707" xr:uid="{F5854A93-6CCD-4D0A-9D7E-F813AC8B912E}"/>
    <cellStyle name="Normal 4 4 4 2 6 4" xfId="24316" xr:uid="{2C2BA283-8368-40A7-A7D6-1DF17894BA38}"/>
    <cellStyle name="Normal 4 4 4 2 6 5" xfId="15041" xr:uid="{FF33693C-B094-4380-95E9-3BEBAB21CEB7}"/>
    <cellStyle name="Normal 4 4 4 2 7" xfId="3902" xr:uid="{3CF4A500-B3E0-4AE2-981C-1CFFF06BCB70}"/>
    <cellStyle name="Normal 4 4 4 2 7 2" xfId="8734" xr:uid="{84D55116-D32B-4F3F-A3B2-025EAF3A323B}"/>
    <cellStyle name="Normal 4 4 4 2 7 2 2" xfId="19114" xr:uid="{CF8D7CE0-0912-4DBC-8FF5-7FFB36BF357D}"/>
    <cellStyle name="Normal 4 4 4 2 7 3" xfId="11567" xr:uid="{8AACB377-32CA-47EB-BE8A-762FBFB8EA64}"/>
    <cellStyle name="Normal 4 4 4 2 7 3 2" xfId="21947" xr:uid="{9075AC60-42C0-4533-B8A0-D752A7D07D1D}"/>
    <cellStyle name="Normal 4 4 4 2 7 4" xfId="16281" xr:uid="{95389B44-4309-4BC8-8D3C-A340EBF746B7}"/>
    <cellStyle name="Normal 4 4 4 2 8" xfId="5299" xr:uid="{1341A64F-6777-4FF1-9766-E908731CD750}"/>
    <cellStyle name="Normal 4 4 4 2 8 2" xfId="14597" xr:uid="{3D161FB4-19CB-4C08-B57D-D32DCEE28B32}"/>
    <cellStyle name="Normal 4 4 4 2 9" xfId="7050" xr:uid="{0093FB22-402C-4E22-BBED-493F2DDF5C82}"/>
    <cellStyle name="Normal 4 4 4 2 9 2" xfId="17430" xr:uid="{A0BC1E9E-0F8E-459B-AA01-3A63550230D3}"/>
    <cellStyle name="Normal 4 4 4 3" xfId="999" xr:uid="{00000000-0005-0000-0000-000099050000}"/>
    <cellStyle name="Normal 4 4 4 3 2" xfId="3359" xr:uid="{00000000-0005-0000-0000-00004A060000}"/>
    <cellStyle name="Normal 4 4 4 3 2 2" xfId="6417" xr:uid="{EF36B197-7777-4FDF-AEA2-8F5B89E9B752}"/>
    <cellStyle name="Normal 4 4 4 3 2 2 2" xfId="24357" xr:uid="{3070BF9F-455E-4C20-BB12-28F81AE11C96}"/>
    <cellStyle name="Normal 4 4 4 3 2 2 3" xfId="27505" xr:uid="{FDAED2D3-C308-4D07-8CB8-832ABFE1FFAA}"/>
    <cellStyle name="Normal 4 4 4 3 2 2 4" xfId="15986" xr:uid="{18C9191D-C427-4466-9D49-FA8BB378B91F}"/>
    <cellStyle name="Normal 4 4 4 3 2 3" xfId="8439" xr:uid="{9A5E3006-8ED1-4BA3-B888-ACF2AFE02C90}"/>
    <cellStyle name="Normal 4 4 4 3 2 3 2" xfId="28913" xr:uid="{D289254B-F133-4E78-81C9-4FE6B12FEEAD}"/>
    <cellStyle name="Normal 4 4 4 3 2 3 3" xfId="18819" xr:uid="{6E427F0D-995F-4EFD-AA7C-868FC2D13D79}"/>
    <cellStyle name="Normal 4 4 4 3 2 4" xfId="11272" xr:uid="{C959BA1D-45C3-4CBE-95EC-63870B9EAEE3}"/>
    <cellStyle name="Normal 4 4 4 3 2 4 2" xfId="21652" xr:uid="{68C168EE-973D-4DD6-B0ED-252385BB05DE}"/>
    <cellStyle name="Normal 4 4 4 3 2 5" xfId="24084" xr:uid="{648B5734-43DF-47B8-94AB-7B939DF0D284}"/>
    <cellStyle name="Normal 4 4 4 3 2 6" xfId="13920" xr:uid="{BCFA1EE3-744B-495B-892C-6BC66199C631}"/>
    <cellStyle name="Normal 4 4 4 3 3" xfId="2789" xr:uid="{00000000-0005-0000-0000-00004B060000}"/>
    <cellStyle name="Normal 4 4 4 3 3 2" xfId="6007" xr:uid="{95E61078-FB29-4C07-B9E5-FDA436C0E0C6}"/>
    <cellStyle name="Normal 4 4 4 3 3 2 2" xfId="26584" xr:uid="{2C82A59E-33E1-4421-A1FC-2EBE935B4ED8}"/>
    <cellStyle name="Normal 4 4 4 3 3 2 3" xfId="15460" xr:uid="{238BF7DF-13F3-46F9-9D9F-73CA532FC1DA}"/>
    <cellStyle name="Normal 4 4 4 3 3 3" xfId="7913" xr:uid="{0A713D77-728E-4A0A-B24A-81E84B27D68C}"/>
    <cellStyle name="Normal 4 4 4 3 3 3 2" xfId="18293" xr:uid="{6F660398-876E-4C90-A8BF-E7FF7BB518D4}"/>
    <cellStyle name="Normal 4 4 4 3 3 4" xfId="10746" xr:uid="{9590D4EC-AB45-469F-9D72-29B273297575}"/>
    <cellStyle name="Normal 4 4 4 3 3 4 2" xfId="21126" xr:uid="{D48D81C7-E343-4E2E-9532-C38DE0581C14}"/>
    <cellStyle name="Normal 4 4 4 3 3 5" xfId="24408" xr:uid="{C51E5AEC-B189-445D-A2C7-0E691DE2A0E4}"/>
    <cellStyle name="Normal 4 4 4 3 3 6" xfId="13248" xr:uid="{334BB120-5E5A-4C8B-AE73-AAF022AD44AE}"/>
    <cellStyle name="Normal 4 4 4 3 4" xfId="4195" xr:uid="{F1121B20-CEB1-41F1-BA26-3F0D5DDF91BF}"/>
    <cellStyle name="Normal 4 4 4 3 4 2" xfId="8967" xr:uid="{33353A15-1115-4ECC-9A78-82C9DEA231AE}"/>
    <cellStyle name="Normal 4 4 4 3 4 2 2" xfId="29051" xr:uid="{58F58315-0D2F-4E36-8DE9-E69163B7E633}"/>
    <cellStyle name="Normal 4 4 4 3 4 2 3" xfId="19347" xr:uid="{08C5529B-46A8-4265-AF4B-73ACC32FFD23}"/>
    <cellStyle name="Normal 4 4 4 3 4 3" xfId="11800" xr:uid="{2D458C5F-5EEE-419C-9490-F08D1F28FF2E}"/>
    <cellStyle name="Normal 4 4 4 3 4 3 2" xfId="22180" xr:uid="{13DA5644-7E85-4460-BE72-9AF8C8A93061}"/>
    <cellStyle name="Normal 4 4 4 3 4 4" xfId="22718" xr:uid="{1E103680-36F1-4460-8DE2-BCEAE104A888}"/>
    <cellStyle name="Normal 4 4 4 3 4 5" xfId="16514" xr:uid="{B32F69D1-5E44-4D9A-A7DA-11119775A014}"/>
    <cellStyle name="Normal 4 4 4 3 5" xfId="5301" xr:uid="{26D8D285-4BD4-42C3-814B-D5E76D472217}"/>
    <cellStyle name="Normal 4 4 4 3 5 2" xfId="28582" xr:uid="{FD7291A3-5A85-446F-AAA8-EADA62D85BD7}"/>
    <cellStyle name="Normal 4 4 4 3 5 3" xfId="14599" xr:uid="{8BCF75F2-EFBF-464C-820C-50E2DDF40C47}"/>
    <cellStyle name="Normal 4 4 4 3 6" xfId="7052" xr:uid="{F9A011E1-01BB-41C3-93B9-100A91510B54}"/>
    <cellStyle name="Normal 4 4 4 3 6 2" xfId="17432" xr:uid="{1A2FCC99-9A97-403C-971D-8D906980A398}"/>
    <cellStyle name="Normal 4 4 4 3 7" xfId="9885" xr:uid="{33CBCAA6-CE80-4B7E-A27B-E5A0EF03059A}"/>
    <cellStyle name="Normal 4 4 4 3 7 2" xfId="20265" xr:uid="{B739B518-4225-4A2D-A54D-1F1F17AB9887}"/>
    <cellStyle name="Normal 4 4 4 3 8" xfId="24763" xr:uid="{CE7969E2-243A-4991-BF98-03934FF15AF2}"/>
    <cellStyle name="Normal 4 4 4 3 9" xfId="12759" xr:uid="{9BB78BC4-A0D4-45A9-B779-47B542FC8BDE}"/>
    <cellStyle name="Normal 4 4 4 4" xfId="1000" xr:uid="{00000000-0005-0000-0000-00009A050000}"/>
    <cellStyle name="Normal 4 4 4 4 2" xfId="4538" xr:uid="{40DC97A7-EFEC-4AFF-8A63-2DE337282EEB}"/>
    <cellStyle name="Normal 4 4 4 4 2 2" xfId="9310" xr:uid="{0494D8E1-F902-4156-BE81-8D8B6E4D57C7}"/>
    <cellStyle name="Normal 4 4 4 4 2 2 2" xfId="29287" xr:uid="{4E8DAD54-7AA9-4797-9C24-9A650D8CB110}"/>
    <cellStyle name="Normal 4 4 4 4 2 2 3" xfId="19690" xr:uid="{D2B72895-373F-472F-AA24-DFC2EFC23C45}"/>
    <cellStyle name="Normal 4 4 4 4 2 3" xfId="12143" xr:uid="{4FC85916-88D8-4513-8180-248E7D47A6A5}"/>
    <cellStyle name="Normal 4 4 4 4 2 3 2" xfId="22523" xr:uid="{F04625F9-D5CC-4A3C-88D0-AA3C4FB2FA89}"/>
    <cellStyle name="Normal 4 4 4 4 2 4" xfId="25001" xr:uid="{13C1ABF9-9831-400B-8E57-98B05C393A51}"/>
    <cellStyle name="Normal 4 4 4 4 2 5" xfId="16857" xr:uid="{93A21151-956D-4EAD-A21D-18CBE156C7FD}"/>
    <cellStyle name="Normal 4 4 4 4 3" xfId="5302" xr:uid="{B1C309C8-6158-462A-BC6A-39E1933C118C}"/>
    <cellStyle name="Normal 4 4 4 4 3 2" xfId="27252" xr:uid="{6833989B-6348-47FF-818F-5372255DABFF}"/>
    <cellStyle name="Normal 4 4 4 4 3 3" xfId="14600" xr:uid="{6A2FA2C5-145A-4A4D-A081-0C65923EA226}"/>
    <cellStyle name="Normal 4 4 4 4 4" xfId="7053" xr:uid="{5E8FAC5F-71C8-4B72-BBAF-40664B6F0139}"/>
    <cellStyle name="Normal 4 4 4 4 4 2" xfId="17433" xr:uid="{5956EB13-1F99-4810-AA12-F694AFF457BC}"/>
    <cellStyle name="Normal 4 4 4 4 5" xfId="9886" xr:uid="{5FEA5465-80B1-4F65-81A4-A0D8F4AE1FFD}"/>
    <cellStyle name="Normal 4 4 4 4 5 2" xfId="20266" xr:uid="{77EEE273-1844-4963-886E-62ADB1BE98B3}"/>
    <cellStyle name="Normal 4 4 4 4 6" xfId="24313" xr:uid="{EF200C13-1907-4CFE-876F-33E195346D9F}"/>
    <cellStyle name="Normal 4 4 4 4 7" xfId="13921" xr:uid="{5D0D793A-53DE-4DF1-8764-15253F1951D4}"/>
    <cellStyle name="Normal 4 4 4 5" xfId="2938" xr:uid="{00000000-0005-0000-0000-00004D060000}"/>
    <cellStyle name="Normal 4 4 4 5 2" xfId="6118" xr:uid="{F66C619A-2CAC-410A-9256-818C85270A5E}"/>
    <cellStyle name="Normal 4 4 4 5 2 2" xfId="23907" xr:uid="{ECE91F37-C94C-4C62-B4F6-71DC1DC279E9}"/>
    <cellStyle name="Normal 4 4 4 5 2 3" xfId="26447" xr:uid="{CDB1F90C-B5A8-448C-B98A-27F3C5A43FF9}"/>
    <cellStyle name="Normal 4 4 4 5 2 4" xfId="15596" xr:uid="{1403C9B5-01B1-4946-86B2-6DED425ABC8F}"/>
    <cellStyle name="Normal 4 4 4 5 3" xfId="8049" xr:uid="{970FAA52-611A-4954-853F-D0ED3EE406BD}"/>
    <cellStyle name="Normal 4 4 4 5 3 2" xfId="28754" xr:uid="{1A902706-A498-4277-9E62-C751294506B3}"/>
    <cellStyle name="Normal 4 4 4 5 3 3" xfId="18429" xr:uid="{789A6F01-BDCB-49E4-8410-AA4F139DDE1E}"/>
    <cellStyle name="Normal 4 4 4 5 4" xfId="10882" xr:uid="{7B73EF1F-0DF8-4C67-9A50-E91B64C2867C}"/>
    <cellStyle name="Normal 4 4 4 5 4 2" xfId="21262" xr:uid="{FD611D95-78A3-4EE2-9927-46CEFD0025A1}"/>
    <cellStyle name="Normal 4 4 4 5 5" xfId="23993" xr:uid="{1BB774CB-2475-4D4E-ACDF-D608B77C3D12}"/>
    <cellStyle name="Normal 4 4 4 5 6" xfId="13457" xr:uid="{881F866B-C540-4C52-B006-F4F95350F7A5}"/>
    <cellStyle name="Normal 4 4 4 6" xfId="2453" xr:uid="{00000000-0005-0000-0000-00004E060000}"/>
    <cellStyle name="Normal 4 4 4 6 2" xfId="5745" xr:uid="{53A72FD4-2156-487B-9E14-8A5AE2F690C6}"/>
    <cellStyle name="Normal 4 4 4 6 2 2" xfId="26507" xr:uid="{3D30474E-7C03-4D01-95CC-84AE7DAC330D}"/>
    <cellStyle name="Normal 4 4 4 6 2 3" xfId="15125" xr:uid="{9ED9DA40-6B69-4083-AC75-8061A2FA2246}"/>
    <cellStyle name="Normal 4 4 4 6 3" xfId="7578" xr:uid="{CD32499E-F957-46D1-A227-04F7752BF8EB}"/>
    <cellStyle name="Normal 4 4 4 6 3 2" xfId="17958" xr:uid="{5A14481B-CFDC-460B-9FD8-9E0E00EBE5FB}"/>
    <cellStyle name="Normal 4 4 4 6 4" xfId="10411" xr:uid="{42512874-7CC1-4149-908D-506BCD2C29DA}"/>
    <cellStyle name="Normal 4 4 4 6 4 2" xfId="20791" xr:uid="{47521CC3-FF20-4DED-BD47-0781D0D359F5}"/>
    <cellStyle name="Normal 4 4 4 6 5" xfId="25519" xr:uid="{28EFAA7B-5092-4738-B6D0-1E6C65227573}"/>
    <cellStyle name="Normal 4 4 4 6 6" xfId="12841" xr:uid="{4461657B-C7B1-4A5E-88F2-8DD171F38710}"/>
    <cellStyle name="Normal 4 4 4 7" xfId="2207" xr:uid="{00000000-0005-0000-0000-000042060000}"/>
    <cellStyle name="Normal 4 4 4 7 2" xfId="7334" xr:uid="{B38A0759-A4BD-40D7-8CB4-2F5033E2E40F}"/>
    <cellStyle name="Normal 4 4 4 7 2 2" xfId="17714" xr:uid="{ECA286C6-441E-452C-9375-FA7C7E525C61}"/>
    <cellStyle name="Normal 4 4 4 7 3" xfId="10167" xr:uid="{6D7A39DA-7FE7-417A-870F-9781090D11A3}"/>
    <cellStyle name="Normal 4 4 4 7 3 2" xfId="20547" xr:uid="{A4BECFF5-4159-4887-B7F0-434CBC23D0FE}"/>
    <cellStyle name="Normal 4 4 4 7 4" xfId="23397" xr:uid="{485C1E1D-C2FB-48B6-8826-2BB7DFBE3364}"/>
    <cellStyle name="Normal 4 4 4 7 5" xfId="14881" xr:uid="{A6DFB3F5-1D5A-4872-A120-85A7BD096F16}"/>
    <cellStyle name="Normal 4 4 4 8" xfId="3988" xr:uid="{8CD16E0F-DA36-42CE-A34D-ED6AF1FE0895}"/>
    <cellStyle name="Normal 4 4 4 8 2" xfId="8812" xr:uid="{32E12176-7258-4154-A73E-B50821AC7B1A}"/>
    <cellStyle name="Normal 4 4 4 8 2 2" xfId="19192" xr:uid="{58F8214F-97C5-436E-B51A-96BADBE2730D}"/>
    <cellStyle name="Normal 4 4 4 8 3" xfId="11645" xr:uid="{7DEE0DDE-B74F-49B8-BFC0-32E5073415E7}"/>
    <cellStyle name="Normal 4 4 4 8 3 2" xfId="22025" xr:uid="{B885DA79-08FA-4705-AD66-CCDCBB227D49}"/>
    <cellStyle name="Normal 4 4 4 8 4" xfId="16359" xr:uid="{ABFCD0AC-F0DA-4C64-A82C-4EF2D27FFBBE}"/>
    <cellStyle name="Normal 4 4 4 9" xfId="5298" xr:uid="{EF5C3EB4-638F-445E-A79E-41DEB3B50A4C}"/>
    <cellStyle name="Normal 4 4 4 9 2" xfId="14596" xr:uid="{7D3033D7-2B29-4887-9509-AC9C23F1FE5B}"/>
    <cellStyle name="Normal 4 4 5" xfId="1001" xr:uid="{00000000-0005-0000-0000-00009B050000}"/>
    <cellStyle name="Normal 4 4 5 10" xfId="9887" xr:uid="{16F5F45C-D235-49B7-94DE-A3E2C2D06838}"/>
    <cellStyle name="Normal 4 4 5 10 2" xfId="20267" xr:uid="{242E4335-78F5-4F5F-9ABA-CC9C49C6DC96}"/>
    <cellStyle name="Normal 4 4 5 11" xfId="24925" xr:uid="{7998F79C-D3E2-49A1-A95A-98AC8C432774}"/>
    <cellStyle name="Normal 4 4 5 12" xfId="12602" xr:uid="{68B74E87-9871-4A40-87AE-ACC328289E58}"/>
    <cellStyle name="Normal 4 4 5 2" xfId="1002" xr:uid="{00000000-0005-0000-0000-00009C050000}"/>
    <cellStyle name="Normal 4 4 5 2 2" xfId="1003" xr:uid="{00000000-0005-0000-0000-00009D050000}"/>
    <cellStyle name="Normal 4 4 5 2 2 2" xfId="5305" xr:uid="{DD7857A8-D175-4583-AE4A-26DD2B7F5062}"/>
    <cellStyle name="Normal 4 4 5 2 2 2 2" xfId="25701" xr:uid="{88AC2463-1BB3-42E3-9D48-8398256D4AF6}"/>
    <cellStyle name="Normal 4 4 5 2 2 2 3" xfId="26827" xr:uid="{46B3AC03-328A-4440-A341-F5CB77FE611F}"/>
    <cellStyle name="Normal 4 4 5 2 2 2 4" xfId="14603" xr:uid="{E3723172-F2EA-4EFD-BC2F-2C970FA713A4}"/>
    <cellStyle name="Normal 4 4 5 2 2 3" xfId="7056" xr:uid="{DDA45C04-3CFE-4ABA-84CD-152D16D7CC78}"/>
    <cellStyle name="Normal 4 4 5 2 2 3 2" xfId="27633" xr:uid="{BDBB6237-0921-42FE-8629-80819553752C}"/>
    <cellStyle name="Normal 4 4 5 2 2 3 3" xfId="28072" xr:uid="{7C5B4288-D4C8-47CC-B70F-A18C7C11D12F}"/>
    <cellStyle name="Normal 4 4 5 2 2 3 4" xfId="17436" xr:uid="{0AF1FA6A-7CE4-4E51-9CB2-924344A4D2C5}"/>
    <cellStyle name="Normal 4 4 5 2 2 4" xfId="9889" xr:uid="{9093B250-F6EE-4859-9F00-A4653F8B99CD}"/>
    <cellStyle name="Normal 4 4 5 2 2 4 2" xfId="29424" xr:uid="{0CD80B09-EF99-4B7F-AB69-5810AA88D4E4}"/>
    <cellStyle name="Normal 4 4 5 2 2 4 3" xfId="20269" xr:uid="{75EACD12-2681-422C-AC08-3CB872F5B78D}"/>
    <cellStyle name="Normal 4 4 5 2 2 5" xfId="25254" xr:uid="{147C0FE4-3A21-4E94-9914-1B4814A4D8B1}"/>
    <cellStyle name="Normal 4 4 5 2 2 6" xfId="13922" xr:uid="{07E36866-7C18-4DD0-B284-0EF3D8727234}"/>
    <cellStyle name="Normal 4 4 5 2 3" xfId="2790" xr:uid="{00000000-0005-0000-0000-000052060000}"/>
    <cellStyle name="Normal 4 4 5 2 3 2" xfId="6008" xr:uid="{CE7AFD0E-8092-4DA3-80F8-8FA81744DA66}"/>
    <cellStyle name="Normal 4 4 5 2 3 2 2" xfId="27204" xr:uid="{B2E27831-7E3C-49D0-9011-0B7B44A0E7CE}"/>
    <cellStyle name="Normal 4 4 5 2 3 2 3" xfId="15461" xr:uid="{917B7BE5-EDBF-473D-AFC2-BA32433A78DD}"/>
    <cellStyle name="Normal 4 4 5 2 3 3" xfId="7914" xr:uid="{EA3B60D5-C874-427B-8716-9D53F5F4FB6E}"/>
    <cellStyle name="Normal 4 4 5 2 3 3 2" xfId="18294" xr:uid="{B17C187E-B186-4CB5-83C8-40E34B0FA39F}"/>
    <cellStyle name="Normal 4 4 5 2 3 4" xfId="10747" xr:uid="{BDE02073-8405-44C1-BC1B-B051ADC26AA9}"/>
    <cellStyle name="Normal 4 4 5 2 3 4 2" xfId="21127" xr:uid="{F99F29C8-8C7E-4F3E-86C8-704FA96D7231}"/>
    <cellStyle name="Normal 4 4 5 2 3 5" xfId="25479" xr:uid="{A91A1B21-AD46-4711-9B50-CA06B4675BB3}"/>
    <cellStyle name="Normal 4 4 5 2 3 6" xfId="13250" xr:uid="{969C48FF-68B7-4182-A723-66124E589D51}"/>
    <cellStyle name="Normal 4 4 5 2 4" xfId="4196" xr:uid="{99BFB79F-B4CF-4F3B-AAE0-35DF005617EE}"/>
    <cellStyle name="Normal 4 4 5 2 4 2" xfId="8968" xr:uid="{57CE870F-D132-458D-A873-BDB54D8DF4DB}"/>
    <cellStyle name="Normal 4 4 5 2 4 2 2" xfId="29052" xr:uid="{4CF38B8C-6BC1-4C32-B00A-D2DFCB03C3D3}"/>
    <cellStyle name="Normal 4 4 5 2 4 2 3" xfId="19348" xr:uid="{EFDE5DC0-FBAC-409F-A800-8830F172B514}"/>
    <cellStyle name="Normal 4 4 5 2 4 3" xfId="11801" xr:uid="{99DF6630-E4B6-4123-81D2-8F0F5B6EB153}"/>
    <cellStyle name="Normal 4 4 5 2 4 3 2" xfId="22181" xr:uid="{13945A86-9CA3-42D3-9554-8748E71DA122}"/>
    <cellStyle name="Normal 4 4 5 2 4 4" xfId="24716" xr:uid="{45D4E709-B390-40F3-A9F2-4EFA576767BD}"/>
    <cellStyle name="Normal 4 4 5 2 4 5" xfId="16515" xr:uid="{EE3A76F2-C586-4F5F-86EC-2C80C357EE49}"/>
    <cellStyle name="Normal 4 4 5 2 5" xfId="5304" xr:uid="{7D73C64A-02AC-4435-9EEB-01CCDC2B77C3}"/>
    <cellStyle name="Normal 4 4 5 2 5 2" xfId="27878" xr:uid="{AE1F5D17-E54A-4D73-A1CA-3D24092FF178}"/>
    <cellStyle name="Normal 4 4 5 2 5 3" xfId="14602" xr:uid="{3FBA9A7A-34D1-4BE1-AC5D-2344FF63AEBC}"/>
    <cellStyle name="Normal 4 4 5 2 6" xfId="7055" xr:uid="{A37449EC-D562-42CE-A322-BD1E226405CD}"/>
    <cellStyle name="Normal 4 4 5 2 6 2" xfId="17435" xr:uid="{4E6D09B3-DEBE-405E-8E6E-A21E5E93C3EC}"/>
    <cellStyle name="Normal 4 4 5 2 7" xfId="9888" xr:uid="{2829D9F3-BBFF-4808-8252-16EA7EF502D5}"/>
    <cellStyle name="Normal 4 4 5 2 7 2" xfId="20268" xr:uid="{E754C17D-384F-4DDB-B7AC-967A21976FDC}"/>
    <cellStyle name="Normal 4 4 5 2 8" xfId="23289" xr:uid="{40574334-C0E6-4AC8-9B36-A66A8ED60D16}"/>
    <cellStyle name="Normal 4 4 5 2 9" xfId="12760" xr:uid="{F71B41F8-EF3C-4354-A8B2-90D485F75089}"/>
    <cellStyle name="Normal 4 4 5 3" xfId="1004" xr:uid="{00000000-0005-0000-0000-00009E050000}"/>
    <cellStyle name="Normal 4 4 5 3 2" xfId="4539" xr:uid="{2D7A0363-1FAA-4900-BE5D-48C700B5EE01}"/>
    <cellStyle name="Normal 4 4 5 3 2 2" xfId="9311" xr:uid="{69106FA5-8C7B-440D-83A5-AAE9C0C78835}"/>
    <cellStyle name="Normal 4 4 5 3 2 2 2" xfId="29288" xr:uid="{15B04334-15F1-43F6-9C0D-10DCC12795BB}"/>
    <cellStyle name="Normal 4 4 5 3 2 2 3" xfId="19691" xr:uid="{1DF4B71A-C5D4-44B2-A4DB-7A8A1E776D25}"/>
    <cellStyle name="Normal 4 4 5 3 2 3" xfId="12144" xr:uid="{6335F738-FD50-42ED-A853-A2D84AF1A9D0}"/>
    <cellStyle name="Normal 4 4 5 3 2 3 2" xfId="22524" xr:uid="{920126DA-F2B6-43E5-AA97-3404A9EE20D1}"/>
    <cellStyle name="Normal 4 4 5 3 2 4" xfId="24983" xr:uid="{25B352C5-A39F-4314-AEA7-AC6027891DE1}"/>
    <cellStyle name="Normal 4 4 5 3 2 5" xfId="16858" xr:uid="{20753686-122A-46A3-9245-4C0AEAE8699F}"/>
    <cellStyle name="Normal 4 4 5 3 3" xfId="5306" xr:uid="{6D6DA234-9AC1-4169-8BDF-3211187845B4}"/>
    <cellStyle name="Normal 4 4 5 3 3 2" xfId="23673" xr:uid="{3569FF17-3CBD-44DF-9D8F-B5F201627365}"/>
    <cellStyle name="Normal 4 4 5 3 3 3" xfId="26267" xr:uid="{F35D419D-FB03-41DC-B447-33C7AA09F0CF}"/>
    <cellStyle name="Normal 4 4 5 3 3 4" xfId="14604" xr:uid="{A6B424B6-5E71-4A74-8405-8FB97525D24A}"/>
    <cellStyle name="Normal 4 4 5 3 4" xfId="7057" xr:uid="{6CAF7BEF-5982-4DCA-96C9-6B7C80EE4025}"/>
    <cellStyle name="Normal 4 4 5 3 4 2" xfId="25764" xr:uid="{B1B1A273-EC73-4488-B4F3-7D71FDBDDA94}"/>
    <cellStyle name="Normal 4 4 5 3 4 3" xfId="25992" xr:uid="{DB5899AB-E747-43BC-86FA-CBA26A860066}"/>
    <cellStyle name="Normal 4 4 5 3 4 4" xfId="17437" xr:uid="{D80B1D8F-93B5-4435-A434-75FD9D8D7E10}"/>
    <cellStyle name="Normal 4 4 5 3 5" xfId="9890" xr:uid="{90F7CBB5-02A5-4AA1-9BD0-5D8D35B415DC}"/>
    <cellStyle name="Normal 4 4 5 3 5 2" xfId="29425" xr:uid="{A13EEE21-7B0A-4EBD-BEF3-901417E03F3C}"/>
    <cellStyle name="Normal 4 4 5 3 5 3" xfId="20270" xr:uid="{4744E9E6-E976-4329-8229-18CDCC09EAE7}"/>
    <cellStyle name="Normal 4 4 5 3 6" xfId="23929" xr:uid="{D9386DB6-E07F-4DAA-BB80-F66DBF8F3526}"/>
    <cellStyle name="Normal 4 4 5 3 7" xfId="13923" xr:uid="{81C0A880-F72A-4860-BFD6-60ADA17F271B}"/>
    <cellStyle name="Normal 4 4 5 4" xfId="1005" xr:uid="{00000000-0005-0000-0000-00009F050000}"/>
    <cellStyle name="Normal 4 4 5 4 2" xfId="5307" xr:uid="{1A94B53A-833C-4E69-A12A-43F499437481}"/>
    <cellStyle name="Normal 4 4 5 4 2 2" xfId="24574" xr:uid="{618F0D91-24AC-4526-BAC7-F4CC59904697}"/>
    <cellStyle name="Normal 4 4 5 4 2 3" xfId="27690" xr:uid="{70AF2120-D6E0-4679-9E84-A4C1AB1E9147}"/>
    <cellStyle name="Normal 4 4 5 4 2 4" xfId="14605" xr:uid="{6314B871-73F4-42DA-A1BC-B3A211D85F56}"/>
    <cellStyle name="Normal 4 4 5 4 3" xfId="7058" xr:uid="{CF3ABF44-08C1-4B2D-A3B1-88F8A135FCCE}"/>
    <cellStyle name="Normal 4 4 5 4 3 2" xfId="27552" xr:uid="{B23825C7-EE6F-4DE2-AD28-C25CC21EC7C5}"/>
    <cellStyle name="Normal 4 4 5 4 3 3" xfId="17438" xr:uid="{77EA27B9-2A9A-42DE-84EA-741571ED6716}"/>
    <cellStyle name="Normal 4 4 5 4 4" xfId="9891" xr:uid="{7B072EF8-4827-48EF-83D2-52241F50C049}"/>
    <cellStyle name="Normal 4 4 5 4 4 2" xfId="20271" xr:uid="{AD18713A-C709-4872-8060-8246F3E29064}"/>
    <cellStyle name="Normal 4 4 5 4 5" xfId="24278" xr:uid="{327A1E05-9C0B-4A61-86C2-084FE4379863}"/>
    <cellStyle name="Normal 4 4 5 4 6" xfId="13458" xr:uid="{B15A62B1-3EB5-424F-B0C7-E50C2844AA1D}"/>
    <cellStyle name="Normal 4 4 5 5" xfId="2513" xr:uid="{00000000-0005-0000-0000-000055060000}"/>
    <cellStyle name="Normal 4 4 5 5 2" xfId="5791" xr:uid="{F80C5709-8B51-4782-B09A-FB5D51A47210}"/>
    <cellStyle name="Normal 4 4 5 5 2 2" xfId="27016" xr:uid="{69850DA3-4F07-41FF-BC4C-037DD4D2032A}"/>
    <cellStyle name="Normal 4 4 5 5 2 3" xfId="15185" xr:uid="{3432E184-3EE8-4D4D-B7FD-E2B3E982D7A6}"/>
    <cellStyle name="Normal 4 4 5 5 3" xfId="7638" xr:uid="{72294D53-15B9-4DB9-869B-B4E5E3E0BBDF}"/>
    <cellStyle name="Normal 4 4 5 5 3 2" xfId="18018" xr:uid="{1D6459BF-4D37-4C41-9386-007357DBB069}"/>
    <cellStyle name="Normal 4 4 5 5 4" xfId="10471" xr:uid="{738BFEA3-4A2F-4AD0-A8A8-77E35D96E6A3}"/>
    <cellStyle name="Normal 4 4 5 5 4 2" xfId="20851" xr:uid="{494CAAD0-7B56-40EA-B286-5B3AD9EB8690}"/>
    <cellStyle name="Normal 4 4 5 5 5" xfId="24989" xr:uid="{450CD28E-C26E-4BD5-BF97-A427713A773B}"/>
    <cellStyle name="Normal 4 4 5 5 6" xfId="12901" xr:uid="{093D30A8-1BD4-4321-86F0-A5736D3758E3}"/>
    <cellStyle name="Normal 4 4 5 6" xfId="2368" xr:uid="{00000000-0005-0000-0000-00004F060000}"/>
    <cellStyle name="Normal 4 4 5 6 2" xfId="7495" xr:uid="{1B2A7748-D5AE-4E38-BA4C-B2142EE8EF97}"/>
    <cellStyle name="Normal 4 4 5 6 2 2" xfId="27445" xr:uid="{95D02F40-3045-4BEB-9878-F592FA3D8C0C}"/>
    <cellStyle name="Normal 4 4 5 6 2 3" xfId="17875" xr:uid="{72C9FAD3-8A41-4E9F-9C10-9E6828419C2E}"/>
    <cellStyle name="Normal 4 4 5 6 3" xfId="10328" xr:uid="{6F456B92-D2E2-4A6E-BC4B-9372510FD23A}"/>
    <cellStyle name="Normal 4 4 5 6 3 2" xfId="20708" xr:uid="{BEA9430B-5C14-423D-9E97-5D4250C7D95B}"/>
    <cellStyle name="Normal 4 4 5 6 4" xfId="23404" xr:uid="{11D633F0-12A4-4406-8811-53A07D6613B5}"/>
    <cellStyle name="Normal 4 4 5 6 5" xfId="15042" xr:uid="{2C1BBA1E-9DE6-4D11-8D66-8817576A6094}"/>
    <cellStyle name="Normal 4 4 5 7" xfId="3989" xr:uid="{92C63C86-5719-4B31-8589-9D4F4AE9CB95}"/>
    <cellStyle name="Normal 4 4 5 7 2" xfId="8813" xr:uid="{4D9654E6-0611-4A90-AF2E-F648D5625232}"/>
    <cellStyle name="Normal 4 4 5 7 2 2" xfId="19193" xr:uid="{885627D0-3413-4158-A579-0620AA2FF892}"/>
    <cellStyle name="Normal 4 4 5 7 3" xfId="11646" xr:uid="{7067B2DE-2E51-4E9A-A591-30FE48DD678A}"/>
    <cellStyle name="Normal 4 4 5 7 3 2" xfId="22026" xr:uid="{2A7D3620-EDC9-40A5-A8CC-47345B35D85E}"/>
    <cellStyle name="Normal 4 4 5 7 4" xfId="26711" xr:uid="{7FB71A15-6EFB-4AB0-9453-48985C07BB1C}"/>
    <cellStyle name="Normal 4 4 5 7 5" xfId="16360" xr:uid="{BA6F796B-4CF2-496D-A533-DB865784B7FC}"/>
    <cellStyle name="Normal 4 4 5 8" xfId="5303" xr:uid="{E625F85E-866A-4601-961F-6B98C2F8AF7B}"/>
    <cellStyle name="Normal 4 4 5 8 2" xfId="14601" xr:uid="{3CFA5BC5-4474-4165-9DEC-33A0B0D55546}"/>
    <cellStyle name="Normal 4 4 5 9" xfId="7054" xr:uid="{2C3307C6-E532-4616-A2FD-70F09548DA82}"/>
    <cellStyle name="Normal 4 4 5 9 2" xfId="17434" xr:uid="{01BB8787-6EC3-4FD1-B4F1-B2B35749404D}"/>
    <cellStyle name="Normal 4 4 6" xfId="1006" xr:uid="{00000000-0005-0000-0000-0000A0050000}"/>
    <cellStyle name="Normal 4 4 6 10" xfId="9892" xr:uid="{35555099-0C7E-4389-9542-D186D69336E0}"/>
    <cellStyle name="Normal 4 4 6 10 2" xfId="20272" xr:uid="{C3E67B0F-09F5-4C1A-AAB9-BD205F3D9E5C}"/>
    <cellStyle name="Normal 4 4 6 11" xfId="23265" xr:uid="{AAB2BD3A-19FC-4CB0-A99E-03992EEB4657}"/>
    <cellStyle name="Normal 4 4 6 12" xfId="12603" xr:uid="{8B9181DF-4CC3-4F89-A955-CCC1362EE781}"/>
    <cellStyle name="Normal 4 4 6 2" xfId="1007" xr:uid="{00000000-0005-0000-0000-0000A1050000}"/>
    <cellStyle name="Normal 4 4 6 2 2" xfId="1008" xr:uid="{00000000-0005-0000-0000-0000A2050000}"/>
    <cellStyle name="Normal 4 4 6 2 2 2" xfId="5310" xr:uid="{CC89DBF1-7B99-47E4-A6D3-D0436405CC9E}"/>
    <cellStyle name="Normal 4 4 6 2 2 2 2" xfId="24013" xr:uid="{4981416F-3B0F-4676-98D5-6AFDE258BE89}"/>
    <cellStyle name="Normal 4 4 6 2 2 2 3" xfId="26994" xr:uid="{6787D601-1E6A-4740-A280-6A4BCA91A4E4}"/>
    <cellStyle name="Normal 4 4 6 2 2 2 4" xfId="14608" xr:uid="{C680909C-CE46-44F4-B9BE-4E0D04AC9358}"/>
    <cellStyle name="Normal 4 4 6 2 2 3" xfId="7061" xr:uid="{6802134B-1227-4770-B612-678DFA6DE62E}"/>
    <cellStyle name="Normal 4 4 6 2 2 3 2" xfId="27634" xr:uid="{452B0C8E-FD97-40F5-949D-9C4223A37416}"/>
    <cellStyle name="Normal 4 4 6 2 2 3 3" xfId="28058" xr:uid="{3A65D403-450F-4C58-9F99-EF443F7430BE}"/>
    <cellStyle name="Normal 4 4 6 2 2 3 4" xfId="17441" xr:uid="{7FE0B6DB-CF8D-4329-84E7-B421CA66D0A4}"/>
    <cellStyle name="Normal 4 4 6 2 2 4" xfId="9894" xr:uid="{D0D5F939-C22F-4987-9177-2ECB13D3B7BE}"/>
    <cellStyle name="Normal 4 4 6 2 2 4 2" xfId="29426" xr:uid="{3D98BFD9-4436-4701-9F1E-7F14F57B77D6}"/>
    <cellStyle name="Normal 4 4 6 2 2 4 3" xfId="20274" xr:uid="{0DBADDED-EF2D-4E49-A7F6-A9EE0B3F71CB}"/>
    <cellStyle name="Normal 4 4 6 2 2 5" xfId="22645" xr:uid="{A76277E6-4622-4903-9488-C6D42433084B}"/>
    <cellStyle name="Normal 4 4 6 2 2 6" xfId="13924" xr:uid="{D962E703-7C84-4C0F-814A-6CAAAFFD29CA}"/>
    <cellStyle name="Normal 4 4 6 2 3" xfId="2791" xr:uid="{00000000-0005-0000-0000-000059060000}"/>
    <cellStyle name="Normal 4 4 6 2 3 2" xfId="6009" xr:uid="{C443970B-A747-4D81-A575-7502948273F5}"/>
    <cellStyle name="Normal 4 4 6 2 3 2 2" xfId="25956" xr:uid="{01686228-2362-4359-835D-10546A7AF693}"/>
    <cellStyle name="Normal 4 4 6 2 3 2 3" xfId="15462" xr:uid="{56AD114F-DA40-4DC5-BED5-C53EF6E1637B}"/>
    <cellStyle name="Normal 4 4 6 2 3 3" xfId="7915" xr:uid="{7E2FB29E-0BCE-4104-9705-6995F0DA5E69}"/>
    <cellStyle name="Normal 4 4 6 2 3 3 2" xfId="18295" xr:uid="{FAB75683-A1EF-4360-A3C8-8AC87B0431EC}"/>
    <cellStyle name="Normal 4 4 6 2 3 4" xfId="10748" xr:uid="{AC379FB3-3C42-4EA2-BC48-F9148BE23525}"/>
    <cellStyle name="Normal 4 4 6 2 3 4 2" xfId="21128" xr:uid="{3DADD595-B2C9-47C0-AAE2-C06619F92E25}"/>
    <cellStyle name="Normal 4 4 6 2 3 5" xfId="24410" xr:uid="{CDFAD032-DD11-4D52-A6EA-6A35F325D757}"/>
    <cellStyle name="Normal 4 4 6 2 3 6" xfId="13251" xr:uid="{85729ECE-FBE1-4E8F-BAEA-0608FD66CF89}"/>
    <cellStyle name="Normal 4 4 6 2 4" xfId="4197" xr:uid="{646CEC22-B35F-4C0C-AB59-0ADF5B13983F}"/>
    <cellStyle name="Normal 4 4 6 2 4 2" xfId="8969" xr:uid="{E45D12FD-2375-4FD4-AD60-4FE0F86E3711}"/>
    <cellStyle name="Normal 4 4 6 2 4 2 2" xfId="29053" xr:uid="{30B324A7-76C8-4725-B750-82261BBE0ECD}"/>
    <cellStyle name="Normal 4 4 6 2 4 2 3" xfId="19349" xr:uid="{7B0FFB52-B8BA-4312-9EF9-9DAE51FF20A3}"/>
    <cellStyle name="Normal 4 4 6 2 4 3" xfId="11802" xr:uid="{CC1DA033-C7BC-4022-8EC8-0442E52FDA7A}"/>
    <cellStyle name="Normal 4 4 6 2 4 3 2" xfId="22182" xr:uid="{591BAC96-DDBB-4DE0-ABBC-F4C65C4B784F}"/>
    <cellStyle name="Normal 4 4 6 2 4 4" xfId="25468" xr:uid="{345F13CE-9109-4FE5-A949-79D8FFAFEFA8}"/>
    <cellStyle name="Normal 4 4 6 2 4 5" xfId="16516" xr:uid="{7E7F382C-434C-4C82-BE24-1FEECE24B23B}"/>
    <cellStyle name="Normal 4 4 6 2 5" xfId="5309" xr:uid="{79B0C609-91A7-40C0-B374-54F3DDA349FE}"/>
    <cellStyle name="Normal 4 4 6 2 5 2" xfId="26091" xr:uid="{2AEA128B-7177-49EB-8260-F921A8843A1F}"/>
    <cellStyle name="Normal 4 4 6 2 5 3" xfId="14607" xr:uid="{9BF47ECC-E9A5-49D7-8A62-C169172AB25B}"/>
    <cellStyle name="Normal 4 4 6 2 6" xfId="7060" xr:uid="{C3870E88-5149-438E-A19B-CF7A0DC0D070}"/>
    <cellStyle name="Normal 4 4 6 2 6 2" xfId="17440" xr:uid="{2159F246-F892-4A47-B5E6-E0E75B41B2A1}"/>
    <cellStyle name="Normal 4 4 6 2 7" xfId="9893" xr:uid="{49B4CE77-7665-4889-952C-765A49007B1A}"/>
    <cellStyle name="Normal 4 4 6 2 7 2" xfId="20273" xr:uid="{13BB59B0-1857-4E6F-BBB0-C7F1C527C78F}"/>
    <cellStyle name="Normal 4 4 6 2 8" xfId="25232" xr:uid="{F1005FFB-B226-411F-B940-BFB3F0CCF542}"/>
    <cellStyle name="Normal 4 4 6 2 9" xfId="12761" xr:uid="{9AB8D51E-00E0-478D-8115-8C4CFF4742AB}"/>
    <cellStyle name="Normal 4 4 6 3" xfId="1009" xr:uid="{00000000-0005-0000-0000-0000A3050000}"/>
    <cellStyle name="Normal 4 4 6 3 2" xfId="4540" xr:uid="{F1C860A2-948E-4C8C-92FB-4E5A99E46265}"/>
    <cellStyle name="Normal 4 4 6 3 2 2" xfId="9312" xr:uid="{710CFDEA-5D1D-4AA3-86BE-27763845AD26}"/>
    <cellStyle name="Normal 4 4 6 3 2 2 2" xfId="29289" xr:uid="{B5986039-0188-4DA3-94FB-1D99E742FC47}"/>
    <cellStyle name="Normal 4 4 6 3 2 2 3" xfId="19692" xr:uid="{0041879B-E15D-458E-9049-B254F3A37F89}"/>
    <cellStyle name="Normal 4 4 6 3 2 3" xfId="12145" xr:uid="{F0C81F10-17F5-46F7-B082-F3354F0CE65A}"/>
    <cellStyle name="Normal 4 4 6 3 2 3 2" xfId="22525" xr:uid="{FA7D7A90-DBCA-47FF-8CE2-701D6D3282C7}"/>
    <cellStyle name="Normal 4 4 6 3 2 4" xfId="25045" xr:uid="{2F00B6D6-3BD1-4025-BBE7-0999D224CE59}"/>
    <cellStyle name="Normal 4 4 6 3 2 5" xfId="16859" xr:uid="{95614682-4BF5-4C60-B7C7-9BD9AFBE3940}"/>
    <cellStyle name="Normal 4 4 6 3 3" xfId="5311" xr:uid="{C1E7CBFA-8D70-4DC0-9D67-7F1F15B7EBBA}"/>
    <cellStyle name="Normal 4 4 6 3 3 2" xfId="26836" xr:uid="{DEE64D7E-518B-4722-AF17-48D7B372691E}"/>
    <cellStyle name="Normal 4 4 6 3 3 3" xfId="26906" xr:uid="{B9C458B0-18C1-40D6-A0D3-65E43FA1236D}"/>
    <cellStyle name="Normal 4 4 6 3 3 4" xfId="14609" xr:uid="{A19EAD2A-7C80-4745-A34B-DB943E34D81B}"/>
    <cellStyle name="Normal 4 4 6 3 4" xfId="7062" xr:uid="{9AAD0156-9948-48E8-8EBC-1802E7D52EA5}"/>
    <cellStyle name="Normal 4 4 6 3 4 2" xfId="26178" xr:uid="{07B6D851-61F4-49E1-A0A1-D44912F3FF27}"/>
    <cellStyle name="Normal 4 4 6 3 4 3" xfId="27744" xr:uid="{A8891A62-F547-471A-90C5-552DA273F4A0}"/>
    <cellStyle name="Normal 4 4 6 3 4 4" xfId="17442" xr:uid="{B2191D05-8BD2-464E-9B04-21000AF0E0B3}"/>
    <cellStyle name="Normal 4 4 6 3 5" xfId="9895" xr:uid="{4C5C3BCA-64B0-4E94-ADAD-8D656F34962F}"/>
    <cellStyle name="Normal 4 4 6 3 5 2" xfId="29427" xr:uid="{5215AEDB-4EFF-4165-BC2C-62F8FAF9450C}"/>
    <cellStyle name="Normal 4 4 6 3 5 3" xfId="20275" xr:uid="{D279E8D5-0B8B-4DFB-9E28-C211E6E64EED}"/>
    <cellStyle name="Normal 4 4 6 3 6" xfId="24531" xr:uid="{D525E559-2B44-4F09-88B3-C1CF880AB01D}"/>
    <cellStyle name="Normal 4 4 6 3 7" xfId="13925" xr:uid="{D84723B2-AC0D-40AD-9362-9B3C65B0D428}"/>
    <cellStyle name="Normal 4 4 6 4" xfId="1010" xr:uid="{00000000-0005-0000-0000-0000A4050000}"/>
    <cellStyle name="Normal 4 4 6 4 2" xfId="5312" xr:uid="{5DC5CC19-61D9-442D-A07F-3AA03D0924D0}"/>
    <cellStyle name="Normal 4 4 6 4 2 2" xfId="25104" xr:uid="{0C0ABCA3-1415-4A92-857C-A488E2E6DDE0}"/>
    <cellStyle name="Normal 4 4 6 4 2 3" xfId="27000" xr:uid="{E8084F88-466A-4474-AF0E-713070897DEF}"/>
    <cellStyle name="Normal 4 4 6 4 2 4" xfId="14610" xr:uid="{CC533787-6370-4D1A-A406-1786BC8C983D}"/>
    <cellStyle name="Normal 4 4 6 4 3" xfId="7063" xr:uid="{B0C4E085-8262-47C3-9C4F-0FB68070A9CB}"/>
    <cellStyle name="Normal 4 4 6 4 3 2" xfId="25965" xr:uid="{716B544F-6F88-45BB-A69E-A30796EF980C}"/>
    <cellStyle name="Normal 4 4 6 4 3 3" xfId="17443" xr:uid="{0DE44047-A4A2-4246-9D93-7AA3EACFCA4B}"/>
    <cellStyle name="Normal 4 4 6 4 4" xfId="9896" xr:uid="{9EADD135-B447-41E6-9C3C-489290942EF0}"/>
    <cellStyle name="Normal 4 4 6 4 4 2" xfId="20276" xr:uid="{B50305F7-FC13-4F97-AF92-A5492AC0B98D}"/>
    <cellStyle name="Normal 4 4 6 4 5" xfId="24887" xr:uid="{2F8162DB-F64E-4E58-B0F7-C1E051A56005}"/>
    <cellStyle name="Normal 4 4 6 4 6" xfId="13459" xr:uid="{D69AA7B0-0E86-4954-9614-CC301B9E59D0}"/>
    <cellStyle name="Normal 4 4 6 5" xfId="2576" xr:uid="{00000000-0005-0000-0000-00005C060000}"/>
    <cellStyle name="Normal 4 4 6 5 2" xfId="5841" xr:uid="{B8590707-D82D-4B10-8E5C-B46DD1964897}"/>
    <cellStyle name="Normal 4 4 6 5 2 2" xfId="27798" xr:uid="{77ABFE73-E8DE-4CB5-AA43-A2F9060D82E2}"/>
    <cellStyle name="Normal 4 4 6 5 2 3" xfId="15248" xr:uid="{DE20AE6C-F563-4E2C-B6E3-77AC87B7B438}"/>
    <cellStyle name="Normal 4 4 6 5 3" xfId="7701" xr:uid="{E593B547-1A44-4379-8A8B-07DADAE6175D}"/>
    <cellStyle name="Normal 4 4 6 5 3 2" xfId="18081" xr:uid="{F72F5707-7FF8-474F-9824-301D2DAF5EFC}"/>
    <cellStyle name="Normal 4 4 6 5 4" xfId="10534" xr:uid="{2A2CD21C-4AAF-43FD-91A1-927F51089E4C}"/>
    <cellStyle name="Normal 4 4 6 5 4 2" xfId="20914" xr:uid="{FCBC5583-2A22-440C-92F6-A2AFFC55E65D}"/>
    <cellStyle name="Normal 4 4 6 5 5" xfId="24875" xr:uid="{F01D5C4E-835B-4BCD-8ABA-87C976F1E2F5}"/>
    <cellStyle name="Normal 4 4 6 5 6" xfId="12964" xr:uid="{1B78FA1C-312A-42E1-90AD-123870043F67}"/>
    <cellStyle name="Normal 4 4 6 6" xfId="2369" xr:uid="{00000000-0005-0000-0000-000056060000}"/>
    <cellStyle name="Normal 4 4 6 6 2" xfId="7496" xr:uid="{37A6F410-3569-447C-A96D-17475FEF90C0}"/>
    <cellStyle name="Normal 4 4 6 6 2 2" xfId="27450" xr:uid="{C6B8C9AD-BD55-4D6F-BF23-AA4CA629BE17}"/>
    <cellStyle name="Normal 4 4 6 6 2 3" xfId="17876" xr:uid="{2A06F1A9-730A-409C-A166-75FA16781950}"/>
    <cellStyle name="Normal 4 4 6 6 3" xfId="10329" xr:uid="{942397F1-2C1B-4A41-8537-8F1A3A2F0831}"/>
    <cellStyle name="Normal 4 4 6 6 3 2" xfId="20709" xr:uid="{CD637D26-308C-42D9-9836-B3344CB75646}"/>
    <cellStyle name="Normal 4 4 6 6 4" xfId="22749" xr:uid="{45F0A560-B8AB-463B-8B75-827E68D9B470}"/>
    <cellStyle name="Normal 4 4 6 6 5" xfId="15043" xr:uid="{5C3A247B-D151-4634-9793-1C79E2FBFBF5}"/>
    <cellStyle name="Normal 4 4 6 7" xfId="3990" xr:uid="{155B17C1-6D90-4B09-AE72-8D357FDA0CA5}"/>
    <cellStyle name="Normal 4 4 6 7 2" xfId="8814" xr:uid="{D24AE6AB-7CC9-4D83-B241-7D8BDE7FF89D}"/>
    <cellStyle name="Normal 4 4 6 7 2 2" xfId="19194" xr:uid="{8B849538-5B45-466E-A744-95B84BC0C9F9}"/>
    <cellStyle name="Normal 4 4 6 7 3" xfId="11647" xr:uid="{658C68E2-27BB-4FE4-A452-C4CB55953D8A}"/>
    <cellStyle name="Normal 4 4 6 7 3 2" xfId="22027" xr:uid="{647DB8CC-3066-4CC1-87C1-11FA878B1EBB}"/>
    <cellStyle name="Normal 4 4 6 7 4" xfId="27673" xr:uid="{D080A117-65F4-4666-A844-D5784050E378}"/>
    <cellStyle name="Normal 4 4 6 7 5" xfId="16361" xr:uid="{4E16D46C-A24B-49D9-98AE-E8AF2958529B}"/>
    <cellStyle name="Normal 4 4 6 8" xfId="5308" xr:uid="{AD9C102B-E7E3-42B7-B1B6-C3A62299AFFD}"/>
    <cellStyle name="Normal 4 4 6 8 2" xfId="14606" xr:uid="{1685A019-ADCE-4DCC-AC3E-5AE359E98039}"/>
    <cellStyle name="Normal 4 4 6 9" xfId="7059" xr:uid="{0BF99C63-D936-4520-8302-D6886B2EE38C}"/>
    <cellStyle name="Normal 4 4 6 9 2" xfId="17439" xr:uid="{094F1905-0AC2-4F65-AA57-2BEDE667EA1A}"/>
    <cellStyle name="Normal 4 4 7" xfId="1011" xr:uid="{00000000-0005-0000-0000-0000A5050000}"/>
    <cellStyle name="Normal 4 4 7 10" xfId="12604" xr:uid="{BE2E1CCC-8E0B-42B4-80F4-C097E12EA611}"/>
    <cellStyle name="Normal 4 4 7 2" xfId="1012" xr:uid="{00000000-0005-0000-0000-0000A6050000}"/>
    <cellStyle name="Normal 4 4 7 2 2" xfId="2939" xr:uid="{00000000-0005-0000-0000-00005F060000}"/>
    <cellStyle name="Normal 4 4 7 2 2 2" xfId="6119" xr:uid="{739E3C6C-3BC4-4710-BE80-BABD08607F1C}"/>
    <cellStyle name="Normal 4 4 7 2 2 2 2" xfId="28203" xr:uid="{B9B6BB46-17CB-463D-B5E2-D358C4D8E0A3}"/>
    <cellStyle name="Normal 4 4 7 2 2 2 3" xfId="28123" xr:uid="{84041D0C-67BA-42DE-AF1B-CF88387940E8}"/>
    <cellStyle name="Normal 4 4 7 2 2 2 4" xfId="15597" xr:uid="{5BD3ED8F-A6EE-445C-8983-1EA763AEE431}"/>
    <cellStyle name="Normal 4 4 7 2 2 3" xfId="8050" xr:uid="{9BC7E3A2-97B1-4155-BED8-0450534958EB}"/>
    <cellStyle name="Normal 4 4 7 2 2 3 2" xfId="28755" xr:uid="{59F44E47-61D4-487A-B6B0-8DD0578FF29E}"/>
    <cellStyle name="Normal 4 4 7 2 2 3 3" xfId="18430" xr:uid="{A277618E-25E9-45FE-B30E-D361972BFF66}"/>
    <cellStyle name="Normal 4 4 7 2 2 4" xfId="10883" xr:uid="{7BC19122-8DB7-40C1-9B1B-DA4109E1F3B3}"/>
    <cellStyle name="Normal 4 4 7 2 2 4 2" xfId="21263" xr:uid="{2DA393C0-188B-4C45-BC22-0CF9B66ABCE0}"/>
    <cellStyle name="Normal 4 4 7 2 2 5" xfId="25361" xr:uid="{26658244-70BC-43F2-AC33-AC46E39822A2}"/>
    <cellStyle name="Normal 4 4 7 2 2 6" xfId="13460" xr:uid="{53200119-9172-4A95-8A94-C69F418E49D2}"/>
    <cellStyle name="Normal 4 4 7 2 3" xfId="5314" xr:uid="{8855BF12-6019-4F08-8D31-48B5D2CBE86F}"/>
    <cellStyle name="Normal 4 4 7 2 3 2" xfId="25320" xr:uid="{B3546D37-3921-4781-816B-A0D72D6CECCA}"/>
    <cellStyle name="Normal 4 4 7 2 3 3" xfId="27942" xr:uid="{3B488F3E-307F-4D08-91EA-1DA9B36B8E7F}"/>
    <cellStyle name="Normal 4 4 7 2 3 4" xfId="14612" xr:uid="{0873A52E-2D45-4329-A475-6AE635A0044F}"/>
    <cellStyle name="Normal 4 4 7 2 4" xfId="7065" xr:uid="{E0A5C9CA-0461-4194-9D7C-EA7E8E4CB9FD}"/>
    <cellStyle name="Normal 4 4 7 2 4 2" xfId="26121" xr:uid="{C916E597-A8CD-486E-A7F8-EC17BC61C6DA}"/>
    <cellStyle name="Normal 4 4 7 2 4 3" xfId="26843" xr:uid="{93C317D0-1586-4181-9382-AD6CD41ECCB9}"/>
    <cellStyle name="Normal 4 4 7 2 4 4" xfId="17445" xr:uid="{BC5163DF-52C1-44F3-8E66-96FC4FA18BF1}"/>
    <cellStyle name="Normal 4 4 7 2 5" xfId="9898" xr:uid="{86153E0A-46F0-4490-8FB0-9658F09105C3}"/>
    <cellStyle name="Normal 4 4 7 2 5 2" xfId="29428" xr:uid="{77998EB9-9E9D-4C01-BF5B-DBAB23E07B61}"/>
    <cellStyle name="Normal 4 4 7 2 5 3" xfId="20278" xr:uid="{CA409681-E26E-4AA3-B857-CF5E3EAE2290}"/>
    <cellStyle name="Normal 4 4 7 2 6" xfId="25109" xr:uid="{105F8BDA-A8FB-41D5-93EA-6C694D3D11B6}"/>
    <cellStyle name="Normal 4 4 7 2 7" xfId="12762" xr:uid="{7E61096A-02F1-4E78-B943-FCD9B78AC160}"/>
    <cellStyle name="Normal 4 4 7 3" xfId="1013" xr:uid="{00000000-0005-0000-0000-0000A7050000}"/>
    <cellStyle name="Normal 4 4 7 3 2" xfId="5315" xr:uid="{01131E2F-8EF3-4945-8C23-69F1216AC88A}"/>
    <cellStyle name="Normal 4 4 7 3 2 2" xfId="28234" xr:uid="{C434865C-34D3-49FF-8293-9B8656923D8B}"/>
    <cellStyle name="Normal 4 4 7 3 2 3" xfId="27826" xr:uid="{CF036B8A-CD5E-4D53-849A-F97D686F47AA}"/>
    <cellStyle name="Normal 4 4 7 3 2 4" xfId="14613" xr:uid="{5189D6BB-F4D5-4B79-8B8C-C6C836B28BAC}"/>
    <cellStyle name="Normal 4 4 7 3 3" xfId="7066" xr:uid="{7555240E-38B2-43C1-9E90-FD713A904B1F}"/>
    <cellStyle name="Normal 4 4 7 3 3 2" xfId="27893" xr:uid="{EE69ED68-CFCA-4C30-A445-607FAA96086A}"/>
    <cellStyle name="Normal 4 4 7 3 3 3" xfId="26673" xr:uid="{835D1CD2-07EB-4A25-A908-EC8BCEB97763}"/>
    <cellStyle name="Normal 4 4 7 3 3 4" xfId="17446" xr:uid="{ADA868AD-870A-4CA5-8622-ED0B2CCA1006}"/>
    <cellStyle name="Normal 4 4 7 3 4" xfId="9899" xr:uid="{2BFE620A-152E-4F86-8D83-6C4282D8C08B}"/>
    <cellStyle name="Normal 4 4 7 3 4 2" xfId="29429" xr:uid="{62280D68-F16B-4781-8756-B87E8D307E56}"/>
    <cellStyle name="Normal 4 4 7 3 4 3" xfId="20279" xr:uid="{9F6C3DB9-7907-46E1-99DD-A78579C02DD3}"/>
    <cellStyle name="Normal 4 4 7 3 5" xfId="23594" xr:uid="{34E6FD28-94AE-4D10-B5DA-2494E0F80D72}"/>
    <cellStyle name="Normal 4 4 7 3 6" xfId="13252" xr:uid="{8236CB6B-110F-479A-B16F-F1CCAA18212C}"/>
    <cellStyle name="Normal 4 4 7 4" xfId="2370" xr:uid="{00000000-0005-0000-0000-00005D060000}"/>
    <cellStyle name="Normal 4 4 7 4 2" xfId="7497" xr:uid="{C5E5C587-D37B-4EEC-AC44-02E0A02ADAC0}"/>
    <cellStyle name="Normal 4 4 7 4 2 2" xfId="28130" xr:uid="{7CC963D8-A7C0-4AE3-803B-CD3A4A515ACE}"/>
    <cellStyle name="Normal 4 4 7 4 2 3" xfId="17877" xr:uid="{1F68883E-EA4B-400F-9D3E-A0D99942D46A}"/>
    <cellStyle name="Normal 4 4 7 4 3" xfId="10330" xr:uid="{DBF57A1A-56F9-40E0-BDE1-F8652914CED0}"/>
    <cellStyle name="Normal 4 4 7 4 3 2" xfId="20710" xr:uid="{BAEAEC53-A598-4BCE-8947-DB2053EB9A3E}"/>
    <cellStyle name="Normal 4 4 7 4 4" xfId="24324" xr:uid="{B528F158-5BA1-4DE3-A2B8-28688EBCF78E}"/>
    <cellStyle name="Normal 4 4 7 4 5" xfId="15044" xr:uid="{E8FCA9D8-19D6-46FF-989C-F65C6B962B8D}"/>
    <cellStyle name="Normal 4 4 7 5" xfId="3991" xr:uid="{0F79F3EA-E187-4CE0-A8FD-B5B5C55A2C34}"/>
    <cellStyle name="Normal 4 4 7 5 2" xfId="8815" xr:uid="{B9B292B2-B717-4937-A76C-E0D161E48CA1}"/>
    <cellStyle name="Normal 4 4 7 5 2 2" xfId="28988" xr:uid="{162BEE58-A72A-4235-BB90-FDC3F3FCF0D0}"/>
    <cellStyle name="Normal 4 4 7 5 2 3" xfId="19195" xr:uid="{FD39C0AC-80DB-418A-BA40-70EE4F06A60C}"/>
    <cellStyle name="Normal 4 4 7 5 3" xfId="11648" xr:uid="{86EAD745-13DD-4ED2-8C0C-CCE3B7140DC1}"/>
    <cellStyle name="Normal 4 4 7 5 3 2" xfId="22028" xr:uid="{7208CB3C-6719-4C7D-94A0-1D0A5F794197}"/>
    <cellStyle name="Normal 4 4 7 5 4" xfId="22768" xr:uid="{171DFFCF-8897-4D15-BC6C-6BC6A6368CD8}"/>
    <cellStyle name="Normal 4 4 7 5 5" xfId="16362" xr:uid="{56DA68A7-DB3A-4581-BBE8-11EC60C96E9A}"/>
    <cellStyle name="Normal 4 4 7 6" xfId="5313" xr:uid="{A85E22A9-BA61-4E82-9819-FD9350344DC6}"/>
    <cellStyle name="Normal 4 4 7 6 2" xfId="25838" xr:uid="{47E2AEBB-D426-4ED2-BC33-5DF917777329}"/>
    <cellStyle name="Normal 4 4 7 6 3" xfId="26006" xr:uid="{95FB43E7-92C9-47E0-9490-7A66BA3AA9FB}"/>
    <cellStyle name="Normal 4 4 7 6 4" xfId="14611" xr:uid="{3238C1FE-2161-4FA8-A595-B1270CEB73FD}"/>
    <cellStyle name="Normal 4 4 7 7" xfId="7064" xr:uid="{CFF826D0-17A6-4F60-BFC2-4F8BAF7E4B07}"/>
    <cellStyle name="Normal 4 4 7 7 2" xfId="26195" xr:uid="{8E57E475-14CC-45D6-A680-229D5E5F470A}"/>
    <cellStyle name="Normal 4 4 7 7 3" xfId="17444" xr:uid="{42815ED4-7DE4-4A73-B27A-3D4ED683CB7C}"/>
    <cellStyle name="Normal 4 4 7 8" xfId="9897" xr:uid="{F2E3B44A-489C-493E-B3A9-1B228B724265}"/>
    <cellStyle name="Normal 4 4 7 8 2" xfId="20277" xr:uid="{6A72BC74-B1A4-4BDE-B09C-56BC6A952D22}"/>
    <cellStyle name="Normal 4 4 7 9" xfId="24137" xr:uid="{1E88A1D6-AE38-454E-B846-A2C177D96F6C}"/>
    <cellStyle name="Normal 4 4 8" xfId="1014" xr:uid="{00000000-0005-0000-0000-0000A8050000}"/>
    <cellStyle name="Normal 4 4 8 10" xfId="12605" xr:uid="{CA4D673E-C050-4B79-9C4C-56FA448EBC15}"/>
    <cellStyle name="Normal 4 4 8 2" xfId="1015" xr:uid="{00000000-0005-0000-0000-0000A9050000}"/>
    <cellStyle name="Normal 4 4 8 2 2" xfId="2940" xr:uid="{00000000-0005-0000-0000-000063060000}"/>
    <cellStyle name="Normal 4 4 8 2 2 2" xfId="6120" xr:uid="{3B030003-B56E-42A1-BF46-6D8C66FAE20A}"/>
    <cellStyle name="Normal 4 4 8 2 2 2 2" xfId="26502" xr:uid="{55689746-DEF0-4320-848A-9B0759700AEB}"/>
    <cellStyle name="Normal 4 4 8 2 2 2 3" xfId="28054" xr:uid="{C71B9B98-3B4D-4E5F-BB4C-B1108EB56177}"/>
    <cellStyle name="Normal 4 4 8 2 2 2 4" xfId="15598" xr:uid="{8B45946F-F579-493E-A777-F797ED3B3ED7}"/>
    <cellStyle name="Normal 4 4 8 2 2 3" xfId="8051" xr:uid="{A1D8FC59-41AB-4B04-835B-88003565BB56}"/>
    <cellStyle name="Normal 4 4 8 2 2 3 2" xfId="28756" xr:uid="{7A1FB7CD-6657-4363-B93E-C081C6C4C0CB}"/>
    <cellStyle name="Normal 4 4 8 2 2 3 3" xfId="18431" xr:uid="{72AF5404-8023-4DB0-9944-A6DD6DCFB028}"/>
    <cellStyle name="Normal 4 4 8 2 2 4" xfId="10884" xr:uid="{4B8C7705-E943-41CC-AD24-E8C077E49547}"/>
    <cellStyle name="Normal 4 4 8 2 2 4 2" xfId="21264" xr:uid="{7815DE7E-E3DB-4C8C-9ABD-97F8BC87D048}"/>
    <cellStyle name="Normal 4 4 8 2 2 5" xfId="24555" xr:uid="{7B00F632-A9E3-4CE5-A0A3-A286B6264ADD}"/>
    <cellStyle name="Normal 4 4 8 2 2 6" xfId="13461" xr:uid="{D6D86F86-10C3-4068-A8C3-4DF59F5B0A4B}"/>
    <cellStyle name="Normal 4 4 8 2 3" xfId="5317" xr:uid="{9246B56E-1A83-4A34-AEE9-9F32336FBABB}"/>
    <cellStyle name="Normal 4 4 8 2 3 2" xfId="24454" xr:uid="{F6CF408D-21E3-45A3-9562-314F90F14C3B}"/>
    <cellStyle name="Normal 4 4 8 2 3 3" xfId="26425" xr:uid="{FCE6C010-CFD8-4054-95A6-8CA459188694}"/>
    <cellStyle name="Normal 4 4 8 2 3 4" xfId="14615" xr:uid="{DBB95E87-488E-4B51-875B-6DDB208D5741}"/>
    <cellStyle name="Normal 4 4 8 2 4" xfId="7068" xr:uid="{784F18AB-9B24-435D-A6C4-E92B56265C4A}"/>
    <cellStyle name="Normal 4 4 8 2 4 2" xfId="27920" xr:uid="{B516F256-A46D-4533-B3BE-949792F2EE22}"/>
    <cellStyle name="Normal 4 4 8 2 4 3" xfId="26299" xr:uid="{1B4D7294-8EFD-48E3-AFD0-F972FDD89B90}"/>
    <cellStyle name="Normal 4 4 8 2 4 4" xfId="17448" xr:uid="{2E4C7ADD-D813-48C2-9E9A-50A1584D5C47}"/>
    <cellStyle name="Normal 4 4 8 2 5" xfId="9901" xr:uid="{1334673B-C8EC-4F39-8F95-079A2CD23FC4}"/>
    <cellStyle name="Normal 4 4 8 2 5 2" xfId="29430" xr:uid="{687C5457-0533-4C0A-A75C-1E00870144C9}"/>
    <cellStyle name="Normal 4 4 8 2 5 3" xfId="20281" xr:uid="{3C14766A-0A36-4E73-9351-D85562379DCA}"/>
    <cellStyle name="Normal 4 4 8 2 6" xfId="25496" xr:uid="{50DCEEB4-C889-4D27-97DC-BC2667E44D01}"/>
    <cellStyle name="Normal 4 4 8 2 7" xfId="12763" xr:uid="{31369979-5E9F-49CA-B930-C7881B0CFDC4}"/>
    <cellStyle name="Normal 4 4 8 3" xfId="1016" xr:uid="{00000000-0005-0000-0000-0000AA050000}"/>
    <cellStyle name="Normal 4 4 8 3 2" xfId="5318" xr:uid="{E2E86F4F-68D8-4D3C-887D-E8698892714F}"/>
    <cellStyle name="Normal 4 4 8 3 2 2" xfId="28057" xr:uid="{9598AFDD-A9A2-49DD-82A6-683E26459F21}"/>
    <cellStyle name="Normal 4 4 8 3 2 3" xfId="26992" xr:uid="{05E819AC-9A8C-4470-AB06-D02124642DB4}"/>
    <cellStyle name="Normal 4 4 8 3 2 4" xfId="14616" xr:uid="{9DB887E8-6FE6-41E0-9104-704BE88CFAE2}"/>
    <cellStyle name="Normal 4 4 8 3 3" xfId="7069" xr:uid="{6136E152-FF19-4728-A14E-BEDDD685E76B}"/>
    <cellStyle name="Normal 4 4 8 3 3 2" xfId="26273" xr:uid="{85F66EFF-3E16-49ED-A55B-EDFE591B5F31}"/>
    <cellStyle name="Normal 4 4 8 3 3 3" xfId="28441" xr:uid="{ADA1B494-E9DC-4EC2-A61F-A4947ABF1DB0}"/>
    <cellStyle name="Normal 4 4 8 3 3 4" xfId="17449" xr:uid="{967985C4-1652-48A3-99A2-9A65A7D80E71}"/>
    <cellStyle name="Normal 4 4 8 3 4" xfId="9902" xr:uid="{7702B13A-43EF-4E0A-AA07-6FA1DC99BEF8}"/>
    <cellStyle name="Normal 4 4 8 3 4 2" xfId="29431" xr:uid="{2EC8BCFC-BBFD-4382-9809-576090B6E08E}"/>
    <cellStyle name="Normal 4 4 8 3 4 3" xfId="20282" xr:uid="{618991E1-9A96-434F-B9A4-EAED83440C2D}"/>
    <cellStyle name="Normal 4 4 8 3 5" xfId="23292" xr:uid="{18A56854-BEAD-407D-A018-555695D98BFA}"/>
    <cellStyle name="Normal 4 4 8 3 6" xfId="13253" xr:uid="{AF5ACC42-87E4-4CDD-8C76-C26E024EB400}"/>
    <cellStyle name="Normal 4 4 8 4" xfId="2371" xr:uid="{00000000-0005-0000-0000-000061060000}"/>
    <cellStyle name="Normal 4 4 8 4 2" xfId="7498" xr:uid="{FA712A1A-C78D-4566-8A6C-60C002B93D64}"/>
    <cellStyle name="Normal 4 4 8 4 2 2" xfId="27832" xr:uid="{381D6260-34DA-47E2-8058-A41C2BE171A8}"/>
    <cellStyle name="Normal 4 4 8 4 2 3" xfId="17878" xr:uid="{6FE155C9-8C14-4E52-88A7-A2CB0868796E}"/>
    <cellStyle name="Normal 4 4 8 4 3" xfId="10331" xr:uid="{39EB91E6-4ACE-4B49-876D-EAFF865DC635}"/>
    <cellStyle name="Normal 4 4 8 4 3 2" xfId="20711" xr:uid="{FD6F8C03-761E-4C03-8A95-BAE1ADB9BA73}"/>
    <cellStyle name="Normal 4 4 8 4 4" xfId="23867" xr:uid="{F9E5135A-FDC8-4959-8530-BF40C1FAE2F9}"/>
    <cellStyle name="Normal 4 4 8 4 5" xfId="15045" xr:uid="{0A2370EB-20FB-49F5-A552-E0C973F95EA0}"/>
    <cellStyle name="Normal 4 4 8 5" xfId="3992" xr:uid="{66074DC8-455C-4006-ADF6-E0B8C85BED19}"/>
    <cellStyle name="Normal 4 4 8 5 2" xfId="8816" xr:uid="{74F21ABD-C3E3-4736-AAFA-FE36F5BBB9F6}"/>
    <cellStyle name="Normal 4 4 8 5 2 2" xfId="28989" xr:uid="{41717647-6C0F-4488-B084-66A8DF15AC31}"/>
    <cellStyle name="Normal 4 4 8 5 2 3" xfId="19196" xr:uid="{B5BE8052-07B6-43B5-8A4F-7471A7DD6759}"/>
    <cellStyle name="Normal 4 4 8 5 3" xfId="11649" xr:uid="{6BD3B780-1A9D-4CB2-910D-9901479E1CAD}"/>
    <cellStyle name="Normal 4 4 8 5 3 2" xfId="22029" xr:uid="{217EDAC7-5B6E-4A9D-AD15-CC9E63973CD4}"/>
    <cellStyle name="Normal 4 4 8 5 4" xfId="24344" xr:uid="{D28B7987-F71C-4787-A5FC-9EF235555BB9}"/>
    <cellStyle name="Normal 4 4 8 5 5" xfId="16363" xr:uid="{5710F248-B8F6-45C7-9645-D9C127473090}"/>
    <cellStyle name="Normal 4 4 8 6" xfId="5316" xr:uid="{F8D64C33-7F81-41CA-9A7B-BFD5509966D8}"/>
    <cellStyle name="Normal 4 4 8 6 2" xfId="27534" xr:uid="{7187DCBB-45D7-4B5E-A8C5-82C22FFC67E2}"/>
    <cellStyle name="Normal 4 4 8 6 3" xfId="28006" xr:uid="{786F944A-3147-4519-BA27-59A4A7F1B2D6}"/>
    <cellStyle name="Normal 4 4 8 6 4" xfId="14614" xr:uid="{560EE69E-BF5B-4779-B1F0-231547ED5E82}"/>
    <cellStyle name="Normal 4 4 8 7" xfId="7067" xr:uid="{F399FB8A-5BC4-4EB4-B81B-88874D581273}"/>
    <cellStyle name="Normal 4 4 8 7 2" xfId="28315" xr:uid="{91F53F6E-A880-4A63-B005-FD4580B83008}"/>
    <cellStyle name="Normal 4 4 8 7 3" xfId="17447" xr:uid="{CDA6D52B-FFC4-49E4-9A1B-BDB693C3B365}"/>
    <cellStyle name="Normal 4 4 8 8" xfId="9900" xr:uid="{B9C897C8-DF7B-4B98-90AB-F54105A6587F}"/>
    <cellStyle name="Normal 4 4 8 8 2" xfId="20280" xr:uid="{997751F3-F99B-4C88-9BF7-923088706D95}"/>
    <cellStyle name="Normal 4 4 8 9" xfId="24159" xr:uid="{E53EE9DC-B68A-46D1-9E6E-02406200460A}"/>
    <cellStyle name="Normal 4 4 9" xfId="1017" xr:uid="{00000000-0005-0000-0000-0000AB050000}"/>
    <cellStyle name="Normal 4 4 9 10" xfId="12598" xr:uid="{5A0CACBA-0ADF-4C2D-AF49-84D4C895EBAD}"/>
    <cellStyle name="Normal 4 4 9 2" xfId="3360" xr:uid="{00000000-0005-0000-0000-000066060000}"/>
    <cellStyle name="Normal 4 4 9 2 2" xfId="6418" xr:uid="{E4AF7A96-E96D-4A82-ACA7-4C11F0D7C92B}"/>
    <cellStyle name="Normal 4 4 9 2 2 2" xfId="25583" xr:uid="{95E6D108-01E8-4E01-ADAC-DEB0E72B18B2}"/>
    <cellStyle name="Normal 4 4 9 2 2 3" xfId="27009" xr:uid="{BE56A05B-1114-426E-BCA5-3A954C7CD794}"/>
    <cellStyle name="Normal 4 4 9 2 2 4" xfId="15987" xr:uid="{85AE6A65-C461-434B-A61D-C2E0706D0C74}"/>
    <cellStyle name="Normal 4 4 9 2 3" xfId="8440" xr:uid="{577A0B1F-AC1F-4BC0-AB30-531865130E5F}"/>
    <cellStyle name="Normal 4 4 9 2 3 2" xfId="26791" xr:uid="{8D1DA3C0-8FB4-4B9B-A557-EA97B493353B}"/>
    <cellStyle name="Normal 4 4 9 2 3 3" xfId="28914" xr:uid="{4BFC9D8D-BAFA-4124-83BC-9E3B7B622031}"/>
    <cellStyle name="Normal 4 4 9 2 3 4" xfId="18820" xr:uid="{2E647F9E-E2C3-42BC-8F48-0C1C797DE2CC}"/>
    <cellStyle name="Normal 4 4 9 2 4" xfId="11273" xr:uid="{352B4982-1DFF-4298-B613-2AD3941627D6}"/>
    <cellStyle name="Normal 4 4 9 2 4 2" xfId="29481" xr:uid="{A1180E81-8564-4CE8-922C-FF3837930D29}"/>
    <cellStyle name="Normal 4 4 9 2 4 3" xfId="21653" xr:uid="{8A7C8604-394A-444B-BD57-6AD3BB43B5C6}"/>
    <cellStyle name="Normal 4 4 9 2 5" xfId="25248" xr:uid="{16250F2A-05B5-4982-B1E5-77966F846550}"/>
    <cellStyle name="Normal 4 4 9 2 6" xfId="13926" xr:uid="{C57D806F-2A8C-42A5-A13D-1FF5221E0EF1}"/>
    <cellStyle name="Normal 4 4 9 3" xfId="2783" xr:uid="{00000000-0005-0000-0000-000067060000}"/>
    <cellStyle name="Normal 4 4 9 3 2" xfId="6001" xr:uid="{35824E72-C820-4089-9B84-2E0915F4580B}"/>
    <cellStyle name="Normal 4 4 9 3 2 2" xfId="26641" xr:uid="{EF8A40E1-2C34-47A0-8B16-1952077E715F}"/>
    <cellStyle name="Normal 4 4 9 3 2 3" xfId="15454" xr:uid="{B433D18A-56D1-4E0A-AE47-E06C0B81FEEA}"/>
    <cellStyle name="Normal 4 4 9 3 3" xfId="7907" xr:uid="{7769BCCC-8662-45CB-BABF-FE672D2DC0D0}"/>
    <cellStyle name="Normal 4 4 9 3 3 2" xfId="18287" xr:uid="{82CA3D6F-48E9-48C4-B373-F0BC9EF0F919}"/>
    <cellStyle name="Normal 4 4 9 3 4" xfId="10740" xr:uid="{B625FE9A-9DCE-4A4C-863D-8C0F57055D89}"/>
    <cellStyle name="Normal 4 4 9 3 4 2" xfId="21120" xr:uid="{89EE809F-2E16-478F-9505-8E62211C6B74}"/>
    <cellStyle name="Normal 4 4 9 3 5" xfId="24633" xr:uid="{0C71D55D-EBFC-4EE4-B11A-2D9A40CF1681}"/>
    <cellStyle name="Normal 4 4 9 3 6" xfId="13240" xr:uid="{16EADAB8-665E-4FE6-8429-1BFA7B82A5E8}"/>
    <cellStyle name="Normal 4 4 9 4" xfId="2364" xr:uid="{00000000-0005-0000-0000-000065060000}"/>
    <cellStyle name="Normal 4 4 9 4 2" xfId="7491" xr:uid="{0D5B0C44-6BCA-4539-8F51-2C183B8CA95A}"/>
    <cellStyle name="Normal 4 4 9 4 2 2" xfId="27846" xr:uid="{FCE6E47D-11D2-41A0-8218-BEF34BE38AF3}"/>
    <cellStyle name="Normal 4 4 9 4 2 3" xfId="17871" xr:uid="{42B9D3BE-8C30-41DF-96F3-DD334FC868D9}"/>
    <cellStyle name="Normal 4 4 9 4 3" xfId="10324" xr:uid="{7B8E750E-5139-4B20-AA09-F525B515AB18}"/>
    <cellStyle name="Normal 4 4 9 4 3 2" xfId="20704" xr:uid="{4294726E-CB1F-4246-B787-ACAC8C42AF9A}"/>
    <cellStyle name="Normal 4 4 9 4 4" xfId="25581" xr:uid="{30138CC3-E5CB-44A7-B41E-0E5758EEF6B1}"/>
    <cellStyle name="Normal 4 4 9 4 5" xfId="15038" xr:uid="{F338BB69-EDFA-45F5-A04C-D0226545A720}"/>
    <cellStyle name="Normal 4 4 9 5" xfId="3899" xr:uid="{44024C00-D3FE-47D0-B57A-39580CDEC769}"/>
    <cellStyle name="Normal 4 4 9 5 2" xfId="8731" xr:uid="{C9717C74-7ED6-40DF-A525-D9A0632BEECA}"/>
    <cellStyle name="Normal 4 4 9 5 2 2" xfId="19111" xr:uid="{1D841BDB-54D9-4A29-ABBC-AC0A4EDD03CB}"/>
    <cellStyle name="Normal 4 4 9 5 3" xfId="11564" xr:uid="{DE1FCD04-E87D-4AF7-8575-2D2CA3BE974D}"/>
    <cellStyle name="Normal 4 4 9 5 3 2" xfId="21944" xr:uid="{D19CA735-0498-486F-94B6-3344196D843B}"/>
    <cellStyle name="Normal 4 4 9 5 4" xfId="26266" xr:uid="{E400FC7F-A257-4C8F-BEAE-B5BFE3B7941D}"/>
    <cellStyle name="Normal 4 4 9 5 5" xfId="16278" xr:uid="{2C589C1A-4480-4627-B1F6-BC45103A33AC}"/>
    <cellStyle name="Normal 4 4 9 6" xfId="5319" xr:uid="{1569C5B3-5BBD-41FF-A302-F6D3990CFE26}"/>
    <cellStyle name="Normal 4 4 9 6 2" xfId="14617" xr:uid="{90A61658-C676-41E9-AE1D-F2159225B933}"/>
    <cellStyle name="Normal 4 4 9 7" xfId="7070" xr:uid="{3B9657B6-2776-4C06-B00B-D5BF82FB8EBB}"/>
    <cellStyle name="Normal 4 4 9 7 2" xfId="17450" xr:uid="{1EB034C5-53AA-46EE-94D3-339F728C90A8}"/>
    <cellStyle name="Normal 4 4 9 8" xfId="9903" xr:uid="{0324C80B-CF82-4EAF-971C-9218D29CB131}"/>
    <cellStyle name="Normal 4 4 9 8 2" xfId="20283" xr:uid="{28350CE1-D0C6-48D3-B3A0-BCCB4DF62AA3}"/>
    <cellStyle name="Normal 4 4 9 9" xfId="23443" xr:uid="{52970C66-47E4-431A-A6CC-18EE61A73DF0}"/>
    <cellStyle name="Normal 4 5" xfId="1018" xr:uid="{00000000-0005-0000-0000-0000AC050000}"/>
    <cellStyle name="Normal 4 5 10" xfId="5320" xr:uid="{AA327A81-5DC8-4692-9340-18993223415C}"/>
    <cellStyle name="Normal 4 5 10 2" xfId="14618" xr:uid="{7AB21E60-FA17-4254-B2B7-89D2BF5D690D}"/>
    <cellStyle name="Normal 4 5 11" xfId="7071" xr:uid="{C32C56F1-0EAB-44E2-9660-3E5C3F7ADDD7}"/>
    <cellStyle name="Normal 4 5 11 2" xfId="17451" xr:uid="{6D3AC4D4-2603-4D59-9880-7C347BAB594F}"/>
    <cellStyle name="Normal 4 5 12" xfId="9904" xr:uid="{8A633793-0BE1-48E7-9C01-528C21AF03E3}"/>
    <cellStyle name="Normal 4 5 12 2" xfId="20284" xr:uid="{48BB7326-53B9-4CF0-990F-441553D826C0}"/>
    <cellStyle name="Normal 4 5 13" xfId="25554" xr:uid="{2F7C80D2-515F-4B37-B3C2-0F41716B2516}"/>
    <cellStyle name="Normal 4 5 14" xfId="12408" xr:uid="{B417FB53-83C9-4E23-AAD7-B3EAE28C9430}"/>
    <cellStyle name="Normal 4 5 15" xfId="29573" xr:uid="{342C3EE9-6C31-424A-9F89-DC76ECE22115}"/>
    <cellStyle name="Normal 4 5 2" xfId="1019" xr:uid="{00000000-0005-0000-0000-0000AD050000}"/>
    <cellStyle name="Normal 4 5 2 10" xfId="7072" xr:uid="{F155FB5D-A444-46A9-93BA-D8A9F0A5D191}"/>
    <cellStyle name="Normal 4 5 2 10 2" xfId="17452" xr:uid="{0F2B164B-DE3C-46D9-B07B-7FCBDE3FF356}"/>
    <cellStyle name="Normal 4 5 2 11" xfId="9905" xr:uid="{0D429FD2-0B1E-4471-B9F3-559075B323D7}"/>
    <cellStyle name="Normal 4 5 2 11 2" xfId="20285" xr:uid="{77EB6FD4-BFDD-4C63-A826-EAF2B1D2DB15}"/>
    <cellStyle name="Normal 4 5 2 12" xfId="22646" xr:uid="{37A174BD-5DC6-4FD8-94FD-A049106B499C}"/>
    <cellStyle name="Normal 4 5 2 13" xfId="12468" xr:uid="{C96A457C-163F-4A39-B685-9058D2B1740E}"/>
    <cellStyle name="Normal 4 5 2 2" xfId="1020" xr:uid="{00000000-0005-0000-0000-0000AE050000}"/>
    <cellStyle name="Normal 4 5 2 2 10" xfId="9906" xr:uid="{FFBED01D-56C2-4DB9-A0A4-A4A176A4EB92}"/>
    <cellStyle name="Normal 4 5 2 2 10 2" xfId="20286" xr:uid="{18E5ED31-4796-427B-9D96-7A548B10B54A}"/>
    <cellStyle name="Normal 4 5 2 2 11" xfId="25564" xr:uid="{81FE1A69-411D-4DDA-AF27-D125FA94B8BA}"/>
    <cellStyle name="Normal 4 5 2 2 12" xfId="12607" xr:uid="{E5BE488E-DB85-46C7-B4FB-96ECB8A84659}"/>
    <cellStyle name="Normal 4 5 2 2 2" xfId="2794" xr:uid="{00000000-0005-0000-0000-00006B060000}"/>
    <cellStyle name="Normal 4 5 2 2 2 2" xfId="3362" xr:uid="{00000000-0005-0000-0000-00006C060000}"/>
    <cellStyle name="Normal 4 5 2 2 2 2 2" xfId="6420" xr:uid="{CB9A58F2-7890-4B6A-B0C4-08609EA3C9E0}"/>
    <cellStyle name="Normal 4 5 2 2 2 2 2 2" xfId="27472" xr:uid="{6A596950-F3A1-4201-8AF3-BD26A11E2E56}"/>
    <cellStyle name="Normal 4 5 2 2 2 2 2 3" xfId="27697" xr:uid="{659DC479-2BD7-4C6B-A33F-4D56A628B69D}"/>
    <cellStyle name="Normal 4 5 2 2 2 2 2 4" xfId="15989" xr:uid="{AF62BC5F-90DA-48E2-9A61-D3AB3816239E}"/>
    <cellStyle name="Normal 4 5 2 2 2 2 3" xfId="8442" xr:uid="{E90C640C-377B-4859-B0B4-A0564CE7D292}"/>
    <cellStyle name="Normal 4 5 2 2 2 2 3 2" xfId="28915" xr:uid="{54DEA4A0-01F6-40FB-A2AC-E0F618CA4A75}"/>
    <cellStyle name="Normal 4 5 2 2 2 2 3 3" xfId="18822" xr:uid="{1B15CFE1-10C9-40DA-B3F8-660B318D9E18}"/>
    <cellStyle name="Normal 4 5 2 2 2 2 4" xfId="11275" xr:uid="{CBF7840A-2BA2-490C-B408-4DFF8EA1F616}"/>
    <cellStyle name="Normal 4 5 2 2 2 2 4 2" xfId="21655" xr:uid="{45A1692A-DBBE-4571-949E-33F95E2F398C}"/>
    <cellStyle name="Normal 4 5 2 2 2 2 5" xfId="24919" xr:uid="{93AE2126-44B0-49B6-B346-061AC55C26EC}"/>
    <cellStyle name="Normal 4 5 2 2 2 2 6" xfId="13928" xr:uid="{01FF4D2D-6593-4498-AE66-ED53884D3B92}"/>
    <cellStyle name="Normal 4 5 2 2 2 3" xfId="4345" xr:uid="{F0DDF63A-1063-4A2C-834C-B0B9CC1595CB}"/>
    <cellStyle name="Normal 4 5 2 2 2 3 2" xfId="9117" xr:uid="{BE46173D-FC4C-4278-8555-0A3E13585A74}"/>
    <cellStyle name="Normal 4 5 2 2 2 3 2 2" xfId="29160" xr:uid="{EC26D65F-F883-4724-B3CF-72B900784BA4}"/>
    <cellStyle name="Normal 4 5 2 2 2 3 2 3" xfId="19497" xr:uid="{1037B84C-96B6-4E71-AE42-DB51C5047C4E}"/>
    <cellStyle name="Normal 4 5 2 2 2 3 3" xfId="11950" xr:uid="{BF4F16E1-1A00-4456-8E40-339F03E81D01}"/>
    <cellStyle name="Normal 4 5 2 2 2 3 3 2" xfId="22330" xr:uid="{CAEE0D91-E467-4130-A58D-FF5E780ED312}"/>
    <cellStyle name="Normal 4 5 2 2 2 3 4" xfId="24862" xr:uid="{7EAC0034-6BE9-4D0F-B584-A2C11E70DF05}"/>
    <cellStyle name="Normal 4 5 2 2 2 3 5" xfId="16664" xr:uid="{1A28BFBF-7731-4AB4-9B8B-9B1F1C447379}"/>
    <cellStyle name="Normal 4 5 2 2 2 4" xfId="6012" xr:uid="{8B49FA82-7B6D-4BE6-9B2F-5FB1467284B1}"/>
    <cellStyle name="Normal 4 5 2 2 2 4 2" xfId="26079" xr:uid="{D88B92DB-CA08-4AB4-83F0-0D8CC800957B}"/>
    <cellStyle name="Normal 4 5 2 2 2 4 3" xfId="15465" xr:uid="{03A527EE-D9C7-4438-83E1-C40E04B31A48}"/>
    <cellStyle name="Normal 4 5 2 2 2 5" xfId="7918" xr:uid="{46148B9B-5C5A-4E98-A683-7FF0356F6619}"/>
    <cellStyle name="Normal 4 5 2 2 2 5 2" xfId="18298" xr:uid="{FF1EB973-064D-4FD9-A7AF-A7BBDF5F6F43}"/>
    <cellStyle name="Normal 4 5 2 2 2 6" xfId="10751" xr:uid="{2FEAE426-4839-4F92-B94B-9B739D1958A8}"/>
    <cellStyle name="Normal 4 5 2 2 2 6 2" xfId="21131" xr:uid="{12431F26-C05B-4F11-95C5-F538C981F164}"/>
    <cellStyle name="Normal 4 5 2 2 2 7" xfId="24936" xr:uid="{386C30BC-3402-47D3-9CFA-77B7D0AC2B8C}"/>
    <cellStyle name="Normal 4 5 2 2 2 8" xfId="13256" xr:uid="{8151A255-92E0-4CAC-9A64-15EE978BF4BE}"/>
    <cellStyle name="Normal 4 5 2 2 3" xfId="3363" xr:uid="{00000000-0005-0000-0000-00006D060000}"/>
    <cellStyle name="Normal 4 5 2 2 3 2" xfId="4541" xr:uid="{5C992072-2692-40FE-BBF8-3D18743AFE66}"/>
    <cellStyle name="Normal 4 5 2 2 3 2 2" xfId="9313" xr:uid="{880D3A2B-4B2B-4A13-88D5-2BA0CFB149A3}"/>
    <cellStyle name="Normal 4 5 2 2 3 2 2 2" xfId="29290" xr:uid="{1B627872-8AE1-46BF-A8CA-B163849C6562}"/>
    <cellStyle name="Normal 4 5 2 2 3 2 2 3" xfId="19693" xr:uid="{81E00CB2-4CE0-4B43-9C1C-FFDF9B48CF3D}"/>
    <cellStyle name="Normal 4 5 2 2 3 2 3" xfId="12146" xr:uid="{4B085F41-08B4-4921-9306-0A37EB0AF2C5}"/>
    <cellStyle name="Normal 4 5 2 2 3 2 3 2" xfId="22526" xr:uid="{EB117C4D-BCAC-4C76-B3F6-79B66B8993B4}"/>
    <cellStyle name="Normal 4 5 2 2 3 2 4" xfId="26028" xr:uid="{B3F1682C-B58B-4F7B-9F3D-74263D292ABA}"/>
    <cellStyle name="Normal 4 5 2 2 3 2 5" xfId="16860" xr:uid="{D6B3FA64-94BE-402C-BB86-C7993554070A}"/>
    <cellStyle name="Normal 4 5 2 2 3 3" xfId="6421" xr:uid="{5D6D05FC-D0CA-4C56-BAD2-CA5C978CA780}"/>
    <cellStyle name="Normal 4 5 2 2 3 3 2" xfId="26714" xr:uid="{E2CA73D3-3870-41C5-A03B-CC41F8E2DA6E}"/>
    <cellStyle name="Normal 4 5 2 2 3 3 3" xfId="15990" xr:uid="{29D8A29D-7E64-4EA9-9528-D0F4D5EAA5CB}"/>
    <cellStyle name="Normal 4 5 2 2 3 4" xfId="8443" xr:uid="{F0E8D58E-5344-4E20-9372-6C93F92B2146}"/>
    <cellStyle name="Normal 4 5 2 2 3 4 2" xfId="18823" xr:uid="{27A8C04E-8DC4-4EE2-BB1E-2AEF5B1E16C1}"/>
    <cellStyle name="Normal 4 5 2 2 3 5" xfId="11276" xr:uid="{B7FFCAE5-5548-4065-97EF-997CE04E62F1}"/>
    <cellStyle name="Normal 4 5 2 2 3 5 2" xfId="21656" xr:uid="{1E8AE756-E401-42AB-B3D3-BC8125FA3A3E}"/>
    <cellStyle name="Normal 4 5 2 2 3 6" xfId="23297" xr:uid="{550288F8-7D60-4E23-9FEF-C72139F89487}"/>
    <cellStyle name="Normal 4 5 2 2 3 7" xfId="13929" xr:uid="{36AF86DA-92CA-4F5F-A5AA-A6C7EF40C8D0}"/>
    <cellStyle name="Normal 4 5 2 2 4" xfId="3361" xr:uid="{00000000-0005-0000-0000-00006E060000}"/>
    <cellStyle name="Normal 4 5 2 2 4 2" xfId="6419" xr:uid="{CD83A63A-1FFB-48A3-A5DE-2D94ACA440B6}"/>
    <cellStyle name="Normal 4 5 2 2 4 2 2" xfId="27853" xr:uid="{54548210-F9F5-4602-BD11-4984616A93E4}"/>
    <cellStyle name="Normal 4 5 2 2 4 2 3" xfId="15988" xr:uid="{8110A5F6-916F-4FD4-A60D-45568431B32A}"/>
    <cellStyle name="Normal 4 5 2 2 4 3" xfId="8441" xr:uid="{E0961122-8F68-4881-9183-7F705686D820}"/>
    <cellStyle name="Normal 4 5 2 2 4 3 2" xfId="18821" xr:uid="{FC938CFF-74C2-4051-98BE-3EEA45A5EC24}"/>
    <cellStyle name="Normal 4 5 2 2 4 4" xfId="11274" xr:uid="{111655AF-AE58-47F3-A4AD-AB796075E294}"/>
    <cellStyle name="Normal 4 5 2 2 4 4 2" xfId="21654" xr:uid="{BB70FE4F-2CB6-4C7C-AE5B-41648F4D565B}"/>
    <cellStyle name="Normal 4 5 2 2 4 5" xfId="25036" xr:uid="{A4ACC562-9D88-4446-97DF-68459C044C90}"/>
    <cellStyle name="Normal 4 5 2 2 4 6" xfId="13927" xr:uid="{15B98E35-58CB-46EB-9E15-D874394D2F3D}"/>
    <cellStyle name="Normal 4 5 2 2 5" xfId="2644" xr:uid="{00000000-0005-0000-0000-00006F060000}"/>
    <cellStyle name="Normal 4 5 2 2 5 2" xfId="5906" xr:uid="{1CBBE5B8-2179-443A-818B-CA9B82EF9375}"/>
    <cellStyle name="Normal 4 5 2 2 5 2 2" xfId="25868" xr:uid="{B87E1C25-8F25-44D1-9378-D84667DAE326}"/>
    <cellStyle name="Normal 4 5 2 2 5 2 3" xfId="15316" xr:uid="{345AB8E1-DE30-4CF1-B317-80BFA59C3620}"/>
    <cellStyle name="Normal 4 5 2 2 5 3" xfId="7769" xr:uid="{676A888C-7747-4326-BE4B-B6CA19088927}"/>
    <cellStyle name="Normal 4 5 2 2 5 3 2" xfId="18149" xr:uid="{F4A771CB-8EA8-4731-A993-49F9908CE8AF}"/>
    <cellStyle name="Normal 4 5 2 2 5 4" xfId="10602" xr:uid="{BEEF8A5C-90B7-4714-8664-ACF95091B647}"/>
    <cellStyle name="Normal 4 5 2 2 5 4 2" xfId="20982" xr:uid="{D7DDBACC-EB41-40DA-813D-BC1CB3771D23}"/>
    <cellStyle name="Normal 4 5 2 2 5 5" xfId="23115" xr:uid="{8B80382E-C38A-47FA-A5AF-6A30D1D83791}"/>
    <cellStyle name="Normal 4 5 2 2 5 6" xfId="13033" xr:uid="{61309A57-C24C-4900-8B50-03040D9E9E3A}"/>
    <cellStyle name="Normal 4 5 2 2 6" xfId="2373" xr:uid="{00000000-0005-0000-0000-00006A060000}"/>
    <cellStyle name="Normal 4 5 2 2 6 2" xfId="7500" xr:uid="{F5DDBCD1-A370-4BE4-ADF7-46BD5E7DD97F}"/>
    <cellStyle name="Normal 4 5 2 2 6 2 2" xfId="17880" xr:uid="{F453CDBF-C831-42A3-BFC3-C961D652161E}"/>
    <cellStyle name="Normal 4 5 2 2 6 3" xfId="10333" xr:uid="{860BBF6A-8155-4DE9-949D-80FEB27F3863}"/>
    <cellStyle name="Normal 4 5 2 2 6 3 2" xfId="20713" xr:uid="{8AE5DF16-29D6-4421-9F51-9317E93651F0}"/>
    <cellStyle name="Normal 4 5 2 2 6 4" xfId="23377" xr:uid="{DF3EB088-984B-417A-BB85-B384657AE050}"/>
    <cellStyle name="Normal 4 5 2 2 6 5" xfId="15047" xr:uid="{293FAE86-6E93-4DFD-A93B-E82E1E6422AC}"/>
    <cellStyle name="Normal 4 5 2 2 7" xfId="3924" xr:uid="{7E2B3D55-D6D0-4C09-B428-C3AD35411B83}"/>
    <cellStyle name="Normal 4 5 2 2 7 2" xfId="8756" xr:uid="{A650A9D6-C2AB-487C-ADB2-2CE5DE7F65AC}"/>
    <cellStyle name="Normal 4 5 2 2 7 2 2" xfId="19136" xr:uid="{3F3709B6-1FFE-4BDD-9910-F531057AF7F1}"/>
    <cellStyle name="Normal 4 5 2 2 7 3" xfId="11589" xr:uid="{470C3297-9168-421A-A970-7E70E99F9138}"/>
    <cellStyle name="Normal 4 5 2 2 7 3 2" xfId="21969" xr:uid="{AA8A2487-E093-4AFD-A277-EE1F5C962F5E}"/>
    <cellStyle name="Normal 4 5 2 2 7 4" xfId="16303" xr:uid="{2C93F13E-B605-4915-8773-D57DC68E5694}"/>
    <cellStyle name="Normal 4 5 2 2 8" xfId="5322" xr:uid="{CAF91BE3-2382-40FE-9F2E-80D1F470AEA1}"/>
    <cellStyle name="Normal 4 5 2 2 8 2" xfId="14620" xr:uid="{E082096E-F5A6-479A-8B05-758495EE71E3}"/>
    <cellStyle name="Normal 4 5 2 2 9" xfId="7073" xr:uid="{DF087704-CA16-4900-BF9B-2E6F667E0BEA}"/>
    <cellStyle name="Normal 4 5 2 2 9 2" xfId="17453" xr:uid="{B2E5202B-3541-4813-ADD1-48D3D22AFC0D}"/>
    <cellStyle name="Normal 4 5 2 3" xfId="1021" xr:uid="{00000000-0005-0000-0000-0000AF050000}"/>
    <cellStyle name="Normal 4 5 2 3 2" xfId="3364" xr:uid="{00000000-0005-0000-0000-000071060000}"/>
    <cellStyle name="Normal 4 5 2 3 2 2" xfId="6422" xr:uid="{459C8634-173F-4FA7-8F98-1D1FB39BDB13}"/>
    <cellStyle name="Normal 4 5 2 3 2 2 2" xfId="26712" xr:uid="{014981DB-CA37-4B50-9DC7-B2236888C132}"/>
    <cellStyle name="Normal 4 5 2 3 2 2 3" xfId="28205" xr:uid="{2287D21F-F269-4EDE-A5E9-9239AC3D462F}"/>
    <cellStyle name="Normal 4 5 2 3 2 2 4" xfId="15991" xr:uid="{13033BDD-4417-4546-8CFD-8638009AD7C8}"/>
    <cellStyle name="Normal 4 5 2 3 2 3" xfId="8444" xr:uid="{40D61485-F520-49B1-9C29-E069B765A44C}"/>
    <cellStyle name="Normal 4 5 2 3 2 3 2" xfId="28916" xr:uid="{E6E461C7-6D28-4E72-8949-A7E04526583A}"/>
    <cellStyle name="Normal 4 5 2 3 2 3 3" xfId="18824" xr:uid="{A3C05C27-2EDC-4FC4-8A78-2D6E14971659}"/>
    <cellStyle name="Normal 4 5 2 3 2 4" xfId="11277" xr:uid="{EA636CB6-32B7-450C-9E87-0CCC537034BA}"/>
    <cellStyle name="Normal 4 5 2 3 2 4 2" xfId="21657" xr:uid="{8341F538-F959-47F1-81DD-444AAB02536D}"/>
    <cellStyle name="Normal 4 5 2 3 2 5" xfId="23923" xr:uid="{CE4AC6F4-76E0-4F1C-B9A5-5E31E24684C3}"/>
    <cellStyle name="Normal 4 5 2 3 2 6" xfId="13930" xr:uid="{76ADFE17-F2FC-413F-8265-DF1E47501A2D}"/>
    <cellStyle name="Normal 4 5 2 3 3" xfId="2793" xr:uid="{00000000-0005-0000-0000-000072060000}"/>
    <cellStyle name="Normal 4 5 2 3 3 2" xfId="6011" xr:uid="{400D8516-E8C7-4321-B8DB-54514AC3D66C}"/>
    <cellStyle name="Normal 4 5 2 3 3 2 2" xfId="26348" xr:uid="{057C0257-4C3C-4E3B-801C-62361A39334D}"/>
    <cellStyle name="Normal 4 5 2 3 3 2 3" xfId="15464" xr:uid="{E8F3B38E-D972-406C-B8EB-8AF202F55272}"/>
    <cellStyle name="Normal 4 5 2 3 3 3" xfId="7917" xr:uid="{3A3DA035-EEE4-4D6C-8388-45D36777A705}"/>
    <cellStyle name="Normal 4 5 2 3 3 3 2" xfId="18297" xr:uid="{D53A0738-1DC9-45B6-BC04-1A735BF5253C}"/>
    <cellStyle name="Normal 4 5 2 3 3 4" xfId="10750" xr:uid="{3B260D01-0AEC-4BEC-AD71-C0FC7295E086}"/>
    <cellStyle name="Normal 4 5 2 3 3 4 2" xfId="21130" xr:uid="{84D30868-90AE-401A-8540-72E9ED39E07F}"/>
    <cellStyle name="Normal 4 5 2 3 3 5" xfId="24762" xr:uid="{6DD962BE-D982-4AA3-8D54-B11338C5AA27}"/>
    <cellStyle name="Normal 4 5 2 3 3 6" xfId="13255" xr:uid="{3CE8EF1E-53AE-466E-9903-35699626116A}"/>
    <cellStyle name="Normal 4 5 2 3 4" xfId="4199" xr:uid="{1BBE04BA-B312-41DF-8E4F-91CE866111F9}"/>
    <cellStyle name="Normal 4 5 2 3 4 2" xfId="8971" xr:uid="{8C0CCA2C-B560-4ABF-A070-379E56CB628F}"/>
    <cellStyle name="Normal 4 5 2 3 4 2 2" xfId="29055" xr:uid="{CBBEF2D0-1ACB-4FAA-9118-0988D24ACFA7}"/>
    <cellStyle name="Normal 4 5 2 3 4 2 3" xfId="19351" xr:uid="{F6C7C216-708E-4EFA-9CFD-5BF38621E0DB}"/>
    <cellStyle name="Normal 4 5 2 3 4 3" xfId="11804" xr:uid="{64CE70D4-A754-41B3-A960-A290C3878BF3}"/>
    <cellStyle name="Normal 4 5 2 3 4 3 2" xfId="22184" xr:uid="{4942E4E4-488E-4036-A981-3401653602CF}"/>
    <cellStyle name="Normal 4 5 2 3 4 4" xfId="23122" xr:uid="{9037FD61-653D-4558-825E-7AB8F20BDFF9}"/>
    <cellStyle name="Normal 4 5 2 3 4 5" xfId="16518" xr:uid="{B950B559-2C43-4BBF-BAF9-19C3D9A4D097}"/>
    <cellStyle name="Normal 4 5 2 3 5" xfId="5323" xr:uid="{E8C9F035-67B4-4D4E-BEFC-1A01562ADC02}"/>
    <cellStyle name="Normal 4 5 2 3 5 2" xfId="28102" xr:uid="{2B506E37-FFA8-4E02-BAA6-F1B68752E6DD}"/>
    <cellStyle name="Normal 4 5 2 3 5 3" xfId="14621" xr:uid="{B7FEE906-8681-416A-A08E-03393217D948}"/>
    <cellStyle name="Normal 4 5 2 3 6" xfId="7074" xr:uid="{FF80577F-0C14-415F-B02B-440809EF298E}"/>
    <cellStyle name="Normal 4 5 2 3 6 2" xfId="17454" xr:uid="{DCFAB2C2-192E-470A-BDA5-A15F0C6A1833}"/>
    <cellStyle name="Normal 4 5 2 3 7" xfId="9907" xr:uid="{35230ABF-FEB9-4A17-9B50-76B113473D69}"/>
    <cellStyle name="Normal 4 5 2 3 7 2" xfId="20287" xr:uid="{6DF26397-F749-4566-8724-3EAC1C0B5F21}"/>
    <cellStyle name="Normal 4 5 2 3 8" xfId="24272" xr:uid="{DEF51CA1-A777-4F59-AEA8-7F597CE65896}"/>
    <cellStyle name="Normal 4 5 2 3 9" xfId="12765" xr:uid="{F4CD9708-8509-49EF-9028-1858B70BD86E}"/>
    <cellStyle name="Normal 4 5 2 4" xfId="3365" xr:uid="{00000000-0005-0000-0000-000073060000}"/>
    <cellStyle name="Normal 4 5 2 4 2" xfId="4542" xr:uid="{D2E0A647-8B6B-484D-8EE5-B1FB6E1E52A5}"/>
    <cellStyle name="Normal 4 5 2 4 2 2" xfId="9314" xr:uid="{75B32AE0-920B-4E50-9E4B-443BB07783DE}"/>
    <cellStyle name="Normal 4 5 2 4 2 2 2" xfId="29291" xr:uid="{D8687BEB-7788-403F-A995-83E18A9367FE}"/>
    <cellStyle name="Normal 4 5 2 4 2 2 3" xfId="19694" xr:uid="{59100568-AC60-4A4C-A9CC-44EF4D006FA5}"/>
    <cellStyle name="Normal 4 5 2 4 2 3" xfId="12147" xr:uid="{894BA2BA-90E1-4317-A624-28764CE900B2}"/>
    <cellStyle name="Normal 4 5 2 4 2 3 2" xfId="22527" xr:uid="{82A5730E-C394-4437-BA7F-722AC2D07145}"/>
    <cellStyle name="Normal 4 5 2 4 2 4" xfId="25019" xr:uid="{D713E987-184A-413A-B836-C3B46E2666CF}"/>
    <cellStyle name="Normal 4 5 2 4 2 5" xfId="16861" xr:uid="{D933F60A-5A4E-4698-91E8-20233232B81F}"/>
    <cellStyle name="Normal 4 5 2 4 3" xfId="6423" xr:uid="{983D88EE-DF78-4F1B-83D8-DC36886EF344}"/>
    <cellStyle name="Normal 4 5 2 4 3 2" xfId="27519" xr:uid="{A6954AA8-0820-4173-BE56-4C426E4ECE2F}"/>
    <cellStyle name="Normal 4 5 2 4 3 3" xfId="15992" xr:uid="{F5992DB5-F890-4C29-B7BE-91756223422F}"/>
    <cellStyle name="Normal 4 5 2 4 4" xfId="8445" xr:uid="{50121966-DFAF-4303-B730-9406E0ED63E3}"/>
    <cellStyle name="Normal 4 5 2 4 4 2" xfId="18825" xr:uid="{4C0F9CDA-5884-4E28-B870-8DAC82B50996}"/>
    <cellStyle name="Normal 4 5 2 4 5" xfId="11278" xr:uid="{F532776D-2596-4BF2-A6EE-39E9B3A2C549}"/>
    <cellStyle name="Normal 4 5 2 4 5 2" xfId="21658" xr:uid="{D3AB1E21-DB7C-40F0-B25E-2B913D76A52B}"/>
    <cellStyle name="Normal 4 5 2 4 6" xfId="25024" xr:uid="{944C4AA1-0864-47DF-BF38-2010D49F015F}"/>
    <cellStyle name="Normal 4 5 2 4 7" xfId="13931" xr:uid="{89F49A4B-4346-4D42-8E10-799312E09AEF}"/>
    <cellStyle name="Normal 4 5 2 5" xfId="2942" xr:uid="{00000000-0005-0000-0000-000074060000}"/>
    <cellStyle name="Normal 4 5 2 5 2" xfId="6122" xr:uid="{2744C5C0-75C5-4713-BC0A-F01BAADDBA57}"/>
    <cellStyle name="Normal 4 5 2 5 2 2" xfId="27368" xr:uid="{FC4C0F38-2B2C-4837-A1DA-BEF2D68B0720}"/>
    <cellStyle name="Normal 4 5 2 5 2 3" xfId="28357" xr:uid="{40DFC500-5AA3-4A15-9614-05182B12FC67}"/>
    <cellStyle name="Normal 4 5 2 5 2 4" xfId="15600" xr:uid="{77C204C5-CCBA-4322-A4BF-6B2C917B659C}"/>
    <cellStyle name="Normal 4 5 2 5 3" xfId="8053" xr:uid="{A2BE1429-F9BC-4D60-A195-C274BBBBACE0}"/>
    <cellStyle name="Normal 4 5 2 5 3 2" xfId="27517" xr:uid="{EEB7D116-4090-4B01-A5A0-E3B19006C968}"/>
    <cellStyle name="Normal 4 5 2 5 3 3" xfId="18433" xr:uid="{5C80B42C-1955-4E42-8F61-F75CCEAFD189}"/>
    <cellStyle name="Normal 4 5 2 5 4" xfId="10886" xr:uid="{8C22F40A-C5D8-44A4-AED1-028559AEB72C}"/>
    <cellStyle name="Normal 4 5 2 5 4 2" xfId="21266" xr:uid="{90631456-16A4-48B0-A410-5FCA7318B9C2}"/>
    <cellStyle name="Normal 4 5 2 5 5" xfId="23793" xr:uid="{62B9C0EA-202A-4492-81AA-215BEC066F55}"/>
    <cellStyle name="Normal 4 5 2 5 6" xfId="13463" xr:uid="{7C28B4C5-3FCA-4F98-B5BB-5B6EEB327288}"/>
    <cellStyle name="Normal 4 5 2 6" xfId="2542" xr:uid="{00000000-0005-0000-0000-000075060000}"/>
    <cellStyle name="Normal 4 5 2 6 2" xfId="5814" xr:uid="{5986A24A-3267-44F7-BDFA-37391523A0FF}"/>
    <cellStyle name="Normal 4 5 2 6 2 2" xfId="27973" xr:uid="{3A4835A5-C5F7-468B-A642-C7D071561171}"/>
    <cellStyle name="Normal 4 5 2 6 2 3" xfId="15214" xr:uid="{7C4775D2-24AD-4EAA-85A9-BD50BD163413}"/>
    <cellStyle name="Normal 4 5 2 6 3" xfId="7667" xr:uid="{436CBBD9-8020-4EEC-B6DD-0911D57FF9E3}"/>
    <cellStyle name="Normal 4 5 2 6 3 2" xfId="18047" xr:uid="{FF9CBDD4-2A00-48C9-8FAE-F1013466C211}"/>
    <cellStyle name="Normal 4 5 2 6 4" xfId="10500" xr:uid="{FF77A2ED-2A16-46EF-B1A4-178BBD7F2FDB}"/>
    <cellStyle name="Normal 4 5 2 6 4 2" xfId="20880" xr:uid="{D4971610-CD2E-4D89-9CD5-F79318FEB2CE}"/>
    <cellStyle name="Normal 4 5 2 6 5" xfId="23151" xr:uid="{310123C0-F71E-414D-B200-08ED6D598F4B}"/>
    <cellStyle name="Normal 4 5 2 6 6" xfId="12930" xr:uid="{C0662821-CD8B-45D1-A046-854C09043DA1}"/>
    <cellStyle name="Normal 4 5 2 7" xfId="2236" xr:uid="{00000000-0005-0000-0000-000069060000}"/>
    <cellStyle name="Normal 4 5 2 7 2" xfId="7363" xr:uid="{28FE7E03-AD46-4741-A7FC-A676B678967A}"/>
    <cellStyle name="Normal 4 5 2 7 2 2" xfId="17743" xr:uid="{139A849F-7CFF-45E6-9FFD-CE714C088692}"/>
    <cellStyle name="Normal 4 5 2 7 3" xfId="10196" xr:uid="{2173FA89-6B46-4218-B70F-152B78916DF5}"/>
    <cellStyle name="Normal 4 5 2 7 3 2" xfId="20576" xr:uid="{75A2AA50-3592-490A-AF97-366D825E3B28}"/>
    <cellStyle name="Normal 4 5 2 7 4" xfId="23206" xr:uid="{D29F9E26-F9BE-4CD8-BE8C-62F0E5D26E59}"/>
    <cellStyle name="Normal 4 5 2 7 5" xfId="14910" xr:uid="{B891686C-B505-442D-BAC8-21228870E711}"/>
    <cellStyle name="Normal 4 5 2 8" xfId="3994" xr:uid="{E629CDDD-B813-4D71-807C-07FDC78629DF}"/>
    <cellStyle name="Normal 4 5 2 8 2" xfId="8818" xr:uid="{5D54BAB1-67C3-4710-AA67-8A6221137546}"/>
    <cellStyle name="Normal 4 5 2 8 2 2" xfId="19198" xr:uid="{1A57B2EE-5F55-4B87-9DE1-E0E3E445277B}"/>
    <cellStyle name="Normal 4 5 2 8 3" xfId="11651" xr:uid="{05572E02-0B75-4D1E-8E13-82C2E4DC02ED}"/>
    <cellStyle name="Normal 4 5 2 8 3 2" xfId="22031" xr:uid="{C058CAE0-4D4F-4D35-B4C2-74E1FD69A372}"/>
    <cellStyle name="Normal 4 5 2 8 4" xfId="16365" xr:uid="{192B4CD1-614C-44AD-95D8-C6E8AAF67198}"/>
    <cellStyle name="Normal 4 5 2 9" xfId="5321" xr:uid="{93AF8565-2114-4AB8-9876-2498C27D9664}"/>
    <cellStyle name="Normal 4 5 2 9 2" xfId="14619" xr:uid="{D40FF11D-13DB-426F-8633-5700B906C03C}"/>
    <cellStyle name="Normal 4 5 3" xfId="1022" xr:uid="{00000000-0005-0000-0000-0000B0050000}"/>
    <cellStyle name="Normal 4 5 3 10" xfId="9908" xr:uid="{C2AB3C88-B4D7-40DD-9379-8DA92DC41E3F}"/>
    <cellStyle name="Normal 4 5 3 10 2" xfId="20288" xr:uid="{D6FEA916-69B3-43D5-BD39-069339D93CF8}"/>
    <cellStyle name="Normal 4 5 3 11" xfId="23558" xr:uid="{14E72F27-0EBF-4CC1-A22C-453E4D7BA1BE}"/>
    <cellStyle name="Normal 4 5 3 12" xfId="12606" xr:uid="{C04F5E53-07FE-4D1D-BA93-92A7622E5671}"/>
    <cellStyle name="Normal 4 5 3 2" xfId="2795" xr:uid="{00000000-0005-0000-0000-000077060000}"/>
    <cellStyle name="Normal 4 5 3 2 2" xfId="3367" xr:uid="{00000000-0005-0000-0000-000078060000}"/>
    <cellStyle name="Normal 4 5 3 2 2 2" xfId="6425" xr:uid="{CDDD6384-D4EA-4EA1-8AF3-B22C1319784C}"/>
    <cellStyle name="Normal 4 5 3 2 2 2 2" xfId="27035" xr:uid="{47718808-69D2-44BB-B6B5-62AF05398240}"/>
    <cellStyle name="Normal 4 5 3 2 2 2 3" xfId="26022" xr:uid="{E50F255F-8400-46BD-A4E4-C149E4D49D5B}"/>
    <cellStyle name="Normal 4 5 3 2 2 2 4" xfId="15994" xr:uid="{6D2B7213-828E-4619-B9F3-D70C355E9B51}"/>
    <cellStyle name="Normal 4 5 3 2 2 3" xfId="8447" xr:uid="{3350974A-82A5-42D5-8A32-C89687AA424F}"/>
    <cellStyle name="Normal 4 5 3 2 2 3 2" xfId="28917" xr:uid="{329F68BD-C226-49FF-8344-A0B9B3AA855A}"/>
    <cellStyle name="Normal 4 5 3 2 2 3 3" xfId="18827" xr:uid="{1CB9FBE1-4FEF-432E-9AD9-962B501B277D}"/>
    <cellStyle name="Normal 4 5 3 2 2 4" xfId="11280" xr:uid="{B7203EA3-5441-4CE2-83E4-AEDA06983B0C}"/>
    <cellStyle name="Normal 4 5 3 2 2 4 2" xfId="21660" xr:uid="{3EF7E2BC-84C1-45B1-AF06-39A02C2A1AFA}"/>
    <cellStyle name="Normal 4 5 3 2 2 5" xfId="23370" xr:uid="{E9F2DCF3-D677-45D0-9FB0-2130CF05C61F}"/>
    <cellStyle name="Normal 4 5 3 2 2 6" xfId="13933" xr:uid="{C6C8432E-61CB-400A-B4F9-A8ABB02ABA66}"/>
    <cellStyle name="Normal 4 5 3 2 3" xfId="4346" xr:uid="{A37089E4-C760-4D54-9BCC-60B110A38149}"/>
    <cellStyle name="Normal 4 5 3 2 3 2" xfId="9118" xr:uid="{9BC4DA4B-FC10-4819-8AA3-C70EE0DB1A02}"/>
    <cellStyle name="Normal 4 5 3 2 3 2 2" xfId="29161" xr:uid="{A2279844-75AF-4F2D-B8A7-437A9CF27E6B}"/>
    <cellStyle name="Normal 4 5 3 2 3 2 3" xfId="19498" xr:uid="{BA1D082C-F915-4E86-ACB0-4D7152133CDC}"/>
    <cellStyle name="Normal 4 5 3 2 3 3" xfId="11951" xr:uid="{AC170593-1E44-4D79-9C04-59B3C7464D98}"/>
    <cellStyle name="Normal 4 5 3 2 3 3 2" xfId="22331" xr:uid="{8B2FA5CB-B576-4D9B-8B95-FB3C1B17E2D8}"/>
    <cellStyle name="Normal 4 5 3 2 3 4" xfId="24944" xr:uid="{EE8082B8-E8C8-4F16-A431-3BF33F466BA4}"/>
    <cellStyle name="Normal 4 5 3 2 3 5" xfId="16665" xr:uid="{E0D545DC-D036-42AF-82A6-A474358E058F}"/>
    <cellStyle name="Normal 4 5 3 2 4" xfId="6013" xr:uid="{46DC8AD1-A778-4A9B-B266-465C1F6E965B}"/>
    <cellStyle name="Normal 4 5 3 2 4 2" xfId="28207" xr:uid="{C5352B8D-2D4C-4A94-995D-3C2B527636C9}"/>
    <cellStyle name="Normal 4 5 3 2 4 3" xfId="15466" xr:uid="{6242F917-36F3-4071-86C8-B3B61B2199C9}"/>
    <cellStyle name="Normal 4 5 3 2 5" xfId="7919" xr:uid="{ADD9E9B6-DF64-4CEE-960E-3D57D32A6A47}"/>
    <cellStyle name="Normal 4 5 3 2 5 2" xfId="18299" xr:uid="{A6182F69-0633-467E-9C16-FCC5887F5846}"/>
    <cellStyle name="Normal 4 5 3 2 6" xfId="10752" xr:uid="{9B3B9507-35B2-4C6F-A081-90707E0F1F50}"/>
    <cellStyle name="Normal 4 5 3 2 6 2" xfId="21132" xr:uid="{3EDE4003-8002-4D57-ADFD-C8FC42B87326}"/>
    <cellStyle name="Normal 4 5 3 2 7" xfId="23117" xr:uid="{9214831E-63EB-4F9B-8C37-001619DFF200}"/>
    <cellStyle name="Normal 4 5 3 2 8" xfId="13257" xr:uid="{FDD54B08-2957-4F4A-9D51-84AA185B23C0}"/>
    <cellStyle name="Normal 4 5 3 3" xfId="3368" xr:uid="{00000000-0005-0000-0000-000079060000}"/>
    <cellStyle name="Normal 4 5 3 3 2" xfId="4543" xr:uid="{A4BB8FCD-A516-4B8F-9FD5-C02633F3C41E}"/>
    <cellStyle name="Normal 4 5 3 3 2 2" xfId="9315" xr:uid="{65762DF2-16C9-4A1A-AE53-3A9D22630157}"/>
    <cellStyle name="Normal 4 5 3 3 2 2 2" xfId="29292" xr:uid="{80807EDB-C4A0-4C78-9063-146F367F8D4C}"/>
    <cellStyle name="Normal 4 5 3 3 2 2 3" xfId="19695" xr:uid="{02ADD01E-9B8A-4F56-9A26-642AAA4D2B33}"/>
    <cellStyle name="Normal 4 5 3 3 2 3" xfId="12148" xr:uid="{C80691F1-2334-4321-8D18-251F439DD494}"/>
    <cellStyle name="Normal 4 5 3 3 2 3 2" xfId="22528" xr:uid="{2F889955-AA65-4881-BBFD-860DE60993DC}"/>
    <cellStyle name="Normal 4 5 3 3 2 4" xfId="23488" xr:uid="{3C8BB0E9-8267-4FDE-906A-29C20B22F8D2}"/>
    <cellStyle name="Normal 4 5 3 3 2 5" xfId="16862" xr:uid="{8DD6D398-9E33-42CC-A6CE-6741A5213352}"/>
    <cellStyle name="Normal 4 5 3 3 3" xfId="6426" xr:uid="{04605D07-819B-4931-A888-86D2BBB822DE}"/>
    <cellStyle name="Normal 4 5 3 3 3 2" xfId="27371" xr:uid="{51F70EB8-F14F-429C-BA73-AB6E1AC9A64E}"/>
    <cellStyle name="Normal 4 5 3 3 3 3" xfId="15995" xr:uid="{39445E8F-35DC-4CA0-B413-8EA55E918A8D}"/>
    <cellStyle name="Normal 4 5 3 3 4" xfId="8448" xr:uid="{51FAD66A-6840-4746-9F75-BC02A246452D}"/>
    <cellStyle name="Normal 4 5 3 3 4 2" xfId="18828" xr:uid="{B7429266-C428-4494-A399-EE860F13549F}"/>
    <cellStyle name="Normal 4 5 3 3 5" xfId="11281" xr:uid="{D2ED3D46-00C4-4A38-A158-B65142EC9065}"/>
    <cellStyle name="Normal 4 5 3 3 5 2" xfId="21661" xr:uid="{530C4BBB-824C-49F0-A9DC-DB10B354F7CC}"/>
    <cellStyle name="Normal 4 5 3 3 6" xfId="22882" xr:uid="{1C341B25-BD3F-41B0-B7EE-8DFA4F6E1CEA}"/>
    <cellStyle name="Normal 4 5 3 3 7" xfId="13934" xr:uid="{7CF23737-597D-4A42-A2B8-BAAB5597C0DC}"/>
    <cellStyle name="Normal 4 5 3 4" xfId="3366" xr:uid="{00000000-0005-0000-0000-00007A060000}"/>
    <cellStyle name="Normal 4 5 3 4 2" xfId="6424" xr:uid="{3B5BE5A0-FE42-4104-8BA0-6887C298DC19}"/>
    <cellStyle name="Normal 4 5 3 4 2 2" xfId="26747" xr:uid="{143F4099-0362-4499-81BD-AC03DC35B8F0}"/>
    <cellStyle name="Normal 4 5 3 4 2 3" xfId="15993" xr:uid="{4FE40EE6-7168-4E83-98D2-0664591EE9DF}"/>
    <cellStyle name="Normal 4 5 3 4 3" xfId="8446" xr:uid="{CC9B6CF3-EC75-481E-944B-E23CF2B12C38}"/>
    <cellStyle name="Normal 4 5 3 4 3 2" xfId="18826" xr:uid="{F0DB8B7F-4AED-4334-BD3E-0BBC9D40E83B}"/>
    <cellStyle name="Normal 4 5 3 4 4" xfId="11279" xr:uid="{B21DA2A6-4EDC-4D97-A93A-56CB47644E05}"/>
    <cellStyle name="Normal 4 5 3 4 4 2" xfId="21659" xr:uid="{F6E1F950-E577-4949-B354-057561187360}"/>
    <cellStyle name="Normal 4 5 3 4 5" xfId="24617" xr:uid="{E53C5F61-2C38-4EB3-B244-E079DB1AA7D5}"/>
    <cellStyle name="Normal 4 5 3 4 6" xfId="13932" xr:uid="{8266669C-C74A-4B7F-A416-9556F42899E8}"/>
    <cellStyle name="Normal 4 5 3 5" xfId="2585" xr:uid="{00000000-0005-0000-0000-00007B060000}"/>
    <cellStyle name="Normal 4 5 3 5 2" xfId="5850" xr:uid="{8CA30565-C8A5-499F-81EB-C994E3E26CEE}"/>
    <cellStyle name="Normal 4 5 3 5 2 2" xfId="27403" xr:uid="{8A1E56C1-E235-45ED-B0BD-EC133C950A3B}"/>
    <cellStyle name="Normal 4 5 3 5 2 3" xfId="15257" xr:uid="{37F6C1BB-08F0-44A1-9E20-6BC7914D6BE8}"/>
    <cellStyle name="Normal 4 5 3 5 3" xfId="7710" xr:uid="{50692379-D91D-4C07-9DE9-BE085C0335BE}"/>
    <cellStyle name="Normal 4 5 3 5 3 2" xfId="18090" xr:uid="{C877F4E8-7A38-4352-8699-FCC053A57F58}"/>
    <cellStyle name="Normal 4 5 3 5 4" xfId="10543" xr:uid="{15446674-6301-48C8-9CB0-2EA325897001}"/>
    <cellStyle name="Normal 4 5 3 5 4 2" xfId="20923" xr:uid="{37BDA2F8-A64F-4002-A7DD-8B4F2804EB6B}"/>
    <cellStyle name="Normal 4 5 3 5 5" xfId="22973" xr:uid="{E6CC10CC-52FD-46AC-8D1F-4DD7F00D1514}"/>
    <cellStyle name="Normal 4 5 3 5 6" xfId="12973" xr:uid="{3B6D2ED0-900B-4492-8078-22C0B1BCF264}"/>
    <cellStyle name="Normal 4 5 3 6" xfId="2372" xr:uid="{00000000-0005-0000-0000-000076060000}"/>
    <cellStyle name="Normal 4 5 3 6 2" xfId="7499" xr:uid="{58506A69-CFA6-43BA-B90F-1F6DE4551B15}"/>
    <cellStyle name="Normal 4 5 3 6 2 2" xfId="17879" xr:uid="{67F92608-0627-42DC-A26E-011E7DB9BA0B}"/>
    <cellStyle name="Normal 4 5 3 6 3" xfId="10332" xr:uid="{5F4B949F-1C47-433B-8FCF-AC8CD7996BB9}"/>
    <cellStyle name="Normal 4 5 3 6 3 2" xfId="20712" xr:uid="{906D78E2-EAE7-4162-BFD2-15DE8D0F865C}"/>
    <cellStyle name="Normal 4 5 3 6 4" xfId="24345" xr:uid="{E56095CB-0FD6-47CE-9FFB-5D7B2BCE14C0}"/>
    <cellStyle name="Normal 4 5 3 6 5" xfId="15046" xr:uid="{F79FCD76-54CF-4281-83CD-A03A535328F4}"/>
    <cellStyle name="Normal 4 5 3 7" xfId="3915" xr:uid="{06D6F7B0-88A1-4FDA-8A5F-40FAE895E25D}"/>
    <cellStyle name="Normal 4 5 3 7 2" xfId="8747" xr:uid="{8C74A894-709E-4754-BFB5-5F7D9FF716F4}"/>
    <cellStyle name="Normal 4 5 3 7 2 2" xfId="19127" xr:uid="{0DDC1B0B-9292-4631-82B1-91D20E242ECA}"/>
    <cellStyle name="Normal 4 5 3 7 3" xfId="11580" xr:uid="{D276F419-BF9B-4084-A51A-24B3258A579C}"/>
    <cellStyle name="Normal 4 5 3 7 3 2" xfId="21960" xr:uid="{9843EC8B-BA8B-4292-9ECD-ED7BD7DC45BE}"/>
    <cellStyle name="Normal 4 5 3 7 4" xfId="16294" xr:uid="{777C31E9-A830-4EF1-AD59-0E59428A5CB7}"/>
    <cellStyle name="Normal 4 5 3 8" xfId="5324" xr:uid="{93F95F2E-482A-4836-8938-B5C31F660364}"/>
    <cellStyle name="Normal 4 5 3 8 2" xfId="14622" xr:uid="{DB3D4FCF-F1EF-42C4-A98E-86FEC5CF11D4}"/>
    <cellStyle name="Normal 4 5 3 9" xfId="7075" xr:uid="{B5063EEE-FC94-4CBE-A8AD-3A41213A7627}"/>
    <cellStyle name="Normal 4 5 3 9 2" xfId="17455" xr:uid="{0AD4AEF5-C9EE-4A09-B9B4-83B4A0D2A573}"/>
    <cellStyle name="Normal 4 5 4" xfId="1023" xr:uid="{00000000-0005-0000-0000-0000B1050000}"/>
    <cellStyle name="Normal 4 5 4 2" xfId="3369" xr:uid="{00000000-0005-0000-0000-00007D060000}"/>
    <cellStyle name="Normal 4 5 4 2 2" xfId="6427" xr:uid="{F531157A-8A64-42AD-AB38-367C0467017D}"/>
    <cellStyle name="Normal 4 5 4 2 2 2" xfId="24465" xr:uid="{B3D47B1A-51C4-46BC-B691-5C33A014E6D4}"/>
    <cellStyle name="Normal 4 5 4 2 2 3" xfId="26583" xr:uid="{C253BFE2-5027-412F-B218-E93582380519}"/>
    <cellStyle name="Normal 4 5 4 2 2 4" xfId="15996" xr:uid="{967B74A0-774A-48C8-A3C3-EE0F4881CD60}"/>
    <cellStyle name="Normal 4 5 4 2 3" xfId="8449" xr:uid="{4608D409-D28F-4C57-A452-F3B6B05C59D0}"/>
    <cellStyle name="Normal 4 5 4 2 3 2" xfId="28918" xr:uid="{5E4706F0-DD60-4F70-8867-F1F0D1436203}"/>
    <cellStyle name="Normal 4 5 4 2 3 3" xfId="18829" xr:uid="{05511378-9591-44A6-99D5-436A7B51C350}"/>
    <cellStyle name="Normal 4 5 4 2 4" xfId="11282" xr:uid="{1C2F02AD-0D79-453B-8623-F1824FCA615E}"/>
    <cellStyle name="Normal 4 5 4 2 4 2" xfId="21662" xr:uid="{FDC49964-05F1-46FF-8D38-5C337274A0A5}"/>
    <cellStyle name="Normal 4 5 4 2 5" xfId="24103" xr:uid="{328E76FF-8BA1-46E4-86D9-CE673D7A12B9}"/>
    <cellStyle name="Normal 4 5 4 2 6" xfId="13935" xr:uid="{EEB5AF47-5AB2-43F8-85D6-716D9CBCCEE8}"/>
    <cellStyle name="Normal 4 5 4 3" xfId="2792" xr:uid="{00000000-0005-0000-0000-00007E060000}"/>
    <cellStyle name="Normal 4 5 4 3 2" xfId="6010" xr:uid="{F6AD08A0-96EC-440C-9AB6-9D9E39FE0DC4}"/>
    <cellStyle name="Normal 4 5 4 3 2 2" xfId="27431" xr:uid="{650275E6-7018-49FE-A978-E0C83CCC0AD9}"/>
    <cellStyle name="Normal 4 5 4 3 2 3" xfId="15463" xr:uid="{33431AFC-DDFD-48AE-B90D-5EC13EECDEF7}"/>
    <cellStyle name="Normal 4 5 4 3 3" xfId="7916" xr:uid="{F4B719A7-0708-449D-A5BB-ED35762B8AD3}"/>
    <cellStyle name="Normal 4 5 4 3 3 2" xfId="18296" xr:uid="{995D6AC7-C01E-4BAC-9742-19DE13A75250}"/>
    <cellStyle name="Normal 4 5 4 3 4" xfId="10749" xr:uid="{4EEA8DBB-3E22-49B4-86BF-6A81EFACD9FB}"/>
    <cellStyle name="Normal 4 5 4 3 4 2" xfId="21129" xr:uid="{2E25CABE-E320-4D74-8C85-82664600F774}"/>
    <cellStyle name="Normal 4 5 4 3 5" xfId="23094" xr:uid="{AA11B069-EA2A-4668-A7B6-F5ECF714A43F}"/>
    <cellStyle name="Normal 4 5 4 3 6" xfId="13254" xr:uid="{9750CDEC-06B1-4C19-9948-01DBBBDED92F}"/>
    <cellStyle name="Normal 4 5 4 4" xfId="4198" xr:uid="{1645401E-F3F5-499C-937A-D575F5ECD0AA}"/>
    <cellStyle name="Normal 4 5 4 4 2" xfId="8970" xr:uid="{0E6992F0-99C0-4977-AD8D-3395200AD305}"/>
    <cellStyle name="Normal 4 5 4 4 2 2" xfId="29054" xr:uid="{97B7D4EB-0199-4532-9965-1BB565797835}"/>
    <cellStyle name="Normal 4 5 4 4 2 3" xfId="19350" xr:uid="{A42B2B0B-22BB-46E0-BD4E-28ECEBB7D5B3}"/>
    <cellStyle name="Normal 4 5 4 4 3" xfId="11803" xr:uid="{7C2F02D2-678D-4BEF-BBFA-BBF4BDF3F8BA}"/>
    <cellStyle name="Normal 4 5 4 4 3 2" xfId="22183" xr:uid="{33BA402A-475D-403F-8FAC-1503C6D735EC}"/>
    <cellStyle name="Normal 4 5 4 4 4" xfId="23079" xr:uid="{4E375AF9-F0C9-4BC5-82B5-4EC7130621D2}"/>
    <cellStyle name="Normal 4 5 4 4 5" xfId="16517" xr:uid="{63A5E80F-9A87-45C6-BD04-1DA7C178BD4B}"/>
    <cellStyle name="Normal 4 5 4 5" xfId="5325" xr:uid="{597FCC5F-6ACB-4CBA-B673-3ED675AD1915}"/>
    <cellStyle name="Normal 4 5 4 5 2" xfId="28221" xr:uid="{B33BE7A2-09B2-450E-B19D-FECEAC5557B9}"/>
    <cellStyle name="Normal 4 5 4 5 3" xfId="14623" xr:uid="{2B05A4D0-AA97-4EC9-8F7A-17C3998C94FB}"/>
    <cellStyle name="Normal 4 5 4 6" xfId="7076" xr:uid="{757A1225-C23F-47F8-95B9-F8311BE49047}"/>
    <cellStyle name="Normal 4 5 4 6 2" xfId="17456" xr:uid="{98F37E42-1A29-470C-9116-A5404DBF1E4C}"/>
    <cellStyle name="Normal 4 5 4 7" xfId="9909" xr:uid="{FC781E71-4D27-4251-B981-1041BA33DD64}"/>
    <cellStyle name="Normal 4 5 4 7 2" xfId="20289" xr:uid="{605493C5-F06D-43D7-8AE5-FE21B2FA985D}"/>
    <cellStyle name="Normal 4 5 4 8" xfId="23842" xr:uid="{DEE4D0D6-DDAA-47DD-B407-4B63FA530AB1}"/>
    <cellStyle name="Normal 4 5 4 9" xfId="12764" xr:uid="{0F3A30A5-CAF6-4F9B-BDFF-2A7831AAE39D}"/>
    <cellStyle name="Normal 4 5 5" xfId="1024" xr:uid="{00000000-0005-0000-0000-0000B2050000}"/>
    <cellStyle name="Normal 4 5 5 2" xfId="4544" xr:uid="{E7906615-1A5F-4F5F-934B-349A841D2AFE}"/>
    <cellStyle name="Normal 4 5 5 2 2" xfId="9316" xr:uid="{A3029EBE-55A0-4222-869C-1FC4A98761CB}"/>
    <cellStyle name="Normal 4 5 5 2 2 2" xfId="29293" xr:uid="{345A85FA-BE7E-4055-960B-132753D3A999}"/>
    <cellStyle name="Normal 4 5 5 2 2 3" xfId="19696" xr:uid="{524577B2-A602-4A7B-8F62-D52F9266DADC}"/>
    <cellStyle name="Normal 4 5 5 2 3" xfId="12149" xr:uid="{56628441-C5E7-49A3-BFB0-AA576BF9735A}"/>
    <cellStyle name="Normal 4 5 5 2 3 2" xfId="22529" xr:uid="{246B1EAC-4FBF-4A92-8E7F-F20C5FE7E3BB}"/>
    <cellStyle name="Normal 4 5 5 2 4" xfId="24608" xr:uid="{80C73287-3944-4B55-A42C-6138875D6D1F}"/>
    <cellStyle name="Normal 4 5 5 2 5" xfId="16863" xr:uid="{D9BEFC78-FD4F-4A56-9F30-3A5454786AF5}"/>
    <cellStyle name="Normal 4 5 5 3" xfId="5326" xr:uid="{D6D78FE2-1BB5-404C-857A-CF014809247C}"/>
    <cellStyle name="Normal 4 5 5 3 2" xfId="26727" xr:uid="{121DF6EC-14E1-4BFB-8DA2-1285D002466D}"/>
    <cellStyle name="Normal 4 5 5 3 3" xfId="14624" xr:uid="{E140B0F9-CD58-450C-9751-70C636B0EFDC}"/>
    <cellStyle name="Normal 4 5 5 4" xfId="7077" xr:uid="{AE803436-D80B-4D57-B979-6621B8C71ED8}"/>
    <cellStyle name="Normal 4 5 5 4 2" xfId="17457" xr:uid="{FE8FCFAD-D612-458F-8111-9B172F8CDC8B}"/>
    <cellStyle name="Normal 4 5 5 5" xfId="9910" xr:uid="{09018AD2-7195-4BCD-A200-DB43248BB54A}"/>
    <cellStyle name="Normal 4 5 5 5 2" xfId="20290" xr:uid="{DEBBE446-73DC-42F4-A2CE-F06CE3F5CC13}"/>
    <cellStyle name="Normal 4 5 5 6" xfId="24109" xr:uid="{8295CE0F-969D-4DEC-B1FD-A2B0851FBB93}"/>
    <cellStyle name="Normal 4 5 5 7" xfId="13936" xr:uid="{ED9C66A4-C167-408D-A40E-CCD3909AAB32}"/>
    <cellStyle name="Normal 4 5 6" xfId="2941" xr:uid="{00000000-0005-0000-0000-000080060000}"/>
    <cellStyle name="Normal 4 5 6 2" xfId="6121" xr:uid="{8289F053-B125-4065-9B80-4CE1903DC934}"/>
    <cellStyle name="Normal 4 5 6 2 2" xfId="25632" xr:uid="{FB938224-4086-43FB-B5EE-CF78584A9791}"/>
    <cellStyle name="Normal 4 5 6 2 3" xfId="27490" xr:uid="{7D4C0B84-FFDD-489C-A5A5-322D84EA64AB}"/>
    <cellStyle name="Normal 4 5 6 2 4" xfId="15599" xr:uid="{F2DE9FFD-A9D0-4777-AABA-3933C92E408A}"/>
    <cellStyle name="Normal 4 5 6 3" xfId="8052" xr:uid="{97E97715-25E4-45DD-BBB9-7EE1D8D26A29}"/>
    <cellStyle name="Normal 4 5 6 3 2" xfId="28757" xr:uid="{481442CD-098A-4693-AEE9-B34E445C8564}"/>
    <cellStyle name="Normal 4 5 6 3 3" xfId="18432" xr:uid="{A4D5C3BA-C727-49AE-B674-1569EE4AEC46}"/>
    <cellStyle name="Normal 4 5 6 4" xfId="10885" xr:uid="{7FB32AF5-F084-47F5-9D59-1E96D73637F7}"/>
    <cellStyle name="Normal 4 5 6 4 2" xfId="21265" xr:uid="{0E26F104-831C-4146-BBFD-9B01FAAEB27F}"/>
    <cellStyle name="Normal 4 5 6 5" xfId="25563" xr:uid="{C740A216-2D57-4DC2-9D60-F28DEF7CFA53}"/>
    <cellStyle name="Normal 4 5 6 6" xfId="13462" xr:uid="{BEA4189C-BDE5-406D-8106-BAA681283927}"/>
    <cellStyle name="Normal 4 5 7" xfId="2482" xr:uid="{00000000-0005-0000-0000-000081060000}"/>
    <cellStyle name="Normal 4 5 7 2" xfId="5768" xr:uid="{D53AFC23-5220-4212-9169-92706A1A5E76}"/>
    <cellStyle name="Normal 4 5 7 2 2" xfId="28515" xr:uid="{FC06777D-9BE7-45DB-9AFF-1E1E2878CFF4}"/>
    <cellStyle name="Normal 4 5 7 2 3" xfId="15154" xr:uid="{1CF306E4-6761-4571-8151-7925ECDA9294}"/>
    <cellStyle name="Normal 4 5 7 3" xfId="7607" xr:uid="{40B0CBA3-1331-441F-A438-DCCE573111BC}"/>
    <cellStyle name="Normal 4 5 7 3 2" xfId="17987" xr:uid="{93D1D9F1-970E-4FB5-9F4E-9FCC5E03E973}"/>
    <cellStyle name="Normal 4 5 7 4" xfId="10440" xr:uid="{50C57C61-110F-482B-B2D6-9E74AAF3C889}"/>
    <cellStyle name="Normal 4 5 7 4 2" xfId="20820" xr:uid="{088DCA51-F8F7-45F3-8ADE-3690CA5A4DA9}"/>
    <cellStyle name="Normal 4 5 7 5" xfId="25071" xr:uid="{93913901-167A-4853-89BE-CD5C9E2D55BE}"/>
    <cellStyle name="Normal 4 5 7 6" xfId="12870" xr:uid="{D3A27890-A68A-480F-947A-55E902196E2B}"/>
    <cellStyle name="Normal 4 5 8" xfId="2176" xr:uid="{00000000-0005-0000-0000-000068060000}"/>
    <cellStyle name="Normal 4 5 8 2" xfId="7303" xr:uid="{291A5AB1-AC31-49A1-8203-9F51529AD636}"/>
    <cellStyle name="Normal 4 5 8 2 2" xfId="17683" xr:uid="{DE9FB33E-AB3A-47D6-90CB-2CBA608AEA40}"/>
    <cellStyle name="Normal 4 5 8 3" xfId="10136" xr:uid="{EC6E9979-1D68-42ED-BF78-07F100900E03}"/>
    <cellStyle name="Normal 4 5 8 3 2" xfId="20516" xr:uid="{DAF369CA-2D58-4AFD-A919-9EAD2C3CF720}"/>
    <cellStyle name="Normal 4 5 8 4" xfId="22893" xr:uid="{40973BC3-78C2-47D6-ABCC-E65DCBF39FB6}"/>
    <cellStyle name="Normal 4 5 8 5" xfId="14850" xr:uid="{ACAF7595-D900-400F-96B1-516EB766474D}"/>
    <cellStyle name="Normal 4 5 9" xfId="3993" xr:uid="{91D3A399-68E9-469C-8A0A-350305A8561B}"/>
    <cellStyle name="Normal 4 5 9 2" xfId="8817" xr:uid="{EF6897BD-557A-4A45-9F60-B014DCE4A927}"/>
    <cellStyle name="Normal 4 5 9 2 2" xfId="19197" xr:uid="{ACF224B1-ACA4-4ACA-8CC8-004E5D016286}"/>
    <cellStyle name="Normal 4 5 9 3" xfId="11650" xr:uid="{345967C5-DAE6-4233-A16F-747397CE158E}"/>
    <cellStyle name="Normal 4 5 9 3 2" xfId="22030" xr:uid="{97B64D74-B138-4706-A078-CCFD9F606C89}"/>
    <cellStyle name="Normal 4 5 9 4" xfId="16364" xr:uid="{E3E0A48C-0EE3-4A4F-984F-7C509E41F676}"/>
    <cellStyle name="Normal 4 6" xfId="1025" xr:uid="{00000000-0005-0000-0000-0000B3050000}"/>
    <cellStyle name="Normal 4 6 10" xfId="5327" xr:uid="{0C28CB16-68EA-42ED-BB70-906C37DC531A}"/>
    <cellStyle name="Normal 4 6 10 2" xfId="14625" xr:uid="{FF9121A2-83A1-4951-B51F-0ABD25335A2E}"/>
    <cellStyle name="Normal 4 6 11" xfId="7078" xr:uid="{33A56829-01D2-4684-9E7C-A90C663291F2}"/>
    <cellStyle name="Normal 4 6 11 2" xfId="17458" xr:uid="{722E9304-BBD0-4679-B3C2-65715E6CC4A7}"/>
    <cellStyle name="Normal 4 6 12" xfId="9911" xr:uid="{CD9E0B6E-51AE-4A65-BC1B-658D1E621266}"/>
    <cellStyle name="Normal 4 6 12 2" xfId="20291" xr:uid="{814F4D16-02C4-451E-9192-8C98D690B1DD}"/>
    <cellStyle name="Normal 4 6 13" xfId="23301" xr:uid="{62C3DB15-E4ED-45C7-9B52-8901B051FE55}"/>
    <cellStyle name="Normal 4 6 14" xfId="12414" xr:uid="{C633D6F3-9737-4C2E-B84E-2AC91B2C0E85}"/>
    <cellStyle name="Normal 4 6 2" xfId="1026" xr:uid="{00000000-0005-0000-0000-0000B4050000}"/>
    <cellStyle name="Normal 4 6 2 10" xfId="7079" xr:uid="{7A1A84C5-39EF-4122-B38A-C515D21A5FE6}"/>
    <cellStyle name="Normal 4 6 2 10 2" xfId="17459" xr:uid="{F468F3F2-39EF-423B-BEFD-55041D6A2BB3}"/>
    <cellStyle name="Normal 4 6 2 11" xfId="9912" xr:uid="{FCE9CA63-E303-4279-BCEB-BB1AFC702794}"/>
    <cellStyle name="Normal 4 6 2 11 2" xfId="20292" xr:uid="{C70D2436-8A40-40FD-96E2-2F6B5E428B92}"/>
    <cellStyle name="Normal 4 6 2 12" xfId="22693" xr:uid="{669146A1-A520-4013-8D63-08A79CDED512}"/>
    <cellStyle name="Normal 4 6 2 13" xfId="12474" xr:uid="{90241AAD-0CD6-41BC-A879-79AAE70544AC}"/>
    <cellStyle name="Normal 4 6 2 2" xfId="1027" xr:uid="{00000000-0005-0000-0000-0000B5050000}"/>
    <cellStyle name="Normal 4 6 2 2 10" xfId="13039" xr:uid="{6FA01EE3-F9F0-4984-AD38-5C094CD9AE5A}"/>
    <cellStyle name="Normal 4 6 2 2 2" xfId="2798" xr:uid="{00000000-0005-0000-0000-000085060000}"/>
    <cellStyle name="Normal 4 6 2 2 2 2" xfId="3372" xr:uid="{00000000-0005-0000-0000-000086060000}"/>
    <cellStyle name="Normal 4 6 2 2 2 2 2" xfId="6430" xr:uid="{46C1C465-1ECA-4F70-97B0-A5127B806E50}"/>
    <cellStyle name="Normal 4 6 2 2 2 2 2 2" xfId="25945" xr:uid="{EB53E93D-A7E3-4A0B-94AE-601D33B70F7C}"/>
    <cellStyle name="Normal 4 6 2 2 2 2 2 3" xfId="15999" xr:uid="{A9A08517-D890-449F-9AE8-DB3AC7156A4B}"/>
    <cellStyle name="Normal 4 6 2 2 2 2 3" xfId="8452" xr:uid="{FFD41181-32F6-4DB2-BDBA-22F84A18C731}"/>
    <cellStyle name="Normal 4 6 2 2 2 2 3 2" xfId="18832" xr:uid="{D5EEAA85-B873-42BB-A1D6-C3D692D98009}"/>
    <cellStyle name="Normal 4 6 2 2 2 2 4" xfId="11285" xr:uid="{AC591E7F-A936-47AE-8D97-8E58F0CC77C1}"/>
    <cellStyle name="Normal 4 6 2 2 2 2 4 2" xfId="21665" xr:uid="{ED92329A-0CDA-40FA-B99A-6DAE0049D0EE}"/>
    <cellStyle name="Normal 4 6 2 2 2 2 5" xfId="22710" xr:uid="{29DD1439-4647-45C0-A5BB-D8A53D8EA0C6}"/>
    <cellStyle name="Normal 4 6 2 2 2 2 6" xfId="13939" xr:uid="{117987FD-D06D-4E3F-B84D-C32959E27025}"/>
    <cellStyle name="Normal 4 6 2 2 2 3" xfId="4348" xr:uid="{D5DEB954-C0A1-4A31-8478-A8A05F96D4B8}"/>
    <cellStyle name="Normal 4 6 2 2 2 3 2" xfId="9120" xr:uid="{8EF489EF-50C0-43F1-B259-76B2B1811B71}"/>
    <cellStyle name="Normal 4 6 2 2 2 3 2 2" xfId="29163" xr:uid="{F317FB8D-F678-4CC8-9ACD-97F03CF0E5CB}"/>
    <cellStyle name="Normal 4 6 2 2 2 3 2 3" xfId="19500" xr:uid="{4C00B135-26C6-451D-9974-2C80BE207696}"/>
    <cellStyle name="Normal 4 6 2 2 2 3 3" xfId="11953" xr:uid="{14C4C8B8-24FD-4825-A155-75173C10E544}"/>
    <cellStyle name="Normal 4 6 2 2 2 3 3 2" xfId="22333" xr:uid="{329F8AF8-FF7C-4181-B235-DEEA3343C9B7}"/>
    <cellStyle name="Normal 4 6 2 2 2 3 4" xfId="25430" xr:uid="{B521D83F-449A-48BF-917B-E534CA576C87}"/>
    <cellStyle name="Normal 4 6 2 2 2 3 5" xfId="16667" xr:uid="{8102EE3F-FEE4-437B-8EB4-A477D4941138}"/>
    <cellStyle name="Normal 4 6 2 2 2 4" xfId="6016" xr:uid="{C783EF5B-C02D-4E1D-80B9-0CF81A0D89A1}"/>
    <cellStyle name="Normal 4 6 2 2 2 4 2" xfId="26085" xr:uid="{5846167A-769B-4FE7-BD08-54AB5BACF3C7}"/>
    <cellStyle name="Normal 4 6 2 2 2 4 3" xfId="15469" xr:uid="{41262F22-8D53-4A0B-AD9F-5619F796BB3D}"/>
    <cellStyle name="Normal 4 6 2 2 2 5" xfId="7922" xr:uid="{3C2C3F16-B06A-4716-A24E-76E03C1BD422}"/>
    <cellStyle name="Normal 4 6 2 2 2 5 2" xfId="18302" xr:uid="{DD8FE170-101B-42FD-A7F3-255F21271763}"/>
    <cellStyle name="Normal 4 6 2 2 2 6" xfId="10755" xr:uid="{735402AE-AA86-4645-BC87-5D037ED6794D}"/>
    <cellStyle name="Normal 4 6 2 2 2 6 2" xfId="21135" xr:uid="{0BAB771B-960F-4482-9C45-054D3D05C2CD}"/>
    <cellStyle name="Normal 4 6 2 2 2 7" xfId="24346" xr:uid="{4C301CF6-6B74-4665-92EC-864110B94E09}"/>
    <cellStyle name="Normal 4 6 2 2 2 8" xfId="13260" xr:uid="{7B9A48AF-8C5B-463E-91AD-FBC68180DEDF}"/>
    <cellStyle name="Normal 4 6 2 2 3" xfId="3373" xr:uid="{00000000-0005-0000-0000-000087060000}"/>
    <cellStyle name="Normal 4 6 2 2 3 2" xfId="4545" xr:uid="{BFCF5E32-216A-483A-AD55-2722FAC4318F}"/>
    <cellStyle name="Normal 4 6 2 2 3 2 2" xfId="9317" xr:uid="{BA7CAE72-2177-49EC-A9B2-BC87F4E70D4E}"/>
    <cellStyle name="Normal 4 6 2 2 3 2 2 2" xfId="19697" xr:uid="{7228007E-DC5B-44AE-AAE9-11E8B76A8BFF}"/>
    <cellStyle name="Normal 4 6 2 2 3 2 3" xfId="12150" xr:uid="{29DCCD41-7DE6-4377-9C16-0307B6B7E77A}"/>
    <cellStyle name="Normal 4 6 2 2 3 2 3 2" xfId="22530" xr:uid="{23C9BCEB-E65C-45F0-9F26-55E7B1D335CD}"/>
    <cellStyle name="Normal 4 6 2 2 3 2 4" xfId="27463" xr:uid="{021EF560-5E99-4968-9F1D-7509E16725F3}"/>
    <cellStyle name="Normal 4 6 2 2 3 2 5" xfId="16864" xr:uid="{D55ADE14-B7B1-4D41-9029-FDFC077556B0}"/>
    <cellStyle name="Normal 4 6 2 2 3 3" xfId="6431" xr:uid="{DD6B51D7-D03E-466E-BCF0-7778F96B21F9}"/>
    <cellStyle name="Normal 4 6 2 2 3 3 2" xfId="16000" xr:uid="{247704BE-F97F-4C13-8470-47A729758F75}"/>
    <cellStyle name="Normal 4 6 2 2 3 4" xfId="8453" xr:uid="{861ACCDF-A24B-4060-A0E3-8CD3E8CA9A52}"/>
    <cellStyle name="Normal 4 6 2 2 3 4 2" xfId="18833" xr:uid="{DD830CC8-3449-4E92-A65F-AD122329EA83}"/>
    <cellStyle name="Normal 4 6 2 2 3 5" xfId="11286" xr:uid="{2048C4C1-A745-48D0-8F53-7ECC9DC9EE58}"/>
    <cellStyle name="Normal 4 6 2 2 3 5 2" xfId="21666" xr:uid="{D983ABD9-A86E-40CF-9A2C-17BA76DB65F3}"/>
    <cellStyle name="Normal 4 6 2 2 3 6" xfId="23570" xr:uid="{2814C6B9-AF17-482E-BCAD-B9F62AA51F35}"/>
    <cellStyle name="Normal 4 6 2 2 3 7" xfId="13940" xr:uid="{F5739022-5223-406A-BA03-1C91FECBADEF}"/>
    <cellStyle name="Normal 4 6 2 2 4" xfId="3371" xr:uid="{00000000-0005-0000-0000-000088060000}"/>
    <cellStyle name="Normal 4 6 2 2 4 2" xfId="6429" xr:uid="{238C84E5-6F33-43AE-8C8A-00735DF97ECB}"/>
    <cellStyle name="Normal 4 6 2 2 4 2 2" xfId="27684" xr:uid="{217227E8-B500-43BA-A371-EF25835FC96C}"/>
    <cellStyle name="Normal 4 6 2 2 4 2 3" xfId="15998" xr:uid="{A5A40F7E-9E60-4856-B011-E6B594DEDD77}"/>
    <cellStyle name="Normal 4 6 2 2 4 3" xfId="8451" xr:uid="{7702EDA0-DDD6-4B61-A178-22E38269048C}"/>
    <cellStyle name="Normal 4 6 2 2 4 3 2" xfId="18831" xr:uid="{C549DCEC-4430-47E0-B2EC-44589FA07C0C}"/>
    <cellStyle name="Normal 4 6 2 2 4 4" xfId="11284" xr:uid="{AAC401BE-E29B-468C-9674-D73F6EEF4246}"/>
    <cellStyle name="Normal 4 6 2 2 4 4 2" xfId="21664" xr:uid="{01E2D04D-4996-4EBB-AF62-62703EAEF02D}"/>
    <cellStyle name="Normal 4 6 2 2 4 5" xfId="25573" xr:uid="{E1C4CBC8-9ED7-4382-BF6B-7BBCE7379DC1}"/>
    <cellStyle name="Normal 4 6 2 2 4 6" xfId="13938" xr:uid="{AB21AA70-4C29-4E40-82A6-27E05CEFD33C}"/>
    <cellStyle name="Normal 4 6 2 2 5" xfId="4240" xr:uid="{7BBC9497-82B0-4ADB-A7A3-2F1533CE31CC}"/>
    <cellStyle name="Normal 4 6 2 2 5 2" xfId="9012" xr:uid="{B9ED2CFE-69D1-4188-ADEF-5D6363C8360F}"/>
    <cellStyle name="Normal 4 6 2 2 5 2 2" xfId="29083" xr:uid="{7CE498E7-E51D-4A07-B524-3164CAB63061}"/>
    <cellStyle name="Normal 4 6 2 2 5 2 3" xfId="19392" xr:uid="{043CDCFB-1C20-4D1F-91C0-F42D8CEADAE4}"/>
    <cellStyle name="Normal 4 6 2 2 5 3" xfId="11845" xr:uid="{B5DE2472-92FD-4AD6-B80E-8F7054A7112C}"/>
    <cellStyle name="Normal 4 6 2 2 5 3 2" xfId="22225" xr:uid="{2C3B597A-756B-4D67-9D62-0C244C280664}"/>
    <cellStyle name="Normal 4 6 2 2 5 4" xfId="22887" xr:uid="{C6014893-A7C7-4A82-9CA3-CA61DA4F29D4}"/>
    <cellStyle name="Normal 4 6 2 2 5 5" xfId="16559" xr:uid="{4BB7572C-CABF-4AB6-A614-BBE127A3BA44}"/>
    <cellStyle name="Normal 4 6 2 2 6" xfId="5329" xr:uid="{0BC6F27B-5223-4C6B-A1BD-C0DAAC3F5FFA}"/>
    <cellStyle name="Normal 4 6 2 2 6 2" xfId="26510" xr:uid="{B9489960-85F9-4505-A5C2-1F8532D4F4DF}"/>
    <cellStyle name="Normal 4 6 2 2 6 3" xfId="14627" xr:uid="{CF5B7C4E-A7A0-4306-97EE-8FEBF7CAB449}"/>
    <cellStyle name="Normal 4 6 2 2 7" xfId="7080" xr:uid="{DC6C013B-8A94-4095-AF5D-268893FFE2A2}"/>
    <cellStyle name="Normal 4 6 2 2 7 2" xfId="17460" xr:uid="{3E27D583-53B5-49F9-8AA4-8796FABFE141}"/>
    <cellStyle name="Normal 4 6 2 2 8" xfId="9913" xr:uid="{CBB50BD5-681D-443C-9868-4193C8A822BE}"/>
    <cellStyle name="Normal 4 6 2 2 8 2" xfId="20293" xr:uid="{47608F98-F220-4E32-A389-7F1FF8F58975}"/>
    <cellStyle name="Normal 4 6 2 2 9" xfId="25553" xr:uid="{F51A6025-3625-4273-96DD-FA29E6925DE5}"/>
    <cellStyle name="Normal 4 6 2 3" xfId="2797" xr:uid="{00000000-0005-0000-0000-000089060000}"/>
    <cellStyle name="Normal 4 6 2 3 2" xfId="3374" xr:uid="{00000000-0005-0000-0000-00008A060000}"/>
    <cellStyle name="Normal 4 6 2 3 2 2" xfId="6432" xr:uid="{880CAF5C-4AC2-4228-BFF6-717331E14064}"/>
    <cellStyle name="Normal 4 6 2 3 2 2 2" xfId="27458" xr:uid="{C2291383-4F7F-471B-B6F6-643F1244FFA0}"/>
    <cellStyle name="Normal 4 6 2 3 2 2 3" xfId="16001" xr:uid="{8D5A8F50-BECA-49B4-9B6F-7F3E5334F744}"/>
    <cellStyle name="Normal 4 6 2 3 2 3" xfId="8454" xr:uid="{9FD6D99F-F8BC-4485-89F9-262AD42F3226}"/>
    <cellStyle name="Normal 4 6 2 3 2 3 2" xfId="18834" xr:uid="{03B18222-BF3C-42FE-A591-71C34DA0E657}"/>
    <cellStyle name="Normal 4 6 2 3 2 4" xfId="11287" xr:uid="{4D8CE8A3-16C8-4C1F-ADA3-A839C5636C16}"/>
    <cellStyle name="Normal 4 6 2 3 2 4 2" xfId="21667" xr:uid="{3EB5A2D3-8416-40DA-85A2-7E435DA59E15}"/>
    <cellStyle name="Normal 4 6 2 3 2 5" xfId="23456" xr:uid="{A9AE0ADF-588F-433F-BC38-596516722669}"/>
    <cellStyle name="Normal 4 6 2 3 2 6" xfId="13941" xr:uid="{EA1AC588-B608-4722-8945-FC4F3505763E}"/>
    <cellStyle name="Normal 4 6 2 3 3" xfId="4347" xr:uid="{33991BCD-F775-4318-80DB-758A0F992761}"/>
    <cellStyle name="Normal 4 6 2 3 3 2" xfId="9119" xr:uid="{B420165E-4375-445C-A6FA-7FDFBC7CFB61}"/>
    <cellStyle name="Normal 4 6 2 3 3 2 2" xfId="29162" xr:uid="{7C4D684C-7F2D-4649-ABF0-FCD9C55140AA}"/>
    <cellStyle name="Normal 4 6 2 3 3 2 3" xfId="19499" xr:uid="{9E68BC75-A358-42E8-ACFB-EDBA14863A2E}"/>
    <cellStyle name="Normal 4 6 2 3 3 3" xfId="11952" xr:uid="{261320A2-93F7-4A07-9958-424AAD113807}"/>
    <cellStyle name="Normal 4 6 2 3 3 3 2" xfId="22332" xr:uid="{949CAFC4-8871-4ACE-BEDE-5CF90CEFC2B9}"/>
    <cellStyle name="Normal 4 6 2 3 3 4" xfId="23789" xr:uid="{74D6E03D-3524-44D2-95CC-50F897D80617}"/>
    <cellStyle name="Normal 4 6 2 3 3 5" xfId="16666" xr:uid="{2236F4F1-DC6E-4ADC-B66E-8AD3A6423D89}"/>
    <cellStyle name="Normal 4 6 2 3 4" xfId="6015" xr:uid="{549DDB82-193B-40EB-BA86-5591FDFDE21C}"/>
    <cellStyle name="Normal 4 6 2 3 4 2" xfId="28740" xr:uid="{66E455AA-C372-40FF-BCAA-19EB6694B7F7}"/>
    <cellStyle name="Normal 4 6 2 3 4 3" xfId="15468" xr:uid="{05D3D57B-DDB3-41F1-82B1-B823E9146CA9}"/>
    <cellStyle name="Normal 4 6 2 3 5" xfId="7921" xr:uid="{578D98C4-7BBC-4E51-A64A-87B87A34B3A3}"/>
    <cellStyle name="Normal 4 6 2 3 5 2" xfId="18301" xr:uid="{887E17B5-1162-4D84-910B-C7259F3F7D5C}"/>
    <cellStyle name="Normal 4 6 2 3 6" xfId="10754" xr:uid="{EC7B1093-E08D-43FB-A576-FB7BF1F8C0E9}"/>
    <cellStyle name="Normal 4 6 2 3 6 2" xfId="21134" xr:uid="{002DD402-31AF-43C4-A8FD-480AABED7F2F}"/>
    <cellStyle name="Normal 4 6 2 3 7" xfId="24846" xr:uid="{5FA861CB-960F-4F70-8496-8715392A77B1}"/>
    <cellStyle name="Normal 4 6 2 3 8" xfId="13259" xr:uid="{5F45DE9B-7C40-47FD-A7B2-AA4DF5042440}"/>
    <cellStyle name="Normal 4 6 2 4" xfId="3375" xr:uid="{00000000-0005-0000-0000-00008B060000}"/>
    <cellStyle name="Normal 4 6 2 4 2" xfId="4546" xr:uid="{749E27D2-7FCE-4D76-9AA5-6D44FC29F920}"/>
    <cellStyle name="Normal 4 6 2 4 2 2" xfId="9318" xr:uid="{9EFD28D9-37C4-4EDC-AA86-4C8EFF8AF0C6}"/>
    <cellStyle name="Normal 4 6 2 4 2 2 2" xfId="19698" xr:uid="{9DEFEACB-BD51-4E5C-ADB6-7EE6CE7D305E}"/>
    <cellStyle name="Normal 4 6 2 4 2 3" xfId="12151" xr:uid="{1422BA2B-04C1-464D-8F5A-C55CBB0A4305}"/>
    <cellStyle name="Normal 4 6 2 4 2 3 2" xfId="22531" xr:uid="{E0E79656-BC44-4B8D-BC07-773BF57F1545}"/>
    <cellStyle name="Normal 4 6 2 4 2 4" xfId="28224" xr:uid="{27FFF2D2-6DF0-4A23-9AE8-59C2B0104837}"/>
    <cellStyle name="Normal 4 6 2 4 2 5" xfId="16865" xr:uid="{ABE290DE-BBD1-4714-B8E9-936D08C7DAC6}"/>
    <cellStyle name="Normal 4 6 2 4 3" xfId="6433" xr:uid="{9E72A876-C62D-4F44-8E52-DCAC54AC59A6}"/>
    <cellStyle name="Normal 4 6 2 4 3 2" xfId="16002" xr:uid="{5ED750DD-F985-4D60-B795-87EA2355995A}"/>
    <cellStyle name="Normal 4 6 2 4 4" xfId="8455" xr:uid="{FCCF48FB-37BC-42B7-9431-B4CDCEFB7844}"/>
    <cellStyle name="Normal 4 6 2 4 4 2" xfId="18835" xr:uid="{FFA19266-D96D-4747-AA47-FD9F5C716AC7}"/>
    <cellStyle name="Normal 4 6 2 4 5" xfId="11288" xr:uid="{52B16D53-16A7-4D69-B14D-5E03BD6D4452}"/>
    <cellStyle name="Normal 4 6 2 4 5 2" xfId="21668" xr:uid="{E7995802-90F3-422F-8B7F-E0636E370639}"/>
    <cellStyle name="Normal 4 6 2 4 6" xfId="23820" xr:uid="{F2D36C3B-1B93-4771-8680-B2C00BEE802A}"/>
    <cellStyle name="Normal 4 6 2 4 7" xfId="13942" xr:uid="{F2571187-447E-4431-998D-0C219264E416}"/>
    <cellStyle name="Normal 4 6 2 5" xfId="3370" xr:uid="{00000000-0005-0000-0000-00008C060000}"/>
    <cellStyle name="Normal 4 6 2 5 2" xfId="6428" xr:uid="{01A369A0-5815-472D-97F3-A707B176889F}"/>
    <cellStyle name="Normal 4 6 2 5 2 2" xfId="26381" xr:uid="{16CB294B-F5FE-4515-BC4C-7748DEE1246C}"/>
    <cellStyle name="Normal 4 6 2 5 2 3" xfId="15997" xr:uid="{72F13864-9C06-40FA-BE5B-611CC6680535}"/>
    <cellStyle name="Normal 4 6 2 5 3" xfId="8450" xr:uid="{329386A7-6D86-40F6-8462-4DBE5BCB0B6D}"/>
    <cellStyle name="Normal 4 6 2 5 3 2" xfId="18830" xr:uid="{66D3882B-A6BA-47A6-8426-7BF6347CC412}"/>
    <cellStyle name="Normal 4 6 2 5 4" xfId="11283" xr:uid="{0D6E7808-C939-4A45-835C-6D27BEA1445A}"/>
    <cellStyle name="Normal 4 6 2 5 4 2" xfId="21663" xr:uid="{0C4BD208-8BE2-47DF-95F1-9787C9753DB7}"/>
    <cellStyle name="Normal 4 6 2 5 5" xfId="23230" xr:uid="{A0757412-99F0-4C37-9858-3E46AAA0C5DD}"/>
    <cellStyle name="Normal 4 6 2 5 6" xfId="13937" xr:uid="{E9B9564E-68B5-4E24-9065-9266C55071EC}"/>
    <cellStyle name="Normal 4 6 2 6" xfId="2548" xr:uid="{00000000-0005-0000-0000-00008D060000}"/>
    <cellStyle name="Normal 4 6 2 6 2" xfId="5820" xr:uid="{41544DA0-315C-44C7-AB6A-C9E301631538}"/>
    <cellStyle name="Normal 4 6 2 6 2 2" xfId="27510" xr:uid="{B3544BF6-F1E3-4B61-A540-E164104E4554}"/>
    <cellStyle name="Normal 4 6 2 6 2 3" xfId="15220" xr:uid="{7CD8B811-98BB-46E5-9CBA-D4CB87EA26E7}"/>
    <cellStyle name="Normal 4 6 2 6 3" xfId="7673" xr:uid="{7DCDBF62-8E47-4CB3-B802-602270E11C65}"/>
    <cellStyle name="Normal 4 6 2 6 3 2" xfId="18053" xr:uid="{61C0FDFA-84FE-454C-BD28-7756B99CB7D9}"/>
    <cellStyle name="Normal 4 6 2 6 4" xfId="10506" xr:uid="{0844F20E-431F-4A55-9533-1A1A9A61E0C7}"/>
    <cellStyle name="Normal 4 6 2 6 4 2" xfId="20886" xr:uid="{2882705B-DE5A-47A0-980E-CCA99F13C3A7}"/>
    <cellStyle name="Normal 4 6 2 6 5" xfId="22883" xr:uid="{E569D9BE-2496-4E68-BCDB-7012DD07E64E}"/>
    <cellStyle name="Normal 4 6 2 6 6" xfId="12936" xr:uid="{5886AA2B-A425-4F55-ACF6-F4BA10054406}"/>
    <cellStyle name="Normal 4 6 2 7" xfId="2242" xr:uid="{00000000-0005-0000-0000-000083060000}"/>
    <cellStyle name="Normal 4 6 2 7 2" xfId="7369" xr:uid="{84744B32-E0B7-4FC2-BB3B-B844A50F7DD0}"/>
    <cellStyle name="Normal 4 6 2 7 2 2" xfId="17749" xr:uid="{EDB24E2C-1183-4A31-B407-E5DFC0DCEDDC}"/>
    <cellStyle name="Normal 4 6 2 7 3" xfId="10202" xr:uid="{BA064AAF-62D6-4D3E-A5FB-B26EF5E73022}"/>
    <cellStyle name="Normal 4 6 2 7 3 2" xfId="20582" xr:uid="{FC3E2AD7-2C23-44A9-8943-266601646C4B}"/>
    <cellStyle name="Normal 4 6 2 7 4" xfId="25326" xr:uid="{222E9E21-D11A-4201-9FF5-9E84412AD29A}"/>
    <cellStyle name="Normal 4 6 2 7 5" xfId="14916" xr:uid="{8E47B897-A7B3-49F2-94FB-E0E005800D29}"/>
    <cellStyle name="Normal 4 6 2 8" xfId="3795" xr:uid="{66B84ED8-BC9E-4498-A73B-35889857A41E}"/>
    <cellStyle name="Normal 4 6 2 8 2" xfId="8631" xr:uid="{0F4416F8-99F8-41E9-A3CF-47FF7549839A}"/>
    <cellStyle name="Normal 4 6 2 8 2 2" xfId="19011" xr:uid="{A666FD74-CE94-4372-8D89-8248332C0E1E}"/>
    <cellStyle name="Normal 4 6 2 8 3" xfId="11464" xr:uid="{A0875D6F-228A-4E12-BCF7-F94FD1AB637F}"/>
    <cellStyle name="Normal 4 6 2 8 3 2" xfId="21844" xr:uid="{DE2D0665-F305-444B-955F-D1DD4BFCD16F}"/>
    <cellStyle name="Normal 4 6 2 8 4" xfId="16178" xr:uid="{38500B39-885A-4599-BE45-97D879E734F5}"/>
    <cellStyle name="Normal 4 6 2 9" xfId="5328" xr:uid="{65FE34F6-2A0D-4B2D-BC52-5DA0F62E3CEE}"/>
    <cellStyle name="Normal 4 6 2 9 2" xfId="14626" xr:uid="{005A2762-6103-4BE6-A709-99F685D5DE72}"/>
    <cellStyle name="Normal 4 6 3" xfId="1028" xr:uid="{00000000-0005-0000-0000-0000B6050000}"/>
    <cellStyle name="Normal 4 6 3 10" xfId="9914" xr:uid="{65D62F54-5204-4AF7-A9C3-2B42FD0785E3}"/>
    <cellStyle name="Normal 4 6 3 10 2" xfId="20294" xr:uid="{8B81BF18-E32E-4551-B32C-DD2102694D8F}"/>
    <cellStyle name="Normal 4 6 3 11" xfId="24209" xr:uid="{C8F8A3B3-7610-4B3D-88F8-49B14B8E669F}"/>
    <cellStyle name="Normal 4 6 3 12" xfId="12608" xr:uid="{92ACC22C-1DCF-4694-902C-29F38736A8E4}"/>
    <cellStyle name="Normal 4 6 3 2" xfId="2799" xr:uid="{00000000-0005-0000-0000-00008F060000}"/>
    <cellStyle name="Normal 4 6 3 2 2" xfId="3377" xr:uid="{00000000-0005-0000-0000-000090060000}"/>
    <cellStyle name="Normal 4 6 3 2 2 2" xfId="6435" xr:uid="{ECC1323C-BBCE-4C05-85B0-B7CD0379B66F}"/>
    <cellStyle name="Normal 4 6 3 2 2 2 2" xfId="28306" xr:uid="{CC38E7A4-818E-4713-AA1B-5EDBDD564FF5}"/>
    <cellStyle name="Normal 4 6 3 2 2 2 3" xfId="16004" xr:uid="{5D2BBA40-6627-4DA8-894C-64BF6AFF0124}"/>
    <cellStyle name="Normal 4 6 3 2 2 3" xfId="8457" xr:uid="{43FD189E-CF21-4F1F-84A3-354648D057E9}"/>
    <cellStyle name="Normal 4 6 3 2 2 3 2" xfId="18837" xr:uid="{2B00C903-3F5A-47B0-8475-DB1A2595A7FF}"/>
    <cellStyle name="Normal 4 6 3 2 2 4" xfId="11290" xr:uid="{9F945B0E-35D3-47C6-B261-9488E148600D}"/>
    <cellStyle name="Normal 4 6 3 2 2 4 2" xfId="21670" xr:uid="{9BE4E36D-2165-4661-B95D-60B47B200893}"/>
    <cellStyle name="Normal 4 6 3 2 2 5" xfId="23901" xr:uid="{99ADA984-40C4-405F-9146-D49474D20BF9}"/>
    <cellStyle name="Normal 4 6 3 2 2 6" xfId="13944" xr:uid="{4251F45D-B259-4191-887B-749C4FDC8CE6}"/>
    <cellStyle name="Normal 4 6 3 2 3" xfId="4349" xr:uid="{901FB3A0-8012-498C-9CCB-3EF37ACD6D75}"/>
    <cellStyle name="Normal 4 6 3 2 3 2" xfId="9121" xr:uid="{D16C0C56-8186-4342-8995-BAEF3C464C17}"/>
    <cellStyle name="Normal 4 6 3 2 3 2 2" xfId="29164" xr:uid="{C7EF66EA-693F-4B28-9BBC-25B8894BDAE5}"/>
    <cellStyle name="Normal 4 6 3 2 3 2 3" xfId="19501" xr:uid="{5E451109-4797-4230-9A2C-67668D2DDAFC}"/>
    <cellStyle name="Normal 4 6 3 2 3 3" xfId="11954" xr:uid="{BEEED125-E58D-4368-AED4-BBD4584C6ED8}"/>
    <cellStyle name="Normal 4 6 3 2 3 3 2" xfId="22334" xr:uid="{33CE28C0-6194-40B2-BB08-EEACDD9E6787}"/>
    <cellStyle name="Normal 4 6 3 2 3 4" xfId="24024" xr:uid="{7989FA24-BFED-499B-9E24-07FDD2DAA521}"/>
    <cellStyle name="Normal 4 6 3 2 3 5" xfId="16668" xr:uid="{91CA9D4E-359C-4C52-8609-A7C8330665B8}"/>
    <cellStyle name="Normal 4 6 3 2 4" xfId="6017" xr:uid="{59E052AB-7D7E-4A3D-976D-4709C348FFB7}"/>
    <cellStyle name="Normal 4 6 3 2 4 2" xfId="26947" xr:uid="{02767540-DF5E-4B92-80D7-9FD45739C69D}"/>
    <cellStyle name="Normal 4 6 3 2 4 3" xfId="15470" xr:uid="{DDDB477A-4CD4-4AC8-84C7-B0A32B3EBDDC}"/>
    <cellStyle name="Normal 4 6 3 2 5" xfId="7923" xr:uid="{4E6E7CA1-9D4F-4542-984E-C278AFFBBC10}"/>
    <cellStyle name="Normal 4 6 3 2 5 2" xfId="18303" xr:uid="{61542B72-7518-472E-BD8F-792E0FF34D99}"/>
    <cellStyle name="Normal 4 6 3 2 6" xfId="10756" xr:uid="{ABD51765-B398-485E-8795-9B8333D02366}"/>
    <cellStyle name="Normal 4 6 3 2 6 2" xfId="21136" xr:uid="{93867C53-5D9A-4BD7-90FE-2978CC3A71BD}"/>
    <cellStyle name="Normal 4 6 3 2 7" xfId="23037" xr:uid="{D9FA77CE-9ED0-4400-9135-1F8631E9D081}"/>
    <cellStyle name="Normal 4 6 3 2 8" xfId="13261" xr:uid="{51C5BCC4-BF37-4FC8-A816-6C0EC2E4824E}"/>
    <cellStyle name="Normal 4 6 3 3" xfId="3378" xr:uid="{00000000-0005-0000-0000-000091060000}"/>
    <cellStyle name="Normal 4 6 3 3 2" xfId="4547" xr:uid="{E221C829-7C95-4079-854A-5EBDF76DD425}"/>
    <cellStyle name="Normal 4 6 3 3 2 2" xfId="9319" xr:uid="{4DEF5092-6EB7-4BC7-9957-FECF1C25D9F1}"/>
    <cellStyle name="Normal 4 6 3 3 2 2 2" xfId="29294" xr:uid="{D3A93D07-91C3-4843-A204-60D26D324504}"/>
    <cellStyle name="Normal 4 6 3 3 2 2 3" xfId="19699" xr:uid="{DD7743E5-D6EA-4048-BE56-A3455AB786FD}"/>
    <cellStyle name="Normal 4 6 3 3 2 3" xfId="12152" xr:uid="{77A8F7AB-4E87-4258-807B-C7F69B105ADF}"/>
    <cellStyle name="Normal 4 6 3 3 2 3 2" xfId="22532" xr:uid="{58610B75-D3AA-4372-AE19-009B80C3D1A7}"/>
    <cellStyle name="Normal 4 6 3 3 2 4" xfId="24086" xr:uid="{0D6BCC69-94B7-4F2D-AFED-7BA5C54DEC4A}"/>
    <cellStyle name="Normal 4 6 3 3 2 5" xfId="16866" xr:uid="{27469A74-8DD6-41A1-B7AC-C6C4FAAFD828}"/>
    <cellStyle name="Normal 4 6 3 3 3" xfId="6436" xr:uid="{623468F2-DB1D-4A25-9F04-83975724908B}"/>
    <cellStyle name="Normal 4 6 3 3 3 2" xfId="27817" xr:uid="{EBF82967-C964-4B43-BCF0-0679A04E8F94}"/>
    <cellStyle name="Normal 4 6 3 3 3 3" xfId="16005" xr:uid="{5494DBDC-DD7D-4D87-8DEE-442698AE16EA}"/>
    <cellStyle name="Normal 4 6 3 3 4" xfId="8458" xr:uid="{A8365E87-BB44-439D-9A0C-3F33A415FE65}"/>
    <cellStyle name="Normal 4 6 3 3 4 2" xfId="18838" xr:uid="{18EEF64B-50EE-4128-A3E3-2DA4BBF896F7}"/>
    <cellStyle name="Normal 4 6 3 3 5" xfId="11291" xr:uid="{789E31E8-3EB5-48E4-B8B1-CABF5AA7D4A0}"/>
    <cellStyle name="Normal 4 6 3 3 5 2" xfId="21671" xr:uid="{0DEB7017-66B9-4564-A4BB-9E3C9FE50BAC}"/>
    <cellStyle name="Normal 4 6 3 3 6" xfId="25503" xr:uid="{3436378B-9E79-4637-A21E-71AC240B0DDD}"/>
    <cellStyle name="Normal 4 6 3 3 7" xfId="13945" xr:uid="{9AF3BE5F-10EF-4920-A4B5-935A140E3D04}"/>
    <cellStyle name="Normal 4 6 3 4" xfId="3376" xr:uid="{00000000-0005-0000-0000-000092060000}"/>
    <cellStyle name="Normal 4 6 3 4 2" xfId="6434" xr:uid="{A886D118-9798-4B5F-B36C-335C108265F6}"/>
    <cellStyle name="Normal 4 6 3 4 2 2" xfId="26705" xr:uid="{FAB36108-C6D0-47AF-BEE1-BC28397C8375}"/>
    <cellStyle name="Normal 4 6 3 4 2 3" xfId="16003" xr:uid="{CB19526C-0119-4CF9-AAB4-86A3527D295C}"/>
    <cellStyle name="Normal 4 6 3 4 3" xfId="8456" xr:uid="{AF3CC76E-0B3E-4EB8-A8A1-5953B3F0274B}"/>
    <cellStyle name="Normal 4 6 3 4 3 2" xfId="18836" xr:uid="{2EFF01A5-BFE2-42F0-B845-57884D25FD7F}"/>
    <cellStyle name="Normal 4 6 3 4 4" xfId="11289" xr:uid="{625C0DC1-3F0E-4E75-8366-20573A204629}"/>
    <cellStyle name="Normal 4 6 3 4 4 2" xfId="21669" xr:uid="{F42CB666-5D98-4AB0-8DA7-A311C7ED6FFD}"/>
    <cellStyle name="Normal 4 6 3 4 5" xfId="25121" xr:uid="{8232A13F-E8FD-43DB-A4C5-900C2D745B05}"/>
    <cellStyle name="Normal 4 6 3 4 6" xfId="13943" xr:uid="{E230A255-7C47-4E73-9DCC-7CC97062DFB8}"/>
    <cellStyle name="Normal 4 6 3 5" xfId="2591" xr:uid="{00000000-0005-0000-0000-000093060000}"/>
    <cellStyle name="Normal 4 6 3 5 2" xfId="5856" xr:uid="{6D81AD73-E358-4DC6-B538-A344F8457572}"/>
    <cellStyle name="Normal 4 6 3 5 2 2" xfId="26790" xr:uid="{16CED827-F0E7-46A8-96CD-1D6D37DD6EC7}"/>
    <cellStyle name="Normal 4 6 3 5 2 3" xfId="15263" xr:uid="{44B554EA-51CE-4740-88C4-673048E6CE4E}"/>
    <cellStyle name="Normal 4 6 3 5 3" xfId="7716" xr:uid="{E5302134-8F60-4297-9414-BF9364858382}"/>
    <cellStyle name="Normal 4 6 3 5 3 2" xfId="18096" xr:uid="{95A2416F-C317-4DCF-B9B0-F5D2680D25D6}"/>
    <cellStyle name="Normal 4 6 3 5 4" xfId="10549" xr:uid="{6189DE3A-7947-47B5-BFBB-FE8ED5761E0A}"/>
    <cellStyle name="Normal 4 6 3 5 4 2" xfId="20929" xr:uid="{44CBDEB3-C6B6-4F6D-A1B9-6FE03C2B83B1}"/>
    <cellStyle name="Normal 4 6 3 5 5" xfId="23928" xr:uid="{BC0E6D03-EBDA-495D-884C-09FD51EE881D}"/>
    <cellStyle name="Normal 4 6 3 5 6" xfId="12979" xr:uid="{40EAB2F3-82C5-4BFA-8CBB-A38D930B46D9}"/>
    <cellStyle name="Normal 4 6 3 6" xfId="2374" xr:uid="{00000000-0005-0000-0000-00008E060000}"/>
    <cellStyle name="Normal 4 6 3 6 2" xfId="7501" xr:uid="{D5F0E475-829F-4382-B8E0-F6660E807072}"/>
    <cellStyle name="Normal 4 6 3 6 2 2" xfId="17881" xr:uid="{4937C117-2160-4AB8-BEBD-AABD170FF688}"/>
    <cellStyle name="Normal 4 6 3 6 3" xfId="10334" xr:uid="{EBC08E7D-5530-47D8-A3F4-26578A6FE87F}"/>
    <cellStyle name="Normal 4 6 3 6 3 2" xfId="20714" xr:uid="{7AC2691F-6757-43AF-BCC2-16AE5386A8B5}"/>
    <cellStyle name="Normal 4 6 3 6 4" xfId="25445" xr:uid="{9C4F7415-8D2D-4E21-9BFE-337BF7D76875}"/>
    <cellStyle name="Normal 4 6 3 6 5" xfId="15048" xr:uid="{F992069E-7030-4E0F-8FC2-7DF6BC38C7D4}"/>
    <cellStyle name="Normal 4 6 3 7" xfId="3925" xr:uid="{924801CF-FC74-4CA9-B147-9E360EDB88E6}"/>
    <cellStyle name="Normal 4 6 3 7 2" xfId="8757" xr:uid="{4D943242-7C2D-42A4-A9EF-D885DE73F0F0}"/>
    <cellStyle name="Normal 4 6 3 7 2 2" xfId="19137" xr:uid="{88F63E08-9EF1-4D65-85FD-DB425D9DEE45}"/>
    <cellStyle name="Normal 4 6 3 7 3" xfId="11590" xr:uid="{D4F74956-11A9-4EC4-881E-71BDF2275367}"/>
    <cellStyle name="Normal 4 6 3 7 3 2" xfId="21970" xr:uid="{19FDC02D-D04F-456E-9356-E9B81E218EC7}"/>
    <cellStyle name="Normal 4 6 3 7 4" xfId="16304" xr:uid="{E6E6D48B-F82C-45C2-B441-F678F8C3916E}"/>
    <cellStyle name="Normal 4 6 3 8" xfId="5330" xr:uid="{607ADC84-15AD-45CE-8404-B51B4BCF585F}"/>
    <cellStyle name="Normal 4 6 3 8 2" xfId="14628" xr:uid="{423F566A-93EB-4271-9D48-AE6925D4E99E}"/>
    <cellStyle name="Normal 4 6 3 9" xfId="7081" xr:uid="{6B1299FA-5846-4160-B210-58C7C0DDF07D}"/>
    <cellStyle name="Normal 4 6 3 9 2" xfId="17461" xr:uid="{3A67E0D5-267D-4E35-8F08-7307358D77B8}"/>
    <cellStyle name="Normal 4 6 4" xfId="1029" xr:uid="{00000000-0005-0000-0000-0000B7050000}"/>
    <cellStyle name="Normal 4 6 4 2" xfId="3379" xr:uid="{00000000-0005-0000-0000-000095060000}"/>
    <cellStyle name="Normal 4 6 4 2 2" xfId="6437" xr:uid="{DF2BC96C-2FB0-4962-9806-62CD31B7ECED}"/>
    <cellStyle name="Normal 4 6 4 2 2 2" xfId="26973" xr:uid="{8716AC8C-11C4-474C-8456-E9B906350AA6}"/>
    <cellStyle name="Normal 4 6 4 2 2 3" xfId="16006" xr:uid="{A2B4B55D-AE48-42DA-9B4D-D608BAA9A44D}"/>
    <cellStyle name="Normal 4 6 4 2 3" xfId="8459" xr:uid="{6DBD12A6-2213-429C-AC16-8933FD49C409}"/>
    <cellStyle name="Normal 4 6 4 2 3 2" xfId="18839" xr:uid="{8135583A-409D-4449-BE67-C70F4FC82A0F}"/>
    <cellStyle name="Normal 4 6 4 2 4" xfId="11292" xr:uid="{974BD558-C368-47BB-B456-94E3E124EE42}"/>
    <cellStyle name="Normal 4 6 4 2 4 2" xfId="21672" xr:uid="{8B909957-D330-4C32-9A3C-E9EA72CC9DF6}"/>
    <cellStyle name="Normal 4 6 4 2 5" xfId="23755" xr:uid="{80E40EDF-AC2D-43E5-AF8D-8B8412EA8E75}"/>
    <cellStyle name="Normal 4 6 4 2 6" xfId="13946" xr:uid="{9AC6C785-FA2C-4C59-9E87-BABB63367A3C}"/>
    <cellStyle name="Normal 4 6 4 3" xfId="2796" xr:uid="{00000000-0005-0000-0000-000096060000}"/>
    <cellStyle name="Normal 4 6 4 3 2" xfId="6014" xr:uid="{6C483FC5-646A-4F50-85C1-8E995DCF95F1}"/>
    <cellStyle name="Normal 4 6 4 3 2 2" xfId="27503" xr:uid="{8ADA07F8-9A0B-4FC4-A429-84D780E180CE}"/>
    <cellStyle name="Normal 4 6 4 3 2 3" xfId="15467" xr:uid="{C62DDB48-E9B1-4C52-9486-4A9C55884380}"/>
    <cellStyle name="Normal 4 6 4 3 3" xfId="7920" xr:uid="{10E3C720-B3FB-4150-8280-9F5978754AB3}"/>
    <cellStyle name="Normal 4 6 4 3 3 2" xfId="18300" xr:uid="{8BB6CA60-1AC8-47E9-9408-6B49377EC56A}"/>
    <cellStyle name="Normal 4 6 4 3 4" xfId="10753" xr:uid="{21F570A0-3A0C-4A55-830B-E33CF98C2F1B}"/>
    <cellStyle name="Normal 4 6 4 3 4 2" xfId="21133" xr:uid="{BE0654F7-F076-4459-B2AE-3701B9BDDD41}"/>
    <cellStyle name="Normal 4 6 4 3 5" xfId="24884" xr:uid="{5608BF8D-F8BE-4E20-9495-238DAD20BFD1}"/>
    <cellStyle name="Normal 4 6 4 3 6" xfId="13258" xr:uid="{D4DC4BC2-2489-434E-B83E-F5C77EB46244}"/>
    <cellStyle name="Normal 4 6 4 4" xfId="4200" xr:uid="{A57E2CE8-3522-4BE4-A60A-936B9032D4FA}"/>
    <cellStyle name="Normal 4 6 4 4 2" xfId="8972" xr:uid="{C94728F6-AC6E-455A-908E-50D33529407D}"/>
    <cellStyle name="Normal 4 6 4 4 2 2" xfId="19352" xr:uid="{0CA64AC8-0492-4B95-9D47-014B6E1AABEE}"/>
    <cellStyle name="Normal 4 6 4 4 3" xfId="11805" xr:uid="{4AD76A22-88B8-4419-862B-F0BD30D77D2E}"/>
    <cellStyle name="Normal 4 6 4 4 3 2" xfId="22185" xr:uid="{4EB621FE-93A1-4D11-87A8-8318FEB65438}"/>
    <cellStyle name="Normal 4 6 4 4 4" xfId="23075" xr:uid="{733A50BF-9F77-4A27-B6D3-AC1CAF03E720}"/>
    <cellStyle name="Normal 4 6 4 4 5" xfId="16519" xr:uid="{645438F7-51BC-45C7-AE07-E4D07A053734}"/>
    <cellStyle name="Normal 4 6 4 5" xfId="5331" xr:uid="{9AB68C42-FC3A-4C78-8542-B8DA3FD6B9FB}"/>
    <cellStyle name="Normal 4 6 4 5 2" xfId="14629" xr:uid="{73F47F6E-2A0E-4804-AC52-DADCA8073015}"/>
    <cellStyle name="Normal 4 6 4 6" xfId="7082" xr:uid="{73D88EF4-697B-4643-B67A-ADBF92497027}"/>
    <cellStyle name="Normal 4 6 4 6 2" xfId="17462" xr:uid="{E2F6927A-9127-41AD-A8A9-A72D9C1DEF4A}"/>
    <cellStyle name="Normal 4 6 4 7" xfId="9915" xr:uid="{505BD350-6781-42B3-B3A5-60CCEB242031}"/>
    <cellStyle name="Normal 4 6 4 7 2" xfId="20295" xr:uid="{BC126441-CDF2-49F7-8E8E-C90F634FFA7D}"/>
    <cellStyle name="Normal 4 6 4 8" xfId="24941" xr:uid="{8CBEC4C0-6167-4ACD-B708-2F1EF5FCBA0D}"/>
    <cellStyle name="Normal 4 6 4 9" xfId="12766" xr:uid="{F1573951-130D-4364-86D9-F96C85D8EA5C}"/>
    <cellStyle name="Normal 4 6 5" xfId="3380" xr:uid="{00000000-0005-0000-0000-000097060000}"/>
    <cellStyle name="Normal 4 6 5 2" xfId="4548" xr:uid="{581CFBF6-C1AC-444F-A46C-02981E676F45}"/>
    <cellStyle name="Normal 4 6 5 2 2" xfId="9320" xr:uid="{CFAAE2CF-B7A9-4A13-A923-164E8CDC0A96}"/>
    <cellStyle name="Normal 4 6 5 2 2 2" xfId="29295" xr:uid="{ED4DE572-AFE9-42EB-A725-25F832C8068A}"/>
    <cellStyle name="Normal 4 6 5 2 2 3" xfId="19700" xr:uid="{E0FCC1E7-FE38-42F2-B0E0-07FCC59D20A8}"/>
    <cellStyle name="Normal 4 6 5 2 3" xfId="12153" xr:uid="{A1925F0E-E782-467A-B13D-335839335128}"/>
    <cellStyle name="Normal 4 6 5 2 3 2" xfId="22533" xr:uid="{AC00FD10-3A98-4B2C-827D-6861B8AA029B}"/>
    <cellStyle name="Normal 4 6 5 2 4" xfId="23304" xr:uid="{C9677F74-E8DA-4B04-B1E5-90A610B7759B}"/>
    <cellStyle name="Normal 4 6 5 2 5" xfId="16867" xr:uid="{BBFEB372-A371-413B-BB71-5A998ACFD46D}"/>
    <cellStyle name="Normal 4 6 5 3" xfId="6438" xr:uid="{7BEDD6E8-8DEB-4481-93FD-E3DDF32C9C2E}"/>
    <cellStyle name="Normal 4 6 5 3 2" xfId="26243" xr:uid="{243F8F15-6787-4C0A-A720-7FADCA7EEA10}"/>
    <cellStyle name="Normal 4 6 5 3 3" xfId="16007" xr:uid="{A5D04E9F-CB05-4A4F-8261-564A0F8E7F47}"/>
    <cellStyle name="Normal 4 6 5 4" xfId="8460" xr:uid="{532730D0-B859-46F1-8F49-E074F3AD6383}"/>
    <cellStyle name="Normal 4 6 5 4 2" xfId="18840" xr:uid="{DBB5BC43-DA6F-4B42-B0E7-8C259BA09246}"/>
    <cellStyle name="Normal 4 6 5 5" xfId="11293" xr:uid="{162DD07D-91B8-403D-9E9D-0E51B22F1306}"/>
    <cellStyle name="Normal 4 6 5 5 2" xfId="21673" xr:uid="{A456DF34-40D1-4C8D-9238-1A647AA31703}"/>
    <cellStyle name="Normal 4 6 5 6" xfId="25111" xr:uid="{0CC5BDD8-8D65-423E-85DA-4B5C43D446A2}"/>
    <cellStyle name="Normal 4 6 5 7" xfId="13947" xr:uid="{197DA3D7-F9EF-4319-8013-37E02FA82DBE}"/>
    <cellStyle name="Normal 4 6 6" xfId="2943" xr:uid="{00000000-0005-0000-0000-000098060000}"/>
    <cellStyle name="Normal 4 6 6 2" xfId="6123" xr:uid="{AB61B0ED-0C05-4DA9-A5B5-9B1C7FDA926D}"/>
    <cellStyle name="Normal 4 6 6 2 2" xfId="26508" xr:uid="{4E26FDE3-85AD-41CB-BE54-C9C7D9AED855}"/>
    <cellStyle name="Normal 4 6 6 2 3" xfId="15601" xr:uid="{FEB8E9C5-960A-4575-8FDE-A17B18FE6308}"/>
    <cellStyle name="Normal 4 6 6 3" xfId="8054" xr:uid="{7E7448F5-FD6C-40E9-A151-B5B80535108C}"/>
    <cellStyle name="Normal 4 6 6 3 2" xfId="18434" xr:uid="{DE24D157-716F-431F-890B-BD71DF75388E}"/>
    <cellStyle name="Normal 4 6 6 4" xfId="10887" xr:uid="{4AF5FA3F-E5DF-451E-B08B-27DE264D3C73}"/>
    <cellStyle name="Normal 4 6 6 4 2" xfId="21267" xr:uid="{85296F37-8CF4-4711-AAD8-2164B0504D56}"/>
    <cellStyle name="Normal 4 6 6 5" xfId="24034" xr:uid="{EFD7E220-F198-47E0-B4BD-5358AAF6C1A3}"/>
    <cellStyle name="Normal 4 6 6 6" xfId="13464" xr:uid="{2503850D-3D78-45E2-B8FA-EB848C72E4DA}"/>
    <cellStyle name="Normal 4 6 7" xfId="2488" xr:uid="{00000000-0005-0000-0000-000099060000}"/>
    <cellStyle name="Normal 4 6 7 2" xfId="5773" xr:uid="{50B46806-7D8D-42E2-9C6C-C21CBC4D37E3}"/>
    <cellStyle name="Normal 4 6 7 2 2" xfId="26159" xr:uid="{5256F9A0-EFB7-41AC-8504-22C92C43AF49}"/>
    <cellStyle name="Normal 4 6 7 2 3" xfId="15160" xr:uid="{6897A209-42EE-48B8-BFAE-E2EB752E78D0}"/>
    <cellStyle name="Normal 4 6 7 3" xfId="7613" xr:uid="{928CE829-45FF-468E-A724-D3EE3587A3C7}"/>
    <cellStyle name="Normal 4 6 7 3 2" xfId="17993" xr:uid="{F45296D9-6049-45CD-B7D0-0CFB0861CF15}"/>
    <cellStyle name="Normal 4 6 7 4" xfId="10446" xr:uid="{BA5CEA8B-76A7-4BFB-BA5E-EAEA0955FEB6}"/>
    <cellStyle name="Normal 4 6 7 4 2" xfId="20826" xr:uid="{A8D583BB-F8BD-4143-BF7C-57AA7EAD4000}"/>
    <cellStyle name="Normal 4 6 7 5" xfId="23319" xr:uid="{103450DD-2735-4A4C-A33D-984DF1C76EF3}"/>
    <cellStyle name="Normal 4 6 7 6" xfId="12876" xr:uid="{5E9881F1-2B8A-4A6A-B900-3DD69FFF754E}"/>
    <cellStyle name="Normal 4 6 8" xfId="2182" xr:uid="{00000000-0005-0000-0000-000082060000}"/>
    <cellStyle name="Normal 4 6 8 2" xfId="7309" xr:uid="{15F803F6-1D1C-408C-8311-625EC20A9C42}"/>
    <cellStyle name="Normal 4 6 8 2 2" xfId="17689" xr:uid="{ECBBA2BE-6D98-41EE-955A-755DC0787FD2}"/>
    <cellStyle name="Normal 4 6 8 3" xfId="10142" xr:uid="{D7A27A57-4429-427A-B428-FE3C620908DD}"/>
    <cellStyle name="Normal 4 6 8 3 2" xfId="20522" xr:uid="{27F0C316-878F-4708-A6DC-5E58065A94E5}"/>
    <cellStyle name="Normal 4 6 8 4" xfId="24270" xr:uid="{57A341D5-D594-4091-B7AB-8FBEB2695850}"/>
    <cellStyle name="Normal 4 6 8 5" xfId="14856" xr:uid="{B9219575-002C-4DFB-927E-315FE24DBD76}"/>
    <cellStyle name="Normal 4 6 9" xfId="3995" xr:uid="{5B3FB2E7-98AC-4D7F-BA21-C2139A83A87B}"/>
    <cellStyle name="Normal 4 6 9 2" xfId="8819" xr:uid="{3E5090D4-3654-4158-BCF2-FABCE5B40C12}"/>
    <cellStyle name="Normal 4 6 9 2 2" xfId="19199" xr:uid="{7D347B0F-9A4C-4D9C-8307-CFF1A1F2517E}"/>
    <cellStyle name="Normal 4 6 9 3" xfId="11652" xr:uid="{86DCD437-03D8-46D8-8996-3ADBC1159A65}"/>
    <cellStyle name="Normal 4 6 9 3 2" xfId="22032" xr:uid="{50E8EB04-21AB-46A5-8681-584EA55457EA}"/>
    <cellStyle name="Normal 4 6 9 4" xfId="16366" xr:uid="{6FA59F06-511F-49EB-9289-21244F33BEA0}"/>
    <cellStyle name="Normal 4 7" xfId="1030" xr:uid="{00000000-0005-0000-0000-0000B8050000}"/>
    <cellStyle name="Normal 4 7 10" xfId="5332" xr:uid="{ECD87BB0-BD90-49E2-9EE4-1F117221ACC5}"/>
    <cellStyle name="Normal 4 7 10 2" xfId="14630" xr:uid="{578552DA-6914-4709-8E5C-C93C603F32F4}"/>
    <cellStyle name="Normal 4 7 11" xfId="7083" xr:uid="{9290D053-35CD-4DAD-B80F-CACC9D3EF23C}"/>
    <cellStyle name="Normal 4 7 11 2" xfId="17463" xr:uid="{9A5C5777-3C3B-4BE8-A61E-31C493E774F9}"/>
    <cellStyle name="Normal 4 7 12" xfId="9916" xr:uid="{54880313-3C79-496B-A6D2-CCD9E0A1380A}"/>
    <cellStyle name="Normal 4 7 12 2" xfId="20296" xr:uid="{A2342BC1-9AA9-4364-9E56-FE359188ABB0}"/>
    <cellStyle name="Normal 4 7 13" xfId="23855" xr:uid="{EBC395B5-5298-4DCD-92C9-D8E9E3D2D57F}"/>
    <cellStyle name="Normal 4 7 14" xfId="12448" xr:uid="{FCC9BB74-58F6-4344-8DA8-0B927FF84A14}"/>
    <cellStyle name="Normal 4 7 2" xfId="1031" xr:uid="{00000000-0005-0000-0000-0000B9050000}"/>
    <cellStyle name="Normal 4 7 2 10" xfId="9917" xr:uid="{94CF7FCF-8478-4AE2-BFEB-AA8994DB8173}"/>
    <cellStyle name="Normal 4 7 2 10 2" xfId="20297" xr:uid="{B8110599-1DF2-4031-8E30-7BC6F555E3E1}"/>
    <cellStyle name="Normal 4 7 2 11" xfId="23058" xr:uid="{C66A64D2-0115-49AB-8BAC-36C4C9F008CD}"/>
    <cellStyle name="Normal 4 7 2 12" xfId="12609" xr:uid="{372D399D-0D52-40E3-994E-BA9ACBAB3711}"/>
    <cellStyle name="Normal 4 7 2 2" xfId="1032" xr:uid="{00000000-0005-0000-0000-0000BA050000}"/>
    <cellStyle name="Normal 4 7 2 2 2" xfId="3382" xr:uid="{00000000-0005-0000-0000-00009D060000}"/>
    <cellStyle name="Normal 4 7 2 2 2 2" xfId="6440" xr:uid="{E8A3B782-7144-4FB0-A0EE-14B664F1AEEF}"/>
    <cellStyle name="Normal 4 7 2 2 2 2 2" xfId="28065" xr:uid="{29F7E3EA-44BD-4021-8043-DAFB97F08BE6}"/>
    <cellStyle name="Normal 4 7 2 2 2 2 3" xfId="28197" xr:uid="{4F7C77A2-78FE-4A4A-B990-19A68F9D2F5F}"/>
    <cellStyle name="Normal 4 7 2 2 2 2 4" xfId="16009" xr:uid="{F484AA9B-596C-4BA3-AAF6-DE2DAFBC6117}"/>
    <cellStyle name="Normal 4 7 2 2 2 3" xfId="8462" xr:uid="{DB1A5F90-6857-43A1-8F1C-44EADF4E8061}"/>
    <cellStyle name="Normal 4 7 2 2 2 3 2" xfId="28919" xr:uid="{76A5D998-14F7-4EAD-91A8-CE53040F9BFB}"/>
    <cellStyle name="Normal 4 7 2 2 2 3 3" xfId="18842" xr:uid="{5A3404FA-1001-4144-A50A-EE677EE8B9B8}"/>
    <cellStyle name="Normal 4 7 2 2 2 4" xfId="11295" xr:uid="{A28B9933-EC09-4B39-9F68-FD7D5F491CFA}"/>
    <cellStyle name="Normal 4 7 2 2 2 4 2" xfId="21675" xr:uid="{139D2729-7A86-450C-ADE0-E252CD4B5BC9}"/>
    <cellStyle name="Normal 4 7 2 2 2 5" xfId="25330" xr:uid="{8FF248EE-F638-42F5-ACC7-A7C7BDB6519A}"/>
    <cellStyle name="Normal 4 7 2 2 2 6" xfId="13949" xr:uid="{29518F3D-1C02-4796-BB61-1355E1A9BFAF}"/>
    <cellStyle name="Normal 4 7 2 2 3" xfId="4351" xr:uid="{7C9569F9-0B92-4310-B4E2-53E9059F7EF8}"/>
    <cellStyle name="Normal 4 7 2 2 3 2" xfId="9123" xr:uid="{63FAED40-B796-4AEF-BC17-2BF11FA5189D}"/>
    <cellStyle name="Normal 4 7 2 2 3 2 2" xfId="29166" xr:uid="{F085E40B-C5E6-49D6-AEE1-8FC4AA0BDC7C}"/>
    <cellStyle name="Normal 4 7 2 2 3 2 3" xfId="19503" xr:uid="{98648650-F394-48D4-AE0E-51BE9FF8CA15}"/>
    <cellStyle name="Normal 4 7 2 2 3 3" xfId="11956" xr:uid="{8F26758B-F365-4B22-97EB-7FE5B65756B4}"/>
    <cellStyle name="Normal 4 7 2 2 3 3 2" xfId="22336" xr:uid="{F4405DCB-26E9-4D89-AA90-63F15D2747C7}"/>
    <cellStyle name="Normal 4 7 2 2 3 4" xfId="24690" xr:uid="{7F0753E8-F1BD-409E-8269-F6CE2CD8D05E}"/>
    <cellStyle name="Normal 4 7 2 2 3 5" xfId="16670" xr:uid="{09AD0ACB-335F-4A42-90EB-CAD05ED9EB23}"/>
    <cellStyle name="Normal 4 7 2 2 4" xfId="5334" xr:uid="{DB1BE809-91C4-4487-99CB-BA78682A7C08}"/>
    <cellStyle name="Normal 4 7 2 2 4 2" xfId="28188" xr:uid="{A26A072C-D439-465F-8D03-1CF7DF9CD02C}"/>
    <cellStyle name="Normal 4 7 2 2 4 3" xfId="14632" xr:uid="{0139C56B-5A9C-45D6-BBB5-8554DD1B4F94}"/>
    <cellStyle name="Normal 4 7 2 2 5" xfId="7085" xr:uid="{B0630248-094C-483E-9963-30E693C048AA}"/>
    <cellStyle name="Normal 4 7 2 2 5 2" xfId="17465" xr:uid="{E06B5C2A-5D99-4097-B1BA-91F8173A2815}"/>
    <cellStyle name="Normal 4 7 2 2 6" xfId="9918" xr:uid="{7D9B4A9C-318A-435B-8C9E-76189CD7F2C3}"/>
    <cellStyle name="Normal 4 7 2 2 6 2" xfId="20298" xr:uid="{A6ED4FA1-0582-4D26-AC7A-0D47AB97FF54}"/>
    <cellStyle name="Normal 4 7 2 2 7" xfId="25433" xr:uid="{EB845783-5C7F-4EDB-A2B7-8BC7C5A27B2D}"/>
    <cellStyle name="Normal 4 7 2 2 8" xfId="13263" xr:uid="{913CF532-A37B-483B-993E-FE9409C1DF05}"/>
    <cellStyle name="Normal 4 7 2 3" xfId="3383" xr:uid="{00000000-0005-0000-0000-00009E060000}"/>
    <cellStyle name="Normal 4 7 2 3 2" xfId="4549" xr:uid="{46E8E3F4-9AB2-4D0B-B228-F3DC92A59B02}"/>
    <cellStyle name="Normal 4 7 2 3 2 2" xfId="9321" xr:uid="{2DA334AD-81EE-4891-BCB6-5089645CC691}"/>
    <cellStyle name="Normal 4 7 2 3 2 2 2" xfId="29296" xr:uid="{19A243B4-9041-4A6A-8E43-BA4AA68BEF79}"/>
    <cellStyle name="Normal 4 7 2 3 2 2 3" xfId="19701" xr:uid="{7C21054C-ACE6-499C-8990-14AA71D66B40}"/>
    <cellStyle name="Normal 4 7 2 3 2 3" xfId="12154" xr:uid="{2F241494-6F03-4B86-825D-30B31DD43E71}"/>
    <cellStyle name="Normal 4 7 2 3 2 3 2" xfId="22534" xr:uid="{AF42D84B-7E58-4283-B265-DE2E94B06C5A}"/>
    <cellStyle name="Normal 4 7 2 3 2 4" xfId="23485" xr:uid="{5B829299-0FCA-4C9C-9574-D55A1DC93103}"/>
    <cellStyle name="Normal 4 7 2 3 2 5" xfId="16868" xr:uid="{07513BF6-2D82-4EC8-B8B0-AC57E661D50E}"/>
    <cellStyle name="Normal 4 7 2 3 3" xfId="6441" xr:uid="{1DDC8553-A0E4-4B99-B2E0-F701DA3F52F6}"/>
    <cellStyle name="Normal 4 7 2 3 3 2" xfId="27027" xr:uid="{C46C6744-48A7-43D5-8CD9-3FD923C8623C}"/>
    <cellStyle name="Normal 4 7 2 3 3 3" xfId="16010" xr:uid="{070E18B2-A9DA-412A-9425-8F969BB857C8}"/>
    <cellStyle name="Normal 4 7 2 3 4" xfId="8463" xr:uid="{0B5C1032-4D0D-46D5-ADEA-0B598EFEC199}"/>
    <cellStyle name="Normal 4 7 2 3 4 2" xfId="18843" xr:uid="{71DD5A18-900F-41BE-BF88-CC0809D70932}"/>
    <cellStyle name="Normal 4 7 2 3 5" xfId="11296" xr:uid="{79F1994A-278B-4DEF-AEC2-B86E8FFB31C5}"/>
    <cellStyle name="Normal 4 7 2 3 5 2" xfId="21676" xr:uid="{B6BBE588-2FB3-42B0-A3A6-9ECB44F53A85}"/>
    <cellStyle name="Normal 4 7 2 3 6" xfId="25018" xr:uid="{AE535D31-2888-43C8-804E-538BFB7C8FF7}"/>
    <cellStyle name="Normal 4 7 2 3 7" xfId="13950" xr:uid="{EF8865A0-2634-419C-81AC-1714230109F7}"/>
    <cellStyle name="Normal 4 7 2 4" xfId="3381" xr:uid="{00000000-0005-0000-0000-00009F060000}"/>
    <cellStyle name="Normal 4 7 2 4 2" xfId="6439" xr:uid="{44311F7F-2340-4F7A-9344-E05C23D09BCD}"/>
    <cellStyle name="Normal 4 7 2 4 2 2" xfId="28423" xr:uid="{1C11FF97-9659-4FB7-AC3B-B25BE5B4DB15}"/>
    <cellStyle name="Normal 4 7 2 4 2 3" xfId="16008" xr:uid="{C08F120F-7CC1-4EEB-A06A-816B435EB5B2}"/>
    <cellStyle name="Normal 4 7 2 4 3" xfId="8461" xr:uid="{A22906B9-4109-4F4C-BBF4-B084F26F0CCC}"/>
    <cellStyle name="Normal 4 7 2 4 3 2" xfId="18841" xr:uid="{1C94C6A9-D861-4BBE-9AA3-04ABD8CF95D3}"/>
    <cellStyle name="Normal 4 7 2 4 4" xfId="11294" xr:uid="{6BD22341-7B6C-4FB8-90AE-11D2A7650CD1}"/>
    <cellStyle name="Normal 4 7 2 4 4 2" xfId="21674" xr:uid="{2F38134A-C2EE-47AB-A1CD-74FA4985A5C7}"/>
    <cellStyle name="Normal 4 7 2 4 5" xfId="24339" xr:uid="{6965742A-DABB-4B5D-9CE3-B0D88D66FD56}"/>
    <cellStyle name="Normal 4 7 2 4 6" xfId="13948" xr:uid="{B6052090-0D22-43E5-88F5-DDA9F623168E}"/>
    <cellStyle name="Normal 4 7 2 5" xfId="2522" xr:uid="{00000000-0005-0000-0000-0000A0060000}"/>
    <cellStyle name="Normal 4 7 2 5 2" xfId="5799" xr:uid="{1AC14EAF-8ADA-411F-A2C1-37BEE74DE42E}"/>
    <cellStyle name="Normal 4 7 2 5 2 2" xfId="26468" xr:uid="{117D4155-8638-4B52-8860-014C54F77B84}"/>
    <cellStyle name="Normal 4 7 2 5 2 3" xfId="15194" xr:uid="{F470E651-EC4D-4C74-8AF6-4B70F2FCE2D5}"/>
    <cellStyle name="Normal 4 7 2 5 3" xfId="7647" xr:uid="{AC2A7936-D137-45E5-821B-FF609AA4C807}"/>
    <cellStyle name="Normal 4 7 2 5 3 2" xfId="18027" xr:uid="{58297419-9B42-45A9-8950-5062F9D9CCED}"/>
    <cellStyle name="Normal 4 7 2 5 4" xfId="10480" xr:uid="{05309789-5721-4EE0-BED9-D5CC4AA4F93F}"/>
    <cellStyle name="Normal 4 7 2 5 4 2" xfId="20860" xr:uid="{16FD0403-A5A0-41B4-980F-E4E5CA6782A1}"/>
    <cellStyle name="Normal 4 7 2 5 5" xfId="23080" xr:uid="{71E1624A-1843-43BD-9FAC-84A73E78AD77}"/>
    <cellStyle name="Normal 4 7 2 5 6" xfId="12910" xr:uid="{F3420428-407E-4F95-BBFF-207AD811E7A4}"/>
    <cellStyle name="Normal 4 7 2 6" xfId="2375" xr:uid="{00000000-0005-0000-0000-00009B060000}"/>
    <cellStyle name="Normal 4 7 2 6 2" xfId="7502" xr:uid="{769F161F-E878-49EA-8072-B568DBC03A28}"/>
    <cellStyle name="Normal 4 7 2 6 2 2" xfId="17882" xr:uid="{7C18E9CA-EA6B-48B2-A9F0-EA0B1DAC3E03}"/>
    <cellStyle name="Normal 4 7 2 6 3" xfId="10335" xr:uid="{90998299-42E9-496E-8965-36CD62139D03}"/>
    <cellStyle name="Normal 4 7 2 6 3 2" xfId="20715" xr:uid="{6FAC6990-7233-46E1-B31D-9D1FDFF969E7}"/>
    <cellStyle name="Normal 4 7 2 6 4" xfId="24501" xr:uid="{1924E8D1-A701-45E4-82EE-829B5B013230}"/>
    <cellStyle name="Normal 4 7 2 6 5" xfId="15049" xr:uid="{F18E1523-3355-49B4-80C9-2784B61EFC05}"/>
    <cellStyle name="Normal 4 7 2 7" xfId="3940" xr:uid="{9A2BB48D-FADA-4B23-A83B-8D431BD98AFA}"/>
    <cellStyle name="Normal 4 7 2 7 2" xfId="8772" xr:uid="{205B2BCB-1F78-4D50-B231-1502D096C554}"/>
    <cellStyle name="Normal 4 7 2 7 2 2" xfId="19152" xr:uid="{A77F6656-C547-4095-9BA2-3AA9FE2C626B}"/>
    <cellStyle name="Normal 4 7 2 7 3" xfId="11605" xr:uid="{81CBB1C2-C06C-4A59-B37A-19E4D285DD49}"/>
    <cellStyle name="Normal 4 7 2 7 3 2" xfId="21985" xr:uid="{826A3372-9C55-4A35-8393-4EA473919891}"/>
    <cellStyle name="Normal 4 7 2 7 4" xfId="16319" xr:uid="{68465F4B-39FB-4BAF-A0DD-78AC77D86B4E}"/>
    <cellStyle name="Normal 4 7 2 8" xfId="5333" xr:uid="{13546F49-DAB2-463E-958C-F5E4FC99F3B6}"/>
    <cellStyle name="Normal 4 7 2 8 2" xfId="14631" xr:uid="{2269BC98-E52E-4AEF-9318-3A0C7BF899CA}"/>
    <cellStyle name="Normal 4 7 2 9" xfId="7084" xr:uid="{33C0665B-8DFC-4FC7-BA5E-9DFF3D24B26A}"/>
    <cellStyle name="Normal 4 7 2 9 2" xfId="17464" xr:uid="{32C2A2A0-758E-4D70-A747-30F54F2880C2}"/>
    <cellStyle name="Normal 4 7 3" xfId="1033" xr:uid="{00000000-0005-0000-0000-0000BB050000}"/>
    <cellStyle name="Normal 4 7 3 10" xfId="23217" xr:uid="{B23255F7-F4B4-46C6-BDC3-F7F7DFB45E4A}"/>
    <cellStyle name="Normal 4 7 3 11" xfId="12767" xr:uid="{5B9B4569-F3DC-453F-AD77-C2CDBB04CD4C}"/>
    <cellStyle name="Normal 4 7 3 2" xfId="2800" xr:uid="{00000000-0005-0000-0000-0000A2060000}"/>
    <cellStyle name="Normal 4 7 3 2 2" xfId="3385" xr:uid="{00000000-0005-0000-0000-0000A3060000}"/>
    <cellStyle name="Normal 4 7 3 2 2 2" xfId="6443" xr:uid="{53810B6E-C53B-43D6-AE3D-46C149E1B3A1}"/>
    <cellStyle name="Normal 4 7 3 2 2 2 2" xfId="27860" xr:uid="{922C9D80-9D89-4676-A90B-FCD9E2F55F3A}"/>
    <cellStyle name="Normal 4 7 3 2 2 2 3" xfId="16012" xr:uid="{EE8F8F7A-6623-4A9F-AC91-6EE3BC856599}"/>
    <cellStyle name="Normal 4 7 3 2 2 3" xfId="8465" xr:uid="{987597A1-1E85-465F-8B60-C8E171A18F9A}"/>
    <cellStyle name="Normal 4 7 3 2 2 3 2" xfId="18845" xr:uid="{AD69400C-C4E8-42CD-8880-52DE0A26604D}"/>
    <cellStyle name="Normal 4 7 3 2 2 4" xfId="11298" xr:uid="{25156719-1487-4052-A1B6-39B57135340C}"/>
    <cellStyle name="Normal 4 7 3 2 2 4 2" xfId="21678" xr:uid="{0694350B-6E7D-4D01-B7CC-180A5898F4DF}"/>
    <cellStyle name="Normal 4 7 3 2 2 5" xfId="24235" xr:uid="{1AA7E446-D1B4-4ADD-BC9E-A6D05A68F541}"/>
    <cellStyle name="Normal 4 7 3 2 2 6" xfId="13952" xr:uid="{57FFFDF5-F0ED-4873-B3C0-9C23ED89195F}"/>
    <cellStyle name="Normal 4 7 3 2 3" xfId="4352" xr:uid="{F2D3C5C8-BAE8-4D9C-8DFE-4C96ED79DDF2}"/>
    <cellStyle name="Normal 4 7 3 2 3 2" xfId="9124" xr:uid="{A49144D0-4FE4-49F0-A873-33B5C37A2C6A}"/>
    <cellStyle name="Normal 4 7 3 2 3 2 2" xfId="29167" xr:uid="{1A3937BD-0170-4894-8AD8-4C2E846B41A3}"/>
    <cellStyle name="Normal 4 7 3 2 3 2 3" xfId="19504" xr:uid="{174F01A6-25FE-4035-A4BF-51FD59274363}"/>
    <cellStyle name="Normal 4 7 3 2 3 3" xfId="11957" xr:uid="{8C135C48-1145-490B-B793-34B596722489}"/>
    <cellStyle name="Normal 4 7 3 2 3 3 2" xfId="22337" xr:uid="{4F9D8817-78BB-4B17-A34F-5D9FC35D447A}"/>
    <cellStyle name="Normal 4 7 3 2 3 4" xfId="25531" xr:uid="{DFC30A2A-229D-400B-B244-DFA9FC8D4734}"/>
    <cellStyle name="Normal 4 7 3 2 3 5" xfId="16671" xr:uid="{1C831B97-2D5D-4E91-86F5-9A9EEC6E1B8E}"/>
    <cellStyle name="Normal 4 7 3 2 4" xfId="6018" xr:uid="{8FFFC580-834C-44BE-8CD3-430B44793A15}"/>
    <cellStyle name="Normal 4 7 3 2 4 2" xfId="28636" xr:uid="{15FC67DB-08EC-4071-88B1-443275FF92F3}"/>
    <cellStyle name="Normal 4 7 3 2 4 3" xfId="15471" xr:uid="{F902FE6B-2ED5-47E7-91FE-6E0FF680D717}"/>
    <cellStyle name="Normal 4 7 3 2 5" xfId="7924" xr:uid="{D959163E-A8B4-47B6-96F1-4D896F486CB6}"/>
    <cellStyle name="Normal 4 7 3 2 5 2" xfId="18304" xr:uid="{0018F348-2C9B-41A8-A852-EE2BC648AA2E}"/>
    <cellStyle name="Normal 4 7 3 2 6" xfId="10757" xr:uid="{027BA73A-DF2F-4918-82A3-C0134AE5FF7B}"/>
    <cellStyle name="Normal 4 7 3 2 6 2" xfId="21137" xr:uid="{C64351CD-0232-4399-8F6D-BE020A06A669}"/>
    <cellStyle name="Normal 4 7 3 2 7" xfId="22933" xr:uid="{64832F62-A492-4AE4-BE82-8EFB4A39830D}"/>
    <cellStyle name="Normal 4 7 3 2 8" xfId="13264" xr:uid="{3905BF4B-7F26-4FB9-AD8A-D397C10486DE}"/>
    <cellStyle name="Normal 4 7 3 3" xfId="3386" xr:uid="{00000000-0005-0000-0000-0000A4060000}"/>
    <cellStyle name="Normal 4 7 3 3 2" xfId="4550" xr:uid="{1A165274-7D2D-4845-81C7-9F9CA3DCC295}"/>
    <cellStyle name="Normal 4 7 3 3 2 2" xfId="9322" xr:uid="{21017B07-9533-48F2-B76A-A9904B1E572D}"/>
    <cellStyle name="Normal 4 7 3 3 2 2 2" xfId="29297" xr:uid="{92DAF1EC-399A-4473-9A26-D4AD3C49A537}"/>
    <cellStyle name="Normal 4 7 3 3 2 2 3" xfId="19702" xr:uid="{E71B1D6B-637F-41AC-B085-44710507AB2C}"/>
    <cellStyle name="Normal 4 7 3 3 2 3" xfId="12155" xr:uid="{76545C79-C1E2-4205-AEB0-60C9055EB96D}"/>
    <cellStyle name="Normal 4 7 3 3 2 3 2" xfId="22535" xr:uid="{8252839B-50AF-4E47-B69C-62417D030820}"/>
    <cellStyle name="Normal 4 7 3 3 2 4" xfId="25615" xr:uid="{637A9F53-2129-4063-921B-5BD1687D5E8B}"/>
    <cellStyle name="Normal 4 7 3 3 2 5" xfId="16869" xr:uid="{2CBBAB85-9FF0-42EB-8DC7-FCAAD67F3D9B}"/>
    <cellStyle name="Normal 4 7 3 3 3" xfId="6444" xr:uid="{2559EC73-01AB-4BE6-A858-866E4A0C693F}"/>
    <cellStyle name="Normal 4 7 3 3 3 2" xfId="28120" xr:uid="{AB0AF7AD-5560-48ED-BBAE-26CC74CFAACA}"/>
    <cellStyle name="Normal 4 7 3 3 3 3" xfId="16013" xr:uid="{FB973B5B-099F-4680-AF5B-352F45B579C1}"/>
    <cellStyle name="Normal 4 7 3 3 4" xfId="8466" xr:uid="{367044B2-E779-46AB-A5B5-81DFF701B7A8}"/>
    <cellStyle name="Normal 4 7 3 3 4 2" xfId="18846" xr:uid="{D40E5ABF-24A8-4F3E-813F-4EA94B08E4CC}"/>
    <cellStyle name="Normal 4 7 3 3 5" xfId="11299" xr:uid="{B9B4D268-90DE-40C9-8B09-C131EF47E421}"/>
    <cellStyle name="Normal 4 7 3 3 5 2" xfId="21679" xr:uid="{8A80F0E3-ED14-4D82-8BC7-7D8F9EA01122}"/>
    <cellStyle name="Normal 4 7 3 3 6" xfId="24998" xr:uid="{7F6158B9-9876-495F-8DF5-4CACFE99AB03}"/>
    <cellStyle name="Normal 4 7 3 3 7" xfId="13953" xr:uid="{177470DF-4091-4B6E-B0A3-4B0D9B91F2E4}"/>
    <cellStyle name="Normal 4 7 3 4" xfId="3384" xr:uid="{00000000-0005-0000-0000-0000A5060000}"/>
    <cellStyle name="Normal 4 7 3 4 2" xfId="6442" xr:uid="{B57E6A99-9D37-46F1-86C4-1665A67C78CA}"/>
    <cellStyle name="Normal 4 7 3 4 2 2" xfId="27719" xr:uid="{35086D57-83FE-470F-9779-AD8EA3F5608F}"/>
    <cellStyle name="Normal 4 7 3 4 2 3" xfId="16011" xr:uid="{93D24E2A-F630-477B-9CF3-DB560698D985}"/>
    <cellStyle name="Normal 4 7 3 4 3" xfId="8464" xr:uid="{67BFA435-4966-48C1-9AEE-BE2730AED301}"/>
    <cellStyle name="Normal 4 7 3 4 3 2" xfId="18844" xr:uid="{C4D13922-CE08-4A44-A88F-FD569EC6A9B5}"/>
    <cellStyle name="Normal 4 7 3 4 4" xfId="11297" xr:uid="{BABB8930-1355-46D6-A763-80D50C44C383}"/>
    <cellStyle name="Normal 4 7 3 4 4 2" xfId="21677" xr:uid="{C907EC8E-8F9B-4F15-88B2-FD60624213FF}"/>
    <cellStyle name="Normal 4 7 3 4 5" xfId="24444" xr:uid="{C135DED2-7814-4405-B062-AEB9A2623711}"/>
    <cellStyle name="Normal 4 7 3 4 6" xfId="13951" xr:uid="{925FDADB-741E-453C-BDB1-A14A8AFBF160}"/>
    <cellStyle name="Normal 4 7 3 5" xfId="2625" xr:uid="{00000000-0005-0000-0000-0000A6060000}"/>
    <cellStyle name="Normal 4 7 3 5 2" xfId="5887" xr:uid="{467E7569-D1DD-41C7-8C42-647AD7DF3179}"/>
    <cellStyle name="Normal 4 7 3 5 2 2" xfId="26531" xr:uid="{76B339F9-1083-444A-9CBE-37140A9D40E6}"/>
    <cellStyle name="Normal 4 7 3 5 2 3" xfId="15297" xr:uid="{948ECB5D-E4FA-42A5-80B8-D9B79CF7CD33}"/>
    <cellStyle name="Normal 4 7 3 5 3" xfId="7750" xr:uid="{F56D7C1A-5CC2-4803-8EC0-F89C274DEF58}"/>
    <cellStyle name="Normal 4 7 3 5 3 2" xfId="18130" xr:uid="{84E8834E-20A7-46A3-9C3E-C6E062ED13C8}"/>
    <cellStyle name="Normal 4 7 3 5 4" xfId="10583" xr:uid="{C7D846FE-8615-42A3-BF1D-2893344EBB91}"/>
    <cellStyle name="Normal 4 7 3 5 4 2" xfId="20963" xr:uid="{BB17348A-AB35-40FE-B741-367C816F42E2}"/>
    <cellStyle name="Normal 4 7 3 5 5" xfId="24284" xr:uid="{F61C2860-C58E-46C6-8409-4FFC8CA3C0A9}"/>
    <cellStyle name="Normal 4 7 3 5 6" xfId="13013" xr:uid="{78609EAF-EFE9-4A1E-B1AE-DE10254DF8F3}"/>
    <cellStyle name="Normal 4 7 3 6" xfId="4201" xr:uid="{FB33D749-A623-47A1-A7DC-8EC67DD0405B}"/>
    <cellStyle name="Normal 4 7 3 6 2" xfId="8973" xr:uid="{FDA51955-8791-428A-8F87-6E902F65568A}"/>
    <cellStyle name="Normal 4 7 3 6 2 2" xfId="19353" xr:uid="{7140A27B-0B13-40A9-A699-67404A1F7F75}"/>
    <cellStyle name="Normal 4 7 3 6 3" xfId="11806" xr:uid="{02D7088C-C31C-4B88-947A-DDC072D56879}"/>
    <cellStyle name="Normal 4 7 3 6 3 2" xfId="22186" xr:uid="{1A8FAFBF-CC8B-4EA7-82A4-F2D76EBBB64A}"/>
    <cellStyle name="Normal 4 7 3 6 4" xfId="24265" xr:uid="{E02FEA3B-468A-40C0-BC2D-348E7AE01BFF}"/>
    <cellStyle name="Normal 4 7 3 6 5" xfId="16520" xr:uid="{B367F241-D9A8-4AB9-A5AD-1000D26A3B42}"/>
    <cellStyle name="Normal 4 7 3 7" xfId="5335" xr:uid="{58BE4E7E-F5FF-439E-978A-AF357221A2F9}"/>
    <cellStyle name="Normal 4 7 3 7 2" xfId="14633" xr:uid="{B160EAE7-2B0E-401E-8AC0-4034E825233C}"/>
    <cellStyle name="Normal 4 7 3 8" xfId="7086" xr:uid="{CECA2A84-0C2A-4E0E-BB1F-EE2345128D84}"/>
    <cellStyle name="Normal 4 7 3 8 2" xfId="17466" xr:uid="{DB124342-2633-4FBF-BD15-2D33BC0A29E7}"/>
    <cellStyle name="Normal 4 7 3 9" xfId="9919" xr:uid="{B588683A-1EF9-49B5-A3BD-82F505139439}"/>
    <cellStyle name="Normal 4 7 3 9 2" xfId="20299" xr:uid="{106BF3F6-63AD-4F0C-A036-62CAC7501F23}"/>
    <cellStyle name="Normal 4 7 4" xfId="1034" xr:uid="{00000000-0005-0000-0000-0000BC050000}"/>
    <cellStyle name="Normal 4 7 4 2" xfId="3387" xr:uid="{00000000-0005-0000-0000-0000A8060000}"/>
    <cellStyle name="Normal 4 7 4 2 2" xfId="6445" xr:uid="{FD891397-8334-4F44-B2C4-56922778E1F9}"/>
    <cellStyle name="Normal 4 7 4 2 2 2" xfId="27168" xr:uid="{14E18352-F4FB-4D06-92DF-366278A948F0}"/>
    <cellStyle name="Normal 4 7 4 2 2 3" xfId="16014" xr:uid="{A728E423-9CBE-452C-84D6-DA8535635E1E}"/>
    <cellStyle name="Normal 4 7 4 2 3" xfId="8467" xr:uid="{43FDE11D-6573-4D36-A25B-606951578EAB}"/>
    <cellStyle name="Normal 4 7 4 2 3 2" xfId="18847" xr:uid="{0E50BC27-C20A-4AAB-A0B7-C919FE3AE2BA}"/>
    <cellStyle name="Normal 4 7 4 2 4" xfId="11300" xr:uid="{5055A7E8-A0FC-4BD5-910C-28427D9345B0}"/>
    <cellStyle name="Normal 4 7 4 2 4 2" xfId="21680" xr:uid="{EB971B07-4D8E-4A44-B85D-AF9C7609AF55}"/>
    <cellStyle name="Normal 4 7 4 2 5" xfId="25509" xr:uid="{79801D7F-59F0-4C0B-93D3-156EC60B82D5}"/>
    <cellStyle name="Normal 4 7 4 2 6" xfId="13954" xr:uid="{966C5FA1-B594-4EED-9289-57738A45AFF7}"/>
    <cellStyle name="Normal 4 7 4 3" xfId="4350" xr:uid="{0171176F-39CE-44B5-A480-3D9153E12332}"/>
    <cellStyle name="Normal 4 7 4 3 2" xfId="9122" xr:uid="{FEE9070C-3614-4F3E-B87E-CC3269B95B6C}"/>
    <cellStyle name="Normal 4 7 4 3 2 2" xfId="29165" xr:uid="{CE131DC5-BF72-42BF-8EBE-38EB427C7BEC}"/>
    <cellStyle name="Normal 4 7 4 3 2 3" xfId="19502" xr:uid="{6C44936C-282E-4706-8A77-6721B9A79177}"/>
    <cellStyle name="Normal 4 7 4 3 3" xfId="11955" xr:uid="{04F42CBE-42E1-4190-BA4C-F8C08E80A45B}"/>
    <cellStyle name="Normal 4 7 4 3 3 2" xfId="22335" xr:uid="{B6D132A1-D984-4C1C-A3E6-2063CCE02F8C}"/>
    <cellStyle name="Normal 4 7 4 3 4" xfId="24655" xr:uid="{08338032-EEE5-4928-875B-7E0858B9F159}"/>
    <cellStyle name="Normal 4 7 4 3 5" xfId="16669" xr:uid="{B8B7285C-A24E-4A2C-A53B-D96F4C63D471}"/>
    <cellStyle name="Normal 4 7 4 4" xfId="5336" xr:uid="{B016F4A0-D05B-4FE3-B6DC-3B377F36D9D9}"/>
    <cellStyle name="Normal 4 7 4 4 2" xfId="27133" xr:uid="{AFBDEBCF-A32A-4D62-8D60-42CEC6EA2C9B}"/>
    <cellStyle name="Normal 4 7 4 4 3" xfId="14634" xr:uid="{B30A266E-ADB7-4B04-8ED4-270865894F7D}"/>
    <cellStyle name="Normal 4 7 4 5" xfId="7087" xr:uid="{8656F3D8-2A5D-4D5B-BBBC-E5464E3E3920}"/>
    <cellStyle name="Normal 4 7 4 5 2" xfId="17467" xr:uid="{71C7C10F-B6D6-4218-A674-F13DA0471321}"/>
    <cellStyle name="Normal 4 7 4 6" xfId="9920" xr:uid="{C4D45CEE-C45F-4FDB-A4B4-54CE41E6640E}"/>
    <cellStyle name="Normal 4 7 4 6 2" xfId="20300" xr:uid="{923A9ECC-B39B-42BE-AE4F-848FCB9F9C9A}"/>
    <cellStyle name="Normal 4 7 4 7" xfId="23634" xr:uid="{059C9136-819D-42E1-B24B-81E5236E9C4C}"/>
    <cellStyle name="Normal 4 7 4 8" xfId="13262" xr:uid="{78A61C52-0EB4-4A22-B21E-6AC973B0CB2B}"/>
    <cellStyle name="Normal 4 7 5" xfId="3388" xr:uid="{00000000-0005-0000-0000-0000A9060000}"/>
    <cellStyle name="Normal 4 7 5 2" xfId="4551" xr:uid="{1AC12079-FAAE-4952-8A63-9E520EA71BD6}"/>
    <cellStyle name="Normal 4 7 5 2 2" xfId="9323" xr:uid="{8F237C10-887B-406C-9296-1B65BC9ECACE}"/>
    <cellStyle name="Normal 4 7 5 2 2 2" xfId="29298" xr:uid="{2700BF11-F8F9-4C83-BEC9-DF9DEB27EE8A}"/>
    <cellStyle name="Normal 4 7 5 2 2 3" xfId="19703" xr:uid="{06CFF376-4B8A-4378-BD56-36D1F63F9218}"/>
    <cellStyle name="Normal 4 7 5 2 3" xfId="12156" xr:uid="{06B4C537-F745-4E19-B271-A79299626284}"/>
    <cellStyle name="Normal 4 7 5 2 3 2" xfId="22536" xr:uid="{CB6D4BA7-0D72-4DD1-948F-BC28E4DC62E2}"/>
    <cellStyle name="Normal 4 7 5 2 4" xfId="23503" xr:uid="{7A2135C5-4325-4B96-8CA5-4658F0B8CAE5}"/>
    <cellStyle name="Normal 4 7 5 2 5" xfId="16870" xr:uid="{91FEC4DC-D85D-4ECF-828A-109546493296}"/>
    <cellStyle name="Normal 4 7 5 3" xfId="6446" xr:uid="{1010A598-4F8B-4B42-BA60-88973C19D759}"/>
    <cellStyle name="Normal 4 7 5 3 2" xfId="28409" xr:uid="{EF52E748-5F8A-4362-9E35-4E655BE28529}"/>
    <cellStyle name="Normal 4 7 5 3 3" xfId="16015" xr:uid="{F7F982E8-3334-4350-9811-03001F6F76C9}"/>
    <cellStyle name="Normal 4 7 5 4" xfId="8468" xr:uid="{403FCCE6-6F4D-46CC-A7EA-58A68A8988A6}"/>
    <cellStyle name="Normal 4 7 5 4 2" xfId="18848" xr:uid="{6161F666-5627-4304-A235-3A091AE22388}"/>
    <cellStyle name="Normal 4 7 5 5" xfId="11301" xr:uid="{8B281023-1159-4147-AC5E-52CD14096041}"/>
    <cellStyle name="Normal 4 7 5 5 2" xfId="21681" xr:uid="{B0F7BB96-F83E-472F-AE1A-73C1FEE99CD3}"/>
    <cellStyle name="Normal 4 7 5 6" xfId="24108" xr:uid="{5B227303-F15B-4221-AD36-24A5A5068E25}"/>
    <cellStyle name="Normal 4 7 5 7" xfId="13955" xr:uid="{E48D1D16-C7EF-4283-9258-9D6B0B2DB5BE}"/>
    <cellStyle name="Normal 4 7 6" xfId="2944" xr:uid="{00000000-0005-0000-0000-0000AA060000}"/>
    <cellStyle name="Normal 4 7 6 2" xfId="6124" xr:uid="{F615DED7-A8A1-4773-8FB6-A8CFFB8A3E29}"/>
    <cellStyle name="Normal 4 7 6 2 2" xfId="26018" xr:uid="{EDD28773-EB40-43A0-81A7-D8703487BEFE}"/>
    <cellStyle name="Normal 4 7 6 2 3" xfId="15602" xr:uid="{2AE3843D-DAA7-4879-95D1-9719036EED47}"/>
    <cellStyle name="Normal 4 7 6 3" xfId="8055" xr:uid="{AC28A63F-6B80-4564-988E-C166759FBEA6}"/>
    <cellStyle name="Normal 4 7 6 3 2" xfId="18435" xr:uid="{F6019E17-2720-4A10-98D8-361802ADE904}"/>
    <cellStyle name="Normal 4 7 6 4" xfId="10888" xr:uid="{37A84365-2A49-43CC-A4F0-4B7CE36ADA6C}"/>
    <cellStyle name="Normal 4 7 6 4 2" xfId="21268" xr:uid="{B364E9EE-1067-4834-8492-3B98479CFE23}"/>
    <cellStyle name="Normal 4 7 6 5" xfId="23691" xr:uid="{8329929E-E0B0-43D4-A5B4-DF7C31A3F077}"/>
    <cellStyle name="Normal 4 7 6 6" xfId="13465" xr:uid="{32EC6C28-971A-4668-B6F6-4013290CF67E}"/>
    <cellStyle name="Normal 4 7 7" xfId="2462" xr:uid="{00000000-0005-0000-0000-0000AB060000}"/>
    <cellStyle name="Normal 4 7 7 2" xfId="5753" xr:uid="{1E182BFF-53A3-419D-8B78-9CF8C2552F20}"/>
    <cellStyle name="Normal 4 7 7 2 2" xfId="26645" xr:uid="{6DE66B16-01B0-4400-8558-9A854364871F}"/>
    <cellStyle name="Normal 4 7 7 2 3" xfId="15134" xr:uid="{189A590E-9E8B-4FAE-AB18-A6A3DF38D4D2}"/>
    <cellStyle name="Normal 4 7 7 3" xfId="7587" xr:uid="{9631383F-EA73-420F-9B7C-B7DBB081BD3F}"/>
    <cellStyle name="Normal 4 7 7 3 2" xfId="17967" xr:uid="{8DCEF87A-4EBB-4150-BA66-B616970B0F28}"/>
    <cellStyle name="Normal 4 7 7 4" xfId="10420" xr:uid="{E881F229-E8F5-431F-BF42-0D7520F8F52B}"/>
    <cellStyle name="Normal 4 7 7 4 2" xfId="20800" xr:uid="{50F9BEC4-804D-48B7-B495-FC7FF5063A4C}"/>
    <cellStyle name="Normal 4 7 7 5" xfId="25399" xr:uid="{182EF9FF-8287-4F59-9452-65A72BE06BC2}"/>
    <cellStyle name="Normal 4 7 7 6" xfId="12850" xr:uid="{8420457E-9B08-4741-8C26-390042569F50}"/>
    <cellStyle name="Normal 4 7 8" xfId="2216" xr:uid="{00000000-0005-0000-0000-00009A060000}"/>
    <cellStyle name="Normal 4 7 8 2" xfId="7343" xr:uid="{391F0690-FC1E-4043-AB5F-2D55CB99CFDE}"/>
    <cellStyle name="Normal 4 7 8 2 2" xfId="17723" xr:uid="{BB350AC2-7109-4CB0-B5D9-ACAF48401B53}"/>
    <cellStyle name="Normal 4 7 8 3" xfId="10176" xr:uid="{2D5AC400-5AEA-4B23-A763-438F939FC9C1}"/>
    <cellStyle name="Normal 4 7 8 3 2" xfId="20556" xr:uid="{DD553A7C-8908-4545-AB7B-0874A202CDF3}"/>
    <cellStyle name="Normal 4 7 8 4" xfId="25272" xr:uid="{44F47FBC-07A1-452C-B590-775A4DD7ECC2}"/>
    <cellStyle name="Normal 4 7 8 5" xfId="14890" xr:uid="{141A1A32-2580-4523-8911-D5D48711AF63}"/>
    <cellStyle name="Normal 4 7 9" xfId="3996" xr:uid="{F9366F69-AABF-49B2-ACE2-2A92D4BFADA6}"/>
    <cellStyle name="Normal 4 7 9 2" xfId="8820" xr:uid="{DF857D7A-A4BA-4849-BAA1-99D352DC3C25}"/>
    <cellStyle name="Normal 4 7 9 2 2" xfId="19200" xr:uid="{B4FDC014-8D46-424D-88C9-8795081D17FD}"/>
    <cellStyle name="Normal 4 7 9 3" xfId="11653" xr:uid="{0F212C51-7461-4ACB-946C-A88A76CA55D0}"/>
    <cellStyle name="Normal 4 7 9 3 2" xfId="22033" xr:uid="{42E3AB64-8C3D-4294-8A24-241D6B7BC120}"/>
    <cellStyle name="Normal 4 7 9 4" xfId="16367" xr:uid="{0F6DCDA7-6629-4A18-9260-323E0A63C54D}"/>
    <cellStyle name="Normal 4 8" xfId="1035" xr:uid="{00000000-0005-0000-0000-0000BD050000}"/>
    <cellStyle name="Normal 4 8 10" xfId="7088" xr:uid="{0E68DBD6-B580-4FB4-A252-D85A6822BE94}"/>
    <cellStyle name="Normal 4 8 10 2" xfId="17468" xr:uid="{8824C5FA-9947-42C6-AD38-C3E6D1739F48}"/>
    <cellStyle name="Normal 4 8 11" xfId="9921" xr:uid="{25430173-3613-4ECB-A55F-FC8C49491788}"/>
    <cellStyle name="Normal 4 8 11 2" xfId="20301" xr:uid="{4F67A3E3-6E0B-4957-8ABA-DD956505FBC6}"/>
    <cellStyle name="Normal 4 8 12" xfId="24987" xr:uid="{54460413-664E-4E30-BE9E-48C3BB321303}"/>
    <cellStyle name="Normal 4 8 13" xfId="12431" xr:uid="{ED88C738-33A7-448E-827E-42403932E6F6}"/>
    <cellStyle name="Normal 4 8 2" xfId="1036" xr:uid="{00000000-0005-0000-0000-0000BE050000}"/>
    <cellStyle name="Normal 4 8 2 10" xfId="9922" xr:uid="{52E3C84E-B966-45DB-8254-F2F7DEB13D1D}"/>
    <cellStyle name="Normal 4 8 2 10 2" xfId="20302" xr:uid="{DA8A5918-5FA1-481C-A682-EED4A60277A9}"/>
    <cellStyle name="Normal 4 8 2 11" xfId="23527" xr:uid="{4383186B-EFAA-4C26-B1E2-3524DDA7E32D}"/>
    <cellStyle name="Normal 4 8 2 12" xfId="12610" xr:uid="{E7A10BB2-5975-4E4F-9870-033EECFD50EB}"/>
    <cellStyle name="Normal 4 8 2 2" xfId="1037" xr:uid="{00000000-0005-0000-0000-0000BF050000}"/>
    <cellStyle name="Normal 4 8 2 2 2" xfId="3390" xr:uid="{00000000-0005-0000-0000-0000AF060000}"/>
    <cellStyle name="Normal 4 8 2 2 2 2" xfId="6448" xr:uid="{4D6A5572-506B-4738-A098-8740C14C0E42}"/>
    <cellStyle name="Normal 4 8 2 2 2 2 2" xfId="26341" xr:uid="{BE6B9EF0-AC47-43E0-B016-F13AEC884F0F}"/>
    <cellStyle name="Normal 4 8 2 2 2 2 3" xfId="27306" xr:uid="{4FDA63DE-1E05-4711-98A9-1322BB99A607}"/>
    <cellStyle name="Normal 4 8 2 2 2 2 4" xfId="16017" xr:uid="{0E300A29-A2B3-482C-8C33-AA1E0CFC7F2C}"/>
    <cellStyle name="Normal 4 8 2 2 2 3" xfId="8470" xr:uid="{C50F841F-A775-48C7-ACE5-816F7E765325}"/>
    <cellStyle name="Normal 4 8 2 2 2 3 2" xfId="28920" xr:uid="{75AF749C-2826-497C-A038-1E4DAFDDE239}"/>
    <cellStyle name="Normal 4 8 2 2 2 3 3" xfId="18850" xr:uid="{84CC2466-7A0F-4FCA-83BF-9B4FED299935}"/>
    <cellStyle name="Normal 4 8 2 2 2 4" xfId="11303" xr:uid="{57F4A539-C415-4349-B4C9-2DFEE462097F}"/>
    <cellStyle name="Normal 4 8 2 2 2 4 2" xfId="21683" xr:uid="{3CB5222B-EE71-4A68-BEA0-C37FFEDBD398}"/>
    <cellStyle name="Normal 4 8 2 2 2 5" xfId="23697" xr:uid="{94635B12-FD7A-43DA-BA4D-6DE95FA5EB48}"/>
    <cellStyle name="Normal 4 8 2 2 2 6" xfId="13957" xr:uid="{832892E7-520A-41C8-A90D-07BA918B1FCA}"/>
    <cellStyle name="Normal 4 8 2 2 3" xfId="4353" xr:uid="{46BF9421-B460-4CEA-AD65-4E77C63643CC}"/>
    <cellStyle name="Normal 4 8 2 2 3 2" xfId="9125" xr:uid="{A422A131-7302-48F1-AAE4-90C9AD87957D}"/>
    <cellStyle name="Normal 4 8 2 2 3 2 2" xfId="29168" xr:uid="{294C0ECC-CA0D-4F6F-AA64-9154E4DDEB0A}"/>
    <cellStyle name="Normal 4 8 2 2 3 2 3" xfId="19505" xr:uid="{5CBD84B9-7B0E-4182-A126-A387E0E76624}"/>
    <cellStyle name="Normal 4 8 2 2 3 3" xfId="11958" xr:uid="{416F40D4-C528-4670-9900-C208EDF59E30}"/>
    <cellStyle name="Normal 4 8 2 2 3 3 2" xfId="22338" xr:uid="{00B1E31D-A4A2-45C3-97CA-86A58ADD1BC7}"/>
    <cellStyle name="Normal 4 8 2 2 3 4" xfId="22787" xr:uid="{63212859-BC98-4112-8BEF-6665B53BAE35}"/>
    <cellStyle name="Normal 4 8 2 2 3 5" xfId="16672" xr:uid="{94F82AF7-9392-4E31-9F6B-45C925077D59}"/>
    <cellStyle name="Normal 4 8 2 2 4" xfId="5339" xr:uid="{92FF8351-AB21-49A2-B6A0-C694DF35FCDA}"/>
    <cellStyle name="Normal 4 8 2 2 4 2" xfId="25953" xr:uid="{528296E9-E0CB-4EED-8AF0-BCE95ED72426}"/>
    <cellStyle name="Normal 4 8 2 2 4 3" xfId="14637" xr:uid="{CC1D89E6-F4EC-493D-BBF1-726B013C8046}"/>
    <cellStyle name="Normal 4 8 2 2 5" xfId="7090" xr:uid="{AD482192-52D6-4C76-B092-4015CB6876A2}"/>
    <cellStyle name="Normal 4 8 2 2 5 2" xfId="17470" xr:uid="{1C37D1B3-5026-4F66-8A87-B397473DE93F}"/>
    <cellStyle name="Normal 4 8 2 2 6" xfId="9923" xr:uid="{A2453B6D-EC41-42EF-B276-E49878F827C4}"/>
    <cellStyle name="Normal 4 8 2 2 6 2" xfId="20303" xr:uid="{5C8DC2F1-B8E3-4264-9DDE-1DD6AC8F8A5B}"/>
    <cellStyle name="Normal 4 8 2 2 7" xfId="24320" xr:uid="{4FF295D4-2EB3-4F3B-AE7E-3BEF51C8677C}"/>
    <cellStyle name="Normal 4 8 2 2 8" xfId="13266" xr:uid="{703CF99C-4DA0-421C-A25E-CE4D036BF2A8}"/>
    <cellStyle name="Normal 4 8 2 3" xfId="3391" xr:uid="{00000000-0005-0000-0000-0000B0060000}"/>
    <cellStyle name="Normal 4 8 2 3 2" xfId="4552" xr:uid="{1141795F-4970-4282-A437-A02733F5A0F8}"/>
    <cellStyle name="Normal 4 8 2 3 2 2" xfId="9324" xr:uid="{3C873FE4-0564-472E-864B-1C6A151969B6}"/>
    <cellStyle name="Normal 4 8 2 3 2 2 2" xfId="29299" xr:uid="{3315FAAD-144E-47FC-9945-3BCA6AF2304B}"/>
    <cellStyle name="Normal 4 8 2 3 2 2 3" xfId="19704" xr:uid="{57807E75-751D-4D7B-8013-DC671C3CC680}"/>
    <cellStyle name="Normal 4 8 2 3 2 3" xfId="12157" xr:uid="{27D5F749-3BA6-490A-A6AD-92B708FF5813}"/>
    <cellStyle name="Normal 4 8 2 3 2 3 2" xfId="22537" xr:uid="{FC102CA3-67E6-4835-A3DD-21204F44984A}"/>
    <cellStyle name="Normal 4 8 2 3 2 4" xfId="25315" xr:uid="{FC3A0BE0-4424-4B73-A103-BF8D9D09AD60}"/>
    <cellStyle name="Normal 4 8 2 3 2 5" xfId="16871" xr:uid="{48C5E890-F0FD-4A21-8D49-3BAEEAF74020}"/>
    <cellStyle name="Normal 4 8 2 3 3" xfId="6449" xr:uid="{3F9E7AF4-5E8F-4C9A-8343-C812E4436998}"/>
    <cellStyle name="Normal 4 8 2 3 3 2" xfId="28108" xr:uid="{A7FDA864-715C-4377-B7BA-43426A29F161}"/>
    <cellStyle name="Normal 4 8 2 3 3 3" xfId="16018" xr:uid="{C7FF072F-0902-4DDE-B846-E24342A749C4}"/>
    <cellStyle name="Normal 4 8 2 3 4" xfId="8471" xr:uid="{624BB4C6-C480-4D43-97F1-5DFEECBF6BF4}"/>
    <cellStyle name="Normal 4 8 2 3 4 2" xfId="18851" xr:uid="{CEC1651B-32B1-48F6-8B75-3D5C40A6311C}"/>
    <cellStyle name="Normal 4 8 2 3 5" xfId="11304" xr:uid="{C29A85E2-83AC-4A09-9970-A5EF9DA94884}"/>
    <cellStyle name="Normal 4 8 2 3 5 2" xfId="21684" xr:uid="{90BCEC2C-9ECF-460A-A569-052CCF24F8D8}"/>
    <cellStyle name="Normal 4 8 2 3 6" xfId="24786" xr:uid="{45DFC502-CC72-4268-B85E-6082DD850264}"/>
    <cellStyle name="Normal 4 8 2 3 7" xfId="13958" xr:uid="{AC055922-E2CD-43CC-8BA4-98B09E42C8C5}"/>
    <cellStyle name="Normal 4 8 2 4" xfId="3389" xr:uid="{00000000-0005-0000-0000-0000B1060000}"/>
    <cellStyle name="Normal 4 8 2 4 2" xfId="6447" xr:uid="{3798026B-38A6-4296-9ECD-B3DA5FA7B80D}"/>
    <cellStyle name="Normal 4 8 2 4 2 2" xfId="25995" xr:uid="{91044338-5D8B-4A4B-9C80-234B5EA1807C}"/>
    <cellStyle name="Normal 4 8 2 4 2 3" xfId="16016" xr:uid="{063A03D4-A676-469E-9ECF-7E0F6126DC3F}"/>
    <cellStyle name="Normal 4 8 2 4 3" xfId="8469" xr:uid="{B1F73A7A-2F5F-42DA-92A2-5229B7FFD291}"/>
    <cellStyle name="Normal 4 8 2 4 3 2" xfId="18849" xr:uid="{143363F1-5603-4EB7-8625-8E08D1B72DD9}"/>
    <cellStyle name="Normal 4 8 2 4 4" xfId="11302" xr:uid="{90DE5F27-D816-42D1-A24E-02F4D294DDE5}"/>
    <cellStyle name="Normal 4 8 2 4 4 2" xfId="21682" xr:uid="{9CCE3B56-B7F9-4E72-89C8-B7103F3AD266}"/>
    <cellStyle name="Normal 4 8 2 4 5" xfId="25061" xr:uid="{F2EFB454-6840-45DD-94BD-C5FC99910EA0}"/>
    <cellStyle name="Normal 4 8 2 4 6" xfId="13956" xr:uid="{79473D91-F358-4B53-8DD7-29CC7AA308C5}"/>
    <cellStyle name="Normal 4 8 2 5" xfId="2608" xr:uid="{00000000-0005-0000-0000-0000B2060000}"/>
    <cellStyle name="Normal 4 8 2 5 2" xfId="5872" xr:uid="{1BB1FCFC-5CF7-4CCC-B2A9-1229C5DDA142}"/>
    <cellStyle name="Normal 4 8 2 5 2 2" xfId="28569" xr:uid="{A13AD14A-D3DB-4D74-9461-E29CCE6B6935}"/>
    <cellStyle name="Normal 4 8 2 5 2 3" xfId="15280" xr:uid="{2EDCE808-A8D3-4316-B2C5-26C904252B45}"/>
    <cellStyle name="Normal 4 8 2 5 3" xfId="7733" xr:uid="{06C16159-EB5D-4718-8E34-5371EEF470A2}"/>
    <cellStyle name="Normal 4 8 2 5 3 2" xfId="18113" xr:uid="{8B52E96D-4AC7-42B3-A93C-4CAC5AB92841}"/>
    <cellStyle name="Normal 4 8 2 5 4" xfId="10566" xr:uid="{D9501F38-DF9C-44F6-9B7D-6AF33241A956}"/>
    <cellStyle name="Normal 4 8 2 5 4 2" xfId="20946" xr:uid="{88CA89B8-1BFD-41F0-BA8A-B7A846B1A0B0}"/>
    <cellStyle name="Normal 4 8 2 5 5" xfId="24136" xr:uid="{3BC2C6F0-0BEF-47B1-B0E8-AC9481FCA77B}"/>
    <cellStyle name="Normal 4 8 2 5 6" xfId="12996" xr:uid="{47BAE656-EC9E-4146-85AB-F86AA13E01A0}"/>
    <cellStyle name="Normal 4 8 2 6" xfId="2376" xr:uid="{00000000-0005-0000-0000-0000AD060000}"/>
    <cellStyle name="Normal 4 8 2 6 2" xfId="7503" xr:uid="{DAC97AA2-E5A4-4EEA-B897-303CA1FB9CF7}"/>
    <cellStyle name="Normal 4 8 2 6 2 2" xfId="17883" xr:uid="{87971EE5-E131-4053-98C9-DDD212EC3D11}"/>
    <cellStyle name="Normal 4 8 2 6 3" xfId="10336" xr:uid="{9232C93A-DF49-480D-A771-BAE47882AFBC}"/>
    <cellStyle name="Normal 4 8 2 6 3 2" xfId="20716" xr:uid="{64F56D8A-D43E-4CA8-8BBD-0B5C4AFA41DF}"/>
    <cellStyle name="Normal 4 8 2 6 4" xfId="24629" xr:uid="{E1A84F69-C757-4E1B-9D93-15638EB0F0AF}"/>
    <cellStyle name="Normal 4 8 2 6 5" xfId="15050" xr:uid="{4D938FE7-CE85-494D-91B5-B40622B3C74F}"/>
    <cellStyle name="Normal 4 8 2 7" xfId="3941" xr:uid="{7A88FBDE-9507-4134-97EA-80923727E376}"/>
    <cellStyle name="Normal 4 8 2 7 2" xfId="8773" xr:uid="{B1FF5D05-9626-4E88-9E84-A7251C9F663E}"/>
    <cellStyle name="Normal 4 8 2 7 2 2" xfId="19153" xr:uid="{E2EF7EA5-A2CF-4CBD-8688-05541F82525E}"/>
    <cellStyle name="Normal 4 8 2 7 3" xfId="11606" xr:uid="{E0EC3274-30EB-451C-BDB3-A0323C2B11C6}"/>
    <cellStyle name="Normal 4 8 2 7 3 2" xfId="21986" xr:uid="{CF90CC8B-9D60-4ADF-B54C-454958AB6D34}"/>
    <cellStyle name="Normal 4 8 2 7 4" xfId="16320" xr:uid="{7CED60C4-3FFA-44FD-A30F-83EE1FEE1DBD}"/>
    <cellStyle name="Normal 4 8 2 8" xfId="5338" xr:uid="{902C0B0E-C4A0-4981-9707-DC0113C37539}"/>
    <cellStyle name="Normal 4 8 2 8 2" xfId="14636" xr:uid="{AA2E2A77-DEAA-4A1B-81C1-2BCA8305B4F0}"/>
    <cellStyle name="Normal 4 8 2 9" xfId="7089" xr:uid="{D0D07CCA-276A-41C2-9F72-54F476CDFE24}"/>
    <cellStyle name="Normal 4 8 2 9 2" xfId="17469" xr:uid="{A72D69C6-C74C-414E-A521-E425C04AD6D1}"/>
    <cellStyle name="Normal 4 8 3" xfId="1038" xr:uid="{00000000-0005-0000-0000-0000C0050000}"/>
    <cellStyle name="Normal 4 8 3 2" xfId="3392" xr:uid="{00000000-0005-0000-0000-0000B4060000}"/>
    <cellStyle name="Normal 4 8 3 2 2" xfId="6450" xr:uid="{6EFCB61C-7357-4684-9E3A-0FCD927DD456}"/>
    <cellStyle name="Normal 4 8 3 2 2 2" xfId="25797" xr:uid="{E04C89D1-BAA7-40C1-BC46-F7CE41911F85}"/>
    <cellStyle name="Normal 4 8 3 2 2 3" xfId="27956" xr:uid="{B28F36EE-3268-4C28-A6BC-D4ED592E6965}"/>
    <cellStyle name="Normal 4 8 3 2 2 4" xfId="16019" xr:uid="{0C7E26DA-2B7A-4895-B864-1CAB123016A7}"/>
    <cellStyle name="Normal 4 8 3 2 3" xfId="8472" xr:uid="{EED53452-5939-466E-8695-45E55BA1D2CB}"/>
    <cellStyle name="Normal 4 8 3 2 3 2" xfId="28921" xr:uid="{4FAD5E52-B238-484A-8AD5-4926695E24BF}"/>
    <cellStyle name="Normal 4 8 3 2 3 3" xfId="18852" xr:uid="{B5B0DCE4-48DA-480E-A1E0-3D2A91C35A32}"/>
    <cellStyle name="Normal 4 8 3 2 4" xfId="11305" xr:uid="{77082873-FC23-4D52-84B3-16E16D740661}"/>
    <cellStyle name="Normal 4 8 3 2 4 2" xfId="21685" xr:uid="{745341AC-5B45-4254-8AEA-490B25F78984}"/>
    <cellStyle name="Normal 4 8 3 2 5" xfId="22825" xr:uid="{A5AF6C31-5CE8-481B-BABC-0C7C8CD0A23A}"/>
    <cellStyle name="Normal 4 8 3 2 6" xfId="13959" xr:uid="{A33A0049-D6F8-4E3C-8917-26F7161B722D}"/>
    <cellStyle name="Normal 4 8 3 3" xfId="2801" xr:uid="{00000000-0005-0000-0000-0000B5060000}"/>
    <cellStyle name="Normal 4 8 3 3 2" xfId="6019" xr:uid="{A69378F3-7126-43E8-957C-AEF3A8217A72}"/>
    <cellStyle name="Normal 4 8 3 3 2 2" xfId="26563" xr:uid="{9920AF1B-1502-4153-86EE-9E491C23E980}"/>
    <cellStyle name="Normal 4 8 3 3 2 3" xfId="15472" xr:uid="{B1567AF6-EF33-4AB9-8B8F-63FE914A07E5}"/>
    <cellStyle name="Normal 4 8 3 3 3" xfId="7925" xr:uid="{2D1BB9FA-4D4A-4C54-898F-B770F4965FBD}"/>
    <cellStyle name="Normal 4 8 3 3 3 2" xfId="18305" xr:uid="{FE3FC21E-E23C-4118-ABE2-1A66E94B9357}"/>
    <cellStyle name="Normal 4 8 3 3 4" xfId="10758" xr:uid="{E2F9B43E-0A02-4C38-BA5D-ECC510BC70E6}"/>
    <cellStyle name="Normal 4 8 3 3 4 2" xfId="21138" xr:uid="{5EEA83E8-121B-42E9-94D0-B744FCB7C7D5}"/>
    <cellStyle name="Normal 4 8 3 3 5" xfId="23604" xr:uid="{6470B5F1-FD1F-4995-8318-8EC822E2DD3C}"/>
    <cellStyle name="Normal 4 8 3 3 6" xfId="13265" xr:uid="{29FB101E-D901-48D2-BE02-0A0BDDC9A648}"/>
    <cellStyle name="Normal 4 8 3 4" xfId="4202" xr:uid="{5FFDCD3D-191C-4816-9CA7-FB6D45A05F99}"/>
    <cellStyle name="Normal 4 8 3 4 2" xfId="8974" xr:uid="{070C8C1D-8AEF-46BE-8C98-0091E8D5CB10}"/>
    <cellStyle name="Normal 4 8 3 4 2 2" xfId="29056" xr:uid="{4C8275A9-C16B-4EC9-9863-FF7A8CDDDD99}"/>
    <cellStyle name="Normal 4 8 3 4 2 3" xfId="19354" xr:uid="{893AE50F-8DCF-4C57-B16A-FE83FE00F9A5}"/>
    <cellStyle name="Normal 4 8 3 4 3" xfId="11807" xr:uid="{32AC2F98-E71F-4095-BAC4-574F9FAC974E}"/>
    <cellStyle name="Normal 4 8 3 4 3 2" xfId="22187" xr:uid="{5716DFA4-B51D-4F99-95E7-5C279343345C}"/>
    <cellStyle name="Normal 4 8 3 4 4" xfId="24358" xr:uid="{1F3D2E20-3A87-41F9-AEEC-5C3F44D9E70F}"/>
    <cellStyle name="Normal 4 8 3 4 5" xfId="16521" xr:uid="{329DE75E-7547-4F7D-A283-DE84FDC4B800}"/>
    <cellStyle name="Normal 4 8 3 5" xfId="5340" xr:uid="{59B8A850-AE58-4417-9B79-645D1117C3F9}"/>
    <cellStyle name="Normal 4 8 3 5 2" xfId="27585" xr:uid="{47C431D5-BF21-485E-B445-D73E7C5FF7F3}"/>
    <cellStyle name="Normal 4 8 3 5 3" xfId="14638" xr:uid="{A085ECE6-AAED-4853-AA6D-E6CE7606978A}"/>
    <cellStyle name="Normal 4 8 3 6" xfId="7091" xr:uid="{BF5B1421-7114-4C59-84E6-FF22BF14D01C}"/>
    <cellStyle name="Normal 4 8 3 6 2" xfId="17471" xr:uid="{50F66810-BC52-4D59-B3A9-CBD2F562B7C1}"/>
    <cellStyle name="Normal 4 8 3 7" xfId="9924" xr:uid="{E1E5A673-FD43-4767-9671-202BFC3237CE}"/>
    <cellStyle name="Normal 4 8 3 7 2" xfId="20304" xr:uid="{ABB182C6-5691-4072-A342-0FE314AA56DD}"/>
    <cellStyle name="Normal 4 8 3 8" xfId="23361" xr:uid="{DA7BCDF4-2302-49E7-AFEC-1183D2581450}"/>
    <cellStyle name="Normal 4 8 3 9" xfId="12768" xr:uid="{66A1D130-8853-47BE-9E8F-EB39290D0E65}"/>
    <cellStyle name="Normal 4 8 4" xfId="1039" xr:uid="{00000000-0005-0000-0000-0000C1050000}"/>
    <cellStyle name="Normal 4 8 4 2" xfId="4553" xr:uid="{4A53458D-E17E-4BB7-9B78-E41E6108CD46}"/>
    <cellStyle name="Normal 4 8 4 2 2" xfId="9325" xr:uid="{DC6DF52B-15E0-407A-8FD8-91CCFA995276}"/>
    <cellStyle name="Normal 4 8 4 2 2 2" xfId="29300" xr:uid="{22CBBC2C-6EB7-4F8D-9BF3-8C6A7E2E0971}"/>
    <cellStyle name="Normal 4 8 4 2 2 3" xfId="19705" xr:uid="{BBE92403-9659-4990-9EB1-3C980877811E}"/>
    <cellStyle name="Normal 4 8 4 2 3" xfId="12158" xr:uid="{EC1E7D03-E6CD-4B6A-A889-E82AA6D291E8}"/>
    <cellStyle name="Normal 4 8 4 2 3 2" xfId="22538" xr:uid="{0FEE8662-2D8F-4A33-AB47-1B88ED44E02E}"/>
    <cellStyle name="Normal 4 8 4 2 4" xfId="25728" xr:uid="{B29B947F-BF6C-4162-9758-A19DE764DCC0}"/>
    <cellStyle name="Normal 4 8 4 2 5" xfId="16872" xr:uid="{BAE9BF8E-D4C8-44F9-A359-3FCB88ADBC3D}"/>
    <cellStyle name="Normal 4 8 4 3" xfId="5341" xr:uid="{2F7E15B8-6D4F-40EF-A62B-5AC6AB5CE46A}"/>
    <cellStyle name="Normal 4 8 4 3 2" xfId="27513" xr:uid="{E12BE31D-F7D8-41F8-B8F2-FF5737E4F9B6}"/>
    <cellStyle name="Normal 4 8 4 3 3" xfId="14639" xr:uid="{BAC52ED1-B28A-4108-B645-8BADC5ECED70}"/>
    <cellStyle name="Normal 4 8 4 4" xfId="7092" xr:uid="{64C2FEF8-951F-4D16-A7AE-2EC7C1FFFCB3}"/>
    <cellStyle name="Normal 4 8 4 4 2" xfId="17472" xr:uid="{9704C883-5736-4EA5-8187-F66451D5E9A7}"/>
    <cellStyle name="Normal 4 8 4 5" xfId="9925" xr:uid="{2D7F1617-CC5B-43FE-8F93-D0245C9DAE4E}"/>
    <cellStyle name="Normal 4 8 4 5 2" xfId="20305" xr:uid="{64309F65-88F7-4EF9-A4EE-6046D6192837}"/>
    <cellStyle name="Normal 4 8 4 6" xfId="24596" xr:uid="{FAFE0EDA-07F8-4FE7-9744-558229B9E9CF}"/>
    <cellStyle name="Normal 4 8 4 7" xfId="13960" xr:uid="{98860BFA-E002-4D04-B6BC-10368C072A02}"/>
    <cellStyle name="Normal 4 8 5" xfId="2945" xr:uid="{00000000-0005-0000-0000-0000B7060000}"/>
    <cellStyle name="Normal 4 8 5 2" xfId="6125" xr:uid="{3A90E411-B0E1-4D1D-8CBF-0FA213C408C9}"/>
    <cellStyle name="Normal 4 8 5 2 2" xfId="22888" xr:uid="{323BCB07-E0C4-4324-9387-BB441B091CBA}"/>
    <cellStyle name="Normal 4 8 5 2 3" xfId="27021" xr:uid="{0ADDFC1F-FD80-4CB0-9417-459BB5DA67EE}"/>
    <cellStyle name="Normal 4 8 5 2 4" xfId="15603" xr:uid="{2EE76BEA-D134-4681-ABFD-D9E13ED59382}"/>
    <cellStyle name="Normal 4 8 5 3" xfId="8056" xr:uid="{49F03E7D-F8CF-4539-A4E2-8D4E390C1C2C}"/>
    <cellStyle name="Normal 4 8 5 3 2" xfId="28758" xr:uid="{1F490A06-3F6F-4F75-AAFD-3FC8E68046D8}"/>
    <cellStyle name="Normal 4 8 5 3 3" xfId="18436" xr:uid="{663CB6D6-FD8C-425B-A1B7-45FBFF432DCC}"/>
    <cellStyle name="Normal 4 8 5 4" xfId="10889" xr:uid="{420CEDED-F913-4CED-A0A6-C8812B15D841}"/>
    <cellStyle name="Normal 4 8 5 4 2" xfId="21269" xr:uid="{7E3BF973-9134-4A00-9B1A-BA0C7D081897}"/>
    <cellStyle name="Normal 4 8 5 5" xfId="24124" xr:uid="{393509DD-5235-442B-A267-5E4D400C7C73}"/>
    <cellStyle name="Normal 4 8 5 6" xfId="13466" xr:uid="{982210BB-347A-4FD7-B053-F2B565925200}"/>
    <cellStyle name="Normal 4 8 6" xfId="2445" xr:uid="{00000000-0005-0000-0000-0000B8060000}"/>
    <cellStyle name="Normal 4 8 6 2" xfId="5739" xr:uid="{4D6A6D2A-C857-4FFE-A450-2E160D6EF7CD}"/>
    <cellStyle name="Normal 4 8 6 2 2" xfId="27101" xr:uid="{DEFD9B35-CA72-4AED-BB02-EB6A90E849D3}"/>
    <cellStyle name="Normal 4 8 6 2 3" xfId="15117" xr:uid="{D47C087F-8414-4BDA-B2D0-6329B80D357B}"/>
    <cellStyle name="Normal 4 8 6 3" xfId="7570" xr:uid="{AF799A62-90A1-4278-8CAC-411CABE1649B}"/>
    <cellStyle name="Normal 4 8 6 3 2" xfId="17950" xr:uid="{692457AA-E4A8-4130-B954-A586181B5B49}"/>
    <cellStyle name="Normal 4 8 6 4" xfId="10403" xr:uid="{04E2B5B6-D284-4423-9A0A-6EE8830E5E22}"/>
    <cellStyle name="Normal 4 8 6 4 2" xfId="20783" xr:uid="{DF578FD9-7125-4605-9C27-85F372D05A66}"/>
    <cellStyle name="Normal 4 8 6 5" xfId="22695" xr:uid="{729EE0F8-E1C5-4C04-8DF5-244E9ACA131C}"/>
    <cellStyle name="Normal 4 8 6 6" xfId="12833" xr:uid="{BC199602-588A-4E28-A840-5C19D5FBD532}"/>
    <cellStyle name="Normal 4 8 7" xfId="2199" xr:uid="{00000000-0005-0000-0000-0000AC060000}"/>
    <cellStyle name="Normal 4 8 7 2" xfId="7326" xr:uid="{6DC10D9B-AD30-4AFE-B5AB-C9BDDADD2450}"/>
    <cellStyle name="Normal 4 8 7 2 2" xfId="17706" xr:uid="{3688C2AB-DAA0-4D32-9B01-3A58F0803499}"/>
    <cellStyle name="Normal 4 8 7 3" xfId="10159" xr:uid="{2145218E-5174-4AB5-9392-445EA353E7DE}"/>
    <cellStyle name="Normal 4 8 7 3 2" xfId="20539" xr:uid="{D4414ED4-57FB-4635-A875-1F72F8E92A7F}"/>
    <cellStyle name="Normal 4 8 7 4" xfId="25046" xr:uid="{7AFBC9C0-08AB-470D-B140-140688BC0FD1}"/>
    <cellStyle name="Normal 4 8 7 5" xfId="14873" xr:uid="{F24D1869-95EF-4B26-9CB9-D07A8B793B64}"/>
    <cellStyle name="Normal 4 8 8" xfId="3997" xr:uid="{281ACFA1-D698-4080-8D6B-0AF4D83A6F8E}"/>
    <cellStyle name="Normal 4 8 8 2" xfId="8821" xr:uid="{CFB66AB3-D734-4A79-A87B-9A2EFF98D5E4}"/>
    <cellStyle name="Normal 4 8 8 2 2" xfId="19201" xr:uid="{E19055ED-866D-4B93-91A7-6B9EFA80B315}"/>
    <cellStyle name="Normal 4 8 8 3" xfId="11654" xr:uid="{639A8475-980A-43F0-953D-AA1C4BC8A225}"/>
    <cellStyle name="Normal 4 8 8 3 2" xfId="22034" xr:uid="{238B5422-CD6E-4709-A692-929601A47CEA}"/>
    <cellStyle name="Normal 4 8 8 4" xfId="16368" xr:uid="{EED70B44-2A93-4B41-9D5A-91AD6D5EE158}"/>
    <cellStyle name="Normal 4 8 9" xfId="5337" xr:uid="{AEAD4F3A-23BD-4982-A966-DE7F04C30F37}"/>
    <cellStyle name="Normal 4 8 9 2" xfId="14635" xr:uid="{88B9D1B0-17D6-4FD9-BC3D-D627679CD327}"/>
    <cellStyle name="Normal 4 9" xfId="1040" xr:uid="{00000000-0005-0000-0000-0000C2050000}"/>
    <cellStyle name="Normal 4 9 10" xfId="7093" xr:uid="{FED65E8B-9E0C-4993-9D9D-09C6A5CCBF77}"/>
    <cellStyle name="Normal 4 9 10 2" xfId="17473" xr:uid="{85C94C34-2764-4D4A-A55A-3CC3B94E06B0}"/>
    <cellStyle name="Normal 4 9 11" xfId="9926" xr:uid="{8592E14F-7933-451D-9CE9-B4860A2D52B7}"/>
    <cellStyle name="Normal 4 9 11 2" xfId="20306" xr:uid="{02417B0E-5595-45E5-90CB-41EC334685D5}"/>
    <cellStyle name="Normal 4 9 12" xfId="23728" xr:uid="{BD948A75-B0F9-44FF-BBAB-26E8C81CCBE0}"/>
    <cellStyle name="Normal 4 9 13" xfId="12493" xr:uid="{CD8A0886-089C-446A-8DE1-556D66857C2D}"/>
    <cellStyle name="Normal 4 9 2" xfId="1041" xr:uid="{00000000-0005-0000-0000-0000C3050000}"/>
    <cellStyle name="Normal 4 9 2 10" xfId="9927" xr:uid="{28370A61-F559-432A-B25C-14DD633AD195}"/>
    <cellStyle name="Normal 4 9 2 10 2" xfId="20307" xr:uid="{201A2F93-DAA0-4A27-BF79-B00C29977018}"/>
    <cellStyle name="Normal 4 9 2 11" xfId="22762" xr:uid="{0087A8B8-93CC-4BFE-AA5E-D6C7D2CA9A00}"/>
    <cellStyle name="Normal 4 9 2 12" xfId="12611" xr:uid="{74C7346E-50B0-47C0-BB11-55DFB2707C47}"/>
    <cellStyle name="Normal 4 9 2 2" xfId="1042" xr:uid="{00000000-0005-0000-0000-0000C4050000}"/>
    <cellStyle name="Normal 4 9 2 2 2" xfId="3394" xr:uid="{00000000-0005-0000-0000-0000BC060000}"/>
    <cellStyle name="Normal 4 9 2 2 2 2" xfId="6452" xr:uid="{11E9BE83-9BEF-456C-844D-D31925E7C983}"/>
    <cellStyle name="Normal 4 9 2 2 2 2 2" xfId="28693" xr:uid="{B7AD161C-F341-4DA4-8DE4-27608ACA660B}"/>
    <cellStyle name="Normal 4 9 2 2 2 2 3" xfId="28198" xr:uid="{38F0B293-0D62-432D-9C4F-EE43645FC28D}"/>
    <cellStyle name="Normal 4 9 2 2 2 2 4" xfId="16021" xr:uid="{8BDDD3B4-B9A2-45C7-AF12-56D5B99F1810}"/>
    <cellStyle name="Normal 4 9 2 2 2 3" xfId="8474" xr:uid="{9038C36F-0961-43F9-92E9-2FBEC2FD15A9}"/>
    <cellStyle name="Normal 4 9 2 2 2 3 2" xfId="28922" xr:uid="{F7762159-4A43-4FD5-B9A3-4DD12BD141F2}"/>
    <cellStyle name="Normal 4 9 2 2 2 3 3" xfId="18854" xr:uid="{917F8D4E-1CFD-4DAC-815C-226344EE8AAB}"/>
    <cellStyle name="Normal 4 9 2 2 2 4" xfId="11307" xr:uid="{FF99C08E-2FD0-44B9-A815-374563E54528}"/>
    <cellStyle name="Normal 4 9 2 2 2 4 2" xfId="21687" xr:uid="{59C14F52-2CDE-44D9-B32A-5AD6C2967E44}"/>
    <cellStyle name="Normal 4 9 2 2 2 5" xfId="24385" xr:uid="{3C35500F-A6B9-49B4-BB95-075B0AEC0C74}"/>
    <cellStyle name="Normal 4 9 2 2 2 6" xfId="13962" xr:uid="{EAE0E571-E60D-47E1-93EB-992FA5AF217A}"/>
    <cellStyle name="Normal 4 9 2 2 3" xfId="4354" xr:uid="{B7CECDB9-48DC-4889-B3EF-7E0171FF32B0}"/>
    <cellStyle name="Normal 4 9 2 2 3 2" xfId="9126" xr:uid="{B287CC7E-81A6-4F37-95CD-77D3B7A9D44B}"/>
    <cellStyle name="Normal 4 9 2 2 3 2 2" xfId="29169" xr:uid="{01E746A7-4123-43E0-AB3E-B028EF387EB6}"/>
    <cellStyle name="Normal 4 9 2 2 3 2 3" xfId="19506" xr:uid="{39187655-B24B-4182-BDE2-038D1B8846B2}"/>
    <cellStyle name="Normal 4 9 2 2 3 3" xfId="11959" xr:uid="{8211DA65-4B71-4084-AF16-B8C6040CE355}"/>
    <cellStyle name="Normal 4 9 2 2 3 3 2" xfId="22339" xr:uid="{8A3F3DA4-464D-44A0-BF17-399DABF26D3E}"/>
    <cellStyle name="Normal 4 9 2 2 3 4" xfId="24745" xr:uid="{53C96F65-A9A7-47BE-804A-52A54B7CBC06}"/>
    <cellStyle name="Normal 4 9 2 2 3 5" xfId="16673" xr:uid="{AEF97B57-EBB3-40C7-A330-5F1D3B247A08}"/>
    <cellStyle name="Normal 4 9 2 2 4" xfId="5344" xr:uid="{96342CCA-55A5-47D1-A797-2C36D42FFB2A}"/>
    <cellStyle name="Normal 4 9 2 2 4 2" xfId="27026" xr:uid="{DBE57265-6D69-4443-95A6-FC9DC1A9B761}"/>
    <cellStyle name="Normal 4 9 2 2 4 3" xfId="14642" xr:uid="{8C4ADD13-00FC-4CC3-AD26-03FC256F0E18}"/>
    <cellStyle name="Normal 4 9 2 2 5" xfId="7095" xr:uid="{3C1AF9BA-F553-4120-B127-A4197615CA77}"/>
    <cellStyle name="Normal 4 9 2 2 5 2" xfId="17475" xr:uid="{632F33F2-D68C-4055-927E-790550974824}"/>
    <cellStyle name="Normal 4 9 2 2 6" xfId="9928" xr:uid="{2C8C1A72-261D-44D7-96A5-2516D17DBD05}"/>
    <cellStyle name="Normal 4 9 2 2 6 2" xfId="20308" xr:uid="{79CDB092-0135-4613-B647-132677FBB4DC}"/>
    <cellStyle name="Normal 4 9 2 2 7" xfId="23125" xr:uid="{723A8EC1-6226-49C0-95A1-E85A20D6241E}"/>
    <cellStyle name="Normal 4 9 2 2 8" xfId="13268" xr:uid="{1C00D6FC-68F7-4724-A70D-4669B52F1AA0}"/>
    <cellStyle name="Normal 4 9 2 3" xfId="3395" xr:uid="{00000000-0005-0000-0000-0000BD060000}"/>
    <cellStyle name="Normal 4 9 2 3 2" xfId="4554" xr:uid="{429A3C00-EA96-4A8D-852C-E18122DA3BFC}"/>
    <cellStyle name="Normal 4 9 2 3 2 2" xfId="9326" xr:uid="{078A8D01-3A66-4BF7-A0C3-9EA9566C4FBA}"/>
    <cellStyle name="Normal 4 9 2 3 2 2 2" xfId="29301" xr:uid="{81E919EC-171F-4337-8F54-BAF4FAA1875E}"/>
    <cellStyle name="Normal 4 9 2 3 2 2 3" xfId="19706" xr:uid="{AEF3400C-B76F-41BC-A7D4-E6ACE6A7356F}"/>
    <cellStyle name="Normal 4 9 2 3 2 3" xfId="12159" xr:uid="{3A9B6F7D-697F-4A82-94EE-0008EAD9B053}"/>
    <cellStyle name="Normal 4 9 2 3 2 3 2" xfId="22539" xr:uid="{EF7F18C2-0586-4A8A-BEE2-3AFDB87ABC8E}"/>
    <cellStyle name="Normal 4 9 2 3 2 4" xfId="24301" xr:uid="{281778F3-8B05-4B77-B5C9-E8664219A3E7}"/>
    <cellStyle name="Normal 4 9 2 3 2 5" xfId="16873" xr:uid="{26292AE9-A676-4867-8354-8FDF65FF8704}"/>
    <cellStyle name="Normal 4 9 2 3 3" xfId="6453" xr:uid="{E0E8314D-1134-4E1C-B19E-01A0BC6639B8}"/>
    <cellStyle name="Normal 4 9 2 3 3 2" xfId="26875" xr:uid="{54796271-879F-4167-BA9B-BD66C88C0419}"/>
    <cellStyle name="Normal 4 9 2 3 3 3" xfId="16022" xr:uid="{51271DC9-1A29-44F5-97D7-BCACACE46210}"/>
    <cellStyle name="Normal 4 9 2 3 4" xfId="8475" xr:uid="{AB9A5261-844D-4CD8-A4BA-30EAD92011D8}"/>
    <cellStyle name="Normal 4 9 2 3 4 2" xfId="18855" xr:uid="{AD961A38-47B8-4F6B-937B-81803D0557EA}"/>
    <cellStyle name="Normal 4 9 2 3 5" xfId="11308" xr:uid="{B27C72B8-AD1B-44BC-BDD7-12ADA905F9B6}"/>
    <cellStyle name="Normal 4 9 2 3 5 2" xfId="21688" xr:uid="{B3F3CBB2-6F69-4275-AAFA-CB8D22E05A51}"/>
    <cellStyle name="Normal 4 9 2 3 6" xfId="23989" xr:uid="{EE707BDF-7721-4690-8488-D9E5F4960A9C}"/>
    <cellStyle name="Normal 4 9 2 3 7" xfId="13963" xr:uid="{425ACECC-3E0F-46C2-8378-FFD904F5B98A}"/>
    <cellStyle name="Normal 4 9 2 4" xfId="3393" xr:uid="{00000000-0005-0000-0000-0000BE060000}"/>
    <cellStyle name="Normal 4 9 2 4 2" xfId="6451" xr:uid="{E9DBFBC1-94F8-4265-B53D-C168DE8425DE}"/>
    <cellStyle name="Normal 4 9 2 4 2 2" xfId="27635" xr:uid="{D134B4F9-958C-4105-8EB7-56E094FF549D}"/>
    <cellStyle name="Normal 4 9 2 4 2 3" xfId="16020" xr:uid="{CD533D81-4227-4367-AD8A-972D87E4277A}"/>
    <cellStyle name="Normal 4 9 2 4 3" xfId="8473" xr:uid="{3F24AFFD-A75E-450C-A9EF-92566A7C3F04}"/>
    <cellStyle name="Normal 4 9 2 4 3 2" xfId="18853" xr:uid="{558DB0AB-D2E0-4ADC-8A48-18296A3BBF68}"/>
    <cellStyle name="Normal 4 9 2 4 4" xfId="11306" xr:uid="{1A76F0A1-8D28-4290-8946-F2B4A37D6264}"/>
    <cellStyle name="Normal 4 9 2 4 4 2" xfId="21686" xr:uid="{8B7841B6-B6A5-43C6-9864-9348B6A6EB0E}"/>
    <cellStyle name="Normal 4 9 2 4 5" xfId="25329" xr:uid="{7C7C8256-B9E5-4613-B263-AB4056C9349D}"/>
    <cellStyle name="Normal 4 9 2 4 6" xfId="13961" xr:uid="{FF2032C4-8BF9-4137-BD49-7B217EF6F85A}"/>
    <cellStyle name="Normal 4 9 2 5" xfId="2656" xr:uid="{00000000-0005-0000-0000-0000BF060000}"/>
    <cellStyle name="Normal 4 9 2 5 2" xfId="5916" xr:uid="{41952D99-ABDB-4293-834B-F38C838B1168}"/>
    <cellStyle name="Normal 4 9 2 5 2 2" xfId="27667" xr:uid="{B83C8430-3C67-4460-8840-7F0BDA03DB8B}"/>
    <cellStyle name="Normal 4 9 2 5 2 3" xfId="15328" xr:uid="{BC35F09B-CE5B-4916-9597-B10216CAA486}"/>
    <cellStyle name="Normal 4 9 2 5 3" xfId="7781" xr:uid="{9DD94790-E2C5-4C61-9D03-570B091E3C4D}"/>
    <cellStyle name="Normal 4 9 2 5 3 2" xfId="18161" xr:uid="{0ABF3531-97C8-4476-9FAD-A96156326B2F}"/>
    <cellStyle name="Normal 4 9 2 5 4" xfId="10614" xr:uid="{8C1CF07B-3467-4C48-912E-2E1C444A4F06}"/>
    <cellStyle name="Normal 4 9 2 5 4 2" xfId="20994" xr:uid="{252AC7F1-0AB2-4B98-9212-B2CC72E9BB0C}"/>
    <cellStyle name="Normal 4 9 2 5 5" xfId="24389" xr:uid="{531B2959-78A0-4777-AF18-50FB596D273D}"/>
    <cellStyle name="Normal 4 9 2 5 6" xfId="13058" xr:uid="{1A269D4F-B737-489D-B7A7-D1D28B78EA22}"/>
    <cellStyle name="Normal 4 9 2 6" xfId="2377" xr:uid="{00000000-0005-0000-0000-0000BA060000}"/>
    <cellStyle name="Normal 4 9 2 6 2" xfId="7504" xr:uid="{D6504F32-9E30-4636-8E43-11D3A1544429}"/>
    <cellStyle name="Normal 4 9 2 6 2 2" xfId="17884" xr:uid="{0A365267-F0E1-4CB9-8305-0282D4AD3D06}"/>
    <cellStyle name="Normal 4 9 2 6 3" xfId="10337" xr:uid="{E4B342D6-E1E6-4E71-B82A-B35FC665DD40}"/>
    <cellStyle name="Normal 4 9 2 6 3 2" xfId="20717" xr:uid="{6073AC3D-C593-4C95-970E-A50E189650EC}"/>
    <cellStyle name="Normal 4 9 2 6 4" xfId="24542" xr:uid="{215AFCB9-7E53-4A64-A0F6-85835A7537F7}"/>
    <cellStyle name="Normal 4 9 2 6 5" xfId="15051" xr:uid="{99D15716-0A26-4820-A1B9-0E615D69DB7C}"/>
    <cellStyle name="Normal 4 9 2 7" xfId="3954" xr:uid="{5662DC37-F90E-41B1-8934-44962F194A3A}"/>
    <cellStyle name="Normal 4 9 2 7 2" xfId="8786" xr:uid="{7D06C3E6-4AF0-4B89-8901-A8CEEF48497E}"/>
    <cellStyle name="Normal 4 9 2 7 2 2" xfId="19166" xr:uid="{D8782B79-623B-4E23-BD16-08969CEE0135}"/>
    <cellStyle name="Normal 4 9 2 7 3" xfId="11619" xr:uid="{24202C2E-E9BC-4B30-A123-54FB0FE2BA5B}"/>
    <cellStyle name="Normal 4 9 2 7 3 2" xfId="21999" xr:uid="{6B243055-76E8-4D7F-93D0-717A0B52A8C3}"/>
    <cellStyle name="Normal 4 9 2 7 4" xfId="16333" xr:uid="{D16B8EEB-DBF4-45EA-8E00-E56CA3FA07FB}"/>
    <cellStyle name="Normal 4 9 2 8" xfId="5343" xr:uid="{FA09D750-66D3-46F2-AA20-E5C5C6D5A7A2}"/>
    <cellStyle name="Normal 4 9 2 8 2" xfId="14641" xr:uid="{EB460EF6-969D-48F3-9585-CD572D0075A6}"/>
    <cellStyle name="Normal 4 9 2 9" xfId="7094" xr:uid="{7A8048F7-241E-4979-B207-70F8C28C3BBA}"/>
    <cellStyle name="Normal 4 9 2 9 2" xfId="17474" xr:uid="{9DD638C0-C0F0-4C0A-A277-0655FAB0BB6A}"/>
    <cellStyle name="Normal 4 9 3" xfId="1043" xr:uid="{00000000-0005-0000-0000-0000C5050000}"/>
    <cellStyle name="Normal 4 9 3 2" xfId="3396" xr:uid="{00000000-0005-0000-0000-0000C1060000}"/>
    <cellStyle name="Normal 4 9 3 2 2" xfId="6454" xr:uid="{EC58CF77-95B6-42C0-8B6D-E6C38386E713}"/>
    <cellStyle name="Normal 4 9 3 2 2 2" xfId="23774" xr:uid="{DC92D57D-5795-4BFD-B9C6-40860AECCF78}"/>
    <cellStyle name="Normal 4 9 3 2 2 3" xfId="27658" xr:uid="{BD270951-A7CB-4512-B042-ED92B3AF51B0}"/>
    <cellStyle name="Normal 4 9 3 2 2 4" xfId="16023" xr:uid="{F7DFEFAD-B8A4-4014-A965-79AC03EE98CA}"/>
    <cellStyle name="Normal 4 9 3 2 3" xfId="8476" xr:uid="{D017D5D2-9F67-46D6-9C65-8D3ADB37B85E}"/>
    <cellStyle name="Normal 4 9 3 2 3 2" xfId="28923" xr:uid="{3CE00559-6AD8-4A77-8FD5-69456922A500}"/>
    <cellStyle name="Normal 4 9 3 2 3 3" xfId="18856" xr:uid="{127CBB48-2A01-470A-BD74-3890FD0642C8}"/>
    <cellStyle name="Normal 4 9 3 2 4" xfId="11309" xr:uid="{72168985-3B71-4213-80CA-7C09896A4598}"/>
    <cellStyle name="Normal 4 9 3 2 4 2" xfId="21689" xr:uid="{BD9DCD0E-2F77-44EF-97C0-5BB4BFF291DF}"/>
    <cellStyle name="Normal 4 9 3 2 5" xfId="24905" xr:uid="{9BFE87F1-B694-4E99-B970-076C7ACAE04A}"/>
    <cellStyle name="Normal 4 9 3 2 6" xfId="13964" xr:uid="{BCF44529-9CE9-460D-B060-C9F0FB761974}"/>
    <cellStyle name="Normal 4 9 3 3" xfId="2802" xr:uid="{00000000-0005-0000-0000-0000C2060000}"/>
    <cellStyle name="Normal 4 9 3 3 2" xfId="6020" xr:uid="{9EDD67D1-5C2C-41FB-8DB5-F20ED392B8C6}"/>
    <cellStyle name="Normal 4 9 3 3 2 2" xfId="26494" xr:uid="{D2B1457E-7C6D-43FE-97D1-D741065D3543}"/>
    <cellStyle name="Normal 4 9 3 3 2 3" xfId="15473" xr:uid="{4C1DDB65-F2A6-453B-9303-D769A622CC45}"/>
    <cellStyle name="Normal 4 9 3 3 3" xfId="7926" xr:uid="{C4B41890-42D4-4559-BB21-ACCE2AE869DB}"/>
    <cellStyle name="Normal 4 9 3 3 3 2" xfId="18306" xr:uid="{3A0D7D73-2444-4B2D-AE17-EAC42634EFA4}"/>
    <cellStyle name="Normal 4 9 3 3 4" xfId="10759" xr:uid="{CFAD69D5-A814-46DE-87BE-BF954F5E5BF9}"/>
    <cellStyle name="Normal 4 9 3 3 4 2" xfId="21139" xr:uid="{EBAEB439-29CF-471F-B1AE-7CBD9143C4D3}"/>
    <cellStyle name="Normal 4 9 3 3 5" xfId="23429" xr:uid="{5E6BB81F-081E-4ACD-B0C1-13DEA25765B8}"/>
    <cellStyle name="Normal 4 9 3 3 6" xfId="13267" xr:uid="{17F04C83-C241-4809-AF38-EF377A2E1468}"/>
    <cellStyle name="Normal 4 9 3 4" xfId="4203" xr:uid="{59B0931E-45F8-4742-866F-5C5AC23997A1}"/>
    <cellStyle name="Normal 4 9 3 4 2" xfId="8975" xr:uid="{154E08C5-8FF7-48F4-B67A-35F5CAF52B32}"/>
    <cellStyle name="Normal 4 9 3 4 2 2" xfId="29057" xr:uid="{039F68C9-4D7A-420B-A116-ED61329DE099}"/>
    <cellStyle name="Normal 4 9 3 4 2 3" xfId="19355" xr:uid="{75FD03FC-72A0-4F5E-A0CA-5FE0B27F42F2}"/>
    <cellStyle name="Normal 4 9 3 4 3" xfId="11808" xr:uid="{B23AF0B9-02E9-4983-96E2-542D5F5C0818}"/>
    <cellStyle name="Normal 4 9 3 4 3 2" xfId="22188" xr:uid="{B783A89E-86D7-4233-B590-0C0232E081AF}"/>
    <cellStyle name="Normal 4 9 3 4 4" xfId="24447" xr:uid="{ECE1713B-6C36-4DD6-816C-09DF059B87B7}"/>
    <cellStyle name="Normal 4 9 3 4 5" xfId="16522" xr:uid="{D0E91311-55B1-4F1E-B6D0-1D0E1521AF8F}"/>
    <cellStyle name="Normal 4 9 3 5" xfId="5345" xr:uid="{B95C7F4B-9A71-4AEC-BF82-3710F3D2C35B}"/>
    <cellStyle name="Normal 4 9 3 5 2" xfId="26032" xr:uid="{D5C88AE1-B3BD-4C8F-BA05-C1B0AB621E4B}"/>
    <cellStyle name="Normal 4 9 3 5 3" xfId="14643" xr:uid="{946793D5-930B-438A-BA01-92F106EAA79C}"/>
    <cellStyle name="Normal 4 9 3 6" xfId="7096" xr:uid="{45A6AE62-1A27-4679-9355-C7565243CC36}"/>
    <cellStyle name="Normal 4 9 3 6 2" xfId="17476" xr:uid="{5E875325-DDEF-43E5-88B0-36663A002E3A}"/>
    <cellStyle name="Normal 4 9 3 7" xfId="9929" xr:uid="{438C59F0-280F-4A01-B1FA-B98BB434E128}"/>
    <cellStyle name="Normal 4 9 3 7 2" xfId="20309" xr:uid="{9760F551-7F49-4B66-9392-BC4ED1C07275}"/>
    <cellStyle name="Normal 4 9 3 8" xfId="24809" xr:uid="{06BCB86A-1997-4F11-B114-820C012B0138}"/>
    <cellStyle name="Normal 4 9 3 9" xfId="12769" xr:uid="{4234F2F0-DD76-48C3-858A-37108DC7FF33}"/>
    <cellStyle name="Normal 4 9 4" xfId="1044" xr:uid="{00000000-0005-0000-0000-0000C6050000}"/>
    <cellStyle name="Normal 4 9 4 2" xfId="4555" xr:uid="{B60F7FE0-303D-4809-9FF9-BA03D1C69B44}"/>
    <cellStyle name="Normal 4 9 4 2 2" xfId="9327" xr:uid="{D898483C-C1B9-4E7F-8610-5E7B7DD99729}"/>
    <cellStyle name="Normal 4 9 4 2 2 2" xfId="29302" xr:uid="{411B5B70-8F18-4E55-B496-BE944566B165}"/>
    <cellStyle name="Normal 4 9 4 2 2 3" xfId="19707" xr:uid="{091F6D37-CB88-4DE7-8317-5909FD2E580A}"/>
    <cellStyle name="Normal 4 9 4 2 3" xfId="12160" xr:uid="{BB3FE38A-1F1B-4F3D-B629-ADA754C185CC}"/>
    <cellStyle name="Normal 4 9 4 2 3 2" xfId="22540" xr:uid="{5FFEF487-F08A-48EB-A592-4927EE828390}"/>
    <cellStyle name="Normal 4 9 4 2 4" xfId="24396" xr:uid="{BAB0A28D-4E99-4B0E-BBA3-3FA6958A4ED7}"/>
    <cellStyle name="Normal 4 9 4 2 5" xfId="16874" xr:uid="{15504F81-1EA2-4C0E-B012-16BAE8A59B70}"/>
    <cellStyle name="Normal 4 9 4 3" xfId="5346" xr:uid="{0E040CF3-0042-422A-BA5E-6AAA80545842}"/>
    <cellStyle name="Normal 4 9 4 3 2" xfId="26419" xr:uid="{9737F622-9F4D-4215-9D5E-4603C76300E2}"/>
    <cellStyle name="Normal 4 9 4 3 3" xfId="14644" xr:uid="{1605F229-F8A2-4434-9B75-426B7260F6B9}"/>
    <cellStyle name="Normal 4 9 4 4" xfId="7097" xr:uid="{154A79A8-E326-4846-BD3C-FCF566EEFF09}"/>
    <cellStyle name="Normal 4 9 4 4 2" xfId="17477" xr:uid="{48CE7B65-0A47-49AA-A0FB-D19A0D3D9D98}"/>
    <cellStyle name="Normal 4 9 4 5" xfId="9930" xr:uid="{E883B33E-6308-4FF6-9680-F215C520DFC2}"/>
    <cellStyle name="Normal 4 9 4 5 2" xfId="20310" xr:uid="{5F0F5074-2CF6-416D-BFD7-6299FC13A09D}"/>
    <cellStyle name="Normal 4 9 4 6" xfId="25405" xr:uid="{BA7D3C25-E40B-4434-A1BB-73C9F27BBACC}"/>
    <cellStyle name="Normal 4 9 4 7" xfId="13965" xr:uid="{CE3262C7-FE81-4080-A643-90F204935236}"/>
    <cellStyle name="Normal 4 9 5" xfId="2946" xr:uid="{00000000-0005-0000-0000-0000C4060000}"/>
    <cellStyle name="Normal 4 9 5 2" xfId="6126" xr:uid="{8FE178C2-CBA3-433F-A7C2-84FC619F5B81}"/>
    <cellStyle name="Normal 4 9 5 2 2" xfId="24056" xr:uid="{4E4E5A2D-359D-46B2-A19E-DBF03D5EF5F9}"/>
    <cellStyle name="Normal 4 9 5 2 3" xfId="27543" xr:uid="{C39916A2-C003-4C43-9C9A-9AC63521D991}"/>
    <cellStyle name="Normal 4 9 5 2 4" xfId="15604" xr:uid="{4543F762-D666-4FA6-ABE4-C9631A5B5E34}"/>
    <cellStyle name="Normal 4 9 5 3" xfId="8057" xr:uid="{DE5353BF-C4EC-4276-9C20-3C9D1B71ABCA}"/>
    <cellStyle name="Normal 4 9 5 3 2" xfId="28759" xr:uid="{BC05135D-49F9-4C43-8779-B049198642E6}"/>
    <cellStyle name="Normal 4 9 5 3 3" xfId="18437" xr:uid="{AD4191F7-A8FF-4446-ABBC-0AF88631DCE5}"/>
    <cellStyle name="Normal 4 9 5 4" xfId="10890" xr:uid="{FA8A25CE-B31C-43F8-A59B-36EA28645A33}"/>
    <cellStyle name="Normal 4 9 5 4 2" xfId="21270" xr:uid="{4927AD9C-0BD5-4299-BC43-309E2FA370C1}"/>
    <cellStyle name="Normal 4 9 5 5" xfId="23971" xr:uid="{34073EE8-2408-4029-BCA1-F24C370C643F}"/>
    <cellStyle name="Normal 4 9 5 6" xfId="13467" xr:uid="{AC7DC948-1164-4B8F-BA4C-16C1F6D5BBCA}"/>
    <cellStyle name="Normal 4 9 6" xfId="2505" xr:uid="{00000000-0005-0000-0000-0000C5060000}"/>
    <cellStyle name="Normal 4 9 6 2" xfId="5785" xr:uid="{C5DB1F4C-84E0-4922-9AF3-EB13B41C9A24}"/>
    <cellStyle name="Normal 4 9 6 2 2" xfId="27872" xr:uid="{87BC2480-2AB3-4E58-946B-68C1A6688A73}"/>
    <cellStyle name="Normal 4 9 6 2 3" xfId="15177" xr:uid="{6429479B-48DE-4743-A1AE-AE3E25563ABC}"/>
    <cellStyle name="Normal 4 9 6 3" xfId="7630" xr:uid="{DC26186C-24BB-4851-B8BA-E951777B6486}"/>
    <cellStyle name="Normal 4 9 6 3 2" xfId="18010" xr:uid="{8D143DA6-04AA-4573-A04D-157B4DFCECA0}"/>
    <cellStyle name="Normal 4 9 6 4" xfId="10463" xr:uid="{6E09233B-E859-4C16-B2F7-186BEBD86034}"/>
    <cellStyle name="Normal 4 9 6 4 2" xfId="20843" xr:uid="{B2EBD67C-2D94-4BBC-9EC9-755791AC361C}"/>
    <cellStyle name="Normal 4 9 6 5" xfId="23170" xr:uid="{F03EBC55-AE1F-42DF-AB33-8551F9067632}"/>
    <cellStyle name="Normal 4 9 6 6" xfId="12893" xr:uid="{3021E087-4766-4419-B53E-DFF3977350AA}"/>
    <cellStyle name="Normal 4 9 7" xfId="2261" xr:uid="{00000000-0005-0000-0000-0000B9060000}"/>
    <cellStyle name="Normal 4 9 7 2" xfId="7388" xr:uid="{32C9A824-0488-4806-8D99-CFC51AABAF81}"/>
    <cellStyle name="Normal 4 9 7 2 2" xfId="17768" xr:uid="{DA96CD8A-5157-4F8F-9A9C-59010E38E781}"/>
    <cellStyle name="Normal 4 9 7 3" xfId="10221" xr:uid="{DC37B7A9-8333-428A-AFF8-B24F26B0F802}"/>
    <cellStyle name="Normal 4 9 7 3 2" xfId="20601" xr:uid="{09BA70BB-9E2F-4C92-BDE6-A2D55D353E26}"/>
    <cellStyle name="Normal 4 9 7 4" xfId="24844" xr:uid="{4CB515D3-9236-4373-A92A-18A2F5F6E62F}"/>
    <cellStyle name="Normal 4 9 7 5" xfId="14935" xr:uid="{A33D728C-722B-4236-A9CF-7BF81F686EC4}"/>
    <cellStyle name="Normal 4 9 8" xfId="3998" xr:uid="{FB00525F-F625-4EBD-91ED-9DCBAED536F6}"/>
    <cellStyle name="Normal 4 9 8 2" xfId="8822" xr:uid="{18EB733E-EE76-4921-A96E-C69C33C3D8B9}"/>
    <cellStyle name="Normal 4 9 8 2 2" xfId="19202" xr:uid="{30B088D8-493E-4B50-8AE3-E18AEF7C462B}"/>
    <cellStyle name="Normal 4 9 8 3" xfId="11655" xr:uid="{85D8D720-9657-4EE8-BBCD-0244CF3EF351}"/>
    <cellStyle name="Normal 4 9 8 3 2" xfId="22035" xr:uid="{0A524794-595E-421E-98C3-5BD4E863566A}"/>
    <cellStyle name="Normal 4 9 8 4" xfId="16369" xr:uid="{C46AB949-0015-4839-8683-C34DB6ABA655}"/>
    <cellStyle name="Normal 4 9 9" xfId="5342" xr:uid="{9F32A828-194D-41BB-86AC-BC1E9E4BD583}"/>
    <cellStyle name="Normal 4 9 9 2" xfId="14640"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3" xr:uid="{54CDD460-EA0A-4C9F-A2E9-D83616F70B34}"/>
    <cellStyle name="Normal 5 2 2 3 3 2 3 2 2 3" xfId="22974"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1" xr:uid="{51905AF2-C163-47F0-8B1F-2980361FD244}"/>
    <cellStyle name="Normal 5 2 2 3 3 2 3 2 3 3 3" xfId="30242" xr:uid="{CA1835E3-D7CA-494D-AA80-1B1149D5AFB8}"/>
    <cellStyle name="Normal 5 2 2 3 3 2 3 2 3 3 3 2" xfId="31385" xr:uid="{887E578E-D69D-402D-8C71-0EB314923E1C}"/>
    <cellStyle name="Normal 5 2 2 3 3 2 3 2 3 3 4" xfId="31582" xr:uid="{92D8B8E4-BB12-424E-9790-D21F8131DC73}"/>
    <cellStyle name="Normal 5 2 2 3 3 2 3 2 4" xfId="25787" xr:uid="{1D08EFFC-DA7F-41BE-978E-EC07123E36B4}"/>
    <cellStyle name="Normal 5 2 2 3 3 2 3 3" xfId="1058" xr:uid="{00000000-0005-0000-0000-0000D5050000}"/>
    <cellStyle name="Normal 5 2 2 3 3 2 3 4" xfId="2948" xr:uid="{00000000-0005-0000-0000-0000D2060000}"/>
    <cellStyle name="Normal 5 2 2 3 3 2 3 4 2" xfId="31296" xr:uid="{78CA0B19-A34B-4E31-AA24-2A14D9E7C4D2}"/>
    <cellStyle name="Normal 5 2 2 3 3 2 3 5" xfId="2101" xr:uid="{00000000-0005-0000-0000-000062020000}"/>
    <cellStyle name="Normal 5 2 2 3 3 2 3 5 2" xfId="4645" xr:uid="{DCF2241D-14ED-485A-9D65-B2AB943923E7}"/>
    <cellStyle name="Normal 5 2 2 3 3 2 3 5 3" xfId="30182" xr:uid="{A412684C-6109-4521-B609-EE02EEB536F2}"/>
    <cellStyle name="Normal 5 2 2 3 3 2 3 5 3 2" xfId="31326" xr:uid="{B0044842-2681-4637-80B7-F8CD98CD6A4C}"/>
    <cellStyle name="Normal 5 2 2 3 3 2 3 5 4" xfId="31522" xr:uid="{F88276D7-3241-416D-82B9-264DD5195C56}"/>
    <cellStyle name="Normal 5 2 2 3 3 2 3 6" xfId="4000" xr:uid="{F1B4F0B9-FD33-4680-A501-B9D0765C51F9}"/>
    <cellStyle name="Normal 5 2 2 3 3 2 3 6 2" xfId="4695" xr:uid="{87C651C8-4B39-4467-81FB-F4E1577DF4A5}"/>
    <cellStyle name="Normal 5 2 2 3 3 2 3 6 3" xfId="30303" xr:uid="{20D658DA-AA9C-4B8A-88DB-4A53FA3E1566}"/>
    <cellStyle name="Normal 5 2 2 3 3 2 3 6 3 2" xfId="31446" xr:uid="{8335C654-6A5B-43B0-9BF5-99B5E4D6EAF0}"/>
    <cellStyle name="Normal 5 2 2 3 3 2 3 6 4" xfId="31643" xr:uid="{648E6EA8-0CB8-4625-96BD-1713085C6150}"/>
    <cellStyle name="Normal 5 2 2 3 3 2 3 7" xfId="30124" xr:uid="{DAC80EA3-45F7-49F1-A349-239CC3856162}"/>
    <cellStyle name="Normal 5 2 2 3 3 2 3 7 2" xfId="30486" xr:uid="{207BB286-D44A-4530-97B5-78C32E75393D}"/>
    <cellStyle name="Normal 5 2 2 3 3 2 4" xfId="1059" xr:uid="{00000000-0005-0000-0000-0000D6050000}"/>
    <cellStyle name="Normal 5 2 2 3 3 2 4 2" xfId="2947" xr:uid="{00000000-0005-0000-0000-0000D3060000}"/>
    <cellStyle name="Normal 5 2 2 3 3 2 4 3" xfId="25592" xr:uid="{5B9280FC-9264-4B15-A200-680DEEC4D82C}"/>
    <cellStyle name="Normal 5 2 2 3 3 2 4 3 2" xfId="29624" xr:uid="{10ECCC93-74F9-4A09-802F-48DA5B303C31}"/>
    <cellStyle name="Normal 5 2 2 3 3 2 4 3 3" xfId="29600" xr:uid="{C8E61550-9BF6-4809-AD63-521FABB334AF}"/>
    <cellStyle name="Normal 5 2 2 3 3 2 4 3 3 2" xfId="29644" xr:uid="{CBBE4A4C-8051-48A5-A221-A862F98BE9FB}"/>
    <cellStyle name="Normal 5 2 2 3 3 2 4 3 3 3" xfId="30386" xr:uid="{869F3D5D-AE97-4CC5-B41A-A19DC4D969BE}"/>
    <cellStyle name="Normal 5 2 2 3 3 2 4 3 3 4" xfId="30373" xr:uid="{5CC7FCC2-30E8-4DE4-8C04-E4F3FF779ED6}"/>
    <cellStyle name="Normal 5 2 2 3 3 2 4 3 3 4 2" xfId="31712" xr:uid="{97349D98-A108-4282-8CFA-A793557F04C8}"/>
    <cellStyle name="Normal 5 2 2 3 3 2 4 3 4" xfId="30356" xr:uid="{1C60EA9A-684E-4679-89C8-749CEAB253C5}"/>
    <cellStyle name="Normal 5 2 2 3 3 2 4 3 4 2" xfId="31698" xr:uid="{AD204089-4C71-4050-991D-38E2B324F7EB}"/>
    <cellStyle name="Normal 5 2 2 3 3 2 5" xfId="2100" xr:uid="{00000000-0005-0000-0000-000060020000}"/>
    <cellStyle name="Normal 5 2 2 3 3 2 5 2" xfId="4664" xr:uid="{456E6ACB-B92B-4E09-90D7-9887AC9A6356}"/>
    <cellStyle name="Normal 5 2 2 3 3 2 5 3" xfId="30181" xr:uid="{949196C8-26F0-48F8-A360-5C93471FB753}"/>
    <cellStyle name="Normal 5 2 2 3 3 2 5 3 2" xfId="31325" xr:uid="{1776B697-3D7A-44A6-8CF4-26DCA157D5FD}"/>
    <cellStyle name="Normal 5 2 2 3 3 2 5 4" xfId="31521" xr:uid="{BEF860A1-5D07-4575-A886-606466C1C1D9}"/>
    <cellStyle name="Normal 5 2 2 3 3 2 6" xfId="3999" xr:uid="{A738EDEF-3EA0-4135-885D-6506E619A596}"/>
    <cellStyle name="Normal 5 2 2 3 3 2 6 2" xfId="4814" xr:uid="{54779593-FE24-451B-9985-E9D706451F82}"/>
    <cellStyle name="Normal 5 2 2 3 3 2 6 3" xfId="30302" xr:uid="{6891DA91-5722-4BAC-8C6B-FDD9DC564F07}"/>
    <cellStyle name="Normal 5 2 2 3 3 2 6 3 2" xfId="31445" xr:uid="{6A366D88-F890-46E2-BB04-E1D17258EF3B}"/>
    <cellStyle name="Normal 5 2 2 3 3 2 6 4" xfId="31642" xr:uid="{06A84B95-836D-4AEB-8DAA-809DFA91FB68}"/>
    <cellStyle name="Normal 5 2 2 3 3 2 7" xfId="30123" xr:uid="{16F6B502-50DE-40DF-90B1-0876CC1A1C94}"/>
    <cellStyle name="Normal 5 2 2 3 3 2 7 2" xfId="30485"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90" xr:uid="{2B878A51-CD5F-4DE5-B930-3F48D284360B}"/>
    <cellStyle name="Normal 5 2 2 3 3 4 2 2 2 3" xfId="3718" xr:uid="{00000000-0005-0000-0000-000047050000}"/>
    <cellStyle name="Normal 5 2 2 3 3 4 2 2 2 3 2" xfId="4815" xr:uid="{A9DAC7E2-553D-4565-B80F-940B97A51BE8}"/>
    <cellStyle name="Normal 5 2 2 3 3 4 2 2 2 3 3" xfId="30243" xr:uid="{BA581B0B-DADD-427E-9227-F1A4995BB8C9}"/>
    <cellStyle name="Normal 5 2 2 3 3 4 2 2 2 3 3 2" xfId="31386" xr:uid="{D3E5510B-31A3-4A73-B547-9B3F2D2B326B}"/>
    <cellStyle name="Normal 5 2 2 3 3 4 2 2 2 3 4" xfId="31583" xr:uid="{21BABE29-A0ED-45DF-9708-DEE6E0C6E1A6}"/>
    <cellStyle name="Normal 5 2 2 3 3 4 2 2 2 4" xfId="25782" xr:uid="{36E75808-49D3-4D14-9DA6-61DB80D655FD}"/>
    <cellStyle name="Normal 5 2 2 3 3 4 2 2 3" xfId="1995" xr:uid="{00000000-0005-0000-0000-0000DD050000}"/>
    <cellStyle name="Normal 5 2 2 3 3 4 2 2 4" xfId="23413" xr:uid="{BA854DC5-60A5-4E12-82F7-BBD7FC263D3A}"/>
    <cellStyle name="Normal 5 2 2 3 3 4 2 3" xfId="1065" xr:uid="{00000000-0005-0000-0000-0000DE050000}"/>
    <cellStyle name="Normal 5 2 2 3 3 4 2 3 2" xfId="1066" xr:uid="{00000000-0005-0000-0000-0000DF050000}"/>
    <cellStyle name="Normal 5 2 2 3 3 4 2 3 2 2" xfId="25814" xr:uid="{0AE676AB-4C86-4CA3-9C45-55D8413D79AD}"/>
    <cellStyle name="Normal 5 2 2 3 3 4 2 3 2 3" xfId="23196" xr:uid="{A05CFCBC-1C32-439E-B3B0-8BBB5EA27847}"/>
    <cellStyle name="Normal 5 2 2 3 3 4 2 3 3" xfId="1067" xr:uid="{00000000-0005-0000-0000-0000E0050000}"/>
    <cellStyle name="Normal 5 2 2 3 3 4 2 3 3 2" xfId="24261" xr:uid="{4E635149-A9CA-4E61-A008-49F6F6E6E5A8}"/>
    <cellStyle name="Normal 5 2 2 3 3 4 2 3 3 3" xfId="24682" xr:uid="{F7A47AF9-6E5B-4813-8096-B603E3BB974D}"/>
    <cellStyle name="Normal 5 2 2 3 3 4 2 3 4" xfId="2103" xr:uid="{00000000-0005-0000-0000-000068020000}"/>
    <cellStyle name="Normal 5 2 2 3 3 4 2 3 4 2" xfId="4708" xr:uid="{B07E0505-B8A6-484D-AAA8-0C41974ED4F4}"/>
    <cellStyle name="Normal 5 2 2 3 3 4 2 3 4 3" xfId="30184" xr:uid="{9A0870E9-F2F2-44FB-8B46-C48A4968FEEF}"/>
    <cellStyle name="Normal 5 2 2 3 3 4 2 3 4 3 2" xfId="31328" xr:uid="{CF04E88C-F7B3-4D7A-9717-FD9ACBD6475E}"/>
    <cellStyle name="Normal 5 2 2 3 3 4 2 3 4 4" xfId="31524" xr:uid="{A111558E-E85F-4251-9D3B-B86A6E2852FF}"/>
    <cellStyle name="Normal 5 2 2 3 3 4 2 3 5" xfId="25792" xr:uid="{BE81E2B3-54B5-44DA-A7B7-DF27FBF44B0E}"/>
    <cellStyle name="Normal 5 2 2 3 3 4 2 3 6" xfId="30536" xr:uid="{6AF04956-A4AA-40F2-9013-C6A327256590}"/>
    <cellStyle name="Normal 5 2 2 3 3 4 2 4" xfId="24194" xr:uid="{8D3CA287-FEA1-4E49-ADF5-2EF14E33D055}"/>
    <cellStyle name="Normal 5 2 2 3 3 4 3" xfId="1068" xr:uid="{00000000-0005-0000-0000-0000E1050000}"/>
    <cellStyle name="Normal 5 2 2 3 3 4 4" xfId="2949" xr:uid="{00000000-0005-0000-0000-0000DB060000}"/>
    <cellStyle name="Normal 5 2 2 3 3 4 4 2" xfId="31290" xr:uid="{DEB5B321-0F2A-4419-A5CA-930B6F07E2F7}"/>
    <cellStyle name="Normal 5 2 2 3 3 4 5" xfId="2102" xr:uid="{00000000-0005-0000-0000-000065020000}"/>
    <cellStyle name="Normal 5 2 2 3 3 4 5 2" xfId="3790" xr:uid="{BC5A38D1-BFF3-476A-8A69-EA1EE0617EC6}"/>
    <cellStyle name="Normal 5 2 2 3 3 4 5 3" xfId="30183" xr:uid="{5C24DA68-97CD-49FE-802F-E259FD9B70A3}"/>
    <cellStyle name="Normal 5 2 2 3 3 4 5 3 2" xfId="31327" xr:uid="{79426398-3EAD-4E7A-9356-7A768B6FCB74}"/>
    <cellStyle name="Normal 5 2 2 3 3 4 5 4" xfId="31523" xr:uid="{3AC3627F-72DF-4B18-B008-B92A5C21CB5D}"/>
    <cellStyle name="Normal 5 2 2 3 3 4 6" xfId="4001" xr:uid="{D8FD9E04-9092-4C4B-A910-C73C5CD42691}"/>
    <cellStyle name="Normal 5 2 2 3 3 4 6 2" xfId="4694" xr:uid="{E279391E-A262-4102-8448-E71B06C35C79}"/>
    <cellStyle name="Normal 5 2 2 3 3 4 6 3" xfId="30304" xr:uid="{A30F632E-33C2-4D26-936D-ECDA03E22F6E}"/>
    <cellStyle name="Normal 5 2 2 3 3 4 6 3 2" xfId="31447" xr:uid="{164E3A5C-7416-44FC-8177-DC798DF6E6A0}"/>
    <cellStyle name="Normal 5 2 2 3 3 4 6 4" xfId="31644" xr:uid="{B9006B00-B933-4FB1-A35A-D7221D1C0512}"/>
    <cellStyle name="Normal 5 2 2 3 3 4 7" xfId="30125" xr:uid="{703E38E7-8BA4-47CE-A103-8E02D7643E7A}"/>
    <cellStyle name="Normal 5 2 2 3 3 4 7 2" xfId="30487"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4" xr:uid="{DF0BC7BF-5428-4780-84E3-7F8E288418C8}"/>
    <cellStyle name="Normal 5 2 2 3 3 5 3 2 2" xfId="27326" xr:uid="{F12C00FE-6AFB-4D00-84B2-71822DC2DF6A}"/>
    <cellStyle name="Normal 5 2 2 3 3 5 3 3" xfId="22848" xr:uid="{659AE614-353A-4FE0-9C98-E3D2FE7BC367}"/>
    <cellStyle name="Normal 5 2 2 3 3 5 3 4" xfId="30244" xr:uid="{10F24001-7CC0-44EC-B648-411E63A266B9}"/>
    <cellStyle name="Normal 5 2 2 3 3 5 3 4 2" xfId="31387" xr:uid="{B9C0C66D-8676-4A44-BA99-B9C8122368E0}"/>
    <cellStyle name="Normal 5 2 2 3 3 5 3 5" xfId="31584" xr:uid="{747A6EBE-5AA8-4D25-B6CA-2B8E86458B98}"/>
    <cellStyle name="Normal 5 2 2 3 3 5 4" xfId="25352"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1" xr:uid="{B47C1D1D-4990-4E6D-8D87-F2D0EA821190}"/>
    <cellStyle name="Normal 5 2 2 3 4 3 2 2 3" xfId="25684"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8" xr:uid="{2AAB0A08-DE9A-4C96-9B2A-1DB1A63BD9DB}"/>
    <cellStyle name="Normal 5 2 2 3 4 3 2 3 3 3" xfId="30245" xr:uid="{0B60F80B-7368-4D89-BA1E-AC6E4192ADD4}"/>
    <cellStyle name="Normal 5 2 2 3 4 3 2 3 3 3 2" xfId="31388" xr:uid="{6980F92F-2E8D-4F9E-B82F-A0952100F3DD}"/>
    <cellStyle name="Normal 5 2 2 3 4 3 2 3 3 4" xfId="31585" xr:uid="{7B6E9149-EDD8-47F2-8D5F-A2FC9635B763}"/>
    <cellStyle name="Normal 5 2 2 3 4 3 2 4" xfId="25685" xr:uid="{D36B2ED3-0F57-4BA2-8ECD-62BF05B0572F}"/>
    <cellStyle name="Normal 5 2 2 3 4 3 3" xfId="1077" xr:uid="{00000000-0005-0000-0000-0000EB050000}"/>
    <cellStyle name="Normal 5 2 2 3 4 3 4" xfId="2950" xr:uid="{00000000-0005-0000-0000-0000E1060000}"/>
    <cellStyle name="Normal 5 2 2 3 4 3 4 2" xfId="31274" xr:uid="{48413553-C1B7-4B8D-A3C6-C8BF89975138}"/>
    <cellStyle name="Normal 5 2 2 3 4 3 5" xfId="2105" xr:uid="{00000000-0005-0000-0000-00006C020000}"/>
    <cellStyle name="Normal 5 2 2 3 4 3 5 2" xfId="4052" xr:uid="{49B8B7A8-4856-40A4-A58F-9BFE37881BD3}"/>
    <cellStyle name="Normal 5 2 2 3 4 3 5 3" xfId="30186" xr:uid="{A70DBE0C-D5CA-4EAB-A3CA-07F95394E9AE}"/>
    <cellStyle name="Normal 5 2 2 3 4 3 5 3 2" xfId="31330" xr:uid="{490372D4-432A-4B6E-B243-E866D76B8184}"/>
    <cellStyle name="Normal 5 2 2 3 4 3 5 4" xfId="31526" xr:uid="{90AC1405-FE79-424A-BC37-FF05E9503406}"/>
    <cellStyle name="Normal 5 2 2 3 4 3 6" xfId="4003" xr:uid="{2E9BA179-24FF-4822-9D6C-F2734EFD2CB0}"/>
    <cellStyle name="Normal 5 2 2 3 4 3 6 2" xfId="4804" xr:uid="{2387F2B7-3B47-4789-BF4E-B979001A8FAA}"/>
    <cellStyle name="Normal 5 2 2 3 4 3 6 3" xfId="30306" xr:uid="{5726D493-8CED-4265-A434-DFD8EB311CD3}"/>
    <cellStyle name="Normal 5 2 2 3 4 3 6 3 2" xfId="31449" xr:uid="{FB181689-6E48-4E44-96B3-385555CE579C}"/>
    <cellStyle name="Normal 5 2 2 3 4 3 6 4" xfId="31646" xr:uid="{0067E494-22D7-4B3A-984D-B426336F4E2D}"/>
    <cellStyle name="Normal 5 2 2 3 4 3 7" xfId="30127" xr:uid="{902DB47F-C143-433C-8E02-ECCFBB8FA346}"/>
    <cellStyle name="Normal 5 2 2 3 4 3 7 2" xfId="30489"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6" xr:uid="{FB999CD8-02A8-4F7C-89CE-DB6631DE48C4}"/>
    <cellStyle name="Normal 5 2 2 3 4 4 3 3" xfId="30246" xr:uid="{EE5ADEA2-84D4-4505-87AE-A6C270C3F801}"/>
    <cellStyle name="Normal 5 2 2 3 4 4 3 3 2" xfId="31389" xr:uid="{DE289E50-B422-42E4-BB23-771C03B0FE6E}"/>
    <cellStyle name="Normal 5 2 2 3 4 4 3 4" xfId="31586" xr:uid="{8C678CD5-606D-4C9C-A7A2-159D864DB7F7}"/>
    <cellStyle name="Normal 5 2 2 3 4 5" xfId="2104" xr:uid="{00000000-0005-0000-0000-00006A020000}"/>
    <cellStyle name="Normal 5 2 2 3 4 5 2" xfId="4658" xr:uid="{67E9FDA9-5A2B-445D-B40D-93E8A98A8238}"/>
    <cellStyle name="Normal 5 2 2 3 4 5 3" xfId="30185" xr:uid="{4CB0E304-139B-42D7-9A87-E169EFE7D601}"/>
    <cellStyle name="Normal 5 2 2 3 4 5 3 2" xfId="31329" xr:uid="{0F5135EB-14E6-42DE-B2B0-75C666FB0A17}"/>
    <cellStyle name="Normal 5 2 2 3 4 5 4" xfId="31525" xr:uid="{E4FC8698-639F-4C7B-A547-7219F1D50986}"/>
    <cellStyle name="Normal 5 2 2 3 4 6" xfId="4002" xr:uid="{483D2F10-7048-47B5-8EC8-C27C7ED5C5D2}"/>
    <cellStyle name="Normal 5 2 2 3 4 6 2" xfId="4721" xr:uid="{9099B238-0B4B-4E4D-B266-C731E14F65F2}"/>
    <cellStyle name="Normal 5 2 2 3 4 6 3" xfId="30305" xr:uid="{CE79C3A2-8FAA-47C3-A986-94ABFF393284}"/>
    <cellStyle name="Normal 5 2 2 3 4 6 3 2" xfId="31448" xr:uid="{6D797409-02BE-47A8-973D-58729081A7B3}"/>
    <cellStyle name="Normal 5 2 2 3 4 6 4" xfId="31645" xr:uid="{F8C769A2-8633-48D8-9C86-DFE6F04F67C4}"/>
    <cellStyle name="Normal 5 2 2 3 4 7" xfId="30126" xr:uid="{920D9317-59AD-4444-9F3B-B0AB3DA1419C}"/>
    <cellStyle name="Normal 5 2 2 3 4 7 2" xfId="30488" xr:uid="{2D2D5388-0491-48DD-9BA0-7F231209010E}"/>
    <cellStyle name="Normal 5 2 2 3 5" xfId="2066" xr:uid="{00000000-0005-0000-0000-00005D020000}"/>
    <cellStyle name="Normal 5 2 2 3 5 2" xfId="4744" xr:uid="{D9BCE5B0-F41F-41F6-A6AC-41E5B78235A9}"/>
    <cellStyle name="Normal 5 2 2 3 5 3" xfId="30166" xr:uid="{F6DDC9EB-CD6C-4D04-8F67-4FD996169366}"/>
    <cellStyle name="Normal 5 2 2 3 5 3 2" xfId="30490" xr:uid="{063E2B6E-8838-4EF2-91BA-1A4AB6C209F2}"/>
    <cellStyle name="Normal 5 2 2 3 5 4" xfId="31506" xr:uid="{4C9C7E84-AA75-41E2-BFB1-21A740FAD8B6}"/>
    <cellStyle name="Normal 5 2 2 3 6" xfId="30103" xr:uid="{93BD7124-346B-4FA7-9E75-822A18739E86}"/>
    <cellStyle name="Normal 5 2 2 3 6 2" xfId="30471"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5" xr:uid="{B7ABCA13-C252-49DE-8A75-C393116E6978}"/>
    <cellStyle name="Normal 5 2 2 4 3 2 2 3" xfId="25771"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6" xr:uid="{E49EB17C-CF0A-4F32-A8B8-D0C3423F7ADE}"/>
    <cellStyle name="Normal 5 2 2 4 3 2 3 3 3" xfId="30247" xr:uid="{A9BCBA25-83A3-4A30-9CD3-15C108FB8C79}"/>
    <cellStyle name="Normal 5 2 2 4 3 2 3 3 3 2" xfId="31390" xr:uid="{05EB7F35-34C6-4A04-A0F4-C81EF4E61930}"/>
    <cellStyle name="Normal 5 2 2 4 3 2 3 3 4" xfId="31587" xr:uid="{75B07DF1-2E2E-4D26-A331-293EB1A84567}"/>
    <cellStyle name="Normal 5 2 2 4 3 2 4" xfId="24570" xr:uid="{CA10D6C3-1290-4ABF-AABF-26E17988ED1A}"/>
    <cellStyle name="Normal 5 2 2 4 3 3" xfId="1085" xr:uid="{00000000-0005-0000-0000-0000F5050000}"/>
    <cellStyle name="Normal 5 2 2 4 3 4" xfId="2951" xr:uid="{00000000-0005-0000-0000-0000E8060000}"/>
    <cellStyle name="Normal 5 2 2 4 3 4 2" xfId="31277" xr:uid="{5827531A-151D-490E-B9CC-5F64E61F31DF}"/>
    <cellStyle name="Normal 5 2 2 4 3 5" xfId="2107" xr:uid="{00000000-0005-0000-0000-000070020000}"/>
    <cellStyle name="Normal 5 2 2 4 3 5 2" xfId="4629" xr:uid="{CB491582-F2CB-4E36-BE6E-EFC681D7156D}"/>
    <cellStyle name="Normal 5 2 2 4 3 5 3" xfId="30188" xr:uid="{3AAE0EAE-E8B5-495C-B313-D9EF9D9CAB64}"/>
    <cellStyle name="Normal 5 2 2 4 3 5 3 2" xfId="31332" xr:uid="{0267AC5B-64C6-4486-ADCE-246F465FDD47}"/>
    <cellStyle name="Normal 5 2 2 4 3 5 4" xfId="31528" xr:uid="{9CB041FA-68C5-4343-A51A-DA27C8958F9D}"/>
    <cellStyle name="Normal 5 2 2 4 3 6" xfId="4005" xr:uid="{D558FD0F-23C1-46DD-B9F0-9F8795729785}"/>
    <cellStyle name="Normal 5 2 2 4 3 6 2" xfId="4713" xr:uid="{B120F520-B966-4AD5-8EBE-409F270073F9}"/>
    <cellStyle name="Normal 5 2 2 4 3 6 3" xfId="30308" xr:uid="{699D5CA2-FACA-4377-99AD-77942E973491}"/>
    <cellStyle name="Normal 5 2 2 4 3 6 3 2" xfId="31451" xr:uid="{5F533371-818D-4244-ABD4-7A17DD389363}"/>
    <cellStyle name="Normal 5 2 2 4 3 6 4" xfId="31648" xr:uid="{EB53F69C-BF68-4DCA-85B3-F9FB5F32E27C}"/>
    <cellStyle name="Normal 5 2 2 4 3 7" xfId="30129" xr:uid="{BDE27110-9B13-48B7-8653-B497F720F538}"/>
    <cellStyle name="Normal 5 2 2 4 3 7 2" xfId="30492"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1" xr:uid="{85B5A93A-A824-41A3-9870-5FB5020B28AB}"/>
    <cellStyle name="Normal 5 2 2 4 4 3 3" xfId="30248" xr:uid="{33C48EDD-9586-4230-8BA4-66265587F273}"/>
    <cellStyle name="Normal 5 2 2 4 4 3 3 2" xfId="31391" xr:uid="{922174FC-994D-4960-94F6-152FE500B889}"/>
    <cellStyle name="Normal 5 2 2 4 4 3 4" xfId="31588" xr:uid="{E291B842-5ED4-4126-8BEA-A2175FDD78C9}"/>
    <cellStyle name="Normal 5 2 2 4 5" xfId="2106" xr:uid="{00000000-0005-0000-0000-00006E020000}"/>
    <cellStyle name="Normal 5 2 2 4 5 2" xfId="4678" xr:uid="{1C1F360D-C6E5-496D-8E0B-7C61EF688A4B}"/>
    <cellStyle name="Normal 5 2 2 4 5 3" xfId="30187" xr:uid="{2FA02E78-E05B-4D87-8A46-DB8A8ADCC86C}"/>
    <cellStyle name="Normal 5 2 2 4 5 3 2" xfId="31331" xr:uid="{FBB927C5-8BB1-4180-BA69-EEF312036142}"/>
    <cellStyle name="Normal 5 2 2 4 5 4" xfId="31527" xr:uid="{8FFD126D-2DEA-4100-A5CD-7641C553E7A8}"/>
    <cellStyle name="Normal 5 2 2 4 6" xfId="4004" xr:uid="{487C8B09-2829-42FC-9B86-25DB3AB10663}"/>
    <cellStyle name="Normal 5 2 2 4 6 2" xfId="4777" xr:uid="{C7B64242-53F0-4D37-B483-14A3329CCC0F}"/>
    <cellStyle name="Normal 5 2 2 4 6 3" xfId="30307" xr:uid="{A106EA70-5CF5-4F4F-839A-1F540D6AFC82}"/>
    <cellStyle name="Normal 5 2 2 4 6 3 2" xfId="31450" xr:uid="{E6C509AA-8B5E-4123-B775-483D5B730539}"/>
    <cellStyle name="Normal 5 2 2 4 6 4" xfId="31647" xr:uid="{8920FE63-A71F-4725-A7D7-BA468668BA0F}"/>
    <cellStyle name="Normal 5 2 2 4 7" xfId="30128" xr:uid="{2236E3FF-3A86-4CD1-98F1-1886F111A065}"/>
    <cellStyle name="Normal 5 2 2 4 7 2" xfId="30491" xr:uid="{45FC10F0-4741-45B2-BDBE-913619A599F3}"/>
    <cellStyle name="Normal 5 2 2 5" xfId="29601" xr:uid="{51A7D0CB-4AEF-4815-897D-E9DF6C04761B}"/>
    <cellStyle name="Normal 5 2 2 5 2" xfId="29632" xr:uid="{4D46F027-DFAF-43F3-8432-E8ADA4FEF75B}"/>
    <cellStyle name="Normal 5 2 2 5 3" xfId="30357" xr:uid="{B88E4284-E474-4823-9891-BF93F08DC332}"/>
    <cellStyle name="Normal 5 2 2 5 3 2" xfId="30493" xr:uid="{31576F81-3AEC-4A0F-9C51-2A5DB1814C7E}"/>
    <cellStyle name="Normal 5 2 2 6" xfId="31498"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7" xr:uid="{4777385D-2B03-4739-880A-360C2F6CA172}"/>
    <cellStyle name="Normal 5 2 4 3 2 3 2 2 3" xfId="25591"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3" xr:uid="{FD3276C6-408C-4237-B809-AE73C12F6AE6}"/>
    <cellStyle name="Normal 5 2 4 3 2 3 2 3 3 3" xfId="30249" xr:uid="{8E939996-71BD-47CE-9BF4-4ED640E9C488}"/>
    <cellStyle name="Normal 5 2 4 3 2 3 2 3 3 3 2" xfId="31392" xr:uid="{E5FDB7D8-82CC-42F9-B24A-1AB0B72AE30F}"/>
    <cellStyle name="Normal 5 2 4 3 2 3 2 3 3 4" xfId="31589" xr:uid="{169BD90C-78A7-48C8-8B4D-B8A3362C27BE}"/>
    <cellStyle name="Normal 5 2 4 3 2 3 2 4" xfId="23145" xr:uid="{70717655-02F4-404C-95BB-4DB5536E3E99}"/>
    <cellStyle name="Normal 5 2 4 3 2 3 3" xfId="1101" xr:uid="{00000000-0005-0000-0000-000006060000}"/>
    <cellStyle name="Normal 5 2 4 3 2 3 4" xfId="2953" xr:uid="{00000000-0005-0000-0000-0000F4060000}"/>
    <cellStyle name="Normal 5 2 4 3 2 3 4 2" xfId="31278" xr:uid="{51508AF3-39AA-43A7-A514-BBE022261B7A}"/>
    <cellStyle name="Normal 5 2 4 3 2 3 5" xfId="2109" xr:uid="{00000000-0005-0000-0000-000079020000}"/>
    <cellStyle name="Normal 5 2 4 3 2 3 5 2" xfId="4628" xr:uid="{D9BC3CB2-5DA1-450C-BCAA-C84E226AB1E6}"/>
    <cellStyle name="Normal 5 2 4 3 2 3 5 3" xfId="30190" xr:uid="{2FCB911F-22F5-4527-8AEA-8BB8AA3518F0}"/>
    <cellStyle name="Normal 5 2 4 3 2 3 5 3 2" xfId="31334" xr:uid="{C304E2DA-C317-4027-B01C-219F31AF267C}"/>
    <cellStyle name="Normal 5 2 4 3 2 3 5 4" xfId="31530" xr:uid="{0DF2BB2A-E61A-4C92-BAFA-3A88549AEB66}"/>
    <cellStyle name="Normal 5 2 4 3 2 3 6" xfId="4007" xr:uid="{993A1062-C514-464B-A529-806C1AF30B6A}"/>
    <cellStyle name="Normal 5 2 4 3 2 3 6 2" xfId="4693" xr:uid="{C18C23D0-B407-4C1A-B972-7E83A621B743}"/>
    <cellStyle name="Normal 5 2 4 3 2 3 6 3" xfId="30310" xr:uid="{487F42B9-1B4B-44C3-988E-42342B8A86DF}"/>
    <cellStyle name="Normal 5 2 4 3 2 3 6 3 2" xfId="31453" xr:uid="{27CFB7E5-D04B-4E2D-9DC7-CDEAC6CF78C9}"/>
    <cellStyle name="Normal 5 2 4 3 2 3 6 4" xfId="31650" xr:uid="{4D303C41-AC8E-454A-A937-02A3DD263DCF}"/>
    <cellStyle name="Normal 5 2 4 3 2 3 7" xfId="30131" xr:uid="{83341974-E50B-44D0-9696-9A6A4FF79FC7}"/>
    <cellStyle name="Normal 5 2 4 3 2 3 7 2" xfId="30495" xr:uid="{62A7FCD7-3DD3-460C-A526-2E072EA83AC6}"/>
    <cellStyle name="Normal 5 2 4 3 2 4" xfId="1102" xr:uid="{00000000-0005-0000-0000-000007060000}"/>
    <cellStyle name="Normal 5 2 4 3 2 4 2" xfId="2952" xr:uid="{00000000-0005-0000-0000-0000F5060000}"/>
    <cellStyle name="Normal 5 2 4 3 2 4 3" xfId="24689" xr:uid="{973BBD0D-C702-493A-B63A-7B759697D574}"/>
    <cellStyle name="Normal 5 2 4 3 2 4 3 2" xfId="29621" xr:uid="{75BA985B-775E-4986-B0DE-8AF96A156831}"/>
    <cellStyle name="Normal 5 2 4 3 2 4 3 3" xfId="29602" xr:uid="{406D4EA0-1A70-4389-8944-9FA1A8219A8A}"/>
    <cellStyle name="Normal 5 2 4 3 2 4 3 3 2" xfId="29645" xr:uid="{923DCAA1-B380-4E41-9BA9-6417B9F666E0}"/>
    <cellStyle name="Normal 5 2 4 3 2 4 3 3 3" xfId="30387" xr:uid="{1139EB9C-6328-4471-8AA4-7F81A5EA54F4}"/>
    <cellStyle name="Normal 5 2 4 3 2 4 3 3 4" xfId="30374" xr:uid="{E276286F-A8BD-43EF-B465-B006F70E65A1}"/>
    <cellStyle name="Normal 5 2 4 3 2 4 3 3 4 2" xfId="31713" xr:uid="{71AE4F98-CC52-4A8A-914B-1B3A2FF29A1C}"/>
    <cellStyle name="Normal 5 2 4 3 2 4 3 4" xfId="30358" xr:uid="{BB7BBCD9-B969-4973-A8B6-6CB722F841E4}"/>
    <cellStyle name="Normal 5 2 4 3 2 4 3 4 2" xfId="31699" xr:uid="{F60ECDD6-7D39-47D2-80B0-FE4508F286D8}"/>
    <cellStyle name="Normal 5 2 4 3 2 5" xfId="2108" xr:uid="{00000000-0005-0000-0000-000077020000}"/>
    <cellStyle name="Normal 5 2 4 3 2 5 2" xfId="4633" xr:uid="{CE0C5B6A-2719-4A04-925F-57872C2DEC2B}"/>
    <cellStyle name="Normal 5 2 4 3 2 5 3" xfId="30189" xr:uid="{6A370297-6A41-4E24-B999-B6EBAA07B436}"/>
    <cellStyle name="Normal 5 2 4 3 2 5 3 2" xfId="31333" xr:uid="{966323EF-1FDA-4294-B815-716BB4BA52AC}"/>
    <cellStyle name="Normal 5 2 4 3 2 5 4" xfId="31529" xr:uid="{08096505-C56A-4159-AECA-7DFEAECA569B}"/>
    <cellStyle name="Normal 5 2 4 3 2 6" xfId="4006" xr:uid="{21BCC244-DE2D-4E05-B4CA-800C7ACB717D}"/>
    <cellStyle name="Normal 5 2 4 3 2 6 2" xfId="4808" xr:uid="{FE4BE598-DEBE-491E-8102-65FC12E0DC06}"/>
    <cellStyle name="Normal 5 2 4 3 2 6 3" xfId="30309" xr:uid="{F505CACC-2E7E-4908-B592-B7E4ACA029E0}"/>
    <cellStyle name="Normal 5 2 4 3 2 6 3 2" xfId="31452" xr:uid="{39A1DB0C-5820-4471-897E-0EF9158064D9}"/>
    <cellStyle name="Normal 5 2 4 3 2 6 4" xfId="31649" xr:uid="{5F240F98-984C-4E11-894B-FD68B60B2DC6}"/>
    <cellStyle name="Normal 5 2 4 3 2 7" xfId="30130" xr:uid="{C81275DE-CA30-40D7-AD33-FAB62E0FACED}"/>
    <cellStyle name="Normal 5 2 4 3 2 7 2" xfId="30494"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1" xr:uid="{00FBE9D4-901D-40C4-AE9A-A01535727F0E}"/>
    <cellStyle name="Normal 5 2 4 3 4 2 2 2 3" xfId="3725" xr:uid="{00000000-0005-0000-0000-000077050000}"/>
    <cellStyle name="Normal 5 2 4 3 4 2 2 2 3 2" xfId="4699" xr:uid="{D86AE0E5-80AB-45CC-BB51-27009840DF19}"/>
    <cellStyle name="Normal 5 2 4 3 4 2 2 2 3 3" xfId="30250" xr:uid="{A5913D0B-F3AB-4685-B461-6789188CB0C7}"/>
    <cellStyle name="Normal 5 2 4 3 4 2 2 2 3 3 2" xfId="31393" xr:uid="{607078C3-D295-4A84-8F6C-C1F600B3DD7A}"/>
    <cellStyle name="Normal 5 2 4 3 4 2 2 2 3 4" xfId="31590" xr:uid="{A5395D31-9BC9-49DA-9AD2-437533C755D4}"/>
    <cellStyle name="Normal 5 2 4 3 4 2 2 2 4" xfId="25813" xr:uid="{68E33F85-01FB-4372-96FF-2C95551D6F42}"/>
    <cellStyle name="Normal 5 2 4 3 4 2 2 3" xfId="2001" xr:uid="{00000000-0005-0000-0000-00000E060000}"/>
    <cellStyle name="Normal 5 2 4 3 4 2 2 4" xfId="24562" xr:uid="{1ABF2154-0515-420D-BA6C-050AA83C1161}"/>
    <cellStyle name="Normal 5 2 4 3 4 2 3" xfId="1108" xr:uid="{00000000-0005-0000-0000-00000F060000}"/>
    <cellStyle name="Normal 5 2 4 3 4 2 3 2" xfId="1109" xr:uid="{00000000-0005-0000-0000-000010060000}"/>
    <cellStyle name="Normal 5 2 4 3 4 2 3 2 2" xfId="25779" xr:uid="{C55AA561-4A9A-4C64-850D-C3D11D4FEE4B}"/>
    <cellStyle name="Normal 5 2 4 3 4 2 3 2 3" xfId="24692" xr:uid="{A05F800E-9125-4B87-98E6-688A386B1177}"/>
    <cellStyle name="Normal 5 2 4 3 4 2 3 3" xfId="1110" xr:uid="{00000000-0005-0000-0000-000011060000}"/>
    <cellStyle name="Normal 5 2 4 3 4 2 3 3 2" xfId="25378" xr:uid="{F68CF08F-A168-4264-B126-2A6CE38A1A26}"/>
    <cellStyle name="Normal 5 2 4 3 4 2 3 3 3" xfId="25763" xr:uid="{FAF7D7DA-B154-4388-9D93-722B021D173F}"/>
    <cellStyle name="Normal 5 2 4 3 4 2 3 4" xfId="2111" xr:uid="{00000000-0005-0000-0000-00007F020000}"/>
    <cellStyle name="Normal 5 2 4 3 4 2 3 4 2" xfId="4771" xr:uid="{C01071CA-2E5F-4969-B1C0-9DBB04C21783}"/>
    <cellStyle name="Normal 5 2 4 3 4 2 3 4 3" xfId="30192" xr:uid="{CFC6C10D-19C1-4175-B722-F9F6FF830FDB}"/>
    <cellStyle name="Normal 5 2 4 3 4 2 3 4 3 2" xfId="31336" xr:uid="{DE48491A-8E71-4D53-BF3A-74F36656ED66}"/>
    <cellStyle name="Normal 5 2 4 3 4 2 3 4 4" xfId="31532" xr:uid="{28552DF3-DBCC-498D-A367-6FA965B21C26}"/>
    <cellStyle name="Normal 5 2 4 3 4 2 3 5" xfId="25281" xr:uid="{C7B4FAF3-1BA0-45BB-BA6F-44260C736B84}"/>
    <cellStyle name="Normal 5 2 4 3 4 2 3 6" xfId="30537" xr:uid="{63E07DC7-F18F-4505-A38A-112CFA74FEBB}"/>
    <cellStyle name="Normal 5 2 4 3 4 2 4" xfId="23057" xr:uid="{C7716834-6B7F-4C7C-AB0F-D110ACFBAC7A}"/>
    <cellStyle name="Normal 5 2 4 3 4 3" xfId="1111" xr:uid="{00000000-0005-0000-0000-000012060000}"/>
    <cellStyle name="Normal 5 2 4 3 4 4" xfId="2954" xr:uid="{00000000-0005-0000-0000-0000FD060000}"/>
    <cellStyle name="Normal 5 2 4 3 4 4 2" xfId="31283" xr:uid="{853362D5-299F-4808-978A-B0AF91C9FCCD}"/>
    <cellStyle name="Normal 5 2 4 3 4 5" xfId="2110" xr:uid="{00000000-0005-0000-0000-00007C020000}"/>
    <cellStyle name="Normal 5 2 4 3 4 5 2" xfId="4639" xr:uid="{9499810A-4B41-448D-89FA-46D00AE72935}"/>
    <cellStyle name="Normal 5 2 4 3 4 5 3" xfId="30191" xr:uid="{13D06800-6809-4CE8-A6F4-CD71FDE8EAC6}"/>
    <cellStyle name="Normal 5 2 4 3 4 5 3 2" xfId="31335" xr:uid="{F5FBEC01-0219-4E30-92D7-6771A93AA2AE}"/>
    <cellStyle name="Normal 5 2 4 3 4 5 4" xfId="31531" xr:uid="{FACAD6D8-BE20-4E78-A39A-9835E1A36A9E}"/>
    <cellStyle name="Normal 5 2 4 3 4 6" xfId="4008" xr:uid="{F6561F36-B5FA-449D-8623-6523BDF6513B}"/>
    <cellStyle name="Normal 5 2 4 3 4 6 2" xfId="4821" xr:uid="{2C1739FD-A387-4815-9D44-5238B913A269}"/>
    <cellStyle name="Normal 5 2 4 3 4 6 3" xfId="30311" xr:uid="{E1453DD1-D0D4-41B1-96A4-D543CB7B3645}"/>
    <cellStyle name="Normal 5 2 4 3 4 6 3 2" xfId="31454" xr:uid="{58F3D4EC-46BD-4B36-8C1D-A3BFAD097151}"/>
    <cellStyle name="Normal 5 2 4 3 4 6 4" xfId="31651" xr:uid="{740B3970-8CB7-4886-90DB-201FFA1F7212}"/>
    <cellStyle name="Normal 5 2 4 3 4 7" xfId="30132" xr:uid="{0FF9C2E0-D12A-4ABC-95BB-3755B3F83C84}"/>
    <cellStyle name="Normal 5 2 4 3 4 7 2" xfId="30496"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9" xr:uid="{CC143ED1-937D-4F73-A068-C4CF9C5A1DF7}"/>
    <cellStyle name="Normal 5 2 4 3 5 3 2 2" xfId="27327" xr:uid="{17D2031A-E82D-4478-9366-F21AB81BBD6E}"/>
    <cellStyle name="Normal 5 2 4 3 5 3 3" xfId="25640" xr:uid="{DFF53FD4-FEAE-46B9-BCF3-B4723EA48D7C}"/>
    <cellStyle name="Normal 5 2 4 3 5 3 4" xfId="30251" xr:uid="{E82F2118-577E-4536-B0CB-18761AB513DD}"/>
    <cellStyle name="Normal 5 2 4 3 5 3 4 2" xfId="31394" xr:uid="{AB0E8E94-3AAB-4649-AC96-B3051481793B}"/>
    <cellStyle name="Normal 5 2 4 3 5 3 5" xfId="31591" xr:uid="{A3F63B78-3266-4C42-90CB-09F9D2C3C287}"/>
    <cellStyle name="Normal 5 2 4 3 5 4" xfId="24429"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4" xr:uid="{AF438C16-2BAB-4175-8465-C867CB828BCF}"/>
    <cellStyle name="Normal 5 2 4 4 3 2 2 3" xfId="25291"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9" xr:uid="{F35494D6-FE07-48A7-A0C8-E98B5ABBC110}"/>
    <cellStyle name="Normal 5 2 4 4 3 2 3 3 3" xfId="30252" xr:uid="{3371D826-E6D0-4F85-B3CB-12EC5DC11E04}"/>
    <cellStyle name="Normal 5 2 4 4 3 2 3 3 3 2" xfId="31395" xr:uid="{9F866689-093F-47B5-BB7A-A67F81465E01}"/>
    <cellStyle name="Normal 5 2 4 4 3 2 3 3 4" xfId="31592" xr:uid="{DF05E4B7-CFDF-423C-9FBA-EF6B9FF57097}"/>
    <cellStyle name="Normal 5 2 4 4 3 2 4" xfId="24798" xr:uid="{868BB01E-4989-41C7-8624-51DC12DB0459}"/>
    <cellStyle name="Normal 5 2 4 4 3 3" xfId="1120" xr:uid="{00000000-0005-0000-0000-00001C060000}"/>
    <cellStyle name="Normal 5 2 4 4 3 4" xfId="2955" xr:uid="{00000000-0005-0000-0000-000003070000}"/>
    <cellStyle name="Normal 5 2 4 4 3 4 2" xfId="31273" xr:uid="{FA2917AE-C3BA-4BE1-A1E6-01DBDC065E54}"/>
    <cellStyle name="Normal 5 2 4 4 3 5" xfId="2113" xr:uid="{00000000-0005-0000-0000-000083020000}"/>
    <cellStyle name="Normal 5 2 4 4 3 5 2" xfId="3782" xr:uid="{D037D556-2DF5-490C-8D04-4D0D0B902C7F}"/>
    <cellStyle name="Normal 5 2 4 4 3 5 3" xfId="30194" xr:uid="{ADC3C70D-ACE5-4A69-B04D-15C35B0C6A21}"/>
    <cellStyle name="Normal 5 2 4 4 3 5 3 2" xfId="31338" xr:uid="{3649E89F-2542-4741-8FC6-5FCC29A22267}"/>
    <cellStyle name="Normal 5 2 4 4 3 5 4" xfId="31534" xr:uid="{8641E7A6-2611-4D56-836F-9152DD7762A5}"/>
    <cellStyle name="Normal 5 2 4 4 3 6" xfId="4010" xr:uid="{48584F99-0955-4DD2-8F83-B7B1E99DDE13}"/>
    <cellStyle name="Normal 5 2 4 4 3 6 2" xfId="4709" xr:uid="{05F490C6-261E-4F3C-99BE-89B9730F2236}"/>
    <cellStyle name="Normal 5 2 4 4 3 6 3" xfId="30313" xr:uid="{56E9FF0F-F58B-4D2E-A832-37CBBFB3815E}"/>
    <cellStyle name="Normal 5 2 4 4 3 6 3 2" xfId="31456" xr:uid="{A5973D2C-5654-4EBD-BEEE-E7F4FF14014D}"/>
    <cellStyle name="Normal 5 2 4 4 3 6 4" xfId="31653" xr:uid="{784DD7EA-AE1F-40B9-95A6-82033FC6AD60}"/>
    <cellStyle name="Normal 5 2 4 4 3 7" xfId="30134" xr:uid="{043D8D7C-0FB5-4B99-8C37-48CD2D0D46E8}"/>
    <cellStyle name="Normal 5 2 4 4 3 7 2" xfId="30498"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4" xr:uid="{2B3CDEAC-4952-4F4E-97D6-E795D826D395}"/>
    <cellStyle name="Normal 5 2 4 4 4 3 3" xfId="30253" xr:uid="{E704B8BC-41EA-4454-AEA2-EF033FDE6340}"/>
    <cellStyle name="Normal 5 2 4 4 4 3 3 2" xfId="31396" xr:uid="{16EDD962-7E8E-4EA1-8369-937E3100EBBC}"/>
    <cellStyle name="Normal 5 2 4 4 4 3 4" xfId="31593" xr:uid="{EC278FCC-DA37-4F41-BA29-08FBF8957A8D}"/>
    <cellStyle name="Normal 5 2 4 4 5" xfId="1123" xr:uid="{00000000-0005-0000-0000-00001F060000}"/>
    <cellStyle name="Normal 5 2 4 4 5 2" xfId="4684" xr:uid="{00564EB2-1CAC-4E4B-B4B3-F5A40DFD44F8}"/>
    <cellStyle name="Normal 5 2 4 4 5 2 2" xfId="4825" xr:uid="{83E1FB17-2E9A-4803-B6F4-091CC3A05E18}"/>
    <cellStyle name="Normal 5 2 4 4 5 2 3" xfId="30351" xr:uid="{6DA91CAE-6F39-4002-B1F0-4B89033CE666}"/>
    <cellStyle name="Normal 5 2 4 4 5 2 3 2" xfId="31491" xr:uid="{383E5E58-7C91-413E-8FD2-3A67B7B19328}"/>
    <cellStyle name="Normal 5 2 4 4 5 2 4" xfId="31691" xr:uid="{20B02469-8862-47FA-AED8-8278520D8ED1}"/>
    <cellStyle name="Normal 5 2 4 4 5 3" xfId="4659" xr:uid="{B6A07F6F-9F13-4228-A8E1-D1C6B6C8E7AD}"/>
    <cellStyle name="Normal 5 2 4 4 5 4" xfId="24641" xr:uid="{11EB602C-CBF5-439D-843C-5A00AA8F3884}"/>
    <cellStyle name="Normal 5 2 4 4 6" xfId="2112" xr:uid="{00000000-0005-0000-0000-000081020000}"/>
    <cellStyle name="Normal 5 2 4 4 6 2" xfId="4696" xr:uid="{FE5B8EF5-9CD7-4287-865B-5A904A0E530B}"/>
    <cellStyle name="Normal 5 2 4 4 6 3" xfId="30193" xr:uid="{C315FB79-57F9-4A65-8EAE-6F681E6F5074}"/>
    <cellStyle name="Normal 5 2 4 4 6 3 2" xfId="31337" xr:uid="{BDB4D344-5AF5-4D2B-8B4E-5754C69F2E50}"/>
    <cellStyle name="Normal 5 2 4 4 6 4" xfId="31533" xr:uid="{B5BD0CD0-E8AF-4AEB-A2ED-0582CF3CA95A}"/>
    <cellStyle name="Normal 5 2 4 4 7" xfId="4009" xr:uid="{AD80C160-AEC5-4928-B410-574B477C1DBC}"/>
    <cellStyle name="Normal 5 2 4 4 7 2" xfId="4786" xr:uid="{F6E3D3A6-20C3-4DDD-A8D0-C82F8B32B771}"/>
    <cellStyle name="Normal 5 2 4 4 7 3" xfId="30312" xr:uid="{2CBF5DFB-D0DB-46CD-865F-1F5D4869B49D}"/>
    <cellStyle name="Normal 5 2 4 4 7 3 2" xfId="31455" xr:uid="{28056046-37C5-4210-A45E-87C91033B72C}"/>
    <cellStyle name="Normal 5 2 4 4 7 4" xfId="31652" xr:uid="{4A0F218C-119A-4271-A509-C12DF0B83723}"/>
    <cellStyle name="Normal 5 2 4 4 8" xfId="30133" xr:uid="{2E70D3D9-38AE-4F46-AE0C-D4B00782AB6B}"/>
    <cellStyle name="Normal 5 2 4 4 8 2" xfId="30497"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3" xr:uid="{D64666DE-161D-45A7-8501-FCDF6FF74294}"/>
    <cellStyle name="Normal 5 2 4 5 3 3" xfId="30254" xr:uid="{6575DB17-95F3-4C95-905B-3ABC9211C442}"/>
    <cellStyle name="Normal 5 2 4 5 3 3 2" xfId="31397" xr:uid="{DE834904-B2BD-403C-9730-C8010FF03FF0}"/>
    <cellStyle name="Normal 5 2 4 5 3 4" xfId="31594" xr:uid="{F648D83E-0FF1-4AAA-9876-4826AC71E7EB}"/>
    <cellStyle name="Normal 5 2 4 5 4" xfId="30460" xr:uid="{15BA9B86-0397-4682-A1E5-049E65187509}"/>
    <cellStyle name="Normal 5 2 4 5 5" xfId="30499" xr:uid="{0311EE71-B5C4-4A8B-9CB9-F51438F5F7D7}"/>
    <cellStyle name="Normal 5 2 4 6" xfId="2067" xr:uid="{00000000-0005-0000-0000-000074020000}"/>
    <cellStyle name="Normal 5 2 4 6 2" xfId="4760" xr:uid="{35A1BC4F-2451-4737-BD49-D3AC91FFB2BF}"/>
    <cellStyle name="Normal 5 2 4 6 3" xfId="30167" xr:uid="{A6018F4F-C528-4905-BDB0-BF5E3AC61E88}"/>
    <cellStyle name="Normal 5 2 4 6 3 2" xfId="31315" xr:uid="{83AC687E-87C2-48AA-9A5B-F5AA4831B64D}"/>
    <cellStyle name="Normal 5 2 4 6 4" xfId="31507" xr:uid="{0746594F-F8C7-4596-9514-82C67CEA6E76}"/>
    <cellStyle name="Normal 5 2 4 7" xfId="30112" xr:uid="{342BA205-8867-43D9-9B72-B399D3F5B164}"/>
    <cellStyle name="Normal 5 2 4 7 2" xfId="30472"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0" xr:uid="{C484C0D9-74CC-4C6B-88A9-79BE48F69CF0}"/>
    <cellStyle name="Normal 5 2 6 3 2 2 3" xfId="23163"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1" xr:uid="{7604220B-D70E-4A63-A63C-24114FAE80C9}"/>
    <cellStyle name="Normal 5 2 6 3 2 3 3 3" xfId="30255" xr:uid="{B80B6B77-F421-43D1-972F-1A065BDBB1AC}"/>
    <cellStyle name="Normal 5 2 6 3 2 3 3 3 2" xfId="31398" xr:uid="{6EB86A97-DCE1-4A16-9432-1F99543E9238}"/>
    <cellStyle name="Normal 5 2 6 3 2 3 3 4" xfId="31595" xr:uid="{B6C515EE-3083-4209-8122-BC69D0B770D5}"/>
    <cellStyle name="Normal 5 2 6 3 2 4" xfId="23096" xr:uid="{84EBBAC2-5BAF-4007-9F20-78E3A440C6FD}"/>
    <cellStyle name="Normal 5 2 6 3 3" xfId="1133" xr:uid="{00000000-0005-0000-0000-00002A060000}"/>
    <cellStyle name="Normal 5 2 6 3 4" xfId="2957" xr:uid="{00000000-0005-0000-0000-00000B070000}"/>
    <cellStyle name="Normal 5 2 6 3 4 2" xfId="31280" xr:uid="{0E491AE0-2453-47A6-807A-49B64C0F5E81}"/>
    <cellStyle name="Normal 5 2 6 3 5" xfId="2115" xr:uid="{00000000-0005-0000-0000-000088020000}"/>
    <cellStyle name="Normal 5 2 6 3 5 2" xfId="4642" xr:uid="{55F936E5-2268-4048-890B-2E7F45921A47}"/>
    <cellStyle name="Normal 5 2 6 3 5 3" xfId="30196" xr:uid="{A8DA4185-04D3-45D0-99D2-1ED1AAD9939F}"/>
    <cellStyle name="Normal 5 2 6 3 5 3 2" xfId="31340" xr:uid="{CA9214E1-83A5-4F08-8718-28FA7D00E0BF}"/>
    <cellStyle name="Normal 5 2 6 3 5 4" xfId="31536" xr:uid="{9226D559-0753-4299-B3BF-2E415381B2FD}"/>
    <cellStyle name="Normal 5 2 6 3 6" xfId="4012" xr:uid="{28ED6A24-2FD5-4CA1-A14B-0556FD75683B}"/>
    <cellStyle name="Normal 5 2 6 3 6 2" xfId="4701" xr:uid="{B1BE088F-0CAA-4678-941E-5E508D832414}"/>
    <cellStyle name="Normal 5 2 6 3 6 3" xfId="30315" xr:uid="{3495266E-E1CD-4625-9ADF-210DC6DA8762}"/>
    <cellStyle name="Normal 5 2 6 3 6 3 2" xfId="31458" xr:uid="{88902C99-11AB-43A0-AE1B-DC07654E0B23}"/>
    <cellStyle name="Normal 5 2 6 3 6 4" xfId="31655" xr:uid="{566768B4-29FC-49F4-B34F-DAB710351185}"/>
    <cellStyle name="Normal 5 2 6 3 7" xfId="30136" xr:uid="{42B1072C-8B2A-4FA2-81EC-269C4E84A3A5}"/>
    <cellStyle name="Normal 5 2 6 3 7 2" xfId="30501" xr:uid="{54FBF52F-2716-45C2-84B6-D21E6196F530}"/>
    <cellStyle name="Normal 5 2 6 4" xfId="2956" xr:uid="{00000000-0005-0000-0000-00000C070000}"/>
    <cellStyle name="Normal 5 2 6 4 2" xfId="24397" xr:uid="{2449F7EF-3427-4B32-B170-EFC2A75FD0B4}"/>
    <cellStyle name="Normal 5 2 6 4 2 2" xfId="29619" xr:uid="{6BBA2B63-2EFB-461D-82A5-559378679EC0}"/>
    <cellStyle name="Normal 5 2 6 4 2 3" xfId="29603" xr:uid="{134584C4-53AD-45C7-B411-6D77BBDF85B0}"/>
    <cellStyle name="Normal 5 2 6 4 2 3 2" xfId="29646" xr:uid="{461ECB6C-10C9-41E7-B594-2C35C2ABB073}"/>
    <cellStyle name="Normal 5 2 6 4 2 3 3" xfId="30388" xr:uid="{F9B0019A-EB20-4842-B28E-89F54920EB78}"/>
    <cellStyle name="Normal 5 2 6 4 2 3 4" xfId="30375" xr:uid="{5FD3BC8F-F873-4B95-A007-369961038735}"/>
    <cellStyle name="Normal 5 2 6 4 2 3 4 2" xfId="31714" xr:uid="{C9092062-1AFC-4823-96DF-C19A312C94F8}"/>
    <cellStyle name="Normal 5 2 6 4 2 4" xfId="30359" xr:uid="{704420A6-BB13-4C4A-98E2-F5E54ACD7C79}"/>
    <cellStyle name="Normal 5 2 6 4 2 4 2" xfId="31700" xr:uid="{BFDDA610-75E9-4FB0-AECA-C28A0E3EE21C}"/>
    <cellStyle name="Normal 5 2 6 4 3" xfId="25735" xr:uid="{4B868893-5D9C-42B3-BD3C-3EDE8A95AE5E}"/>
    <cellStyle name="Normal 5 2 6 5" xfId="2114" xr:uid="{00000000-0005-0000-0000-000086020000}"/>
    <cellStyle name="Normal 5 2 6 5 2" xfId="3960" xr:uid="{FFE7DF02-3E33-41D1-A9B4-B30866C5927C}"/>
    <cellStyle name="Normal 5 2 6 5 3" xfId="30195" xr:uid="{E9C91989-B50D-4FEA-A02E-215D82A86398}"/>
    <cellStyle name="Normal 5 2 6 5 3 2" xfId="31339" xr:uid="{A1057280-B42D-4151-91E2-1101E0CD1D18}"/>
    <cellStyle name="Normal 5 2 6 5 4" xfId="31535" xr:uid="{E4FEB8EC-79F4-4159-9C42-EA456D479CB2}"/>
    <cellStyle name="Normal 5 2 6 6" xfId="4011" xr:uid="{C0B50273-D7A8-4911-83A8-B33EA77B3B8D}"/>
    <cellStyle name="Normal 5 2 6 6 2" xfId="4767" xr:uid="{B2AFAC66-1BE6-4CD0-9FFF-950CE52A8934}"/>
    <cellStyle name="Normal 5 2 6 6 3" xfId="30314" xr:uid="{766558CD-EAD6-40AD-BA68-9A404E0FB833}"/>
    <cellStyle name="Normal 5 2 6 6 3 2" xfId="31457" xr:uid="{09F532D0-1510-46DA-9DD7-4C6D46EEAB85}"/>
    <cellStyle name="Normal 5 2 6 6 4" xfId="31654" xr:uid="{CDD3E2C2-BDCA-4455-AFE6-F094AEF3D047}"/>
    <cellStyle name="Normal 5 2 6 7" xfId="30135" xr:uid="{E209EADA-9019-48FA-A3B0-FD7DD812FC2D}"/>
    <cellStyle name="Normal 5 2 6 7 2" xfId="30500" xr:uid="{806443B8-0098-40D3-A0A9-566A12CC2022}"/>
    <cellStyle name="Normal 5 2 7" xfId="1134" xr:uid="{00000000-0005-0000-0000-00002B060000}"/>
    <cellStyle name="Normal 5 2 7 2" xfId="1135" xr:uid="{00000000-0005-0000-0000-00002C060000}"/>
    <cellStyle name="Normal 5 2 7 2 2" xfId="30567" xr:uid="{EFFE7416-A60C-4E91-9C16-93A8F1582E4A}"/>
    <cellStyle name="Normal 5 2 7 2 2 2" xfId="30910" xr:uid="{B189041D-921E-4278-AAEF-960878300956}"/>
    <cellStyle name="Normal 5 2 7 3" xfId="1136" xr:uid="{00000000-0005-0000-0000-00002D060000}"/>
    <cellStyle name="Normal 5 2 7 3 2" xfId="31302" xr:uid="{34BD8BB5-E918-46B8-B0DF-8A393CE8E137}"/>
    <cellStyle name="Normal 5 2 7 4" xfId="3731" xr:uid="{00000000-0005-0000-0000-000095050000}"/>
    <cellStyle name="Normal 5 2 7 4 2" xfId="4772" xr:uid="{5E06A59F-611A-44B3-A971-E98276EE6A1C}"/>
    <cellStyle name="Normal 5 2 7 4 3" xfId="30256" xr:uid="{0B3F8B24-1002-4B57-966D-2232D44A5100}"/>
    <cellStyle name="Normal 5 2 7 4 3 2" xfId="31399" xr:uid="{AF1E7F16-F380-4E11-96CC-725B4E0771E5}"/>
    <cellStyle name="Normal 5 2 7 4 4" xfId="31596" xr:uid="{3DFA295E-7844-49B0-8B82-BE58EA95FF05}"/>
    <cellStyle name="Normal 5 2 7 5" xfId="29604" xr:uid="{0A6BA937-6FA9-46C5-B401-7A4E2A3B41BE}"/>
    <cellStyle name="Normal 5 2 7 5 2" xfId="29635" xr:uid="{35914BEE-4FA7-4AE4-8E19-11A63582B5DB}"/>
    <cellStyle name="Normal 5 2 7 5 3" xfId="30360" xr:uid="{7D9FA1DC-0177-4EB4-91BF-12DA7B230617}"/>
    <cellStyle name="Normal 5 2 7 5 3 2" xfId="31248" xr:uid="{596C7602-7F83-46A5-B111-7EE427D394BC}"/>
    <cellStyle name="Normal 5 2 7 5 4" xfId="30461" xr:uid="{EE1BBC0C-DEC6-48E2-9E76-8915452D4F3C}"/>
    <cellStyle name="Normal 5 2 7 6" xfId="30465" xr:uid="{B67CE484-5AAE-4B38-A64C-FCA93C257D22}"/>
    <cellStyle name="Normal 5 2 7 7" xfId="30502" xr:uid="{F7491843-7F9F-43C5-8AC2-233B453AC06B}"/>
    <cellStyle name="Normal 5 2 8" xfId="31263" xr:uid="{3941616B-0E99-4AFF-91D2-813ADB9BBB4A}"/>
    <cellStyle name="Normal 5 2 9" xfId="31497"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8" xr:uid="{7AABC8CD-E7F8-4AD3-82FF-7CFED1DB242B}"/>
    <cellStyle name="Normal 5 3 3 2 3 2 2 3" xfId="23201"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800" xr:uid="{3B592359-610D-414E-8647-51F1C23BDEBE}"/>
    <cellStyle name="Normal 5 3 3 2 3 2 3 3 3" xfId="30257" xr:uid="{53839113-09EB-44FD-9EEB-21FE5DD300D4}"/>
    <cellStyle name="Normal 5 3 3 2 3 2 3 3 3 2" xfId="31400" xr:uid="{43EB51E9-16CE-41A9-A7B7-D8DAA664D14C}"/>
    <cellStyle name="Normal 5 3 3 2 3 2 3 3 4" xfId="31597" xr:uid="{B617D199-4CED-4730-8A7F-1F5E3EB22FE3}"/>
    <cellStyle name="Normal 5 3 3 2 3 2 4" xfId="25762" xr:uid="{228DCD5C-5DC3-4868-97DD-445981D2F756}"/>
    <cellStyle name="Normal 5 3 3 2 3 3" xfId="1146" xr:uid="{00000000-0005-0000-0000-000038060000}"/>
    <cellStyle name="Normal 5 3 3 2 3 4" xfId="2958" xr:uid="{00000000-0005-0000-0000-000015070000}"/>
    <cellStyle name="Normal 5 3 3 2 3 4 2" xfId="31279" xr:uid="{10A152D0-5DF9-4181-A6B6-C858B6F9085A}"/>
    <cellStyle name="Normal 5 3 3 2 3 5" xfId="2117" xr:uid="{00000000-0005-0000-0000-00008F020000}"/>
    <cellStyle name="Normal 5 3 3 2 3 5 2" xfId="4666" xr:uid="{9506A050-893F-44B9-8047-501E583497C1}"/>
    <cellStyle name="Normal 5 3 3 2 3 5 3" xfId="30198" xr:uid="{8D8A1CE9-FEE7-4142-8793-E6203B687F03}"/>
    <cellStyle name="Normal 5 3 3 2 3 5 3 2" xfId="31342" xr:uid="{D7925A58-8098-4AE1-98BB-5CA947DA6131}"/>
    <cellStyle name="Normal 5 3 3 2 3 5 4" xfId="31538" xr:uid="{CCFCB723-F6AD-462F-92D2-0C0CFB839584}"/>
    <cellStyle name="Normal 5 3 3 2 3 6" xfId="4014" xr:uid="{31A0DB43-85D3-4869-AD70-E01D62E64B6B}"/>
    <cellStyle name="Normal 5 3 3 2 3 6 2" xfId="4745" xr:uid="{6436B6BC-B08C-4B15-8C97-B396796FEFE9}"/>
    <cellStyle name="Normal 5 3 3 2 3 6 3" xfId="30317" xr:uid="{EB6FEB56-F905-4D2F-8C85-EEBBA0E88454}"/>
    <cellStyle name="Normal 5 3 3 2 3 6 3 2" xfId="31460" xr:uid="{80FFA81D-979C-43E1-8A33-E20BC8074AB0}"/>
    <cellStyle name="Normal 5 3 3 2 3 6 4" xfId="31657" xr:uid="{9DC2141B-F0B4-4E56-8BF2-20FADB2BC459}"/>
    <cellStyle name="Normal 5 3 3 2 3 7" xfId="30138" xr:uid="{CEEC2368-E04C-4884-B7E9-1C0EF9192CCC}"/>
    <cellStyle name="Normal 5 3 3 2 3 7 2" xfId="30504"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4" xr:uid="{D70A007E-549D-49FA-BB0C-2AAD55339FA5}"/>
    <cellStyle name="Normal 5 3 3 2 4 4 3" xfId="30258" xr:uid="{CEDC34C4-7C4F-42F8-A728-9E1B2B72E5DF}"/>
    <cellStyle name="Normal 5 3 3 2 4 4 3 2" xfId="31401" xr:uid="{04E1DCED-0041-4798-B5EF-C75E7638C8D7}"/>
    <cellStyle name="Normal 5 3 3 2 4 4 4" xfId="31598" xr:uid="{8CEB4D3F-87E4-4675-A00E-13A23237EE90}"/>
    <cellStyle name="Normal 5 3 3 2 5" xfId="2116" xr:uid="{00000000-0005-0000-0000-00008D020000}"/>
    <cellStyle name="Normal 5 3 3 2 5 2" xfId="4641" xr:uid="{6378A6EC-FE82-4A4D-B72E-F6F245354E18}"/>
    <cellStyle name="Normal 5 3 3 2 5 3" xfId="30197" xr:uid="{0981AB84-2DA6-4145-8664-7123FC7576F6}"/>
    <cellStyle name="Normal 5 3 3 2 5 3 2" xfId="31341" xr:uid="{EB2B9519-500F-4130-8E51-DAC57147922E}"/>
    <cellStyle name="Normal 5 3 3 2 5 4" xfId="31537" xr:uid="{0371D498-EC60-404F-B603-BA455C09888E}"/>
    <cellStyle name="Normal 5 3 3 2 6" xfId="4013" xr:uid="{336F4594-40A6-452F-A442-AD096348AEFF}"/>
    <cellStyle name="Normal 5 3 3 2 6 2" xfId="4752" xr:uid="{9079EEE4-247F-4C6E-9514-EE91EF9D4BBA}"/>
    <cellStyle name="Normal 5 3 3 2 6 3" xfId="30316" xr:uid="{B0057DC8-8D51-4F0B-8203-572F5C4F51C8}"/>
    <cellStyle name="Normal 5 3 3 2 6 3 2" xfId="31459" xr:uid="{64DB68D6-4682-48F1-BA8A-90265E89A3AD}"/>
    <cellStyle name="Normal 5 3 3 2 6 4" xfId="31656" xr:uid="{472E5388-6075-4B31-97C3-77FAE2C3A31D}"/>
    <cellStyle name="Normal 5 3 3 2 7" xfId="30137" xr:uid="{D531B8A8-AA54-477A-BB5E-9C4205A9F66B}"/>
    <cellStyle name="Normal 5 3 3 2 7 2" xfId="30503"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8" xr:uid="{8F567422-14B6-49FC-9961-886E57C38FD3}"/>
    <cellStyle name="Normal 5 3 3 3 3 3" xfId="30259" xr:uid="{408ABDB9-2147-48DA-BFA3-76DF31BA6EC1}"/>
    <cellStyle name="Normal 5 3 3 3 3 3 2" xfId="31402" xr:uid="{A65CE80A-A839-4049-ADFD-AAF8F6EE6D79}"/>
    <cellStyle name="Normal 5 3 3 3 3 4" xfId="31599"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2" xr:uid="{E69CF877-FED2-44A6-9C89-2AAF3ED69E2C}"/>
    <cellStyle name="Normal 5 3 3 4 2 2 2 3" xfId="3735" xr:uid="{00000000-0005-0000-0000-0000A9050000}"/>
    <cellStyle name="Normal 5 3 3 4 2 2 2 3 2" xfId="4717" xr:uid="{445C2ED0-AA7A-4C15-99E2-A6CE07F7E750}"/>
    <cellStyle name="Normal 5 3 3 4 2 2 2 3 3" xfId="30260" xr:uid="{4500CED2-90B4-4C83-84D6-D51298D69CD2}"/>
    <cellStyle name="Normal 5 3 3 4 2 2 2 3 3 2" xfId="31403" xr:uid="{E891891A-4822-421D-B2CD-A770A72BB211}"/>
    <cellStyle name="Normal 5 3 3 4 2 2 2 3 4" xfId="31600" xr:uid="{1B9D8C01-B3C8-4875-9346-DF245DF8B53F}"/>
    <cellStyle name="Normal 5 3 3 4 2 2 2 4" xfId="24306" xr:uid="{B84CB32D-E550-4F7F-8234-69C0A8DFB328}"/>
    <cellStyle name="Normal 5 3 3 4 2 2 3" xfId="2006" xr:uid="{00000000-0005-0000-0000-000043060000}"/>
    <cellStyle name="Normal 5 3 3 4 2 2 4" xfId="25456" xr:uid="{8817E783-FA64-4F82-BECB-0B2150089D6E}"/>
    <cellStyle name="Normal 5 3 3 4 2 3" xfId="1156" xr:uid="{00000000-0005-0000-0000-000044060000}"/>
    <cellStyle name="Normal 5 3 3 4 2 3 2" xfId="1157" xr:uid="{00000000-0005-0000-0000-000045060000}"/>
    <cellStyle name="Normal 5 3 3 4 2 3 2 2" xfId="23074" xr:uid="{734DB718-C965-4982-84A7-9AB74327D0C2}"/>
    <cellStyle name="Normal 5 3 3 4 2 3 2 3" xfId="23238" xr:uid="{B7DA6B19-166C-4C18-AA12-FA39D1A5F057}"/>
    <cellStyle name="Normal 5 3 3 4 2 3 3" xfId="1158" xr:uid="{00000000-0005-0000-0000-000046060000}"/>
    <cellStyle name="Normal 5 3 3 4 2 3 3 2" xfId="25738" xr:uid="{F10BEF07-3DB5-4991-93CD-1FB98106BECB}"/>
    <cellStyle name="Normal 5 3 3 4 2 3 3 3" xfId="25089" xr:uid="{F1AF3DEA-DD47-4D7C-AA76-F553B9892BA2}"/>
    <cellStyle name="Normal 5 3 3 4 2 3 4" xfId="2119" xr:uid="{00000000-0005-0000-0000-000095020000}"/>
    <cellStyle name="Normal 5 3 3 4 2 3 4 2" xfId="4716" xr:uid="{9B130290-3EDE-4BC8-974D-86A484E65339}"/>
    <cellStyle name="Normal 5 3 3 4 2 3 4 3" xfId="30200" xr:uid="{FC394264-21C2-443A-85AC-A09B6102770E}"/>
    <cellStyle name="Normal 5 3 3 4 2 3 4 3 2" xfId="31344" xr:uid="{B397F56A-E127-4FEB-B511-42354C6ED55C}"/>
    <cellStyle name="Normal 5 3 3 4 2 3 4 4" xfId="31540" xr:uid="{807C005B-BCFB-47D1-823C-E799B44488B6}"/>
    <cellStyle name="Normal 5 3 3 4 2 3 5" xfId="24943" xr:uid="{9F045087-C642-46A8-91FD-AAF692F573EC}"/>
    <cellStyle name="Normal 5 3 3 4 2 3 6" xfId="30538" xr:uid="{4F060E07-9DDD-4899-B86B-3CC298685E95}"/>
    <cellStyle name="Normal 5 3 3 4 2 4" xfId="24107" xr:uid="{948204CC-FE7E-44DB-B145-20BC57C9DDCF}"/>
    <cellStyle name="Normal 5 3 3 4 3" xfId="1159" xr:uid="{00000000-0005-0000-0000-000047060000}"/>
    <cellStyle name="Normal 5 3 3 4 4" xfId="2959" xr:uid="{00000000-0005-0000-0000-00001E070000}"/>
    <cellStyle name="Normal 5 3 3 4 4 2" xfId="31292" xr:uid="{F161427D-9EB4-4451-9A6A-06D7E603F9F7}"/>
    <cellStyle name="Normal 5 3 3 4 5" xfId="2118" xr:uid="{00000000-0005-0000-0000-000092020000}"/>
    <cellStyle name="Normal 5 3 3 4 5 2" xfId="4669" xr:uid="{C1D65F0E-85F0-4012-A373-B75FD3E1BAA3}"/>
    <cellStyle name="Normal 5 3 3 4 5 3" xfId="30199" xr:uid="{BA5F1E7E-EAF0-4465-897E-F4668DC5C4A0}"/>
    <cellStyle name="Normal 5 3 3 4 5 3 2" xfId="31343" xr:uid="{ABFF19D9-FA8A-40A6-A15A-35E0040E4045}"/>
    <cellStyle name="Normal 5 3 3 4 5 4" xfId="31539" xr:uid="{50683AFB-0840-4025-A64C-4D13E7846670}"/>
    <cellStyle name="Normal 5 3 3 4 6" xfId="4015" xr:uid="{D2756F3F-6B90-4F0D-A058-F63FBCF3FF7E}"/>
    <cellStyle name="Normal 5 3 3 4 6 2" xfId="4782" xr:uid="{6E3C98E3-D3AA-4BD6-A38C-7B56FF88A673}"/>
    <cellStyle name="Normal 5 3 3 4 6 3" xfId="30318" xr:uid="{A1494EBF-E472-4D23-9E90-66371198EBEC}"/>
    <cellStyle name="Normal 5 3 3 4 6 3 2" xfId="31461" xr:uid="{5598B1F7-1EC4-47B1-BDD3-05CD60976B56}"/>
    <cellStyle name="Normal 5 3 3 4 6 4" xfId="31658" xr:uid="{02121827-5E2D-4E5E-A409-436155C20907}"/>
    <cellStyle name="Normal 5 3 3 4 7" xfId="30139" xr:uid="{347E797A-C3DA-48FE-923F-48D6C2483068}"/>
    <cellStyle name="Normal 5 3 3 4 7 2" xfId="30505"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7" xr:uid="{13429663-B3E8-4F7D-8BB0-5D8781B62C1D}"/>
    <cellStyle name="Normal 5 3 3 5 3 2 2" xfId="27328" xr:uid="{D1D742DB-1D3F-4ADA-891E-043A0C8CE4C5}"/>
    <cellStyle name="Normal 5 3 3 5 3 3" xfId="25683" xr:uid="{AE73F470-D748-4439-B078-FE8783C376B5}"/>
    <cellStyle name="Normal 5 3 3 5 3 4" xfId="30261" xr:uid="{2013BC4F-1489-4ABC-B72A-BF4F1AE08F66}"/>
    <cellStyle name="Normal 5 3 3 5 3 4 2" xfId="31404" xr:uid="{DFB6642C-C241-44DB-BD6A-3B774736CE12}"/>
    <cellStyle name="Normal 5 3 3 5 3 5" xfId="31601" xr:uid="{03BEB35F-10DC-466C-B4F6-64DC8F5CFD34}"/>
    <cellStyle name="Normal 5 3 3 5 4" xfId="25355"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2" xr:uid="{F69489D8-2553-48CA-8E76-55D2E5877230}"/>
    <cellStyle name="Normal 5 3 3 6 3 3" xfId="30262" xr:uid="{D9421690-CFB8-4A7F-8514-10825D246B89}"/>
    <cellStyle name="Normal 5 3 3 6 3 3 2" xfId="31405" xr:uid="{3C2573D1-AC8F-4143-A4EB-DB65B7B44633}"/>
    <cellStyle name="Normal 5 3 3 6 3 4" xfId="31602"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2" xr:uid="{84C347B8-748F-45AB-A28A-FBC4824CE893}"/>
    <cellStyle name="Normal 5 3 4 3 2 2 3" xfId="24139"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8" xr:uid="{27CD84D7-B911-4190-A3D0-FB0C125E7707}"/>
    <cellStyle name="Normal 5 3 4 3 2 3 3 3" xfId="30263" xr:uid="{BF899BB0-E15F-4E51-901D-CDD6A013BF10}"/>
    <cellStyle name="Normal 5 3 4 3 2 3 3 3 2" xfId="31406" xr:uid="{C4B75909-CC22-4C7F-BDF8-B7847156ED0A}"/>
    <cellStyle name="Normal 5 3 4 3 2 3 3 4" xfId="31603" xr:uid="{D1B3BD06-D116-43C5-A228-6E03144C7F35}"/>
    <cellStyle name="Normal 5 3 4 3 2 4" xfId="24654" xr:uid="{5F063B03-3FE5-47FE-9028-D7BB1C893E88}"/>
    <cellStyle name="Normal 5 3 4 3 3" xfId="1169" xr:uid="{00000000-0005-0000-0000-000053060000}"/>
    <cellStyle name="Normal 5 3 4 3 4" xfId="2960" xr:uid="{00000000-0005-0000-0000-000024070000}"/>
    <cellStyle name="Normal 5 3 4 3 4 2" xfId="31287" xr:uid="{DCD0F34B-C807-48EF-AD43-4F507781571A}"/>
    <cellStyle name="Normal 5 3 4 3 5" xfId="2121" xr:uid="{00000000-0005-0000-0000-000099020000}"/>
    <cellStyle name="Normal 5 3 4 3 5 2" xfId="3817" xr:uid="{9369DBB9-DD67-4338-8EB8-DA10B04D3AFA}"/>
    <cellStyle name="Normal 5 3 4 3 5 3" xfId="30202" xr:uid="{93B0F0FE-EEB4-4F30-BC7B-21D74A10E953}"/>
    <cellStyle name="Normal 5 3 4 3 5 3 2" xfId="31346" xr:uid="{C1C74FE2-D0BD-48ED-92BA-3137D666D3B8}"/>
    <cellStyle name="Normal 5 3 4 3 5 4" xfId="31542" xr:uid="{E2D064AD-4A27-4CEF-A265-0794D4FEB3DD}"/>
    <cellStyle name="Normal 5 3 4 3 6" xfId="4017" xr:uid="{1613ADCD-F7DC-4D24-BE2E-0512CCDB9F7E}"/>
    <cellStyle name="Normal 5 3 4 3 6 2" xfId="4697" xr:uid="{DE044A17-1F25-42F0-A6B5-42ABCA6D7CD9}"/>
    <cellStyle name="Normal 5 3 4 3 6 3" xfId="30320" xr:uid="{AD79B433-505B-4DDB-81D4-604D12CD1CB9}"/>
    <cellStyle name="Normal 5 3 4 3 6 3 2" xfId="31463" xr:uid="{1800BDA3-11C3-40C5-978D-FA7BA615088A}"/>
    <cellStyle name="Normal 5 3 4 3 6 4" xfId="31660" xr:uid="{26F0A201-B426-425F-9086-BCB13F3DABE8}"/>
    <cellStyle name="Normal 5 3 4 3 7" xfId="30141" xr:uid="{8464588B-FBC9-4AEB-8137-4B7B64E1AFE0}"/>
    <cellStyle name="Normal 5 3 4 3 7 2" xfId="30507"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3" xr:uid="{0CFAAAB0-0B1B-448C-AA6F-6335CBAD8CA9}"/>
    <cellStyle name="Normal 5 3 4 4 3 3" xfId="30264" xr:uid="{A5471799-C0C9-4589-A46E-238EA1C8E213}"/>
    <cellStyle name="Normal 5 3 4 4 3 3 2" xfId="31407" xr:uid="{AF8662C3-806E-4CF6-8668-C63E00A0A729}"/>
    <cellStyle name="Normal 5 3 4 4 3 4" xfId="31604" xr:uid="{9B29F8B9-D0B4-45B0-BBC8-179A09C7733D}"/>
    <cellStyle name="Normal 5 3 4 5" xfId="2120" xr:uid="{00000000-0005-0000-0000-000097020000}"/>
    <cellStyle name="Normal 5 3 4 5 2" xfId="4651" xr:uid="{AE4239F0-8210-40A2-B60A-C02B564418C5}"/>
    <cellStyle name="Normal 5 3 4 5 3" xfId="30201" xr:uid="{C013D1DD-471B-403F-9025-A8E80966F87F}"/>
    <cellStyle name="Normal 5 3 4 5 3 2" xfId="31345" xr:uid="{1C4CE880-E9D0-4A50-950B-816A84BF1515}"/>
    <cellStyle name="Normal 5 3 4 5 4" xfId="31541" xr:uid="{3131D79D-CA78-43D8-8AFB-AF83F6987B75}"/>
    <cellStyle name="Normal 5 3 4 6" xfId="4016" xr:uid="{CB599806-7C8A-45F6-9C5C-00B11E4887E0}"/>
    <cellStyle name="Normal 5 3 4 6 2" xfId="4688" xr:uid="{C33C1D9E-89E1-44FF-859F-F450C4814C70}"/>
    <cellStyle name="Normal 5 3 4 6 3" xfId="30319" xr:uid="{AF3B5E87-0871-4E2F-8B2C-CF43843C27F0}"/>
    <cellStyle name="Normal 5 3 4 6 3 2" xfId="31462" xr:uid="{1899F4E4-4289-40CD-8114-19BEC7B0B04B}"/>
    <cellStyle name="Normal 5 3 4 6 4" xfId="31659" xr:uid="{67082448-0D89-4D8D-8399-AD957CCFD59C}"/>
    <cellStyle name="Normal 5 3 4 7" xfId="30140" xr:uid="{C5086DE0-3D25-4310-955C-9881B5375DBB}"/>
    <cellStyle name="Normal 5 3 4 7 2" xfId="30506" xr:uid="{0691E9B7-B979-49A9-82BB-8C389DE41776}"/>
    <cellStyle name="Normal 5 3 5" xfId="2068" xr:uid="{00000000-0005-0000-0000-00008A020000}"/>
    <cellStyle name="Normal 5 3 5 2" xfId="4723" xr:uid="{FB219402-4458-4731-8217-11E2AB428DAD}"/>
    <cellStyle name="Normal 5 3 5 3" xfId="30168" xr:uid="{22C0B9B5-A215-40E0-90E4-E9BF49B6C962}"/>
    <cellStyle name="Normal 5 3 5 3 2" xfId="30508" xr:uid="{2A3E056B-8875-48CA-B07B-074ED168B004}"/>
    <cellStyle name="Normal 5 3 5 4" xfId="31508" xr:uid="{19BA7BD3-B108-41EE-8AED-7AF73153AA44}"/>
    <cellStyle name="Normal 5 3 6" xfId="30113" xr:uid="{FF7EC34F-1D03-426F-944C-8DDEC9BD14BD}"/>
    <cellStyle name="Normal 5 3 6 2" xfId="30473"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4" xr:uid="{BBB8E0E2-487A-48FB-95C7-D6B07942FE10}"/>
    <cellStyle name="Normal 5 4 3 3 3" xfId="30265" xr:uid="{077BAFD6-31C2-403C-B6C9-D7A0B0C4E389}"/>
    <cellStyle name="Normal 5 4 3 3 3 2" xfId="31408" xr:uid="{92C0E6B0-540E-4500-9E66-230FB68E0A0F}"/>
    <cellStyle name="Normal 5 4 3 3 4" xfId="31605"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3" xr:uid="{7BEF7BD9-5746-4FE3-9C2C-1E90F10823D3}"/>
    <cellStyle name="Normal 5 5 10 2 2 3" xfId="24784"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8" xr:uid="{D86CB2CB-E6BC-4EBE-8C63-9FA0944B44AD}"/>
    <cellStyle name="Normal 5 5 10 2 3 3 3" xfId="30266" xr:uid="{59D125B9-F39A-46E1-A17C-98D62824EB27}"/>
    <cellStyle name="Normal 5 5 10 2 3 3 3 2" xfId="31409" xr:uid="{E71ACD12-B317-427B-BB6C-C76E5FC66E22}"/>
    <cellStyle name="Normal 5 5 10 2 3 3 4" xfId="31606" xr:uid="{28520A92-387B-4256-98CB-37A8D127A231}"/>
    <cellStyle name="Normal 5 5 10 2 4" xfId="25772" xr:uid="{C3D50B18-259C-4014-9BCC-0D850B8A97C8}"/>
    <cellStyle name="Normal 5 5 10 3" xfId="1180" xr:uid="{00000000-0005-0000-0000-000060060000}"/>
    <cellStyle name="Normal 5 5 10 4" xfId="2961" xr:uid="{00000000-0005-0000-0000-00002C070000}"/>
    <cellStyle name="Normal 5 5 10 4 2" xfId="31297" xr:uid="{5A6D113D-41BD-4B2B-84F1-322D480A3CB5}"/>
    <cellStyle name="Normal 5 5 10 5" xfId="2123" xr:uid="{00000000-0005-0000-0000-00009E020000}"/>
    <cellStyle name="Normal 5 5 10 5 2" xfId="3789" xr:uid="{3E02F4FD-1C4C-4539-A2B7-19465E26278C}"/>
    <cellStyle name="Normal 5 5 10 5 3" xfId="30204" xr:uid="{CD6EF2D4-0244-497A-A1A2-5CB7CEACAD08}"/>
    <cellStyle name="Normal 5 5 10 5 3 2" xfId="31348" xr:uid="{F4393F33-33B7-414E-8C16-1CC9B8AEEB67}"/>
    <cellStyle name="Normal 5 5 10 5 4" xfId="31544" xr:uid="{C11D04CC-F052-44CD-9EC7-277082F56C47}"/>
    <cellStyle name="Normal 5 5 10 6" xfId="4019" xr:uid="{337F88F3-5843-4A8A-A4B2-DC8C7B59A64B}"/>
    <cellStyle name="Normal 5 5 10 6 2" xfId="4805" xr:uid="{9AEE980B-AC49-472C-ABA8-56F2FAA76E03}"/>
    <cellStyle name="Normal 5 5 10 6 3" xfId="30322" xr:uid="{0EA3F919-8FF0-462B-A82C-815D3F9A6A5F}"/>
    <cellStyle name="Normal 5 5 10 6 3 2" xfId="31465" xr:uid="{7CB46D50-7B99-484C-ABB1-4B35FE53302E}"/>
    <cellStyle name="Normal 5 5 10 6 4" xfId="31662" xr:uid="{E4914706-502A-4324-8E26-B98952712100}"/>
    <cellStyle name="Normal 5 5 10 7" xfId="30143" xr:uid="{9EC4A54E-D459-477E-95C3-D8EED714DA54}"/>
    <cellStyle name="Normal 5 5 10 7 2" xfId="30509" xr:uid="{642D08F6-4146-4DCF-BE9E-E70107F064A1}"/>
    <cellStyle name="Normal 5 5 11" xfId="1181" xr:uid="{00000000-0005-0000-0000-000061060000}"/>
    <cellStyle name="Normal 5 5 11 10" xfId="12612" xr:uid="{3695D5BB-0027-43FC-862D-FE558296E53C}"/>
    <cellStyle name="Normal 5 5 11 2" xfId="2421" xr:uid="{00000000-0005-0000-0000-00002E070000}"/>
    <cellStyle name="Normal 5 5 11 2 2" xfId="2962" xr:uid="{00000000-0005-0000-0000-00002F070000}"/>
    <cellStyle name="Normal 5 5 11 2 2 2" xfId="6127" xr:uid="{6B6DFC32-4C86-484E-9F0D-05B0CA9AFC4E}"/>
    <cellStyle name="Normal 5 5 11 2 2 2 2" xfId="28662" xr:uid="{AB134B89-BE15-45E9-8841-CE546E5E36B1}"/>
    <cellStyle name="Normal 5 5 11 2 2 2 3" xfId="15605" xr:uid="{4D39A6A8-7A7F-438F-A7D2-922C4E407832}"/>
    <cellStyle name="Normal 5 5 11 2 2 3" xfId="8058" xr:uid="{D73A85DE-8AFC-4B29-A497-15A97CDC8239}"/>
    <cellStyle name="Normal 5 5 11 2 2 3 2" xfId="18438" xr:uid="{D015D82A-5C92-43F1-A834-20DE716815CA}"/>
    <cellStyle name="Normal 5 5 11 2 2 4" xfId="10891" xr:uid="{D7F68CFE-1F16-43B1-91AF-967BDDF8B1EA}"/>
    <cellStyle name="Normal 5 5 11 2 2 4 2" xfId="21271" xr:uid="{3E5E31A2-BC10-4DEC-A3C3-1B5362DBF4E4}"/>
    <cellStyle name="Normal 5 5 11 2 2 5" xfId="22809" xr:uid="{E340BE55-C53D-4F9C-AA48-991977BA3FFB}"/>
    <cellStyle name="Normal 5 5 11 2 2 6" xfId="13468" xr:uid="{7CC0BDF1-6F6C-4746-850D-023E13317478}"/>
    <cellStyle name="Normal 5 5 11 2 3" xfId="5721" xr:uid="{9BE5C6E4-E2C9-48C3-AB52-3478219966FB}"/>
    <cellStyle name="Normal 5 5 11 2 3 2" xfId="27025" xr:uid="{B1287434-8E5C-4373-8888-488DDEEC0B6C}"/>
    <cellStyle name="Normal 5 5 11 2 3 3" xfId="27158" xr:uid="{806EAF91-4C2D-47DE-B377-2CE9A7AA0708}"/>
    <cellStyle name="Normal 5 5 11 2 3 4" xfId="15095" xr:uid="{C3B6A006-328F-418C-BB38-F69FBD755191}"/>
    <cellStyle name="Normal 5 5 11 2 4" xfId="7548" xr:uid="{415416B5-E375-4437-87B7-0758EC39A30B}"/>
    <cellStyle name="Normal 5 5 11 2 4 2" xfId="27290" xr:uid="{AEFB8BCF-F11B-45DE-9971-ECE126C5CE6F}"/>
    <cellStyle name="Normal 5 5 11 2 4 3" xfId="17928" xr:uid="{E548CEBA-9B5D-4B7E-9B3E-8136EECC299E}"/>
    <cellStyle name="Normal 5 5 11 2 5" xfId="10381" xr:uid="{B7434DEA-6F17-46AA-9E39-B50A5312E7E5}"/>
    <cellStyle name="Normal 5 5 11 2 5 2" xfId="20761" xr:uid="{FC75A6E3-5DDB-43D4-B3A6-95BBF0818C2D}"/>
    <cellStyle name="Normal 5 5 11 2 6" xfId="24106" xr:uid="{2D4EA2C9-7135-49BC-ADCE-AA5ACAC67B81}"/>
    <cellStyle name="Normal 5 5 11 2 7" xfId="12770" xr:uid="{62206668-18DB-43EA-9408-0077C7249362}"/>
    <cellStyle name="Normal 5 5 11 3" xfId="2803" xr:uid="{00000000-0005-0000-0000-000030070000}"/>
    <cellStyle name="Normal 5 5 11 3 2" xfId="6021" xr:uid="{76E518A2-B733-4064-B276-5CD1D06EB90E}"/>
    <cellStyle name="Normal 5 5 11 3 2 2" xfId="27255" xr:uid="{425BE3AF-6ED2-44EB-9844-BC4DA8F32718}"/>
    <cellStyle name="Normal 5 5 11 3 2 3" xfId="15474" xr:uid="{FFB8BC64-B790-495D-9EA9-B7745AC47F64}"/>
    <cellStyle name="Normal 5 5 11 3 3" xfId="7927" xr:uid="{4DB0E811-7A07-4B47-94C9-51910B29B70F}"/>
    <cellStyle name="Normal 5 5 11 3 3 2" xfId="18307" xr:uid="{6F54EB1A-1311-4D27-8097-8CD8D1563D00}"/>
    <cellStyle name="Normal 5 5 11 3 4" xfId="10760" xr:uid="{48B315A3-3C3E-4BEA-8461-C941A4EB87CC}"/>
    <cellStyle name="Normal 5 5 11 3 4 2" xfId="21140" xr:uid="{B930A244-317C-412E-8650-57C826C87A35}"/>
    <cellStyle name="Normal 5 5 11 3 5" xfId="22661" xr:uid="{4334BD2E-352E-42EE-A7C7-D2F9B2A11289}"/>
    <cellStyle name="Normal 5 5 11 3 6" xfId="13269" xr:uid="{604FBC59-3295-4B13-A9F1-F981AAB3DE81}"/>
    <cellStyle name="Normal 5 5 11 4" xfId="2378" xr:uid="{00000000-0005-0000-0000-00002D070000}"/>
    <cellStyle name="Normal 5 5 11 4 2" xfId="7505" xr:uid="{FCF08EC3-F309-4899-81CE-96FD1B16F63A}"/>
    <cellStyle name="Normal 5 5 11 4 2 2" xfId="25976" xr:uid="{2F8CFD30-2F39-4BF0-AA2D-0FF044118CA5}"/>
    <cellStyle name="Normal 5 5 11 4 2 3" xfId="17885" xr:uid="{04A88E33-8E60-442A-ACB4-D5B6750B17F3}"/>
    <cellStyle name="Normal 5 5 11 4 3" xfId="10338" xr:uid="{17D7B839-A0C6-4451-8C04-70D84E4DBEDC}"/>
    <cellStyle name="Normal 5 5 11 4 3 2" xfId="20718" xr:uid="{DCCB5FD8-3287-41BE-881B-BF4A28D4EB70}"/>
    <cellStyle name="Normal 5 5 11 4 4" xfId="24783" xr:uid="{9C89D61B-0979-4EE4-8EAE-4F41590389BD}"/>
    <cellStyle name="Normal 5 5 11 4 5" xfId="15052" xr:uid="{EE4A4ECD-ED50-426C-A966-AC3CA98DA575}"/>
    <cellStyle name="Normal 5 5 11 5" xfId="4020" xr:uid="{48FCAB28-1DBD-45FB-903C-24765057A287}"/>
    <cellStyle name="Normal 5 5 11 5 2" xfId="8823" xr:uid="{9DCC1B39-D915-4DEC-98C8-9A4B33B982B5}"/>
    <cellStyle name="Normal 5 5 11 5 2 2" xfId="19203" xr:uid="{3836725B-8785-4F07-A102-D6BA5B9BBB56}"/>
    <cellStyle name="Normal 5 5 11 5 3" xfId="11656" xr:uid="{9912C377-C28E-4D27-BE9A-6F6221DE7E31}"/>
    <cellStyle name="Normal 5 5 11 5 3 2" xfId="22036" xr:uid="{E4CC2B2D-5B99-4DD1-8C43-1C4FEE8F706D}"/>
    <cellStyle name="Normal 5 5 11 5 4" xfId="27258" xr:uid="{E1C89664-C2E8-43E4-9FBC-FFE5060CDD3E}"/>
    <cellStyle name="Normal 5 5 11 5 5" xfId="16370" xr:uid="{17B663D9-77B7-4F71-B339-7819DE68ED7F}"/>
    <cellStyle name="Normal 5 5 11 6" xfId="5347" xr:uid="{8A7CB6DC-62A6-4A41-BD63-39B130266C07}"/>
    <cellStyle name="Normal 5 5 11 6 2" xfId="14645" xr:uid="{8502C43C-794E-4B6F-B67D-BD0D4D682ECE}"/>
    <cellStyle name="Normal 5 5 11 7" xfId="7098" xr:uid="{75D9ED91-7E43-489A-A8B4-89D35DF5508A}"/>
    <cellStyle name="Normal 5 5 11 7 2" xfId="17478" xr:uid="{D3798922-15BD-4391-B2DB-2869E632F67C}"/>
    <cellStyle name="Normal 5 5 11 8" xfId="9931" xr:uid="{C9B053E7-DAD6-4D4E-AF63-D9C4E93DF7D7}"/>
    <cellStyle name="Normal 5 5 11 8 2" xfId="20311" xr:uid="{6D49E5DE-4DD4-4781-A18A-ECEDA2030118}"/>
    <cellStyle name="Normal 5 5 11 9" xfId="24224" xr:uid="{7F2AEEC7-788B-48EF-8D12-1F317B985EA8}"/>
    <cellStyle name="Normal 5 5 12" xfId="1182" xr:uid="{00000000-0005-0000-0000-000062060000}"/>
    <cellStyle name="Normal 5 5 12 2" xfId="1183" xr:uid="{00000000-0005-0000-0000-000063060000}"/>
    <cellStyle name="Normal 5 5 12 2 2" xfId="25906" xr:uid="{ACDBEB07-C175-4F8A-AF35-7A83D073F597}"/>
    <cellStyle name="Normal 5 5 12 2 2 2" xfId="27058" xr:uid="{73488BCF-2C51-42DE-9E58-72168444506D}"/>
    <cellStyle name="Normal 5 5 12 2 2 3" xfId="31493" xr:uid="{8C768011-0350-4625-9C22-6E5BAC343524}"/>
    <cellStyle name="Normal 5 5 12 2 2 4" xfId="31303" xr:uid="{4E92DD05-9DE3-47E0-9C33-4A23B380A4BC}"/>
    <cellStyle name="Normal 5 5 12 2 3" xfId="27499" xr:uid="{C60B8A07-C87E-417E-81F5-A75D4AE0518D}"/>
    <cellStyle name="Normal 5 5 12 2 4" xfId="27363" xr:uid="{FCABEA70-D790-4657-BF9A-CD1687570BD1}"/>
    <cellStyle name="Normal 5 5 12 2 5" xfId="31252" xr:uid="{29DBD238-5483-4789-AB60-4DC6E160D543}"/>
    <cellStyle name="Normal 5 5 12 3" xfId="1184" xr:uid="{00000000-0005-0000-0000-000064060000}"/>
    <cellStyle name="Normal 5 5 12 3 2" xfId="1185" xr:uid="{00000000-0005-0000-0000-000065060000}"/>
    <cellStyle name="Normal 5 5 12 3 2 2" xfId="7099" xr:uid="{7DC8D161-DB25-42F7-A675-B9ABA09E6623}"/>
    <cellStyle name="Normal 5 5 12 3 2 2 2" xfId="17479" xr:uid="{CB8E9133-3D83-4494-9F60-E776A3EA70F0}"/>
    <cellStyle name="Normal 5 5 12 3 2 3" xfId="9932" xr:uid="{75CD5C8B-75F0-4E18-B7D2-91830223CFAA}"/>
    <cellStyle name="Normal 5 5 12 3 2 3 2" xfId="20312" xr:uid="{4A077567-9598-4D3C-9AEB-03C07E8EA24F}"/>
    <cellStyle name="Normal 5 5 12 3 2 4" xfId="25580" xr:uid="{DBCD1220-8789-4BF8-809A-A3A65496A92B}"/>
    <cellStyle name="Normal 5 5 12 3 2 5" xfId="14646" xr:uid="{A45105C8-7446-4B1D-BB0F-E6E66EEAF4EB}"/>
    <cellStyle name="Normal 5 5 12 3 3" xfId="3772" xr:uid="{D3491984-6149-4A4F-97CA-96AC04F0A2CD}"/>
    <cellStyle name="Normal 5 5 12 3 3 2" xfId="4806" xr:uid="{62869006-B692-4B88-AA1D-967FD650D28C}"/>
    <cellStyle name="Normal 5 5 12 3 3 3" xfId="30294" xr:uid="{0809AC62-F3B7-493F-BB49-1E9941AC2340}"/>
    <cellStyle name="Normal 5 5 12 3 3 3 2" xfId="31437" xr:uid="{7019EB67-3295-429D-8D0F-44B17EE0D105}"/>
    <cellStyle name="Normal 5 5 12 3 3 4" xfId="31634" xr:uid="{7ED5B869-69B2-431F-9CC3-F41F5D450414}"/>
    <cellStyle name="Normal 5 5 12 3 4" xfId="24795" xr:uid="{EC1A1E87-7558-46ED-8398-DDED782A19A9}"/>
    <cellStyle name="Normal 5 5 12 4" xfId="1186" xr:uid="{00000000-0005-0000-0000-000066060000}"/>
    <cellStyle name="Normal 5 5 12 4 2" xfId="2011" xr:uid="{00000000-0005-0000-0000-000067060000}"/>
    <cellStyle name="Normal 5 5 12 4 2 2" xfId="28244" xr:uid="{C0C981C0-058E-4026-91E4-71DD03B00545}"/>
    <cellStyle name="Normal 5 5 12 4 2 3" xfId="27487" xr:uid="{1A5E8FF4-C6F3-4045-99D5-5EFB1C02A4ED}"/>
    <cellStyle name="Normal 5 5 12 4 3" xfId="3742" xr:uid="{00000000-0005-0000-0000-0000CD050000}"/>
    <cellStyle name="Normal 5 5 12 4 3 2" xfId="4731" xr:uid="{D383C0AB-15AA-4183-8653-F3BF4C9DCA49}"/>
    <cellStyle name="Normal 5 5 12 4 3 3" xfId="30267" xr:uid="{0A57DE32-6FA3-493D-BCD5-EF945C4BCD4C}"/>
    <cellStyle name="Normal 5 5 12 4 3 3 2" xfId="31410" xr:uid="{8D615E02-7AB1-47B9-B5C0-EFCC16FE5595}"/>
    <cellStyle name="Normal 5 5 12 4 3 4" xfId="31607" xr:uid="{333049E4-D2E4-478B-A9A7-397D8F1AD60F}"/>
    <cellStyle name="Normal 5 5 12 4 4" xfId="23738" xr:uid="{584E66C2-83BD-4415-897A-413EAACEC637}"/>
    <cellStyle name="Normal 5 5 12 4 5" xfId="23069" xr:uid="{445314E8-3702-42F9-96C4-4F1E3E1FC2C9}"/>
    <cellStyle name="Normal 5 5 12 4 6" xfId="26120" xr:uid="{972A4539-7000-4879-8DC1-AC3C9DAB57C7}"/>
    <cellStyle name="Normal 5 5 12 5" xfId="1187" xr:uid="{00000000-0005-0000-0000-000068060000}"/>
    <cellStyle name="Normal 5 5 12 5 2" xfId="26127" xr:uid="{0C3713C4-0CF4-45B5-BE60-F039348800A1}"/>
    <cellStyle name="Normal 5 5 12 5 3" xfId="26555" xr:uid="{46B5948C-5A50-4947-9B43-BD3926155E12}"/>
    <cellStyle name="Normal 5 5 12 6" xfId="2012" xr:uid="{00000000-0005-0000-0000-000069060000}"/>
    <cellStyle name="Normal 5 5 12 6 2" xfId="25718" xr:uid="{6E76D09D-B907-43F5-8545-1CFD81722536}"/>
    <cellStyle name="Normal 5 5 12 6 3" xfId="24484" xr:uid="{D6BD1202-D166-4806-99B6-7721F3E5DC6E}"/>
    <cellStyle name="Normal 5 5 12 6 4" xfId="30396" xr:uid="{A373ECD6-01CF-4482-A92D-8D307049E070}"/>
    <cellStyle name="Normal 5 5 12 7" xfId="2133" xr:uid="{00000000-0005-0000-0000-0000A1020000}"/>
    <cellStyle name="Normal 5 5 12 7 2" xfId="4819" xr:uid="{933CD350-3DDB-4FFC-B65F-DBC9B5AC6FAA}"/>
    <cellStyle name="Normal 5 5 12 7 3" xfId="30214" xr:uid="{827A0F38-C1A0-4EEE-9A2A-D5F26A0F3BC4}"/>
    <cellStyle name="Normal 5 5 12 7 3 2" xfId="31358" xr:uid="{12077E98-D42B-4C46-B42E-477CDA1BC168}"/>
    <cellStyle name="Normal 5 5 12 7 4" xfId="31554" xr:uid="{ED0A659F-49C6-47AD-A8E9-D609C6FE0B98}"/>
    <cellStyle name="Normal 5 5 12 8" xfId="4039" xr:uid="{339DDFF4-B60C-4AB4-A281-8CA03C0100FF}"/>
    <cellStyle name="Normal 5 5 12 8 2" xfId="4817" xr:uid="{7550A7D3-C1EF-43A3-A121-A8E9FC3C1D0F}"/>
    <cellStyle name="Normal 5 5 12 8 3" xfId="30331" xr:uid="{D7DBAFC5-F908-4480-B7AC-0D36D243E461}"/>
    <cellStyle name="Normal 5 5 12 8 3 2" xfId="30467" xr:uid="{008082A2-179F-4EAE-9BED-194B26EA3013}"/>
    <cellStyle name="Normal 5 5 12 8 4" xfId="31671" xr:uid="{958C0CF7-489D-4DFD-AFD0-0923A7F799E9}"/>
    <cellStyle name="Normal 5 5 12 9" xfId="25795" xr:uid="{E3CEE472-2575-4086-9B70-8587E190341C}"/>
    <cellStyle name="Normal 5 5 12 9 2" xfId="26400" xr:uid="{EE6D3784-0C10-40B4-B5A5-246641421871}"/>
    <cellStyle name="Normal 5 5 12 9 3" xfId="31165" xr:uid="{1A4271D5-26B0-4441-8D15-E29ECA5F4D9D}"/>
    <cellStyle name="Normal 5 5 13" xfId="1188" xr:uid="{00000000-0005-0000-0000-00006A060000}"/>
    <cellStyle name="Normal 5 5 13 2" xfId="4556" xr:uid="{38105DB8-0B13-45DB-93CB-A7A2B7B10682}"/>
    <cellStyle name="Normal 5 5 13 2 2" xfId="9328" xr:uid="{0F5DC92B-D17F-4932-B880-4EB216E0BB19}"/>
    <cellStyle name="Normal 5 5 13 2 2 2" xfId="29303" xr:uid="{A528E6A3-E5CF-41CD-8A5A-85D9B57ECB1A}"/>
    <cellStyle name="Normal 5 5 13 2 2 3" xfId="19708" xr:uid="{B187A614-F1FD-4C04-8325-25B84F0A4B75}"/>
    <cellStyle name="Normal 5 5 13 2 3" xfId="12161" xr:uid="{7CDD758D-F939-4E92-9942-827284B6582E}"/>
    <cellStyle name="Normal 5 5 13 2 3 2" xfId="22541" xr:uid="{15B03982-7DF5-45B6-B4D5-42116C944D4D}"/>
    <cellStyle name="Normal 5 5 13 2 4" xfId="23763" xr:uid="{1C157A74-79B0-4AE9-B1C8-C0BCC2BE83BE}"/>
    <cellStyle name="Normal 5 5 13 2 5" xfId="16875" xr:uid="{039AE286-CAD9-40EC-9813-C989AE274BDE}"/>
    <cellStyle name="Normal 5 5 13 3" xfId="5348" xr:uid="{5A847891-704E-4D1C-A49B-5183AFA3F5F8}"/>
    <cellStyle name="Normal 5 5 13 3 2" xfId="25717" xr:uid="{BA89B0B9-DB42-4CE7-A4A3-ECE24486E886}"/>
    <cellStyle name="Normal 5 5 13 3 3" xfId="25873" xr:uid="{45F60256-2B71-41F7-8537-374E0F6D4207}"/>
    <cellStyle name="Normal 5 5 13 3 4" xfId="14647" xr:uid="{5CE4162D-AD48-4C0F-BA62-B934F4EA9B59}"/>
    <cellStyle name="Normal 5 5 13 4" xfId="7100" xr:uid="{9A900B08-9AE9-41AC-BA20-2AA538F9927D}"/>
    <cellStyle name="Normal 5 5 13 4 2" xfId="22947" xr:uid="{97C5DAE0-DA9C-4F0F-BCD1-117901AE5D5C}"/>
    <cellStyle name="Normal 5 5 13 4 3" xfId="27064" xr:uid="{D13F99A1-37DD-4A26-B175-7EDE3659B42B}"/>
    <cellStyle name="Normal 5 5 13 4 4" xfId="17480" xr:uid="{5AED7AF1-2763-4797-82AA-CF475C5E3EE4}"/>
    <cellStyle name="Normal 5 5 13 5" xfId="9933" xr:uid="{18FE5CF4-E9A5-4356-8158-B3F8919FD961}"/>
    <cellStyle name="Normal 5 5 13 5 2" xfId="29432" xr:uid="{5879B14D-2429-4E4A-9882-196F79DE5875}"/>
    <cellStyle name="Normal 5 5 13 5 3" xfId="20313" xr:uid="{0267A0D3-C892-4DAA-A391-47195DB4C23E}"/>
    <cellStyle name="Normal 5 5 13 6" xfId="24213" xr:uid="{6BA6356E-FEFE-4288-B90B-406AF9C7B10D}"/>
    <cellStyle name="Normal 5 5 13 7" xfId="13966" xr:uid="{9949E944-6653-48A5-B6AF-827C31A6C8F2}"/>
    <cellStyle name="Normal 5 5 13 8" xfId="31251"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6" xr:uid="{38D387F4-79B0-4AC8-8B84-16D0B67DE4C8}"/>
    <cellStyle name="Normal 5 5 14 3 2 2" xfId="28466" xr:uid="{8C94C9FE-AE2A-4793-A8B8-55E759787D53}"/>
    <cellStyle name="Normal 5 5 14 3 3" xfId="26888" xr:uid="{B149FF73-7C82-4791-B193-8AF6ACE56154}"/>
    <cellStyle name="Normal 5 5 14 3 4" xfId="30268" xr:uid="{D54B79A8-5499-4F5C-A60A-015D6BE65FD9}"/>
    <cellStyle name="Normal 5 5 14 3 4 2" xfId="31411" xr:uid="{575483AF-AA95-4D48-B584-5A9993226AA8}"/>
    <cellStyle name="Normal 5 5 14 3 5" xfId="31608" xr:uid="{14E7F71F-AA9C-4825-9092-BF0C8A1EFF2F}"/>
    <cellStyle name="Normal 5 5 14 4" xfId="28547" xr:uid="{11F1C702-C94E-40E4-AA7E-C36BBAF97840}"/>
    <cellStyle name="Normal 5 5 15" xfId="2439" xr:uid="{00000000-0005-0000-0000-000035070000}"/>
    <cellStyle name="Normal 5 5 15 2" xfId="5734" xr:uid="{7DB3CBEA-D902-42B2-B26F-9421550EC6CD}"/>
    <cellStyle name="Normal 5 5 15 2 2" xfId="27302" xr:uid="{F2621A6C-0918-4A36-97E3-78A546121BE8}"/>
    <cellStyle name="Normal 5 5 15 2 3" xfId="15111" xr:uid="{05B98610-ECCC-4335-8398-4FB0B93CE0B1}"/>
    <cellStyle name="Normal 5 5 15 3" xfId="7564" xr:uid="{35D911EE-CA73-4C5D-9B99-8E5C459EE06E}"/>
    <cellStyle name="Normal 5 5 15 3 2" xfId="17944" xr:uid="{38B158EE-2C47-4BA9-93C3-58BBE1E0AD96}"/>
    <cellStyle name="Normal 5 5 15 4" xfId="10397" xr:uid="{5DEE6F7F-8E03-4FC8-9594-1274073636D5}"/>
    <cellStyle name="Normal 5 5 15 4 2" xfId="20777" xr:uid="{9D104917-06C4-40D3-830F-73A016A7D825}"/>
    <cellStyle name="Normal 5 5 15 5" xfId="24793" xr:uid="{98197A97-5624-49B2-8B85-1F5369343C3E}"/>
    <cellStyle name="Normal 5 5 15 6" xfId="12826" xr:uid="{25B2FA1F-E539-4D97-AD51-FB2C4B7972FE}"/>
    <cellStyle name="Normal 5 5 16" xfId="2169" xr:uid="{00000000-0005-0000-0000-000028070000}"/>
    <cellStyle name="Normal 5 5 16 2" xfId="7296" xr:uid="{E92BBBE8-8A65-484D-9CC1-3D51172C4C28}"/>
    <cellStyle name="Normal 5 5 16 2 2" xfId="28152" xr:uid="{A3A849C5-5574-4D15-95F8-4036D0CDEF59}"/>
    <cellStyle name="Normal 5 5 16 2 3" xfId="17676" xr:uid="{09A459B7-30EB-40B8-87C5-77F00D92A2FA}"/>
    <cellStyle name="Normal 5 5 16 3" xfId="10129" xr:uid="{F0A238C6-4582-4CBB-BADA-A9399A706E74}"/>
    <cellStyle name="Normal 5 5 16 3 2" xfId="20509" xr:uid="{334612D8-071C-4D16-88C2-0DED4F515CFC}"/>
    <cellStyle name="Normal 5 5 16 4" xfId="22844" xr:uid="{73C69CF9-2844-4024-B796-ADEC93F6100C}"/>
    <cellStyle name="Normal 5 5 16 5" xfId="14843" xr:uid="{0D04833F-70A4-4B17-A011-739F53913398}"/>
    <cellStyle name="Normal 5 5 17" xfId="2122" xr:uid="{00000000-0005-0000-0000-00009D020000}"/>
    <cellStyle name="Normal 5 5 17 2" xfId="4710" xr:uid="{1F0EAC01-3B78-43E3-B983-74B1E0899491}"/>
    <cellStyle name="Normal 5 5 17 2 2" xfId="28528" xr:uid="{9F244A23-EF37-4CA3-9C32-8399EE7045C9}"/>
    <cellStyle name="Normal 5 5 17 3" xfId="27862" xr:uid="{94C316B2-9303-4343-AB75-17DFAF12E21D}"/>
    <cellStyle name="Normal 5 5 17 4" xfId="30203" xr:uid="{36B20FD2-E384-4E2C-943F-B6158FB818DE}"/>
    <cellStyle name="Normal 5 5 17 4 2" xfId="31347" xr:uid="{5F08F1D5-89EB-4C5D-BB57-1B880E6EB770}"/>
    <cellStyle name="Normal 5 5 17 5" xfId="31543" xr:uid="{3B55F720-3305-4D8B-B69F-321B180500C4}"/>
    <cellStyle name="Normal 5 5 18" xfId="4018" xr:uid="{F3938208-EDFC-4F17-ABB5-42A544677995}"/>
    <cellStyle name="Normal 5 5 18 2" xfId="4810" xr:uid="{F76BFFF7-F65C-4C10-94AE-340164E71EC1}"/>
    <cellStyle name="Normal 5 5 18 3" xfId="30321" xr:uid="{3F8752F1-9A5A-4A0A-9B43-2AF1C30DFDF6}"/>
    <cellStyle name="Normal 5 5 18 3 2" xfId="31464" xr:uid="{0CEB44F4-8608-49C7-AFD9-B308A93AF5D4}"/>
    <cellStyle name="Normal 5 5 18 4" xfId="31661" xr:uid="{67F64D7D-87AA-4672-BBA5-A417E15A374F}"/>
    <cellStyle name="Normal 5 5 19" xfId="24510" xr:uid="{2A1B3C75-EDBD-4134-9FA6-33FD8035DA32}"/>
    <cellStyle name="Normal 5 5 2" xfId="1191" xr:uid="{00000000-0005-0000-0000-00006D060000}"/>
    <cellStyle name="Normal 5 5 2 10" xfId="26256" xr:uid="{5DE0041A-A395-4337-A4C4-595A0109A733}"/>
    <cellStyle name="Normal 5 5 2 11" xfId="27201" xr:uid="{576765FF-1DD2-4048-9596-D0B7D8E5602E}"/>
    <cellStyle name="Normal 5 5 2 12" xfId="12424" xr:uid="{362E694F-978F-4355-B29B-573EACCA035C}"/>
    <cellStyle name="Normal 5 5 2 2" xfId="1192" xr:uid="{00000000-0005-0000-0000-00006E060000}"/>
    <cellStyle name="Normal 5 5 2 2 10" xfId="7101" xr:uid="{B0B4E6F4-CC37-40E9-80EA-BED5690BE15D}"/>
    <cellStyle name="Normal 5 5 2 2 10 2" xfId="17481" xr:uid="{2E4C73EB-3E1A-4761-96CA-1DE9565E7346}"/>
    <cellStyle name="Normal 5 5 2 2 11" xfId="9934" xr:uid="{F88CE84F-A75A-405A-85F5-7077666D2DA0}"/>
    <cellStyle name="Normal 5 5 2 2 11 2" xfId="20314" xr:uid="{7BAFE316-3944-4915-8BE3-1A5642390C24}"/>
    <cellStyle name="Normal 5 5 2 2 12" xfId="24557" xr:uid="{DB9B9E18-2DAE-4360-A9FC-C823D4674C38}"/>
    <cellStyle name="Normal 5 5 2 2 13" xfId="12484" xr:uid="{C15E1874-5A7B-419B-A795-ECC2719E4B4E}"/>
    <cellStyle name="Normal 5 5 2 2 2" xfId="1193" xr:uid="{00000000-0005-0000-0000-00006F060000}"/>
    <cellStyle name="Normal 5 5 2 2 2 10" xfId="9935" xr:uid="{F46A6A26-8631-4AEC-8C24-F217A2A7B3F9}"/>
    <cellStyle name="Normal 5 5 2 2 2 10 2" xfId="20315" xr:uid="{0F1B2E8D-661B-421F-A428-2548615D2947}"/>
    <cellStyle name="Normal 5 5 2 2 2 11" xfId="22902" xr:uid="{0ACF97C6-F5AF-4F36-A2CC-B0340721807C}"/>
    <cellStyle name="Normal 5 5 2 2 2 12" xfId="12613" xr:uid="{1A299909-22DC-4007-AC4D-C1AE15C09573}"/>
    <cellStyle name="Normal 5 5 2 2 2 2" xfId="2805" xr:uid="{00000000-0005-0000-0000-000039070000}"/>
    <cellStyle name="Normal 5 5 2 2 2 2 2" xfId="3398" xr:uid="{00000000-0005-0000-0000-00003A070000}"/>
    <cellStyle name="Normal 5 5 2 2 2 2 2 2" xfId="6456" xr:uid="{B693116F-FEF4-432D-A5BF-701A0649DF30}"/>
    <cellStyle name="Normal 5 5 2 2 2 2 2 2 2" xfId="27807" xr:uid="{004B866A-C76F-45A8-808C-C75755EC1086}"/>
    <cellStyle name="Normal 5 5 2 2 2 2 2 2 3" xfId="26534" xr:uid="{5EEAA4AB-3C3E-4C53-A277-A707876DE5EC}"/>
    <cellStyle name="Normal 5 5 2 2 2 2 2 2 4" xfId="16025" xr:uid="{C3ACAFC0-D7C2-42C7-B4DB-7ED8EAC47E68}"/>
    <cellStyle name="Normal 5 5 2 2 2 2 2 3" xfId="8478" xr:uid="{17E6980B-06A1-43B6-BE43-611354CBBEB0}"/>
    <cellStyle name="Normal 5 5 2 2 2 2 2 3 2" xfId="28924" xr:uid="{2BA3EE89-B748-4827-8F21-A2E506D72BC1}"/>
    <cellStyle name="Normal 5 5 2 2 2 2 2 3 3" xfId="18858" xr:uid="{230430B1-9100-4B76-B9BD-F64508174F52}"/>
    <cellStyle name="Normal 5 5 2 2 2 2 2 4" xfId="11311" xr:uid="{ED3C4ACD-C51D-4BCF-A4E8-96036E058BC2}"/>
    <cellStyle name="Normal 5 5 2 2 2 2 2 4 2" xfId="21691" xr:uid="{C080D9CA-17F9-461C-BB69-7B4915B83AEE}"/>
    <cellStyle name="Normal 5 5 2 2 2 2 2 5" xfId="25283" xr:uid="{7EECCA54-9783-4BBF-8C42-BADB856D8B4F}"/>
    <cellStyle name="Normal 5 5 2 2 2 2 2 6" xfId="13968" xr:uid="{EACC5766-D3D6-44EE-B595-1F5883978ED0}"/>
    <cellStyle name="Normal 5 5 2 2 2 2 3" xfId="4355" xr:uid="{42FF46A1-3943-4358-A655-8294E62CEED5}"/>
    <cellStyle name="Normal 5 5 2 2 2 2 3 2" xfId="9127" xr:uid="{45B9D55E-2186-44A0-B273-E1A0BC1506FA}"/>
    <cellStyle name="Normal 5 5 2 2 2 2 3 2 2" xfId="29170" xr:uid="{1140FD3F-198E-4BE1-8F06-A8CC335DBE44}"/>
    <cellStyle name="Normal 5 5 2 2 2 2 3 2 3" xfId="19507" xr:uid="{D17F7F4F-1A46-4910-97EE-82CDCD2E107F}"/>
    <cellStyle name="Normal 5 5 2 2 2 2 3 3" xfId="11960" xr:uid="{EFE23553-F273-457E-8C06-1E2A03F6FE27}"/>
    <cellStyle name="Normal 5 5 2 2 2 2 3 3 2" xfId="22340" xr:uid="{6CADACF1-9D51-44A3-9B24-E581EC859066}"/>
    <cellStyle name="Normal 5 5 2 2 2 2 3 4" xfId="23123" xr:uid="{B72063E7-D175-445C-9430-BB26FE783578}"/>
    <cellStyle name="Normal 5 5 2 2 2 2 3 5" xfId="16674" xr:uid="{255421F1-8B49-49EF-B50C-7FEA55A0C4D7}"/>
    <cellStyle name="Normal 5 5 2 2 2 2 4" xfId="6023" xr:uid="{7E2B3A4D-18A7-41AE-9703-8F1DD1C41124}"/>
    <cellStyle name="Normal 5 5 2 2 2 2 4 2" xfId="26661" xr:uid="{F952BBFA-15EB-48C0-894C-CF0A26F279D2}"/>
    <cellStyle name="Normal 5 5 2 2 2 2 4 3" xfId="15476" xr:uid="{3DA3D78E-B3D0-4042-BBF9-EADB3DB9540E}"/>
    <cellStyle name="Normal 5 5 2 2 2 2 5" xfId="7929" xr:uid="{028A5E22-1E60-4C6D-B1A8-9DE76CBD3299}"/>
    <cellStyle name="Normal 5 5 2 2 2 2 5 2" xfId="18309" xr:uid="{5B658F29-19A3-4C8F-8C89-874C7FC593B0}"/>
    <cellStyle name="Normal 5 5 2 2 2 2 6" xfId="10762" xr:uid="{39021503-6D23-4026-AADD-CEECF31F2E18}"/>
    <cellStyle name="Normal 5 5 2 2 2 2 6 2" xfId="21142" xr:uid="{79DF7F93-3D36-4E82-B3C2-21FBC05247DD}"/>
    <cellStyle name="Normal 5 5 2 2 2 2 7" xfId="23800" xr:uid="{B54B0BB9-E6CF-4A46-9F3A-B3E751558D28}"/>
    <cellStyle name="Normal 5 5 2 2 2 2 8" xfId="13271" xr:uid="{C4529065-302D-4BBB-8DEA-0825232BFC5B}"/>
    <cellStyle name="Normal 5 5 2 2 2 3" xfId="3399" xr:uid="{00000000-0005-0000-0000-00003B070000}"/>
    <cellStyle name="Normal 5 5 2 2 2 3 2" xfId="4557" xr:uid="{5061FD9F-2244-4556-BA81-017209E54E57}"/>
    <cellStyle name="Normal 5 5 2 2 2 3 2 2" xfId="9329" xr:uid="{63D3143B-3A50-4839-B294-F3935BB8C913}"/>
    <cellStyle name="Normal 5 5 2 2 2 3 2 2 2" xfId="29304" xr:uid="{9C4F8361-A348-40D6-BDC8-184E1ED0AEEB}"/>
    <cellStyle name="Normal 5 5 2 2 2 3 2 2 3" xfId="19709" xr:uid="{2232B086-86C9-44E8-ACC9-F05AE9E85F48}"/>
    <cellStyle name="Normal 5 5 2 2 2 3 2 3" xfId="12162" xr:uid="{F278D5A6-BB19-4A71-909D-4B185E053A15}"/>
    <cellStyle name="Normal 5 5 2 2 2 3 2 3 2" xfId="22542" xr:uid="{FF77EDCE-32AF-4B79-86CC-5D0FC410DFDE}"/>
    <cellStyle name="Normal 5 5 2 2 2 3 2 4" xfId="28115" xr:uid="{21DB635F-914E-44BB-A5BA-96824586B764}"/>
    <cellStyle name="Normal 5 5 2 2 2 3 2 5" xfId="16876" xr:uid="{DA1DE3AE-D369-465E-B70F-9C5DCCD86772}"/>
    <cellStyle name="Normal 5 5 2 2 2 3 3" xfId="6457" xr:uid="{6C9958EC-64CD-4EFE-AD25-5341EAC58E19}"/>
    <cellStyle name="Normal 5 5 2 2 2 3 3 2" xfId="26306" xr:uid="{10785CCF-BC71-459D-8435-C52D33AD31DA}"/>
    <cellStyle name="Normal 5 5 2 2 2 3 3 3" xfId="16026" xr:uid="{2AC0485A-BBA8-4B3B-8289-888B36D3D1A8}"/>
    <cellStyle name="Normal 5 5 2 2 2 3 4" xfId="8479" xr:uid="{35104300-7B7B-4930-AA22-97CBEA0E597A}"/>
    <cellStyle name="Normal 5 5 2 2 2 3 4 2" xfId="18859" xr:uid="{BCD25388-0DE1-4453-B0E2-7C53AEE133CA}"/>
    <cellStyle name="Normal 5 5 2 2 2 3 5" xfId="11312" xr:uid="{7B72F5E2-F4A0-4DAF-A072-8BB8EE9CF698}"/>
    <cellStyle name="Normal 5 5 2 2 2 3 5 2" xfId="21692" xr:uid="{4A7BD036-C2BA-45A6-87CB-029FEA504C56}"/>
    <cellStyle name="Normal 5 5 2 2 2 3 6" xfId="25115" xr:uid="{82B60B71-A98F-4867-B481-3777DF42A92A}"/>
    <cellStyle name="Normal 5 5 2 2 2 3 7" xfId="13969" xr:uid="{CDB8CBB4-B877-4130-B85B-07A03F751A31}"/>
    <cellStyle name="Normal 5 5 2 2 2 4" xfId="3397" xr:uid="{00000000-0005-0000-0000-00003C070000}"/>
    <cellStyle name="Normal 5 5 2 2 2 4 2" xfId="6455" xr:uid="{65CAC8DB-A56D-46C3-87F9-F4F75AAA66E8}"/>
    <cellStyle name="Normal 5 5 2 2 2 4 2 2" xfId="26021" xr:uid="{17070FC0-3C6C-4245-8F38-027CA186084B}"/>
    <cellStyle name="Normal 5 5 2 2 2 4 2 3" xfId="16024" xr:uid="{ECC0695D-BED6-47AA-9185-A5C5234CEBF3}"/>
    <cellStyle name="Normal 5 5 2 2 2 4 3" xfId="8477" xr:uid="{14C93518-D0C9-4908-BAB1-9DCD1EEEA571}"/>
    <cellStyle name="Normal 5 5 2 2 2 4 3 2" xfId="18857" xr:uid="{ECDDFA73-36FF-49D5-82B7-03A53E73BDAB}"/>
    <cellStyle name="Normal 5 5 2 2 2 4 4" xfId="11310" xr:uid="{8B1E5D26-8A8D-4AC7-9715-3F1243DFF57E}"/>
    <cellStyle name="Normal 5 5 2 2 2 4 4 2" xfId="21690" xr:uid="{344B6013-3AA0-45E1-85B1-D40B03FD4C40}"/>
    <cellStyle name="Normal 5 5 2 2 2 4 5" xfId="24506" xr:uid="{5CB2466F-53D5-49FA-A5CA-E50A3B9646E6}"/>
    <cellStyle name="Normal 5 5 2 2 2 4 6" xfId="13967" xr:uid="{C763E544-01F0-4302-8299-E43E37CE24BA}"/>
    <cellStyle name="Normal 5 5 2 2 2 5" xfId="2649" xr:uid="{00000000-0005-0000-0000-00003D070000}"/>
    <cellStyle name="Normal 5 5 2 2 2 5 2" xfId="5911" xr:uid="{E9B39E86-C76E-4FBD-A137-EE230CDA99AC}"/>
    <cellStyle name="Normal 5 5 2 2 2 5 2 2" xfId="26217" xr:uid="{691A211D-DDC5-4CF4-9FFE-159D307D29B3}"/>
    <cellStyle name="Normal 5 5 2 2 2 5 2 3" xfId="15321" xr:uid="{855B6DC1-1534-436D-91E0-D2640689A3F2}"/>
    <cellStyle name="Normal 5 5 2 2 2 5 3" xfId="7774" xr:uid="{60B7B1BA-B192-4DB5-8FB7-5B1053A8F3F3}"/>
    <cellStyle name="Normal 5 5 2 2 2 5 3 2" xfId="18154" xr:uid="{EC3B7F3F-BCF3-470D-9D43-126F2EB40004}"/>
    <cellStyle name="Normal 5 5 2 2 2 5 4" xfId="10607" xr:uid="{531C608E-CD0C-4B40-BC39-F0CCB15B2BDB}"/>
    <cellStyle name="Normal 5 5 2 2 2 5 4 2" xfId="20987" xr:uid="{29A04457-3328-4866-8B61-39382E330D84}"/>
    <cellStyle name="Normal 5 5 2 2 2 5 5" xfId="25346" xr:uid="{FA1D4321-F923-4174-B5D0-070FD482717B}"/>
    <cellStyle name="Normal 5 5 2 2 2 5 6" xfId="13049" xr:uid="{414A8D75-BE7B-45D4-8C3A-A99EAB138365}"/>
    <cellStyle name="Normal 5 5 2 2 2 6" xfId="2379" xr:uid="{00000000-0005-0000-0000-000038070000}"/>
    <cellStyle name="Normal 5 5 2 2 2 6 2" xfId="7506" xr:uid="{A1858BD0-3E6E-4D42-83BF-145C6C4D43DF}"/>
    <cellStyle name="Normal 5 5 2 2 2 6 2 2" xfId="17886" xr:uid="{FACD421A-A9BB-4B7F-906E-07EE7C2EF2B8}"/>
    <cellStyle name="Normal 5 5 2 2 2 6 3" xfId="10339" xr:uid="{6D389701-D329-41F9-BFEA-4C1354AC4875}"/>
    <cellStyle name="Normal 5 5 2 2 2 6 3 2" xfId="20719" xr:uid="{F1A12A08-1164-4488-A8B4-F6266E11AB30}"/>
    <cellStyle name="Normal 5 5 2 2 2 6 4" xfId="24990" xr:uid="{67298546-BF93-45C6-AFAE-B9A60F49A89F}"/>
    <cellStyle name="Normal 5 5 2 2 2 6 5" xfId="15053" xr:uid="{23599E62-A5C5-4F45-A758-20E3649CEB60}"/>
    <cellStyle name="Normal 5 5 2 2 2 7" xfId="4051" xr:uid="{EC54DFC6-9A1E-4C42-8373-D8A0D006B582}"/>
    <cellStyle name="Normal 5 5 2 2 2 7 2" xfId="8837" xr:uid="{F198D4A2-3B39-49A2-8553-811CD5569DB0}"/>
    <cellStyle name="Normal 5 5 2 2 2 7 2 2" xfId="19217" xr:uid="{695B1472-84E2-4093-ABA0-2537DF9ADA20}"/>
    <cellStyle name="Normal 5 5 2 2 2 7 3" xfId="11670" xr:uid="{358B6E7B-0337-430F-9A6B-737BE1E2DA12}"/>
    <cellStyle name="Normal 5 5 2 2 2 7 3 2" xfId="22050" xr:uid="{B5C359F9-33D3-4677-911E-4FBEB3C90639}"/>
    <cellStyle name="Normal 5 5 2 2 2 7 4" xfId="16384" xr:uid="{2F36583D-13FE-480E-AFDA-6739E674159F}"/>
    <cellStyle name="Normal 5 5 2 2 2 8" xfId="5350" xr:uid="{7A875D4A-C397-4525-BE3A-8192E68F8551}"/>
    <cellStyle name="Normal 5 5 2 2 2 8 2" xfId="14649" xr:uid="{2F2081C4-AAE6-4920-8CA4-EBB5256087C6}"/>
    <cellStyle name="Normal 5 5 2 2 2 9" xfId="7102" xr:uid="{2B3871C3-57A8-4A8B-88EE-B3736054FB29}"/>
    <cellStyle name="Normal 5 5 2 2 2 9 2" xfId="17482" xr:uid="{070D8DBB-57B4-4D3B-B9B3-AC7655AB8F30}"/>
    <cellStyle name="Normal 5 5 2 2 3" xfId="1194" xr:uid="{00000000-0005-0000-0000-000070060000}"/>
    <cellStyle name="Normal 5 5 2 2 3 2" xfId="3400" xr:uid="{00000000-0005-0000-0000-00003F070000}"/>
    <cellStyle name="Normal 5 5 2 2 3 2 2" xfId="6458" xr:uid="{5F4BDF0C-AD38-489E-945C-592418F3D60F}"/>
    <cellStyle name="Normal 5 5 2 2 3 2 2 2" xfId="27906" xr:uid="{59078814-849A-48FA-838A-3AFDDFEFD8E7}"/>
    <cellStyle name="Normal 5 5 2 2 3 2 2 3" xfId="28003" xr:uid="{28FDFF76-16BE-4E21-9F52-18072D3E868F}"/>
    <cellStyle name="Normal 5 5 2 2 3 2 2 4" xfId="16027" xr:uid="{38177F33-B1C7-46B5-A5E4-6B6D90111A41}"/>
    <cellStyle name="Normal 5 5 2 2 3 2 3" xfId="8480" xr:uid="{0542C4C6-33F3-4561-ABF9-B301DE495CC8}"/>
    <cellStyle name="Normal 5 5 2 2 3 2 3 2" xfId="28925" xr:uid="{DF4CA095-1D0A-4D01-AE9E-CD634DC17B5F}"/>
    <cellStyle name="Normal 5 5 2 2 3 2 3 3" xfId="18860" xr:uid="{37AFCBB9-FBB2-4771-AE08-1F6302956FA8}"/>
    <cellStyle name="Normal 5 5 2 2 3 2 4" xfId="11313" xr:uid="{BF39D8A6-DE77-46ED-8E7C-2A59A59A9E7E}"/>
    <cellStyle name="Normal 5 5 2 2 3 2 4 2" xfId="21693" xr:uid="{0A1F768E-1922-4983-B1A0-87585BE81350}"/>
    <cellStyle name="Normal 5 5 2 2 3 2 5" xfId="24719" xr:uid="{82D4A560-5319-4D31-AF03-8AE6CFD5F1B4}"/>
    <cellStyle name="Normal 5 5 2 2 3 2 6" xfId="13970" xr:uid="{ADBDC445-9129-45A7-9B94-818CEE590A24}"/>
    <cellStyle name="Normal 5 5 2 2 3 3" xfId="2804" xr:uid="{00000000-0005-0000-0000-000040070000}"/>
    <cellStyle name="Normal 5 5 2 2 3 3 2" xfId="6022" xr:uid="{029B14EC-CF2B-481F-91F2-B0945A0C6EF0}"/>
    <cellStyle name="Normal 5 5 2 2 3 3 2 2" xfId="26997" xr:uid="{E5486205-ECBC-4852-924A-35CB4B00C793}"/>
    <cellStyle name="Normal 5 5 2 2 3 3 2 3" xfId="15475" xr:uid="{B4C09E91-DD80-4E71-92A6-C67FE0301C28}"/>
    <cellStyle name="Normal 5 5 2 2 3 3 3" xfId="7928" xr:uid="{C889EAB7-8D62-4D1F-9E5B-398749ABC41B}"/>
    <cellStyle name="Normal 5 5 2 2 3 3 3 2" xfId="18308" xr:uid="{824B5F40-8C47-4CBC-91EB-361E40A47A1B}"/>
    <cellStyle name="Normal 5 5 2 2 3 3 4" xfId="10761" xr:uid="{3DC114F8-6FC0-4D7E-A8C4-1B9E3BA197CA}"/>
    <cellStyle name="Normal 5 5 2 2 3 3 4 2" xfId="21141" xr:uid="{6C576C60-FC58-4C63-A93E-E194261DE55E}"/>
    <cellStyle name="Normal 5 5 2 2 3 3 5" xfId="23101" xr:uid="{AEBA479B-8B2B-4998-9E1E-9D0CC7F7AB55}"/>
    <cellStyle name="Normal 5 5 2 2 3 3 6" xfId="13270" xr:uid="{E80B7A3C-79FD-4DE7-AB06-D90D9C613D3B}"/>
    <cellStyle name="Normal 5 5 2 2 3 4" xfId="4204" xr:uid="{6834EE51-D997-4526-AFF7-7674E8CD52E1}"/>
    <cellStyle name="Normal 5 5 2 2 3 4 2" xfId="8976" xr:uid="{52CD7849-99F2-4A76-BEEC-7B45BE4C8AF9}"/>
    <cellStyle name="Normal 5 5 2 2 3 4 2 2" xfId="29058" xr:uid="{B9264E2E-ADFB-412E-B317-31A678C723CF}"/>
    <cellStyle name="Normal 5 5 2 2 3 4 2 3" xfId="19356" xr:uid="{179490EC-FDCB-402B-94EF-CA95ADD2D46F}"/>
    <cellStyle name="Normal 5 5 2 2 3 4 3" xfId="11809" xr:uid="{B5398A6F-9362-45CF-AD20-330DCF6A5113}"/>
    <cellStyle name="Normal 5 5 2 2 3 4 3 2" xfId="22189" xr:uid="{E683215B-69A9-4332-9ECA-A7146EBB9B6E}"/>
    <cellStyle name="Normal 5 5 2 2 3 4 4" xfId="24702" xr:uid="{1937E98F-1082-4654-912E-0E73F0FDECC6}"/>
    <cellStyle name="Normal 5 5 2 2 3 4 5" xfId="16523" xr:uid="{5FADDBF1-E6AD-4528-9DFD-7644B9EB274D}"/>
    <cellStyle name="Normal 5 5 2 2 3 5" xfId="5351" xr:uid="{D5B7A08C-93AF-4A8B-BAA3-33FC879FD868}"/>
    <cellStyle name="Normal 5 5 2 2 3 5 2" xfId="25876" xr:uid="{FFA69AF7-DCDD-478C-8045-146B1AA29976}"/>
    <cellStyle name="Normal 5 5 2 2 3 5 3" xfId="14650" xr:uid="{10343649-8127-45A8-BAD7-61F3D08369E2}"/>
    <cellStyle name="Normal 5 5 2 2 3 6" xfId="7103" xr:uid="{D97AF51E-6842-470A-A302-FB9E180CC5C0}"/>
    <cellStyle name="Normal 5 5 2 2 3 6 2" xfId="17483" xr:uid="{26D064AD-96E7-408C-B91A-A1976D6CC141}"/>
    <cellStyle name="Normal 5 5 2 2 3 7" xfId="9936" xr:uid="{9DD9D7F5-B940-4982-9CA5-B0B35070AC85}"/>
    <cellStyle name="Normal 5 5 2 2 3 7 2" xfId="20316" xr:uid="{007E509E-1ECD-466D-BDF6-DBFFD34B46D0}"/>
    <cellStyle name="Normal 5 5 2 2 3 8" xfId="25198" xr:uid="{D07689EE-8698-490A-8B28-CDB5E7DC64F0}"/>
    <cellStyle name="Normal 5 5 2 2 3 9" xfId="12771" xr:uid="{043A9170-707A-4857-BAA4-9D3A7C21999E}"/>
    <cellStyle name="Normal 5 5 2 2 4" xfId="3401" xr:uid="{00000000-0005-0000-0000-000041070000}"/>
    <cellStyle name="Normal 5 5 2 2 4 2" xfId="4558" xr:uid="{3CF4326C-D6BE-478D-A5AB-70D5107A7187}"/>
    <cellStyle name="Normal 5 5 2 2 4 2 2" xfId="9330" xr:uid="{E4D7FA6F-D905-4DC4-9BC7-4EA3BE03A3B3}"/>
    <cellStyle name="Normal 5 5 2 2 4 2 2 2" xfId="29305" xr:uid="{F28EC19A-FBD0-4F93-B03F-F0F80AE7A4BE}"/>
    <cellStyle name="Normal 5 5 2 2 4 2 2 3" xfId="19710" xr:uid="{76CB73A2-CD86-444B-A7AF-35AC7FBC6DB6}"/>
    <cellStyle name="Normal 5 5 2 2 4 2 3" xfId="12163" xr:uid="{96400753-8A15-46A2-9112-817415644141}"/>
    <cellStyle name="Normal 5 5 2 2 4 2 3 2" xfId="22543" xr:uid="{15C8712E-B6BD-43DB-93B4-B04017EF9B83}"/>
    <cellStyle name="Normal 5 5 2 2 4 2 4" xfId="25461" xr:uid="{A66370E2-A123-4049-9C50-5E66FB73A7CC}"/>
    <cellStyle name="Normal 5 5 2 2 4 2 5" xfId="16877" xr:uid="{D0372305-A075-40F8-B8D7-65EB360A5A6E}"/>
    <cellStyle name="Normal 5 5 2 2 4 3" xfId="6459" xr:uid="{1BDBD616-9D9B-470F-BE62-BB461EBDAC3C}"/>
    <cellStyle name="Normal 5 5 2 2 4 3 2" xfId="26232" xr:uid="{3437AC94-B370-44C3-8889-2FAC6B023C10}"/>
    <cellStyle name="Normal 5 5 2 2 4 3 3" xfId="16028" xr:uid="{A6F22AD9-7E49-48EB-A5FA-DD22D02FC106}"/>
    <cellStyle name="Normal 5 5 2 2 4 4" xfId="8481" xr:uid="{E508F1DE-AC46-406E-A968-8C7B9890A961}"/>
    <cellStyle name="Normal 5 5 2 2 4 4 2" xfId="18861" xr:uid="{DB266FA3-4845-4CA2-AE74-C3C8B71D49F3}"/>
    <cellStyle name="Normal 5 5 2 2 4 5" xfId="11314" xr:uid="{770BB5C3-0630-41B4-AC16-F438244C8242}"/>
    <cellStyle name="Normal 5 5 2 2 4 5 2" xfId="21694" xr:uid="{EC9D17BB-1761-454D-A2BA-8FF176B720FD}"/>
    <cellStyle name="Normal 5 5 2 2 4 6" xfId="25539" xr:uid="{898599E5-9CB3-47E9-8971-60A8327E7668}"/>
    <cellStyle name="Normal 5 5 2 2 4 7" xfId="13971" xr:uid="{0C57B530-4AC9-424F-BCEE-5551DD13B8FB}"/>
    <cellStyle name="Normal 5 5 2 2 5" xfId="2963" xr:uid="{00000000-0005-0000-0000-000042070000}"/>
    <cellStyle name="Normal 5 5 2 2 5 2" xfId="6128" xr:uid="{A2F16BF5-A93E-40B9-8DBC-6EECDD65DC6E}"/>
    <cellStyle name="Normal 5 5 2 2 5 2 2" xfId="27128" xr:uid="{0F1740B9-5506-4D8B-BF47-9E6F97236B49}"/>
    <cellStyle name="Normal 5 5 2 2 5 2 3" xfId="28393" xr:uid="{CAD045D7-C12F-4298-87A4-D0C3120DCD7B}"/>
    <cellStyle name="Normal 5 5 2 2 5 2 4" xfId="15606" xr:uid="{A8517938-CEC1-4531-88B4-43823CE6C60C}"/>
    <cellStyle name="Normal 5 5 2 2 5 3" xfId="8059" xr:uid="{94BC6C1E-C567-4FF0-AB86-7A65091721BD}"/>
    <cellStyle name="Normal 5 5 2 2 5 3 2" xfId="28375" xr:uid="{3A49D794-A173-4EFD-83E0-CE1E571F5A7B}"/>
    <cellStyle name="Normal 5 5 2 2 5 3 3" xfId="18439" xr:uid="{BCB46D85-B729-4F78-AEDD-ADF9162296B5}"/>
    <cellStyle name="Normal 5 5 2 2 5 4" xfId="10892" xr:uid="{A581CCAB-C95C-4C85-8035-5199D9553ABA}"/>
    <cellStyle name="Normal 5 5 2 2 5 4 2" xfId="21272" xr:uid="{6D12C64E-5F7B-47D3-AF52-9C6EE78B4D4F}"/>
    <cellStyle name="Normal 5 5 2 2 5 5" xfId="25570" xr:uid="{58D85909-3552-4170-B731-750D31FA0AB3}"/>
    <cellStyle name="Normal 5 5 2 2 5 6" xfId="13469" xr:uid="{E4338547-CC90-4D03-819C-605347135C7D}"/>
    <cellStyle name="Normal 5 5 2 2 6" xfId="2558" xr:uid="{00000000-0005-0000-0000-000043070000}"/>
    <cellStyle name="Normal 5 5 2 2 6 2" xfId="5828" xr:uid="{43281724-D4D4-4764-81AA-98673E3322C3}"/>
    <cellStyle name="Normal 5 5 2 2 6 2 2" xfId="26724" xr:uid="{037DAB8A-A842-4E5A-AC02-442EAB320EA5}"/>
    <cellStyle name="Normal 5 5 2 2 6 2 3" xfId="15230" xr:uid="{05099115-2671-4B30-83DA-8E993BD66C2A}"/>
    <cellStyle name="Normal 5 5 2 2 6 3" xfId="7683" xr:uid="{43F33238-6FFD-46D7-B783-DE99BEC24EC2}"/>
    <cellStyle name="Normal 5 5 2 2 6 3 2" xfId="18063" xr:uid="{376E7D56-6148-425B-B483-814B2A8D37CD}"/>
    <cellStyle name="Normal 5 5 2 2 6 4" xfId="10516" xr:uid="{DC3FE7B2-5804-462E-8778-5DF87623DF50}"/>
    <cellStyle name="Normal 5 5 2 2 6 4 2" xfId="20896" xr:uid="{CE690DC8-0FFC-4375-BF91-2DBCE44D3D30}"/>
    <cellStyle name="Normal 5 5 2 2 6 5" xfId="25473" xr:uid="{6E000032-F3D2-476D-804F-CBF5DEE81C48}"/>
    <cellStyle name="Normal 5 5 2 2 6 6" xfId="12946" xr:uid="{13182B47-0B63-49C6-BEF4-076BB4AB75D6}"/>
    <cellStyle name="Normal 5 5 2 2 7" xfId="2252" xr:uid="{00000000-0005-0000-0000-000037070000}"/>
    <cellStyle name="Normal 5 5 2 2 7 2" xfId="7379" xr:uid="{F8DEDDF5-4CEE-44B7-B924-98AEC26CB4E5}"/>
    <cellStyle name="Normal 5 5 2 2 7 2 2" xfId="17759" xr:uid="{337FD57F-5CE4-4D3C-B6A0-7F7572727214}"/>
    <cellStyle name="Normal 5 5 2 2 7 3" xfId="10212" xr:uid="{D8870ABD-E42D-45A4-82BD-D189C9EEA9FB}"/>
    <cellStyle name="Normal 5 5 2 2 7 3 2" xfId="20592" xr:uid="{11F17349-93D9-410C-9CDA-D0F712E1D062}"/>
    <cellStyle name="Normal 5 5 2 2 7 4" xfId="24674" xr:uid="{24398855-A23C-4216-A2AF-3DDF48A6DB9E}"/>
    <cellStyle name="Normal 5 5 2 2 7 5" xfId="14926" xr:uid="{ED22AC1C-E455-4E46-AC67-7F3F9C5E91CD}"/>
    <cellStyle name="Normal 5 5 2 2 8" xfId="4021" xr:uid="{B1921A58-8808-4F6C-B5BC-E2AC5A4EE5C5}"/>
    <cellStyle name="Normal 5 5 2 2 8 2" xfId="8824" xr:uid="{355ADFE8-D0B3-41F3-AA5B-6C8A7E98C54C}"/>
    <cellStyle name="Normal 5 5 2 2 8 2 2" xfId="19204" xr:uid="{0F339977-E116-46A0-B68E-677107876C12}"/>
    <cellStyle name="Normal 5 5 2 2 8 3" xfId="11657" xr:uid="{23C04812-C2E2-464A-B0E6-ABB95E3448B6}"/>
    <cellStyle name="Normal 5 5 2 2 8 3 2" xfId="22037" xr:uid="{10A5FB37-77EA-4271-8EA8-51E9FEFCE395}"/>
    <cellStyle name="Normal 5 5 2 2 8 4" xfId="16371" xr:uid="{9EE5A92E-77EA-4544-A2CD-1A6188350FBB}"/>
    <cellStyle name="Normal 5 5 2 2 9" xfId="5349" xr:uid="{141EAECA-CA83-4339-AB67-783AC0F0C1AB}"/>
    <cellStyle name="Normal 5 5 2 2 9 2" xfId="14648"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60" xr:uid="{0E94E64F-DA8E-462B-A0AD-213059A35888}"/>
    <cellStyle name="Normal 5 5 2 3 2 2 2 2" xfId="27812" xr:uid="{53E02BFC-75AA-4874-A785-DB6306329D5B}"/>
    <cellStyle name="Normal 5 5 2 3 2 2 2 3" xfId="16029" xr:uid="{8DB3C3CA-6250-4251-8F5A-54DD04A575F8}"/>
    <cellStyle name="Normal 5 5 2 3 2 2 3" xfId="8482" xr:uid="{F60E9374-60EB-4CD0-BF3D-25BF61510848}"/>
    <cellStyle name="Normal 5 5 2 3 2 2 3 2" xfId="18862" xr:uid="{12B7C18D-4BB4-4A77-93A6-DB76E0496879}"/>
    <cellStyle name="Normal 5 5 2 3 2 2 4" xfId="11315" xr:uid="{F90D3A1A-CBE1-4691-BC16-C28722459F61}"/>
    <cellStyle name="Normal 5 5 2 3 2 2 4 2" xfId="21695" xr:uid="{CC58664D-2D50-455B-9893-3E24DFED6269}"/>
    <cellStyle name="Normal 5 5 2 3 2 2 5" xfId="23962" xr:uid="{6D2038FD-35E5-4C41-A8E3-88C4481B43AC}"/>
    <cellStyle name="Normal 5 5 2 3 2 2 6" xfId="13972" xr:uid="{F06C5421-9381-4EEA-BC1A-D91B49485E42}"/>
    <cellStyle name="Normal 5 5 2 3 2 3" xfId="4356" xr:uid="{DF391442-0F86-42A3-BB5A-C56DACB37174}"/>
    <cellStyle name="Normal 5 5 2 3 2 3 2" xfId="9128" xr:uid="{D6344311-8138-43CA-AF7B-5CBA192FF44C}"/>
    <cellStyle name="Normal 5 5 2 3 2 3 2 2" xfId="29171" xr:uid="{2A790C22-85A1-4413-87B7-1EF889C4D3DC}"/>
    <cellStyle name="Normal 5 5 2 3 2 3 2 3" xfId="19508" xr:uid="{67C25286-98AC-4787-826E-039D9F25AB1C}"/>
    <cellStyle name="Normal 5 5 2 3 2 3 3" xfId="11961" xr:uid="{DB176056-A70E-41F8-9C12-028E41C4528D}"/>
    <cellStyle name="Normal 5 5 2 3 2 3 3 2" xfId="22341" xr:uid="{D59AE9D9-970B-4E2C-87BC-E787ED0735CE}"/>
    <cellStyle name="Normal 5 5 2 3 2 3 4" xfId="24930" xr:uid="{4E06B9E5-64E3-4A8E-B09E-E067E712619F}"/>
    <cellStyle name="Normal 5 5 2 3 2 3 5" xfId="16675" xr:uid="{2B9A8F69-1ECA-41E3-BD61-796B23773C23}"/>
    <cellStyle name="Normal 5 5 2 3 2 4" xfId="6024" xr:uid="{FE446DA6-D06C-4DDB-A70B-A660F8B35E99}"/>
    <cellStyle name="Normal 5 5 2 3 2 4 2" xfId="28539" xr:uid="{4ADA7BED-3595-4230-9E32-77C96B340840}"/>
    <cellStyle name="Normal 5 5 2 3 2 4 3" xfId="15477" xr:uid="{922D9B3A-8BA9-4F2D-B188-27D4F991D461}"/>
    <cellStyle name="Normal 5 5 2 3 2 5" xfId="7930" xr:uid="{4A30BBEF-0CAE-4BE1-98FA-ED028CD2610C}"/>
    <cellStyle name="Normal 5 5 2 3 2 5 2" xfId="18310" xr:uid="{AD1F875A-F420-4F90-A14F-908D448EE071}"/>
    <cellStyle name="Normal 5 5 2 3 2 6" xfId="10763" xr:uid="{F29C2DCF-40EE-4411-B19B-1BF0F5270DDF}"/>
    <cellStyle name="Normal 5 5 2 3 2 6 2" xfId="21143" xr:uid="{E0EA8BB4-920A-485C-A97A-6971A878D407}"/>
    <cellStyle name="Normal 5 5 2 3 2 7" xfId="24710" xr:uid="{68A8C8ED-B556-4A33-8A4B-3798DE25C52A}"/>
    <cellStyle name="Normal 5 5 2 3 2 8" xfId="13272"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1" xr:uid="{532AA147-2732-466A-8BDC-3D39498BB9FC}"/>
    <cellStyle name="Normal 5 5 2 3 4 2 2 2" xfId="29306" xr:uid="{F2A23D7E-53B9-4A98-9A05-7D8C70CCEDE6}"/>
    <cellStyle name="Normal 5 5 2 3 4 2 2 3" xfId="19711" xr:uid="{7214BEDC-84AD-4F43-8C13-765C856447D5}"/>
    <cellStyle name="Normal 5 5 2 3 4 2 3" xfId="12164" xr:uid="{3C137FF7-E0D9-4A21-9156-761BE2A53BA8}"/>
    <cellStyle name="Normal 5 5 2 3 4 2 3 2" xfId="22544" xr:uid="{EAD0D8A6-6B3F-42CE-9BE8-939A31D1EF32}"/>
    <cellStyle name="Normal 5 5 2 3 4 2 4" xfId="24286" xr:uid="{3CFF6EAA-EDB0-499A-9796-7F66AB3210EC}"/>
    <cellStyle name="Normal 5 5 2 3 4 2 5" xfId="16878" xr:uid="{2D32F98B-B02E-4001-9DE0-3512A9204993}"/>
    <cellStyle name="Normal 5 5 2 3 4 3" xfId="6461" xr:uid="{2FB364DC-9F63-4378-A765-FFE26852EFA1}"/>
    <cellStyle name="Normal 5 5 2 3 4 3 2" xfId="28506" xr:uid="{E46FEC19-25A8-41D1-9E9E-F837B82D817F}"/>
    <cellStyle name="Normal 5 5 2 3 4 3 3" xfId="16030" xr:uid="{6B1741DC-DD47-4366-A77A-6C91FB96F7E8}"/>
    <cellStyle name="Normal 5 5 2 3 4 4" xfId="8483" xr:uid="{26F589C5-8AA2-46F8-8D30-0C3957415999}"/>
    <cellStyle name="Normal 5 5 2 3 4 4 2" xfId="18863" xr:uid="{C2F0E494-D165-447D-9C73-A07C3E213218}"/>
    <cellStyle name="Normal 5 5 2 3 4 5" xfId="11316" xr:uid="{F1100F0A-5524-485F-97EF-198837DD2B12}"/>
    <cellStyle name="Normal 5 5 2 3 4 5 2" xfId="21696" xr:uid="{C2512AFB-C13F-4200-BFD6-460666FE85D9}"/>
    <cellStyle name="Normal 5 5 2 3 4 6" xfId="25459" xr:uid="{39A89928-82E4-42AA-AACE-414D949F0D52}"/>
    <cellStyle name="Normal 5 5 2 3 4 7" xfId="13973" xr:uid="{B931D6F4-09D9-4878-AA4E-83C74FEEC357}"/>
    <cellStyle name="Normal 5 5 2 3 5" xfId="2601" xr:uid="{00000000-0005-0000-0000-000049070000}"/>
    <cellStyle name="Normal 5 5 2 3 5 2" xfId="5866" xr:uid="{8CA84A59-3D12-4140-B704-810F7F8BB9B5}"/>
    <cellStyle name="Normal 5 5 2 3 5 2 2" xfId="27677" xr:uid="{B34AA183-AF95-4421-BD12-6CA45FD1F7EC}"/>
    <cellStyle name="Normal 5 5 2 3 5 2 3" xfId="15273" xr:uid="{8D3D921D-3627-4DBB-8190-3285C2924F5C}"/>
    <cellStyle name="Normal 5 5 2 3 5 3" xfId="7726" xr:uid="{3683B3FC-E6CD-4740-9AA9-5A4F8BE774F9}"/>
    <cellStyle name="Normal 5 5 2 3 5 3 2" xfId="18106" xr:uid="{E734DFCF-DE69-49E3-B3CB-38185BB03C8F}"/>
    <cellStyle name="Normal 5 5 2 3 5 4" xfId="10559" xr:uid="{1C724209-78D5-484E-A28F-699333AF832B}"/>
    <cellStyle name="Normal 5 5 2 3 5 4 2" xfId="20939" xr:uid="{7E771965-5606-45B5-B080-F4AC3DA3A46B}"/>
    <cellStyle name="Normal 5 5 2 3 5 5" xfId="22950" xr:uid="{05A09500-D41E-4758-B579-BAC8258145FF}"/>
    <cellStyle name="Normal 5 5 2 3 5 6" xfId="12989" xr:uid="{2B788BB1-C6D6-4797-9F95-7985B9F54858}"/>
    <cellStyle name="Normal 5 5 2 3 6" xfId="29679" xr:uid="{97CDD6DB-E3BD-4C8B-B733-D86227385425}"/>
    <cellStyle name="Normal 5 5 2 4" xfId="1196" xr:uid="{00000000-0005-0000-0000-000072060000}"/>
    <cellStyle name="Normal 5 5 2 4 10" xfId="12614" xr:uid="{AED3A222-BE3F-43A8-A2CD-B3B6A7D3D31F}"/>
    <cellStyle name="Normal 5 5 2 4 2" xfId="2422" xr:uid="{00000000-0005-0000-0000-00004B070000}"/>
    <cellStyle name="Normal 5 5 2 4 2 2" xfId="2964" xr:uid="{00000000-0005-0000-0000-00004C070000}"/>
    <cellStyle name="Normal 5 5 2 4 2 2 2" xfId="6129" xr:uid="{B3F3E835-BA36-4B91-ACB6-07FE4F08BDFA}"/>
    <cellStyle name="Normal 5 5 2 4 2 2 2 2" xfId="28454" xr:uid="{9415BD04-6CBF-4AD5-925A-00197043B54D}"/>
    <cellStyle name="Normal 5 5 2 4 2 2 2 3" xfId="15607" xr:uid="{F82E2E44-F54D-4AE3-8704-A3D143665C0F}"/>
    <cellStyle name="Normal 5 5 2 4 2 2 3" xfId="8060" xr:uid="{D09C5622-EC48-4741-84A2-E66803103994}"/>
    <cellStyle name="Normal 5 5 2 4 2 2 3 2" xfId="18440" xr:uid="{376970FA-94EC-46ED-8FD2-69263C98A43F}"/>
    <cellStyle name="Normal 5 5 2 4 2 2 4" xfId="10893" xr:uid="{3E796100-E2F8-4174-82A4-99B0D96B7952}"/>
    <cellStyle name="Normal 5 5 2 4 2 2 4 2" xfId="21273" xr:uid="{0570EA1B-E07A-4F0D-A53F-E28CC566A038}"/>
    <cellStyle name="Normal 5 5 2 4 2 2 5" xfId="24657" xr:uid="{4DB03E19-2133-4F4A-8F72-10283576C025}"/>
    <cellStyle name="Normal 5 5 2 4 2 2 6" xfId="13470" xr:uid="{67250B66-8465-45F2-98BA-878749E54BD2}"/>
    <cellStyle name="Normal 5 5 2 4 2 3" xfId="5722" xr:uid="{44EF2934-2F80-47C0-9F33-1624D1649667}"/>
    <cellStyle name="Normal 5 5 2 4 2 3 2" xfId="27461" xr:uid="{7C929BAF-0485-40A0-AAFD-610B3F638FC8}"/>
    <cellStyle name="Normal 5 5 2 4 2 3 3" xfId="27182" xr:uid="{43ACC9D2-DA91-4B56-A4FB-F4488E58E4D4}"/>
    <cellStyle name="Normal 5 5 2 4 2 3 4" xfId="15096" xr:uid="{DA1AFAD7-ED03-45FD-82C0-FA804A0F63C8}"/>
    <cellStyle name="Normal 5 5 2 4 2 4" xfId="7549" xr:uid="{C5938237-BB39-457E-B136-B74CE64AC8EE}"/>
    <cellStyle name="Normal 5 5 2 4 2 4 2" xfId="28243" xr:uid="{C3A8557A-288D-40CB-8222-F57CCE20C34D}"/>
    <cellStyle name="Normal 5 5 2 4 2 4 3" xfId="17929" xr:uid="{065ED13D-6CFC-495C-AE7E-FE30859530A2}"/>
    <cellStyle name="Normal 5 5 2 4 2 5" xfId="10382" xr:uid="{9FC2122C-CA08-4247-8CD6-E1A221A8F818}"/>
    <cellStyle name="Normal 5 5 2 4 2 5 2" xfId="20762" xr:uid="{69806764-73CF-4D07-A782-39DD33E4AE43}"/>
    <cellStyle name="Normal 5 5 2 4 2 6" xfId="23771" xr:uid="{62729883-A282-4377-BD03-E0865EC4662F}"/>
    <cellStyle name="Normal 5 5 2 4 2 7" xfId="12772" xr:uid="{2A5C010A-51B8-4FC5-BC6F-64208D94E644}"/>
    <cellStyle name="Normal 5 5 2 4 3" xfId="2808" xr:uid="{00000000-0005-0000-0000-00004D070000}"/>
    <cellStyle name="Normal 5 5 2 4 3 2" xfId="6025" xr:uid="{FBE50FBE-3A2C-4A7D-88F9-5A6E0D77A724}"/>
    <cellStyle name="Normal 5 5 2 4 3 2 2" xfId="27870" xr:uid="{32C14809-69F7-4F3A-93CD-41800AE5CD54}"/>
    <cellStyle name="Normal 5 5 2 4 3 2 3" xfId="15478" xr:uid="{4C6DCDF4-F18D-4F3F-9976-324B24CBB7F6}"/>
    <cellStyle name="Normal 5 5 2 4 3 3" xfId="7931" xr:uid="{DB16F39B-ABC6-4E92-B34F-D70FA568089F}"/>
    <cellStyle name="Normal 5 5 2 4 3 3 2" xfId="18311" xr:uid="{BE68AA58-EBE5-4C97-936D-B092D26CD059}"/>
    <cellStyle name="Normal 5 5 2 4 3 4" xfId="10764" xr:uid="{FDB41842-2E59-4D59-99C5-80FBBF7FF983}"/>
    <cellStyle name="Normal 5 5 2 4 3 4 2" xfId="21144" xr:uid="{D18DB3D3-5D22-405E-93D5-0F4D155FF206}"/>
    <cellStyle name="Normal 5 5 2 4 3 5" xfId="25478" xr:uid="{83EE6245-E592-4831-9006-F21D196F58CC}"/>
    <cellStyle name="Normal 5 5 2 4 3 6" xfId="13273" xr:uid="{E5A40150-443A-4202-A762-0D460E5016B9}"/>
    <cellStyle name="Normal 5 5 2 4 4" xfId="2380" xr:uid="{00000000-0005-0000-0000-00004A070000}"/>
    <cellStyle name="Normal 5 5 2 4 4 2" xfId="7507" xr:uid="{FFDDCE91-1D08-43C2-934F-A882706053FB}"/>
    <cellStyle name="Normal 5 5 2 4 4 2 2" xfId="28634" xr:uid="{24930D2C-219D-4311-B392-9B6E8F098307}"/>
    <cellStyle name="Normal 5 5 2 4 4 2 3" xfId="17887" xr:uid="{8622FF66-B01B-4F1A-8F89-95BC46CC0386}"/>
    <cellStyle name="Normal 5 5 2 4 4 3" xfId="10340" xr:uid="{E90C3D35-6568-44B0-9985-3528F324CF10}"/>
    <cellStyle name="Normal 5 5 2 4 4 3 2" xfId="20720" xr:uid="{6F5A0F75-87B6-4F68-9D74-C2F4475F3C38}"/>
    <cellStyle name="Normal 5 5 2 4 4 4" xfId="23954" xr:uid="{B2D872B9-4242-48A8-8273-1F20FEDEB6E7}"/>
    <cellStyle name="Normal 5 5 2 4 4 5" xfId="15054" xr:uid="{138935BD-B8EE-4D60-B335-9F500E2C10C4}"/>
    <cellStyle name="Normal 5 5 2 4 5" xfId="4023" xr:uid="{671DDBE0-1E03-455F-BE11-51E48C0C8972}"/>
    <cellStyle name="Normal 5 5 2 4 5 2" xfId="8825" xr:uid="{B81C1E26-8004-4416-B432-D718C45A0979}"/>
    <cellStyle name="Normal 5 5 2 4 5 2 2" xfId="19205" xr:uid="{C70BC956-E42F-454D-B624-C6FCD21A8531}"/>
    <cellStyle name="Normal 5 5 2 4 5 3" xfId="11658" xr:uid="{2624B5EC-A761-408F-9526-438B9BA344BD}"/>
    <cellStyle name="Normal 5 5 2 4 5 3 2" xfId="22038" xr:uid="{BF0A99E9-F76A-41FC-8250-C321BA06386B}"/>
    <cellStyle name="Normal 5 5 2 4 5 4" xfId="25971" xr:uid="{7544DCCB-3EAA-45FC-BCB7-130CCA7CAECC}"/>
    <cellStyle name="Normal 5 5 2 4 5 5" xfId="16372" xr:uid="{8A667B9E-E4F8-443E-9D44-380166ACEB80}"/>
    <cellStyle name="Normal 5 5 2 4 6" xfId="5352" xr:uid="{A82351A2-39FF-417B-B3B0-9483C0F67AB8}"/>
    <cellStyle name="Normal 5 5 2 4 6 2" xfId="14651" xr:uid="{95FF415D-37D2-45D4-BF99-3FC362DD4F5C}"/>
    <cellStyle name="Normal 5 5 2 4 7" xfId="7104" xr:uid="{244CAE16-D26C-4590-AB54-46B9FAFCFA5B}"/>
    <cellStyle name="Normal 5 5 2 4 7 2" xfId="17484" xr:uid="{82989ACA-8AA6-404C-AD12-B4FA8B9BEFFF}"/>
    <cellStyle name="Normal 5 5 2 4 8" xfId="9937" xr:uid="{6EB0AB2B-3B8C-4C8A-B176-4EECBEBDD1DB}"/>
    <cellStyle name="Normal 5 5 2 4 8 2" xfId="20317" xr:uid="{FF0B0700-2C81-48D2-B3E7-97DDEB03F8F1}"/>
    <cellStyle name="Normal 5 5 2 4 9" xfId="22959" xr:uid="{C2B43556-5293-486B-81DB-B96B19651364}"/>
    <cellStyle name="Normal 5 5 2 5" xfId="1197" xr:uid="{00000000-0005-0000-0000-000073060000}"/>
    <cellStyle name="Normal 5 5 2 5 2" xfId="1198" xr:uid="{00000000-0005-0000-0000-000074060000}"/>
    <cellStyle name="Normal 5 5 2 5 2 2" xfId="7105" xr:uid="{97E7EDD7-21E0-4126-95E3-3D5BD3FF3425}"/>
    <cellStyle name="Normal 5 5 2 5 2 2 2" xfId="28449" xr:uid="{9C440D20-8335-4D3E-88FB-87C4C2F61B76}"/>
    <cellStyle name="Normal 5 5 2 5 2 2 3" xfId="28663" xr:uid="{5E38FB1F-1E9F-4190-8FC2-B039CB915A94}"/>
    <cellStyle name="Normal 5 5 2 5 2 2 4" xfId="17485" xr:uid="{937FDCC8-F30E-4761-A048-6556407477F4}"/>
    <cellStyle name="Normal 5 5 2 5 2 3" xfId="9938" xr:uid="{9CA1C17F-3392-45DB-B2DA-0490BDC17265}"/>
    <cellStyle name="Normal 5 5 2 5 2 3 2" xfId="29433" xr:uid="{E3E74FB9-EC5A-437C-8C55-0A8160E9C3AE}"/>
    <cellStyle name="Normal 5 5 2 5 2 3 3" xfId="20318" xr:uid="{B4EABE79-2C23-4200-92C3-772C5DD0F6FE}"/>
    <cellStyle name="Normal 5 5 2 5 2 4" xfId="23354" xr:uid="{EDD01117-1EC6-4A4C-8E8E-423BA0D6A18F}"/>
    <cellStyle name="Normal 5 5 2 5 2 5" xfId="14652" xr:uid="{4D88578B-E63F-48DA-ABF5-4353C5517A4B}"/>
    <cellStyle name="Normal 5 5 2 5 3" xfId="25917" xr:uid="{03506BAC-CF3B-4C18-AC04-9342DA125D85}"/>
    <cellStyle name="Normal 5 5 2 5 4" xfId="26440" xr:uid="{4E93CD67-1F3F-481C-A7B7-34C0833E5964}"/>
    <cellStyle name="Normal 5 5 2 6" xfId="1199" xr:uid="{00000000-0005-0000-0000-000075060000}"/>
    <cellStyle name="Normal 5 5 2 6 2" xfId="4560" xr:uid="{8276A7AA-FCB1-47CA-A2FC-9B2BCF877972}"/>
    <cellStyle name="Normal 5 5 2 6 2 2" xfId="9332" xr:uid="{26B080D8-BD5E-4EB4-B4AD-CA46C053269B}"/>
    <cellStyle name="Normal 5 5 2 6 2 2 2" xfId="29307" xr:uid="{89DA6ECB-CA1B-4528-A6EE-61F83A43E277}"/>
    <cellStyle name="Normal 5 5 2 6 2 2 3" xfId="19712" xr:uid="{E48EA0F4-AEE7-47B7-B745-03148457C410}"/>
    <cellStyle name="Normal 5 5 2 6 2 3" xfId="12165" xr:uid="{B02950FD-D99E-4032-8B6D-C1E52231EBBE}"/>
    <cellStyle name="Normal 5 5 2 6 2 3 2" xfId="22545" xr:uid="{D95FF548-C712-4EDA-87D3-4349A22F88AE}"/>
    <cellStyle name="Normal 5 5 2 6 2 4" xfId="25714" xr:uid="{84929477-A5FB-4928-8C8D-294C583229ED}"/>
    <cellStyle name="Normal 5 5 2 6 2 5" xfId="16879" xr:uid="{C6F78005-0801-42E2-8376-0D908C22C004}"/>
    <cellStyle name="Normal 5 5 2 6 3" xfId="5353" xr:uid="{48A05F60-D4F2-4B83-B613-2CBC6165E5E1}"/>
    <cellStyle name="Normal 5 5 2 6 3 2" xfId="24891" xr:uid="{0D175454-90D3-4CCA-9686-E97CDB9F5A71}"/>
    <cellStyle name="Normal 5 5 2 6 3 3" xfId="26259" xr:uid="{4269AF45-0528-4BA6-927E-86318ACA96EF}"/>
    <cellStyle name="Normal 5 5 2 6 3 4" xfId="14653" xr:uid="{156AF628-997C-400E-9E3F-57A7B7BF5540}"/>
    <cellStyle name="Normal 5 5 2 6 4" xfId="7106" xr:uid="{0E8AAE1D-A365-43C3-B203-FC032C2FE87E}"/>
    <cellStyle name="Normal 5 5 2 6 4 2" xfId="23399" xr:uid="{E108A015-D190-4F73-A0FD-23706EB998F0}"/>
    <cellStyle name="Normal 5 5 2 6 4 3" xfId="26895" xr:uid="{8EC1E2B5-2905-4409-94C2-CBDDCF0CA440}"/>
    <cellStyle name="Normal 5 5 2 6 4 4" xfId="17486" xr:uid="{3CE4B350-E43D-4D98-B40C-ECB2F93E90D8}"/>
    <cellStyle name="Normal 5 5 2 6 5" xfId="9939" xr:uid="{F113A67F-F1DD-404B-B548-F58CC9F81B59}"/>
    <cellStyle name="Normal 5 5 2 6 5 2" xfId="29434" xr:uid="{2FBE9848-5F1D-494C-84D3-0A9E19001BDA}"/>
    <cellStyle name="Normal 5 5 2 6 5 3" xfId="20319" xr:uid="{1CA482B6-D8C4-4700-A7A8-C4E1FC788323}"/>
    <cellStyle name="Normal 5 5 2 6 6" xfId="24375" xr:uid="{807D5AF4-B7E8-4DCD-8E55-EFD02053F92B}"/>
    <cellStyle name="Normal 5 5 2 6 7" xfId="13974" xr:uid="{F0460784-2F26-41EE-A4DE-BBD8C6CFE42B}"/>
    <cellStyle name="Normal 5 5 2 7" xfId="1200" xr:uid="{00000000-0005-0000-0000-000076060000}"/>
    <cellStyle name="Normal 5 5 2 7 2" xfId="2498" xr:uid="{00000000-0005-0000-0000-000050070000}"/>
    <cellStyle name="Normal 5 5 2 7 2 2" xfId="7623" xr:uid="{F6DD768C-D942-44DD-8091-01DABA0D6258}"/>
    <cellStyle name="Normal 5 5 2 7 2 2 2" xfId="18003" xr:uid="{90D7B603-8C02-4E3A-BF09-F12C3E8CF518}"/>
    <cellStyle name="Normal 5 5 2 7 2 3" xfId="10456" xr:uid="{5235CB24-28B3-40B9-ABD0-15133B835454}"/>
    <cellStyle name="Normal 5 5 2 7 2 3 2" xfId="20836" xr:uid="{5E4DF5BD-93A5-4C49-8A6F-7A526D59B968}"/>
    <cellStyle name="Normal 5 5 2 7 2 4" xfId="26900" xr:uid="{DD12FBF8-136E-4165-B3E5-887D9666185B}"/>
    <cellStyle name="Normal 5 5 2 7 2 5" xfId="15170" xr:uid="{DA4640D9-0BBA-4F23-83D5-D34CF3C3C93A}"/>
    <cellStyle name="Normal 5 5 2 7 3" xfId="2044" xr:uid="{00000000-0005-0000-0000-000076060000}"/>
    <cellStyle name="Normal 5 5 2 7 4" xfId="5354" xr:uid="{F5340E53-A44D-4D2F-8268-301B091803A6}"/>
    <cellStyle name="Normal 5 5 2 7 4 2" xfId="29745" xr:uid="{292C7506-2051-4783-9A25-16674A0F4704}"/>
    <cellStyle name="Normal 5 5 2 7 5" xfId="23654" xr:uid="{93B7D103-7087-4DB4-9D26-26B54F67F15C}"/>
    <cellStyle name="Normal 5 5 2 7 6" xfId="12886" xr:uid="{8BDE6A8E-2D51-4457-B797-A8744BEBBFE7}"/>
    <cellStyle name="Normal 5 5 2 8" xfId="2192" xr:uid="{00000000-0005-0000-0000-000036070000}"/>
    <cellStyle name="Normal 5 5 2 8 2" xfId="7319" xr:uid="{0B26B70C-4DCF-4138-82A2-9510C55056CD}"/>
    <cellStyle name="Normal 5 5 2 8 2 2" xfId="27814" xr:uid="{E268D4D9-8759-4BBE-813E-EC462AB9B798}"/>
    <cellStyle name="Normal 5 5 2 8 2 3" xfId="17699" xr:uid="{E00D0AF2-A52D-4FA2-B48A-62B32F6E3F31}"/>
    <cellStyle name="Normal 5 5 2 8 3" xfId="10152" xr:uid="{A8CF45FA-E702-4ABE-96E7-CB68EABB0CE0}"/>
    <cellStyle name="Normal 5 5 2 8 3 2" xfId="20532" xr:uid="{7CF810AE-1252-45AF-9684-D485DE33027F}"/>
    <cellStyle name="Normal 5 5 2 8 4" xfId="22658" xr:uid="{DE67F111-557B-4B89-AD5E-298F50D38034}"/>
    <cellStyle name="Normal 5 5 2 8 5" xfId="14866" xr:uid="{127FABBD-2796-4667-BEAC-DB9CE5AFA8A4}"/>
    <cellStyle name="Normal 5 5 2 9" xfId="23845" xr:uid="{40AEA223-EE62-4E81-96A5-CE8A1908C6D7}"/>
    <cellStyle name="Normal 5 5 2 9 2" xfId="27745" xr:uid="{33B68088-4913-4D7D-813C-D3BC979A5584}"/>
    <cellStyle name="Normal 5 5 20" xfId="12401" xr:uid="{920A1E59-9943-4B33-9F4E-A937B5EE0288}"/>
    <cellStyle name="Normal 5 5 21" xfId="29834" xr:uid="{B3E1E0EF-7306-41CF-9823-2647A17B861C}"/>
    <cellStyle name="Normal 5 5 21 2" xfId="31502" xr:uid="{4413B3F3-F116-425E-B3FC-2126AAE6FA06}"/>
    <cellStyle name="Normal 5 5 22" xfId="29979" xr:uid="{D67E6B79-0BB9-41EF-9496-F362FC77F6A8}"/>
    <cellStyle name="Normal 5 5 23" xfId="30142" xr:uid="{E141DD7A-B371-4E36-AC36-3D3BBD6F49D4}"/>
    <cellStyle name="Normal 5 5 3" xfId="1201" xr:uid="{00000000-0005-0000-0000-000077060000}"/>
    <cellStyle name="Normal 5 5 3 10" xfId="5355" xr:uid="{456F42B0-FDC7-4AC1-BF57-5FBB34825683}"/>
    <cellStyle name="Normal 5 5 3 10 2" xfId="14654" xr:uid="{441A91CA-3B39-4BA2-AA58-911CFE58C0A5}"/>
    <cellStyle name="Normal 5 5 3 11" xfId="7107" xr:uid="{EF7E2884-25DF-4A8A-A804-658FBB21938B}"/>
    <cellStyle name="Normal 5 5 3 11 2" xfId="17487" xr:uid="{F824BE7B-647E-4157-8A69-ED1C21686BC8}"/>
    <cellStyle name="Normal 5 5 3 12" xfId="9940" xr:uid="{B34500C8-B836-41E2-AD32-424C131619F8}"/>
    <cellStyle name="Normal 5 5 3 12 2" xfId="20320" xr:uid="{733F732C-4E98-48F5-B6C2-9689D3022AB3}"/>
    <cellStyle name="Normal 5 5 3 13" xfId="22725" xr:uid="{89692063-D300-45F6-B4DC-8E88388DEB01}"/>
    <cellStyle name="Normal 5 5 3 14" xfId="12461" xr:uid="{562B8F56-0E4A-4E6C-8539-89AD4E39A53D}"/>
    <cellStyle name="Normal 5 5 3 2" xfId="1202" xr:uid="{00000000-0005-0000-0000-000078060000}"/>
    <cellStyle name="Normal 5 5 3 2 10" xfId="9941" xr:uid="{DE90DB23-472F-4DC9-A5D2-E5919C07C289}"/>
    <cellStyle name="Normal 5 5 3 2 10 2" xfId="20321" xr:uid="{C4791485-6491-4A49-966F-A1C9A5D60886}"/>
    <cellStyle name="Normal 5 5 3 2 11" xfId="25057" xr:uid="{9A9F5825-F7A1-40C8-884A-0810AB39EC49}"/>
    <cellStyle name="Normal 5 5 3 2 12" xfId="12615" xr:uid="{7B3EAB81-9AA6-45ED-BF74-895E9A45F7DD}"/>
    <cellStyle name="Normal 5 5 3 2 2" xfId="1203" xr:uid="{00000000-0005-0000-0000-000079060000}"/>
    <cellStyle name="Normal 5 5 3 2 2 2" xfId="3405" xr:uid="{00000000-0005-0000-0000-000054070000}"/>
    <cellStyle name="Normal 5 5 3 2 2 2 2" xfId="6463" xr:uid="{E7480105-5EAA-4C05-A2ED-3E56FF7B07CA}"/>
    <cellStyle name="Normal 5 5 3 2 2 2 2 2" xfId="23388" xr:uid="{6579C5EA-03C2-4905-B2BA-7833C0650A2B}"/>
    <cellStyle name="Normal 5 5 3 2 2 2 2 3" xfId="26319" xr:uid="{37963100-8C4D-410D-B498-49A715F12F1D}"/>
    <cellStyle name="Normal 5 5 3 2 2 2 2 4" xfId="16032" xr:uid="{FC7CE297-E9C4-4E8A-B384-05A6F590E174}"/>
    <cellStyle name="Normal 5 5 3 2 2 2 3" xfId="8485" xr:uid="{9AF4C769-BD12-40D0-B2E5-0DC6FE7BE2AF}"/>
    <cellStyle name="Normal 5 5 3 2 2 2 3 2" xfId="28926" xr:uid="{ACC4B4DE-6F13-48E4-A7C2-ECE1897621B6}"/>
    <cellStyle name="Normal 5 5 3 2 2 2 3 3" xfId="18865" xr:uid="{84DAEF44-DD59-4291-8A39-7AFA1E1F2D1F}"/>
    <cellStyle name="Normal 5 5 3 2 2 2 4" xfId="11318" xr:uid="{567F539D-50B3-4A0A-B7FC-FF3B4D65DA84}"/>
    <cellStyle name="Normal 5 5 3 2 2 2 4 2" xfId="21698" xr:uid="{0EEA066B-8DEF-4345-9D16-51A79A369543}"/>
    <cellStyle name="Normal 5 5 3 2 2 2 5" xfId="24616" xr:uid="{1CE574AF-A5D1-4C5D-BB44-1EC9C5DC51BF}"/>
    <cellStyle name="Normal 5 5 3 2 2 2 6" xfId="13976" xr:uid="{3FFD0F32-1A53-44CA-AC5C-BAB75559B350}"/>
    <cellStyle name="Normal 5 5 3 2 2 3" xfId="4357" xr:uid="{FB5DED6F-4E9F-4956-9132-D1667660322F}"/>
    <cellStyle name="Normal 5 5 3 2 2 3 2" xfId="9129" xr:uid="{0336DB82-CC40-493F-BC7E-EE05B074DF04}"/>
    <cellStyle name="Normal 5 5 3 2 2 3 2 2" xfId="29172" xr:uid="{E0FFC622-6B59-4190-9CE5-A67BE75EC397}"/>
    <cellStyle name="Normal 5 5 3 2 2 3 2 3" xfId="19509" xr:uid="{1C958440-B193-46F0-A017-757FDC6D7615}"/>
    <cellStyle name="Normal 5 5 3 2 2 3 3" xfId="11962" xr:uid="{977EA646-38CD-4B57-97EF-3A5979880242}"/>
    <cellStyle name="Normal 5 5 3 2 2 3 3 2" xfId="22342" xr:uid="{25360484-7FFB-4510-BF26-7D34387ACCB5}"/>
    <cellStyle name="Normal 5 5 3 2 2 3 4" xfId="24249" xr:uid="{3C11B2F3-CF59-4548-92C9-65A7D46AECD7}"/>
    <cellStyle name="Normal 5 5 3 2 2 3 5" xfId="16676" xr:uid="{AAEE34BC-3EED-400E-9F06-1A306FDEEFE9}"/>
    <cellStyle name="Normal 5 5 3 2 2 4" xfId="5357" xr:uid="{E10F6EAE-CF96-47EC-B8B5-09B95CEA86F6}"/>
    <cellStyle name="Normal 5 5 3 2 2 4 2" xfId="26891" xr:uid="{FE0D6A30-EF25-4AEA-A92B-62AD33F5EAF6}"/>
    <cellStyle name="Normal 5 5 3 2 2 4 3" xfId="14656" xr:uid="{4E45BEFB-570F-4186-A416-D136D8E352AF}"/>
    <cellStyle name="Normal 5 5 3 2 2 5" xfId="7109" xr:uid="{C94BB74C-3A91-4292-AA77-C57413BB2FFE}"/>
    <cellStyle name="Normal 5 5 3 2 2 5 2" xfId="17489" xr:uid="{474CB33B-EC55-474B-9E3B-BFA82AE27779}"/>
    <cellStyle name="Normal 5 5 3 2 2 6" xfId="9942" xr:uid="{CFB9ED34-5A32-41DC-808D-9A6C8D0576CF}"/>
    <cellStyle name="Normal 5 5 3 2 2 6 2" xfId="20322" xr:uid="{7AFC8DCF-448E-4800-A6DD-E5A62B69C8AE}"/>
    <cellStyle name="Normal 5 5 3 2 2 7" xfId="24646" xr:uid="{2D341095-51DB-4549-888B-C2BF367FF458}"/>
    <cellStyle name="Normal 5 5 3 2 2 8" xfId="13275" xr:uid="{7C41A364-1F94-4A9A-8BC8-166C83688172}"/>
    <cellStyle name="Normal 5 5 3 2 3" xfId="3406" xr:uid="{00000000-0005-0000-0000-000055070000}"/>
    <cellStyle name="Normal 5 5 3 2 3 2" xfId="4561" xr:uid="{96C5086D-015E-4FAE-9905-A72298283C56}"/>
    <cellStyle name="Normal 5 5 3 2 3 2 2" xfId="9333" xr:uid="{67E26A36-11AE-4A29-8511-D1CF7B1017E6}"/>
    <cellStyle name="Normal 5 5 3 2 3 2 2 2" xfId="29308" xr:uid="{2301B72B-D34C-4C94-9787-19E5D499C880}"/>
    <cellStyle name="Normal 5 5 3 2 3 2 2 3" xfId="19713" xr:uid="{2513DD0D-2A90-4E3B-9FE3-97B1F64D3174}"/>
    <cellStyle name="Normal 5 5 3 2 3 2 3" xfId="12166" xr:uid="{C7F55786-F651-4090-BA9C-72238A0A79C0}"/>
    <cellStyle name="Normal 5 5 3 2 3 2 3 2" xfId="22546" xr:uid="{FA770A09-E417-4A45-86FE-82BDF0AA233D}"/>
    <cellStyle name="Normal 5 5 3 2 3 2 4" xfId="24810" xr:uid="{36D9B331-E89F-46A9-99B5-FF97382973F6}"/>
    <cellStyle name="Normal 5 5 3 2 3 2 5" xfId="16880" xr:uid="{66C7D573-8EE2-4B17-845F-1DABAE8BC7DD}"/>
    <cellStyle name="Normal 5 5 3 2 3 3" xfId="6464" xr:uid="{1FD35532-369E-4AB3-840A-ACBF909A72A5}"/>
    <cellStyle name="Normal 5 5 3 2 3 3 2" xfId="28193" xr:uid="{D30C6959-5345-430D-A752-898148BB14ED}"/>
    <cellStyle name="Normal 5 5 3 2 3 3 3" xfId="16033" xr:uid="{93C0DC4A-6DAE-4861-813F-86425C4D2025}"/>
    <cellStyle name="Normal 5 5 3 2 3 4" xfId="8486" xr:uid="{A5530E9A-0D96-4F24-9A3F-88C8525EC9AF}"/>
    <cellStyle name="Normal 5 5 3 2 3 4 2" xfId="18866" xr:uid="{279A18D5-39D6-414C-B5B5-55E7F5E3688E}"/>
    <cellStyle name="Normal 5 5 3 2 3 5" xfId="11319" xr:uid="{D37DD499-B0E1-442A-AD0D-311E6BF658C2}"/>
    <cellStyle name="Normal 5 5 3 2 3 5 2" xfId="21699" xr:uid="{6B4B354C-1C40-44F3-981F-BC84D7E29FDD}"/>
    <cellStyle name="Normal 5 5 3 2 3 6" xfId="24836" xr:uid="{B0830052-57BF-4E18-AD30-41EFB42E6411}"/>
    <cellStyle name="Normal 5 5 3 2 3 7" xfId="13977" xr:uid="{0FA613A5-4C8A-4372-A92D-3ADFD3F5309B}"/>
    <cellStyle name="Normal 5 5 3 2 4" xfId="3404" xr:uid="{00000000-0005-0000-0000-000056070000}"/>
    <cellStyle name="Normal 5 5 3 2 4 2" xfId="6462" xr:uid="{6AD0319A-2B02-4F43-A7CA-CF1F5D66F6C6}"/>
    <cellStyle name="Normal 5 5 3 2 4 2 2" xfId="26311" xr:uid="{64FC0928-0880-4F12-910D-F8409AED13C7}"/>
    <cellStyle name="Normal 5 5 3 2 4 2 3" xfId="16031" xr:uid="{B7FFE440-985B-4DDE-BE9D-5B472ED89F58}"/>
    <cellStyle name="Normal 5 5 3 2 4 3" xfId="8484" xr:uid="{A69A791C-AB5B-4926-A7BE-B01584419CC5}"/>
    <cellStyle name="Normal 5 5 3 2 4 3 2" xfId="18864" xr:uid="{5CAB69D4-3924-43E2-AAD0-4D6D537F719E}"/>
    <cellStyle name="Normal 5 5 3 2 4 4" xfId="11317" xr:uid="{A5E9B1CF-1A40-498B-86E6-A7DECA86D90F}"/>
    <cellStyle name="Normal 5 5 3 2 4 4 2" xfId="21697" xr:uid="{DA84A1A8-FF62-425D-8C74-9ED688C7B60E}"/>
    <cellStyle name="Normal 5 5 3 2 4 5" xfId="22942" xr:uid="{7551C835-94D9-4F61-A96C-043AFA60FC17}"/>
    <cellStyle name="Normal 5 5 3 2 4 6" xfId="13975" xr:uid="{03F6B80B-08D9-42D3-9DAB-61F864FAB0AE}"/>
    <cellStyle name="Normal 5 5 3 2 5" xfId="2535" xr:uid="{00000000-0005-0000-0000-000057070000}"/>
    <cellStyle name="Normal 5 5 3 2 5 2" xfId="5809" xr:uid="{500B84B4-4BD6-40EC-B25F-D91D2E1043D4}"/>
    <cellStyle name="Normal 5 5 3 2 5 2 2" xfId="26670" xr:uid="{E6D078C9-632B-43F1-A3AC-B26C6B25179A}"/>
    <cellStyle name="Normal 5 5 3 2 5 2 3" xfId="15207" xr:uid="{41FF0603-86C9-4377-B7A6-C58C594710EF}"/>
    <cellStyle name="Normal 5 5 3 2 5 3" xfId="7660" xr:uid="{80C12635-07E8-47F0-B942-36FDC8730632}"/>
    <cellStyle name="Normal 5 5 3 2 5 3 2" xfId="18040" xr:uid="{2C2326AA-B804-4D76-8EE4-123E77EB0105}"/>
    <cellStyle name="Normal 5 5 3 2 5 4" xfId="10493" xr:uid="{4FF09B1C-BF97-42E2-83B5-164182CBFD53}"/>
    <cellStyle name="Normal 5 5 3 2 5 4 2" xfId="20873" xr:uid="{EA39CCBD-998A-439C-AE02-AA411518653E}"/>
    <cellStyle name="Normal 5 5 3 2 5 5" xfId="25349" xr:uid="{59804BE7-6A98-4DB5-B089-960749C03A29}"/>
    <cellStyle name="Normal 5 5 3 2 5 6" xfId="12923" xr:uid="{868AAC3C-8BDE-441D-89CD-5C0006590111}"/>
    <cellStyle name="Normal 5 5 3 2 6" xfId="2381" xr:uid="{00000000-0005-0000-0000-000052070000}"/>
    <cellStyle name="Normal 5 5 3 2 6 2" xfId="7508" xr:uid="{3B6FD838-14E4-47AD-997E-3E4DFF3F2F0B}"/>
    <cellStyle name="Normal 5 5 3 2 6 2 2" xfId="17888" xr:uid="{FF39B6F9-D48C-47CA-9CE1-CD39F3ADAACE}"/>
    <cellStyle name="Normal 5 5 3 2 6 3" xfId="10341" xr:uid="{888701D3-A9B4-48AA-A63C-F78B98915BC4}"/>
    <cellStyle name="Normal 5 5 3 2 6 3 2" xfId="20721" xr:uid="{61EF9B68-5ECC-450A-8272-4F37A8E36E5B}"/>
    <cellStyle name="Normal 5 5 3 2 6 4" xfId="24280" xr:uid="{C27F0CDF-44CB-474F-A9F5-0AC3000892C5}"/>
    <cellStyle name="Normal 5 5 3 2 6 5" xfId="15055" xr:uid="{392F7F30-BB58-4266-A5F3-C322E9BBC5D2}"/>
    <cellStyle name="Normal 5 5 3 2 7" xfId="4025" xr:uid="{63312030-2A9C-4663-932E-5577FE4A2569}"/>
    <cellStyle name="Normal 5 5 3 2 7 2" xfId="8827" xr:uid="{0FF64E3B-7133-4B9C-B3AF-E9854E5E05A5}"/>
    <cellStyle name="Normal 5 5 3 2 7 2 2" xfId="19207" xr:uid="{2CD57BE4-4EAA-4E3F-8BA7-646E49DAF5E0}"/>
    <cellStyle name="Normal 5 5 3 2 7 3" xfId="11660" xr:uid="{0DC6D395-C61F-4D15-8A33-FA21F2E580ED}"/>
    <cellStyle name="Normal 5 5 3 2 7 3 2" xfId="22040" xr:uid="{681AE0DD-A4E1-4F91-A10A-910FADDFFA77}"/>
    <cellStyle name="Normal 5 5 3 2 7 4" xfId="16374" xr:uid="{F4204DCC-0442-4B9C-882A-849C449A92F8}"/>
    <cellStyle name="Normal 5 5 3 2 8" xfId="5356" xr:uid="{04CE837C-8658-4066-93F6-8BAC67C35461}"/>
    <cellStyle name="Normal 5 5 3 2 8 2" xfId="14655" xr:uid="{877BA591-1D54-445F-B6E7-C9D19D52FCAB}"/>
    <cellStyle name="Normal 5 5 3 2 9" xfId="7108" xr:uid="{3970AA2A-4BDF-44C1-951A-08748FE8E826}"/>
    <cellStyle name="Normal 5 5 3 2 9 2" xfId="17488"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8" xr:uid="{3F5165A9-AE88-4D28-AF3C-AED347BCFFE9}"/>
    <cellStyle name="Normal 5 5 3 3 2 2 2 2 2" xfId="28928" xr:uid="{6751F41C-4C44-4B0C-8678-7FF823FECD9C}"/>
    <cellStyle name="Normal 5 5 3 3 2 2 2 2 3" xfId="18868" xr:uid="{0C46DD60-AE4E-4BF0-AD41-59BAB98E9C0B}"/>
    <cellStyle name="Normal 5 5 3 3 2 2 2 3" xfId="11321" xr:uid="{BA7B3DAF-AF81-4F6F-9E4C-BDEDD61C0C31}"/>
    <cellStyle name="Normal 5 5 3 3 2 2 2 3 2" xfId="21701" xr:uid="{512EC35C-8D3B-4E53-995B-0B2E4FCBBB3A}"/>
    <cellStyle name="Normal 5 5 3 3 2 2 2 4" xfId="25099" xr:uid="{B2F1F5AD-ED06-46F0-8FF2-329BAD71BA85}"/>
    <cellStyle name="Normal 5 5 3 3 2 2 2 5" xfId="16035" xr:uid="{C290D445-434F-4158-A64A-B616690A1D18}"/>
    <cellStyle name="Normal 5 5 3 3 2 2 3" xfId="3653" xr:uid="{00000000-0005-0000-0000-00007C060000}"/>
    <cellStyle name="Normal 5 5 3 3 2 2 3 2" xfId="27559" xr:uid="{D7A76E9D-6CD1-4529-BB3E-38008977B488}"/>
    <cellStyle name="Normal 5 5 3 3 2 2 3 3" xfId="27323" xr:uid="{1B2B0B57-551B-4195-B3B1-1771B2582615}"/>
    <cellStyle name="Normal 5 5 3 3 2 2 4" xfId="5358" xr:uid="{0E1F81C9-C0B4-4BD4-BB16-0591CD67C286}"/>
    <cellStyle name="Normal 5 5 3 3 2 2 4 2" xfId="29784" xr:uid="{89E00D79-3211-4205-9817-0EE04526993D}"/>
    <cellStyle name="Normal 5 5 3 3 2 2 5" xfId="24694" xr:uid="{E22B5C30-2C6B-4970-B1C3-452F3FFF52A1}"/>
    <cellStyle name="Normal 5 5 3 3 2 2 6" xfId="13979" xr:uid="{C3649F74-66E1-4FD0-90AD-33DFA58BD1ED}"/>
    <cellStyle name="Normal 5 5 3 3 2 3" xfId="3408" xr:uid="{00000000-0005-0000-0000-00005B070000}"/>
    <cellStyle name="Normal 5 5 3 3 2 3 2" xfId="30086" xr:uid="{8D83AA04-EFB8-4DBE-9F2D-CA04908BDD15}"/>
    <cellStyle name="Normal 5 5 3 3 2 4" xfId="2810" xr:uid="{00000000-0005-0000-0000-000059070000}"/>
    <cellStyle name="Normal 5 5 3 3 2 4 2" xfId="7933" xr:uid="{A73E06E4-52C6-41C2-A9DE-1360A8EF2073}"/>
    <cellStyle name="Normal 5 5 3 3 2 4 2 2" xfId="25982" xr:uid="{9746B4BB-23E3-4AB4-8C1E-54E016B185AE}"/>
    <cellStyle name="Normal 5 5 3 3 2 4 2 3" xfId="18313" xr:uid="{F60611D6-D7F6-4476-BF99-83546C07164C}"/>
    <cellStyle name="Normal 5 5 3 3 2 4 3" xfId="10766" xr:uid="{5ECCC314-0298-4800-89E5-E4554EF43160}"/>
    <cellStyle name="Normal 5 5 3 3 2 4 3 2" xfId="21146" xr:uid="{F634E57E-2ACB-4738-9EA3-6F08060C9F6A}"/>
    <cellStyle name="Normal 5 5 3 3 2 4 4" xfId="23714" xr:uid="{422C99EC-FA0C-4883-8C15-FBAB8AB12BDA}"/>
    <cellStyle name="Normal 5 5 3 3 2 4 5" xfId="15480" xr:uid="{EDDED4B6-C1B4-4E35-A1C8-B2F304C8BD40}"/>
    <cellStyle name="Normal 5 5 3 3 2 5" xfId="3744" xr:uid="{00000000-0005-0000-0000-0000E2050000}"/>
    <cellStyle name="Normal 5 5 3 3 2 5 2" xfId="3788" xr:uid="{52779A0D-A5E8-4205-873C-EAFFBE836AE9}"/>
    <cellStyle name="Normal 5 5 3 3 2 5 2 2" xfId="29831" xr:uid="{269F8BD8-3951-442C-8C12-5034B99EF9C4}"/>
    <cellStyle name="Normal 5 5 3 3 2 5 3" xfId="22723" xr:uid="{5EC33E70-0B4D-40F0-A6E8-EF4A4475260D}"/>
    <cellStyle name="Normal 5 5 3 3 2 5 3 2" xfId="30092" xr:uid="{B5B6AB49-98AB-441B-87F7-DD685D6798A1}"/>
    <cellStyle name="Normal 5 5 3 3 2 5 4" xfId="23446" xr:uid="{8571319B-7759-4A87-B13E-0C7FEACCE3F9}"/>
    <cellStyle name="Normal 5 5 3 3 2 5 5" xfId="30269" xr:uid="{B88538FC-C621-4360-9D4C-DD3260457648}"/>
    <cellStyle name="Normal 5 5 3 3 2 5 5 2" xfId="31412" xr:uid="{7481AEF4-D030-4595-AF6D-9244C28EA76D}"/>
    <cellStyle name="Normal 5 5 3 3 2 5 6" xfId="31609" xr:uid="{2D73DF79-C0A1-492B-ABB8-D5521DD43C2A}"/>
    <cellStyle name="Normal 5 5 3 3 2 6" xfId="23173" xr:uid="{585B73B8-12BC-44A6-82F7-7D9C4E64E545}"/>
    <cellStyle name="Normal 5 5 3 3 2 6 2" xfId="31148" xr:uid="{D3D0E1A9-FBCA-47EC-9550-3A4C6C30E266}"/>
    <cellStyle name="Normal 5 5 3 3 2 6 3" xfId="30911" xr:uid="{B08B4DCA-5980-4F0C-A577-2BB26932546B}"/>
    <cellStyle name="Normal 5 5 3 3 2 7" xfId="13276" xr:uid="{60854C4E-F5E6-4B50-AA94-02CF9A79D755}"/>
    <cellStyle name="Normal 5 5 3 3 2 8" xfId="30924" xr:uid="{29076549-2AA4-4007-80EA-D67AC2CC5802}"/>
    <cellStyle name="Normal 5 5 3 3 3" xfId="1207" xr:uid="{00000000-0005-0000-0000-00007D060000}"/>
    <cellStyle name="Normal 5 5 3 3 3 2" xfId="3410" xr:uid="{00000000-0005-0000-0000-00005C070000}"/>
    <cellStyle name="Normal 5 5 3 3 3 2 2" xfId="8489" xr:uid="{8CE330F0-3265-4F2B-AB02-47DD44B05B5A}"/>
    <cellStyle name="Normal 5 5 3 3 3 2 2 2" xfId="28929" xr:uid="{F1B2B5CC-612B-46F9-9E9B-A15690CC029B}"/>
    <cellStyle name="Normal 5 5 3 3 3 2 2 3" xfId="18869" xr:uid="{BFD8F8CD-D589-4891-83F8-7C14D35219E3}"/>
    <cellStyle name="Normal 5 5 3 3 3 2 2 4" xfId="29822" xr:uid="{3881B992-1BB7-464F-91BE-BB29A3566EF8}"/>
    <cellStyle name="Normal 5 5 3 3 3 2 3" xfId="11322" xr:uid="{B2C88099-1FD6-45E4-9D6C-38A61BA53D1B}"/>
    <cellStyle name="Normal 5 5 3 3 3 2 3 2" xfId="21702" xr:uid="{4B2A4E7B-AAFC-485E-B963-ED9DE0293EF0}"/>
    <cellStyle name="Normal 5 5 3 3 3 2 4" xfId="25218" xr:uid="{B8090A63-5F28-4185-8095-4F4ECF2CF9D1}"/>
    <cellStyle name="Normal 5 5 3 3 3 2 5" xfId="25636" xr:uid="{EF68925E-02A3-4EB7-A1D7-ABFE95E794DA}"/>
    <cellStyle name="Normal 5 5 3 3 3 2 6" xfId="16036" xr:uid="{FA327224-DD3D-4B58-AF68-65DB995EA5E3}"/>
    <cellStyle name="Normal 5 5 3 3 3 3" xfId="3558" xr:uid="{00000000-0005-0000-0000-00007D060000}"/>
    <cellStyle name="Normal 5 5 3 3 3 3 2" xfId="25598" xr:uid="{2B2D0F06-3883-4FBB-9729-E6CA70224720}"/>
    <cellStyle name="Normal 5 5 3 3 3 3 2 2" xfId="29816" xr:uid="{02A86CA0-3F43-44CF-957F-95BA6D4BDC0E}"/>
    <cellStyle name="Normal 5 5 3 3 3 3 3" xfId="23155" xr:uid="{96AA7387-D407-4AAD-A008-F71F5F7B6C65}"/>
    <cellStyle name="Normal 5 5 3 3 3 4" xfId="4562" xr:uid="{1DD4ABF9-0AC6-4128-B006-684E9FE610C9}"/>
    <cellStyle name="Normal 5 5 3 3 3 4 2" xfId="9334" xr:uid="{0AF8BA8E-FDE7-4900-8F7D-B5B329270D40}"/>
    <cellStyle name="Normal 5 5 3 3 3 4 2 2" xfId="19714" xr:uid="{011B26BE-78F4-46EA-A2EE-F16F90DEAD00}"/>
    <cellStyle name="Normal 5 5 3 3 3 4 2 3" xfId="31104" xr:uid="{41CBFC74-9674-4514-AAE2-CB0510DF1FAF}"/>
    <cellStyle name="Normal 5 5 3 3 3 4 2 4" xfId="30912" xr:uid="{DE041240-1130-4FBE-A496-AF3E183AB993}"/>
    <cellStyle name="Normal 5 5 3 3 3 4 3" xfId="12167" xr:uid="{BA123514-4E82-4769-AFD3-99A79B6FC726}"/>
    <cellStyle name="Normal 5 5 3 3 3 4 3 2" xfId="22547" xr:uid="{487E197D-AF16-4F9E-8A92-1FE77D609998}"/>
    <cellStyle name="Normal 5 5 3 3 3 4 4" xfId="16881" xr:uid="{2FE929DC-E891-4CAA-9BE8-851030E063C4}"/>
    <cellStyle name="Normal 5 5 3 3 3 5" xfId="5359" xr:uid="{CC91ECF4-6A6D-4E86-9763-C1AB30578AAE}"/>
    <cellStyle name="Normal 5 5 3 3 3 5 2" xfId="29708" xr:uid="{C6AC9FE6-8F2F-4D98-B1CC-2EFCAC323B18}"/>
    <cellStyle name="Normal 5 5 3 3 3 5 2 2" xfId="30951" xr:uid="{5D2ADC69-5EDF-4AC9-8941-E830CD16909C}"/>
    <cellStyle name="Normal 5 5 3 3 3 6" xfId="23225" xr:uid="{07D2B74A-B30D-4BBA-A7E5-EB342AD9A434}"/>
    <cellStyle name="Normal 5 5 3 3 3 6 2" xfId="29672" xr:uid="{B112CBD1-63B3-4F58-B2F2-76F0EA1536DD}"/>
    <cellStyle name="Normal 5 5 3 3 3 7" xfId="23013" xr:uid="{EEAA545C-FB53-43F8-AC33-2C773C11FF67}"/>
    <cellStyle name="Normal 5 5 3 3 3 8" xfId="13980" xr:uid="{E4637211-795C-4AB7-BFE3-8BF1E9D332EA}"/>
    <cellStyle name="Normal 5 5 3 3 4" xfId="3407" xr:uid="{00000000-0005-0000-0000-00005D070000}"/>
    <cellStyle name="Normal 5 5 3 3 4 2" xfId="6465" xr:uid="{A25B5BAC-44F2-408C-BEC0-85D4D62418DA}"/>
    <cellStyle name="Normal 5 5 3 3 4 2 2" xfId="25788" xr:uid="{192D2398-F9FF-4441-984B-C4D2551A0186}"/>
    <cellStyle name="Normal 5 5 3 3 4 2 3" xfId="26034" xr:uid="{F5FB2520-4BA7-4F5D-9D7C-1AD371AA6455}"/>
    <cellStyle name="Normal 5 5 3 3 4 2 4" xfId="16034" xr:uid="{49A6886E-F465-4B47-B6D8-FA1B4D123904}"/>
    <cellStyle name="Normal 5 5 3 3 4 2 5" xfId="30568" xr:uid="{E8720E36-9B22-4DBC-BB87-8F396A474EBD}"/>
    <cellStyle name="Normal 5 5 3 3 4 3" xfId="8487" xr:uid="{6509FA01-A0EC-456E-A862-DAF49E6D20AA}"/>
    <cellStyle name="Normal 5 5 3 3 4 3 2" xfId="28927" xr:uid="{C4D81208-22B8-4018-90E0-7C9AF6EA32DF}"/>
    <cellStyle name="Normal 5 5 3 3 4 3 3" xfId="18867" xr:uid="{A8B22BD6-03F8-4DC4-A58F-AA0434136367}"/>
    <cellStyle name="Normal 5 5 3 3 4 4" xfId="11320" xr:uid="{6D331C84-8C36-4A27-AE3A-3F13C509601A}"/>
    <cellStyle name="Normal 5 5 3 3 4 4 2" xfId="21700" xr:uid="{7EE082D5-2FF2-414E-BAC4-A4CFC4A84400}"/>
    <cellStyle name="Normal 5 5 3 3 4 5" xfId="25080" xr:uid="{D6155E76-2395-4DDF-B9B2-493347F428B3}"/>
    <cellStyle name="Normal 5 5 3 3 4 6" xfId="26254" xr:uid="{7E1F3624-729A-4E27-B35B-DA8D4DBE72A3}"/>
    <cellStyle name="Normal 5 5 3 3 4 7" xfId="13978" xr:uid="{6DB07B96-4051-4092-A480-E23365CF7508}"/>
    <cellStyle name="Normal 5 5 3 3 5" xfId="2637" xr:uid="{00000000-0005-0000-0000-00005E070000}"/>
    <cellStyle name="Normal 5 5 3 3 5 2" xfId="5899" xr:uid="{186A16A8-69D8-4703-B34E-7A9DDBD16197}"/>
    <cellStyle name="Normal 5 5 3 3 5 2 2" xfId="15309" xr:uid="{B088E4D3-F857-46C0-8CFC-6124F53F86C1}"/>
    <cellStyle name="Normal 5 5 3 3 5 3" xfId="7762" xr:uid="{050DE08B-BA64-40DB-9D1D-AEF1C52A83B7}"/>
    <cellStyle name="Normal 5 5 3 3 5 3 2" xfId="18142" xr:uid="{8DF48DD9-C2EA-4C9A-8DF1-BAB4B426AF08}"/>
    <cellStyle name="Normal 5 5 3 3 5 4" xfId="10595" xr:uid="{9F692D93-A96D-468A-854F-99454616E6E8}"/>
    <cellStyle name="Normal 5 5 3 3 5 4 2" xfId="20975" xr:uid="{1DEB8ED8-0F2D-420E-96E7-28EEC59C295E}"/>
    <cellStyle name="Normal 5 5 3 3 5 5" xfId="23015" xr:uid="{5B4EE627-4904-4A06-88F3-0F60708F9BC4}"/>
    <cellStyle name="Normal 5 5 3 3 5 6" xfId="25979" xr:uid="{AD89A197-A5CB-450F-8245-D9DE37D4C38D}"/>
    <cellStyle name="Normal 5 5 3 3 5 7" xfId="13026" xr:uid="{7B6E7E67-601D-400B-BF29-11CFF4D4B6EA}"/>
    <cellStyle name="Normal 5 5 3 3 6" xfId="2124" xr:uid="{00000000-0005-0000-0000-0000AB020000}"/>
    <cellStyle name="Normal 5 5 3 3 6 2" xfId="4649" xr:uid="{39152408-330A-44B7-900D-FA6E2B529A91}"/>
    <cellStyle name="Normal 5 5 3 3 6 3" xfId="30205" xr:uid="{19E5DBC6-87B5-46F1-B5E0-B67573138C40}"/>
    <cellStyle name="Normal 5 5 3 3 6 3 2" xfId="31349" xr:uid="{C475E952-4287-47E3-B046-F9817D97F62D}"/>
    <cellStyle name="Normal 5 5 3 3 6 4" xfId="31545" xr:uid="{F0BED102-3B27-4E13-8163-0F2933607E19}"/>
    <cellStyle name="Normal 5 5 3 3 7" xfId="4026" xr:uid="{56D1BCD9-EAD7-442F-BEF3-F5DBF0F48EA4}"/>
    <cellStyle name="Normal 5 5 3 3 7 2" xfId="4755" xr:uid="{3B2AE6C9-CD41-44A4-85EB-03A4D5B5EDAD}"/>
    <cellStyle name="Normal 5 5 3 3 7 2 2" xfId="27784" xr:uid="{580A303F-6BB4-45D3-9C35-7FFFABBC7C95}"/>
    <cellStyle name="Normal 5 5 3 3 7 3" xfId="26287" xr:uid="{E0BDAE02-0061-4AD1-A851-0C0422048092}"/>
    <cellStyle name="Normal 5 5 3 3 7 3 2" xfId="31172" xr:uid="{E1CFC7F0-7C6D-40F3-9AAC-AEE06C15BE18}"/>
    <cellStyle name="Normal 5 5 3 3 7 4" xfId="26361" xr:uid="{2BB7C9BC-9F92-46B9-A4E8-54E7EDCFB1FE}"/>
    <cellStyle name="Normal 5 5 3 3 7 5" xfId="30323" xr:uid="{13091C6E-267B-42E9-9EC6-63A637EF4C77}"/>
    <cellStyle name="Normal 5 5 3 3 7 5 2" xfId="31466" xr:uid="{8241D67A-0B65-441D-B87C-12FCD55689C9}"/>
    <cellStyle name="Normal 5 5 3 3 7 6" xfId="31663" xr:uid="{6C15C19A-00AD-4054-8903-F5817FB38421}"/>
    <cellStyle name="Normal 5 5 3 3 8" xfId="29680" xr:uid="{0A86F2A0-5592-44C0-A478-BDA05FBB524E}"/>
    <cellStyle name="Normal 5 5 3 3 8 2" xfId="30539" xr:uid="{CD43F895-0D8D-40A6-9F78-B0640AD53663}"/>
    <cellStyle name="Normal 5 5 3 3 9" xfId="29668" xr:uid="{04524AD8-987D-44B0-8EAE-33D3F77F3D00}"/>
    <cellStyle name="Normal 5 5 3 4" xfId="1208" xr:uid="{00000000-0005-0000-0000-00007E060000}"/>
    <cellStyle name="Normal 5 5 3 4 2" xfId="3411" xr:uid="{00000000-0005-0000-0000-000060070000}"/>
    <cellStyle name="Normal 5 5 3 4 2 2" xfId="6466" xr:uid="{091CA45F-1415-4786-BD74-62F2691D01A0}"/>
    <cellStyle name="Normal 5 5 3 4 2 2 2" xfId="25688" xr:uid="{D369BE46-53A2-4165-A63E-6DCF57B1B6B5}"/>
    <cellStyle name="Normal 5 5 3 4 2 2 3" xfId="16037" xr:uid="{A22DF215-B07D-4574-ACFB-178005758E72}"/>
    <cellStyle name="Normal 5 5 3 4 2 3" xfId="8490" xr:uid="{7A3C8F66-00F3-4E69-8FCE-2A1F17232FEE}"/>
    <cellStyle name="Normal 5 5 3 4 2 3 2" xfId="18870" xr:uid="{C9D05A51-96C9-44ED-A367-714CCD54E03B}"/>
    <cellStyle name="Normal 5 5 3 4 2 4" xfId="11323" xr:uid="{0BEEC87B-62C8-49C3-A718-6F4DA063F65A}"/>
    <cellStyle name="Normal 5 5 3 4 2 4 2" xfId="21703" xr:uid="{68FC661A-8C76-42A0-813F-166B20BE874E}"/>
    <cellStyle name="Normal 5 5 3 4 2 5" xfId="23338" xr:uid="{5D6AA472-3A32-4EF8-A05D-4D0479AF9BA0}"/>
    <cellStyle name="Normal 5 5 3 4 2 6" xfId="13981" xr:uid="{B9E238CB-6508-4CA3-B03E-8A79E05F87E3}"/>
    <cellStyle name="Normal 5 5 3 4 3" xfId="2809" xr:uid="{00000000-0005-0000-0000-000061070000}"/>
    <cellStyle name="Normal 5 5 3 4 3 2" xfId="6026" xr:uid="{1A84E262-5C66-4876-8988-B9C64750BC56}"/>
    <cellStyle name="Normal 5 5 3 4 3 2 2" xfId="25833" xr:uid="{75B92EC5-AA87-49FE-8CB9-5908B1535483}"/>
    <cellStyle name="Normal 5 5 3 4 3 2 3" xfId="15479" xr:uid="{C6697673-7266-4EEF-92D7-303A24FB0548}"/>
    <cellStyle name="Normal 5 5 3 4 3 3" xfId="7932" xr:uid="{0A15193D-FDFF-4EC3-A906-BC56E5F6002D}"/>
    <cellStyle name="Normal 5 5 3 4 3 3 2" xfId="18312" xr:uid="{156F1083-34F8-4A57-BB95-66C45D08E8A1}"/>
    <cellStyle name="Normal 5 5 3 4 3 4" xfId="10765" xr:uid="{68489397-CF2F-45B8-A765-1909E9CA44D4}"/>
    <cellStyle name="Normal 5 5 3 4 3 4 2" xfId="21145" xr:uid="{BB5C1C8E-2064-4637-B49F-93C358380D67}"/>
    <cellStyle name="Normal 5 5 3 4 3 5" xfId="22773" xr:uid="{0A156C61-6A99-49A7-A4D6-58E67D3277ED}"/>
    <cellStyle name="Normal 5 5 3 4 3 6" xfId="13274" xr:uid="{1C9D7B34-B27F-4326-A60F-35EE8630D162}"/>
    <cellStyle name="Normal 5 5 3 4 4" xfId="4205" xr:uid="{EFB807DE-F504-4F73-8F65-B660665FEC0D}"/>
    <cellStyle name="Normal 5 5 3 4 4 2" xfId="8977" xr:uid="{1598C217-6F5B-428E-A1FB-07FEF1C8031C}"/>
    <cellStyle name="Normal 5 5 3 4 4 2 2" xfId="19357" xr:uid="{CD108EAB-65B3-40E1-A655-815E862C7618}"/>
    <cellStyle name="Normal 5 5 3 4 4 3" xfId="11810" xr:uid="{B3749756-E62E-45C4-8812-35F065F09F12}"/>
    <cellStyle name="Normal 5 5 3 4 4 3 2" xfId="22190" xr:uid="{3CEE6DF3-83F1-4AF7-B6BC-B0A801425AEC}"/>
    <cellStyle name="Normal 5 5 3 4 4 4" xfId="24100" xr:uid="{BEB9EC4F-9B65-4276-A9CD-9404B0C4922D}"/>
    <cellStyle name="Normal 5 5 3 4 4 5" xfId="16524" xr:uid="{4C658C52-180C-4C57-AD4A-70F3D616DAAF}"/>
    <cellStyle name="Normal 5 5 3 4 5" xfId="5360" xr:uid="{5AB1D085-E211-4002-9A68-A779FB65A4A7}"/>
    <cellStyle name="Normal 5 5 3 4 5 2" xfId="14657" xr:uid="{79F76784-48D1-494A-A462-8B146DB212BC}"/>
    <cellStyle name="Normal 5 5 3 4 6" xfId="7110" xr:uid="{F1C2CF29-7FED-44EA-A7B8-4D977008F5A1}"/>
    <cellStyle name="Normal 5 5 3 4 6 2" xfId="17490" xr:uid="{6FA4D063-4557-496A-B0E1-3528238FE0ED}"/>
    <cellStyle name="Normal 5 5 3 4 7" xfId="9943" xr:uid="{B348D9BA-F377-446F-A189-975FF517BE34}"/>
    <cellStyle name="Normal 5 5 3 4 7 2" xfId="20323" xr:uid="{D56EEEB7-862E-4E75-84EE-5354199E21C2}"/>
    <cellStyle name="Normal 5 5 3 4 8" xfId="25009" xr:uid="{1B5984A8-BDFF-436B-BDA1-C2D38884C3F2}"/>
    <cellStyle name="Normal 5 5 3 4 9" xfId="12773" xr:uid="{207A05E2-44FD-49D4-BB57-844DD163A47F}"/>
    <cellStyle name="Normal 5 5 3 5" xfId="1209" xr:uid="{00000000-0005-0000-0000-00007F060000}"/>
    <cellStyle name="Normal 5 5 3 5 2" xfId="4563" xr:uid="{1BCA9013-97FB-47C4-86AC-6325ACCED00E}"/>
    <cellStyle name="Normal 5 5 3 5 2 2" xfId="9335" xr:uid="{1B079D11-66EE-43CD-B4C1-5CF70D817D4E}"/>
    <cellStyle name="Normal 5 5 3 5 2 2 2" xfId="29309" xr:uid="{28677310-8D44-47B2-8A3B-AA3433DF51E8}"/>
    <cellStyle name="Normal 5 5 3 5 2 2 3" xfId="19715" xr:uid="{5C607BAB-2769-4ECF-BFFA-54B73665BD0B}"/>
    <cellStyle name="Normal 5 5 3 5 2 3" xfId="12168" xr:uid="{25BC621A-EE9D-4329-BB95-F36DE3E1A7D0}"/>
    <cellStyle name="Normal 5 5 3 5 2 3 2" xfId="22548" xr:uid="{8D004C08-7D11-4892-83BD-4F86601205B7}"/>
    <cellStyle name="Normal 5 5 3 5 2 4" xfId="25653" xr:uid="{702AAE8B-8E10-478F-A88A-D4C689F0EC6E}"/>
    <cellStyle name="Normal 5 5 3 5 2 5" xfId="16882" xr:uid="{BA22D103-A3F5-4026-881A-D17B5200DFF6}"/>
    <cellStyle name="Normal 5 5 3 5 3" xfId="5361" xr:uid="{6F1DB607-BB13-42A8-8622-597EC7CCA09E}"/>
    <cellStyle name="Normal 5 5 3 5 3 2" xfId="28574" xr:uid="{598316B3-EE8C-4832-89FF-6741A61A0620}"/>
    <cellStyle name="Normal 5 5 3 5 3 3" xfId="14658" xr:uid="{EE5464CF-BE4B-40D0-A089-A1091CE52773}"/>
    <cellStyle name="Normal 5 5 3 5 4" xfId="7111" xr:uid="{B8FC9F61-DCB1-434B-9165-2BF6972D01BF}"/>
    <cellStyle name="Normal 5 5 3 5 4 2" xfId="17491" xr:uid="{E69F58FD-2F5C-43CA-AD58-447F718E2EEA}"/>
    <cellStyle name="Normal 5 5 3 5 5" xfId="9944" xr:uid="{2068F8F9-21BD-4D3A-B3A3-758FC908E522}"/>
    <cellStyle name="Normal 5 5 3 5 5 2" xfId="20324" xr:uid="{791DC83C-7EEC-4BB2-95C3-33D2C0D6393F}"/>
    <cellStyle name="Normal 5 5 3 5 6" xfId="22705" xr:uid="{26E8B065-FA68-4C76-94AC-0F6A43DAD136}"/>
    <cellStyle name="Normal 5 5 3 5 7" xfId="13982" xr:uid="{3CF2D734-478E-42BA-BA56-5D9DB3FC7DD6}"/>
    <cellStyle name="Normal 5 5 3 6" xfId="2965" xr:uid="{00000000-0005-0000-0000-000063070000}"/>
    <cellStyle name="Normal 5 5 3 6 2" xfId="6130" xr:uid="{0E37E037-9851-4EB9-A3C2-64BD356B9540}"/>
    <cellStyle name="Normal 5 5 3 6 2 2" xfId="25424" xr:uid="{1148EB6E-F740-4167-874A-A1EF65DB568B}"/>
    <cellStyle name="Normal 5 5 3 6 2 3" xfId="15608" xr:uid="{E621157B-6D27-443E-9F26-16E7CBD38180}"/>
    <cellStyle name="Normal 5 5 3 6 3" xfId="8061" xr:uid="{F10D5E6D-B385-4559-A109-D58207B8982F}"/>
    <cellStyle name="Normal 5 5 3 6 3 2" xfId="18441" xr:uid="{C50D9187-302B-4068-A26B-8A8CB3E158FC}"/>
    <cellStyle name="Normal 5 5 3 6 4" xfId="10894" xr:uid="{C921355E-72F7-4125-BAB7-52A6FE548BBF}"/>
    <cellStyle name="Normal 5 5 3 6 4 2" xfId="21274" xr:uid="{9E3667AD-B115-4E65-8125-DC2EA7D4A56D}"/>
    <cellStyle name="Normal 5 5 3 6 5" xfId="24769" xr:uid="{B7E804C6-D9AD-4DE6-A2A9-10FF544E0EF0}"/>
    <cellStyle name="Normal 5 5 3 6 6" xfId="13471" xr:uid="{9A3195F6-BF57-4B18-8247-833348BDB7E5}"/>
    <cellStyle name="Normal 5 5 3 7" xfId="2475" xr:uid="{00000000-0005-0000-0000-000064070000}"/>
    <cellStyle name="Normal 5 5 3 7 2" xfId="5763" xr:uid="{E07183B6-D25C-4CC0-AE13-2A38EE114993}"/>
    <cellStyle name="Normal 5 5 3 7 2 2" xfId="28401" xr:uid="{507B183A-3DB4-4009-B4C0-4F1576EFF074}"/>
    <cellStyle name="Normal 5 5 3 7 2 3" xfId="15147" xr:uid="{652D18B1-F5FF-4845-BFD1-FF8917671EC2}"/>
    <cellStyle name="Normal 5 5 3 7 3" xfId="7600" xr:uid="{18DAE69B-A4F7-477F-8762-6CE1E368E732}"/>
    <cellStyle name="Normal 5 5 3 7 3 2" xfId="17980" xr:uid="{7D96E94B-8809-4955-8F45-38DBBA2CE966}"/>
    <cellStyle name="Normal 5 5 3 7 4" xfId="10433" xr:uid="{44B3FFAF-869E-44AB-B931-CDF9E98397FF}"/>
    <cellStyle name="Normal 5 5 3 7 4 2" xfId="20813" xr:uid="{209C42BD-D008-4B39-A856-564FE070366E}"/>
    <cellStyle name="Normal 5 5 3 7 5" xfId="22729" xr:uid="{6943EE8A-2B33-45B4-95F9-C2EDD1961D07}"/>
    <cellStyle name="Normal 5 5 3 7 6" xfId="12863" xr:uid="{2B0515C8-907A-485B-A591-F0A2A639DF21}"/>
    <cellStyle name="Normal 5 5 3 8" xfId="2229" xr:uid="{00000000-0005-0000-0000-000051070000}"/>
    <cellStyle name="Normal 5 5 3 8 2" xfId="7356" xr:uid="{1618AD18-7B7B-424F-9BEB-D299222C55F2}"/>
    <cellStyle name="Normal 5 5 3 8 2 2" xfId="17736" xr:uid="{83869EBC-213B-40D0-96E1-A1D651B52F92}"/>
    <cellStyle name="Normal 5 5 3 8 3" xfId="10189" xr:uid="{48FB3034-9292-4116-8449-599FDAB40BBA}"/>
    <cellStyle name="Normal 5 5 3 8 3 2" xfId="20569" xr:uid="{57755D7B-7216-4DBE-9B79-50915AF1F3AA}"/>
    <cellStyle name="Normal 5 5 3 8 4" xfId="23116" xr:uid="{D9EF2FC2-8CF3-4C7B-9CFB-936A7DC6878C}"/>
    <cellStyle name="Normal 5 5 3 8 5" xfId="14903" xr:uid="{B773A80F-07C8-4906-B155-A12AE8E35E9E}"/>
    <cellStyle name="Normal 5 5 3 9" xfId="4024" xr:uid="{04E98241-B413-4763-8D87-0C12090244E0}"/>
    <cellStyle name="Normal 5 5 3 9 2" xfId="8826" xr:uid="{2DD4E885-8CED-468B-A0EA-21DF2E8F00A5}"/>
    <cellStyle name="Normal 5 5 3 9 2 2" xfId="19206" xr:uid="{19E384D0-B5F7-4808-B416-14EE8B359BA2}"/>
    <cellStyle name="Normal 5 5 3 9 3" xfId="11659" xr:uid="{D509F8F9-2213-4B96-AEE4-7A6AAADF8F18}"/>
    <cellStyle name="Normal 5 5 3 9 3 2" xfId="22039" xr:uid="{A762BF18-54D9-4BB2-80CE-D7CF47DBE619}"/>
    <cellStyle name="Normal 5 5 3 9 4" xfId="16373" xr:uid="{93FEC0E4-2C60-4A83-9D0A-395AD443D74E}"/>
    <cellStyle name="Normal 5 5 4" xfId="1210" xr:uid="{00000000-0005-0000-0000-000080060000}"/>
    <cellStyle name="Normal 5 5 4 10" xfId="7112" xr:uid="{6E24754F-4139-496A-B256-B3A7608A1E70}"/>
    <cellStyle name="Normal 5 5 4 10 2" xfId="17492" xr:uid="{FEFC9BE0-9D2E-4273-901D-6405ADC29F6E}"/>
    <cellStyle name="Normal 5 5 4 11" xfId="9945" xr:uid="{4E506426-856D-48E1-9830-436B16A4402B}"/>
    <cellStyle name="Normal 5 5 4 11 2" xfId="20325" xr:uid="{56B19307-4070-41C7-97F4-984C9C4ACD71}"/>
    <cellStyle name="Normal 5 5 4 12" xfId="22668" xr:uid="{66F7D1B5-E539-4153-9F8D-61F382AE08F9}"/>
    <cellStyle name="Normal 5 5 4 13" xfId="12441" xr:uid="{1DD33C2E-3DF1-4199-9780-FE1826973C76}"/>
    <cellStyle name="Normal 5 5 4 2" xfId="1211" xr:uid="{00000000-0005-0000-0000-000081060000}"/>
    <cellStyle name="Normal 5 5 4 2 10" xfId="9946" xr:uid="{0AA280C8-05D0-4EDD-A0F0-25F6C4C0E2C2}"/>
    <cellStyle name="Normal 5 5 4 2 10 2" xfId="20326" xr:uid="{B38EED4E-B7E8-43A6-A452-0F3F6AC3A192}"/>
    <cellStyle name="Normal 5 5 4 2 11" xfId="25516" xr:uid="{1F8836FE-5842-48CD-9C27-7130A11C0DF8}"/>
    <cellStyle name="Normal 5 5 4 2 12" xfId="12616" xr:uid="{4ED1B215-A62B-4224-9B08-1DB86D03310D}"/>
    <cellStyle name="Normal 5 5 4 2 2" xfId="1212" xr:uid="{00000000-0005-0000-0000-000082060000}"/>
    <cellStyle name="Normal 5 5 4 2 2 2" xfId="3413" xr:uid="{00000000-0005-0000-0000-000068070000}"/>
    <cellStyle name="Normal 5 5 4 2 2 2 2" xfId="6468" xr:uid="{7CCB15D9-59C9-4526-9A31-724CBEB58938}"/>
    <cellStyle name="Normal 5 5 4 2 2 2 2 2" xfId="27147" xr:uid="{D8DD4CAC-C2B0-4A8C-AB8C-C0B64925EFE3}"/>
    <cellStyle name="Normal 5 5 4 2 2 2 2 3" xfId="27850" xr:uid="{183AD068-030C-4CFA-9598-24BADC3E24B2}"/>
    <cellStyle name="Normal 5 5 4 2 2 2 2 4" xfId="16039" xr:uid="{FBBC1EA9-0576-414A-A822-1E8A36E7878C}"/>
    <cellStyle name="Normal 5 5 4 2 2 2 3" xfId="8492" xr:uid="{7C67B0EB-6874-490A-AB6F-C0E9C43E16A5}"/>
    <cellStyle name="Normal 5 5 4 2 2 2 3 2" xfId="28930" xr:uid="{F9ABDF4E-3479-4731-9FBD-0A7A6F62AC8C}"/>
    <cellStyle name="Normal 5 5 4 2 2 2 3 3" xfId="18872" xr:uid="{1D7D140A-B2B0-4829-A203-C0CCB8E5AD57}"/>
    <cellStyle name="Normal 5 5 4 2 2 2 4" xfId="11325" xr:uid="{BDFB2532-6171-4425-AE58-C640DC6D5C99}"/>
    <cellStyle name="Normal 5 5 4 2 2 2 4 2" xfId="21705" xr:uid="{A6731636-272C-431C-A233-91D4C9F41C59}"/>
    <cellStyle name="Normal 5 5 4 2 2 2 5" xfId="24758" xr:uid="{5E5A21BD-C085-4EBD-8AF6-13C09DC8FD76}"/>
    <cellStyle name="Normal 5 5 4 2 2 2 6" xfId="13984" xr:uid="{25FFA09B-B9F9-4E37-8D5D-5125888B0D71}"/>
    <cellStyle name="Normal 5 5 4 2 2 3" xfId="4358" xr:uid="{88387237-01E0-4B25-8BE5-8B2376BBC437}"/>
    <cellStyle name="Normal 5 5 4 2 2 3 2" xfId="9130" xr:uid="{C2F40767-A121-40AD-A68A-26A92CB2DAB8}"/>
    <cellStyle name="Normal 5 5 4 2 2 3 2 2" xfId="29173" xr:uid="{0DBDF345-5003-44B1-81F2-DF78F3F02DB5}"/>
    <cellStyle name="Normal 5 5 4 2 2 3 2 3" xfId="19510" xr:uid="{98EF1CBC-575B-4F9E-AD57-B6D00E5F04A9}"/>
    <cellStyle name="Normal 5 5 4 2 2 3 3" xfId="11963" xr:uid="{D26025B7-29BB-40AF-AF33-59D08E610285}"/>
    <cellStyle name="Normal 5 5 4 2 2 3 3 2" xfId="22343" xr:uid="{A3B4DB2D-13D6-4FC1-84DB-0774CA906768}"/>
    <cellStyle name="Normal 5 5 4 2 2 3 4" xfId="25175" xr:uid="{61DBC9B9-1E71-4285-9860-27A3D1877045}"/>
    <cellStyle name="Normal 5 5 4 2 2 3 5" xfId="16677" xr:uid="{732B4A0F-9AA6-4BBD-9BA9-43C9B926872C}"/>
    <cellStyle name="Normal 5 5 4 2 2 4" xfId="5364" xr:uid="{0F610BEE-9DE4-4777-8999-E564D9E55943}"/>
    <cellStyle name="Normal 5 5 4 2 2 4 2" xfId="28588" xr:uid="{BE178C20-6377-4C6C-BDB1-3FD1588CEB5D}"/>
    <cellStyle name="Normal 5 5 4 2 2 4 3" xfId="14661" xr:uid="{9FFCFC9D-9C47-4ECB-81BE-AAC034414419}"/>
    <cellStyle name="Normal 5 5 4 2 2 5" xfId="7114" xr:uid="{A101A71D-F59C-4077-B1E0-6EC2FA54C6C6}"/>
    <cellStyle name="Normal 5 5 4 2 2 5 2" xfId="17494" xr:uid="{5700200F-39FB-42A2-B68A-B7B1A184B99E}"/>
    <cellStyle name="Normal 5 5 4 2 2 6" xfId="9947" xr:uid="{81343349-F28D-4BE8-B042-92BC99D6E794}"/>
    <cellStyle name="Normal 5 5 4 2 2 6 2" xfId="20327" xr:uid="{672AA7D8-40C0-41E9-A770-249F7667571C}"/>
    <cellStyle name="Normal 5 5 4 2 2 7" xfId="24134" xr:uid="{6FC67304-0A44-4136-96E5-88EF5A100FCF}"/>
    <cellStyle name="Normal 5 5 4 2 2 8" xfId="13278" xr:uid="{745892F2-0B91-467A-A005-39AED4451CCE}"/>
    <cellStyle name="Normal 5 5 4 2 3" xfId="3414" xr:uid="{00000000-0005-0000-0000-000069070000}"/>
    <cellStyle name="Normal 5 5 4 2 3 2" xfId="4564" xr:uid="{59E9896A-4AE0-410C-A3ED-3816DD832625}"/>
    <cellStyle name="Normal 5 5 4 2 3 2 2" xfId="9336" xr:uid="{D5B29995-C094-4271-9B4B-E6B4761B42CE}"/>
    <cellStyle name="Normal 5 5 4 2 3 2 2 2" xfId="29310" xr:uid="{9E676E7D-8273-4182-875D-83226C40ECF7}"/>
    <cellStyle name="Normal 5 5 4 2 3 2 2 3" xfId="19716" xr:uid="{754A0F1A-A96C-434B-BA8D-594D18240134}"/>
    <cellStyle name="Normal 5 5 4 2 3 2 3" xfId="12169" xr:uid="{A533C767-AE59-4618-8077-BC4435917938}"/>
    <cellStyle name="Normal 5 5 4 2 3 2 3 2" xfId="22549" xr:uid="{28EDD1D9-13C6-4097-A370-AC37D8CD4DB4}"/>
    <cellStyle name="Normal 5 5 4 2 3 2 4" xfId="24829" xr:uid="{07C40AB1-3864-423F-9D25-E01807021BC3}"/>
    <cellStyle name="Normal 5 5 4 2 3 2 5" xfId="16883" xr:uid="{8C01C22A-4D6C-482B-96D7-EE9F25C85FF6}"/>
    <cellStyle name="Normal 5 5 4 2 3 3" xfId="6469" xr:uid="{50345F73-2533-4705-B684-4F6C37935228}"/>
    <cellStyle name="Normal 5 5 4 2 3 3 2" xfId="28177" xr:uid="{B46D0BE0-1686-4D95-8913-518271E217B1}"/>
    <cellStyle name="Normal 5 5 4 2 3 3 3" xfId="16040" xr:uid="{27D10CD0-AA74-4768-95AF-34104D115929}"/>
    <cellStyle name="Normal 5 5 4 2 3 4" xfId="8493" xr:uid="{FC48BE13-1A01-48D6-B418-4542DED64E07}"/>
    <cellStyle name="Normal 5 5 4 2 3 4 2" xfId="18873" xr:uid="{34F15F65-921B-4CFE-A494-3BBF0EC21721}"/>
    <cellStyle name="Normal 5 5 4 2 3 5" xfId="11326" xr:uid="{4118BB6B-36ED-4676-9F40-AD7DB8EBCCE5}"/>
    <cellStyle name="Normal 5 5 4 2 3 5 2" xfId="21706" xr:uid="{C9271C97-0E97-44DE-8798-E7CA744D3D07}"/>
    <cellStyle name="Normal 5 5 4 2 3 6" xfId="24741" xr:uid="{D9047DF0-A0F0-4CB2-8500-ECE08094FFDF}"/>
    <cellStyle name="Normal 5 5 4 2 3 7" xfId="13985" xr:uid="{9857581E-720F-409C-BCF2-FA313C3412CB}"/>
    <cellStyle name="Normal 5 5 4 2 4" xfId="3412" xr:uid="{00000000-0005-0000-0000-00006A070000}"/>
    <cellStyle name="Normal 5 5 4 2 4 2" xfId="6467" xr:uid="{46726510-68DC-4E96-B0A0-9BE440840691}"/>
    <cellStyle name="Normal 5 5 4 2 4 2 2" xfId="28240" xr:uid="{E2FD7BA4-3D4A-4D80-BF4E-F4C3319F1363}"/>
    <cellStyle name="Normal 5 5 4 2 4 2 3" xfId="16038" xr:uid="{45DE6920-2544-41FE-B361-9B5DCE5E57BD}"/>
    <cellStyle name="Normal 5 5 4 2 4 3" xfId="8491" xr:uid="{99687D84-51A5-41C8-B083-20C6F10B23E2}"/>
    <cellStyle name="Normal 5 5 4 2 4 3 2" xfId="18871" xr:uid="{6F29B5F1-55CC-4EA7-8AFF-CD39617D1847}"/>
    <cellStyle name="Normal 5 5 4 2 4 4" xfId="11324" xr:uid="{0D6D5259-8272-43A1-BD9D-8464EE323750}"/>
    <cellStyle name="Normal 5 5 4 2 4 4 2" xfId="21704" xr:uid="{0B467AE6-D095-4E01-B1C6-9AD0529DB5E0}"/>
    <cellStyle name="Normal 5 5 4 2 4 5" xfId="25038" xr:uid="{09364949-5879-4291-B804-203D2A370A8A}"/>
    <cellStyle name="Normal 5 5 4 2 4 6" xfId="13983" xr:uid="{AFBEAF81-F45E-4B32-B12A-29043B6E9BDE}"/>
    <cellStyle name="Normal 5 5 4 2 5" xfId="2618" xr:uid="{00000000-0005-0000-0000-00006B070000}"/>
    <cellStyle name="Normal 5 5 4 2 5 2" xfId="5880" xr:uid="{BCB80E92-130F-4393-92A6-CF74E5E3FAA1}"/>
    <cellStyle name="Normal 5 5 4 2 5 2 2" xfId="26989" xr:uid="{462CA211-B977-4C0A-85C4-62A92E2ADAE2}"/>
    <cellStyle name="Normal 5 5 4 2 5 2 3" xfId="15290" xr:uid="{6F136D58-4914-4CCE-8629-4C8A37EE3A7D}"/>
    <cellStyle name="Normal 5 5 4 2 5 3" xfId="7743" xr:uid="{5AFD0B02-50B9-4405-8F1F-E60FB6DD50A1}"/>
    <cellStyle name="Normal 5 5 4 2 5 3 2" xfId="18123" xr:uid="{424688BD-541F-480A-8C28-374855ACE59E}"/>
    <cellStyle name="Normal 5 5 4 2 5 4" xfId="10576" xr:uid="{0DB40406-B413-4DFA-8FCF-2748CAAC8D77}"/>
    <cellStyle name="Normal 5 5 4 2 5 4 2" xfId="20956" xr:uid="{34B33404-AE11-4CD5-B582-902D4626A0B7}"/>
    <cellStyle name="Normal 5 5 4 2 5 5" xfId="23320" xr:uid="{D4A6F583-1A92-41C7-8A6A-0946187BA285}"/>
    <cellStyle name="Normal 5 5 4 2 5 6" xfId="13006" xr:uid="{09811C73-DF46-4F22-8131-516A2881FD25}"/>
    <cellStyle name="Normal 5 5 4 2 6" xfId="2382" xr:uid="{00000000-0005-0000-0000-000066070000}"/>
    <cellStyle name="Normal 5 5 4 2 6 2" xfId="7509" xr:uid="{3735F5DA-E6B9-4E9C-A838-7967AF9337B8}"/>
    <cellStyle name="Normal 5 5 4 2 6 2 2" xfId="17889" xr:uid="{9FB35E1E-9B73-411C-94E1-78DB4E436336}"/>
    <cellStyle name="Normal 5 5 4 2 6 3" xfId="10342" xr:uid="{3DA0AAF8-109E-4C8B-8BA6-D4435D8B82C2}"/>
    <cellStyle name="Normal 5 5 4 2 6 3 2" xfId="20722" xr:uid="{E0432CA7-9C2B-422E-BFF0-284E36699756}"/>
    <cellStyle name="Normal 5 5 4 2 6 4" xfId="25282" xr:uid="{20A84658-7D0F-47B3-B91D-580A981B7887}"/>
    <cellStyle name="Normal 5 5 4 2 6 5" xfId="15056" xr:uid="{62BA7A19-98C4-449D-83FE-814C97D9DA44}"/>
    <cellStyle name="Normal 5 5 4 2 7" xfId="4076" xr:uid="{FB088EE4-0F3D-4BC2-A99F-19D1BB2FE077}"/>
    <cellStyle name="Normal 5 5 4 2 7 2" xfId="8856" xr:uid="{EAC4AB74-A3D4-4B0B-A0D1-6477BB0F390F}"/>
    <cellStyle name="Normal 5 5 4 2 7 2 2" xfId="19236" xr:uid="{3A8FA0D7-2211-4A1A-BEE2-F224274F9E5A}"/>
    <cellStyle name="Normal 5 5 4 2 7 3" xfId="11689" xr:uid="{F3C263EC-B001-4BD2-A184-1C70DF0F70DB}"/>
    <cellStyle name="Normal 5 5 4 2 7 3 2" xfId="22069" xr:uid="{D6D005C5-B11A-4301-9522-39483B7DC464}"/>
    <cellStyle name="Normal 5 5 4 2 7 4" xfId="16403" xr:uid="{2A619328-B2AA-4A1D-97EC-816ACCA8C489}"/>
    <cellStyle name="Normal 5 5 4 2 8" xfId="5363" xr:uid="{0ACEBE73-E7F6-4F86-BDD3-BE2E01291193}"/>
    <cellStyle name="Normal 5 5 4 2 8 2" xfId="14660" xr:uid="{1E7A55A6-CF17-498E-8E3F-BF0AE06F160B}"/>
    <cellStyle name="Normal 5 5 4 2 9" xfId="7113" xr:uid="{C2462432-3E71-4100-9CAF-BAB609427C91}"/>
    <cellStyle name="Normal 5 5 4 2 9 2" xfId="17493" xr:uid="{1E95C8F2-0838-4E21-B878-576F8054A41A}"/>
    <cellStyle name="Normal 5 5 4 3" xfId="1213" xr:uid="{00000000-0005-0000-0000-000083060000}"/>
    <cellStyle name="Normal 5 5 4 3 2" xfId="3415" xr:uid="{00000000-0005-0000-0000-00006D070000}"/>
    <cellStyle name="Normal 5 5 4 3 2 2" xfId="6470" xr:uid="{AC59D8AD-A63F-4F69-B810-7DB7157D221D}"/>
    <cellStyle name="Normal 5 5 4 3 2 2 2" xfId="25158" xr:uid="{23B3473D-7E5E-4004-9F1D-A94AA09D630D}"/>
    <cellStyle name="Normal 5 5 4 3 2 2 3" xfId="27418" xr:uid="{0597AE7C-F5F3-4C32-B52A-3336B8870B89}"/>
    <cellStyle name="Normal 5 5 4 3 2 2 4" xfId="16041" xr:uid="{FA4C670E-7C0A-4498-BC35-5AB9EEC67189}"/>
    <cellStyle name="Normal 5 5 4 3 2 3" xfId="8494" xr:uid="{3C267D15-F83E-4CEC-A25A-8CEDB28B3AA4}"/>
    <cellStyle name="Normal 5 5 4 3 2 3 2" xfId="28931" xr:uid="{6984EE01-1911-4902-89ED-A1CA0D278011}"/>
    <cellStyle name="Normal 5 5 4 3 2 3 3" xfId="18874" xr:uid="{048FA31C-1C1E-4A45-B594-D1609CFBC415}"/>
    <cellStyle name="Normal 5 5 4 3 2 4" xfId="11327" xr:uid="{0912AB62-A87E-4AAE-A26B-28E10A450010}"/>
    <cellStyle name="Normal 5 5 4 3 2 4 2" xfId="21707" xr:uid="{58D0B03A-73FF-4073-9F18-12DC1856E031}"/>
    <cellStyle name="Normal 5 5 4 3 2 5" xfId="24603" xr:uid="{A194AE26-0E9A-4449-9DDB-EA21F77A41F7}"/>
    <cellStyle name="Normal 5 5 4 3 2 6" xfId="13986" xr:uid="{48E8543D-A77A-48F7-A5F5-EBCCAEFF3AFF}"/>
    <cellStyle name="Normal 5 5 4 3 3" xfId="2811" xr:uid="{00000000-0005-0000-0000-00006E070000}"/>
    <cellStyle name="Normal 5 5 4 3 3 2" xfId="6027" xr:uid="{217F6F0F-2140-46D5-8CE6-3D4C883F4C0F}"/>
    <cellStyle name="Normal 5 5 4 3 3 2 2" xfId="25988" xr:uid="{5EEFDEAC-E372-4922-9648-FDC3AFCC3270}"/>
    <cellStyle name="Normal 5 5 4 3 3 2 3" xfId="15481" xr:uid="{206BA647-D335-4636-B958-797D31966869}"/>
    <cellStyle name="Normal 5 5 4 3 3 3" xfId="7934" xr:uid="{F578BA06-A090-46B2-8A1B-DB179F472A2F}"/>
    <cellStyle name="Normal 5 5 4 3 3 3 2" xfId="18314" xr:uid="{5290133E-5A53-4E95-BD04-844675593609}"/>
    <cellStyle name="Normal 5 5 4 3 3 4" xfId="10767" xr:uid="{6C985679-09CE-4019-A3A6-1E2BB3D02311}"/>
    <cellStyle name="Normal 5 5 4 3 3 4 2" xfId="21147" xr:uid="{78EA3973-2134-4C51-AB0F-C5AE55D5FCAC}"/>
    <cellStyle name="Normal 5 5 4 3 3 5" xfId="24279" xr:uid="{07EAA85C-4968-4744-AADA-9BED06DCE515}"/>
    <cellStyle name="Normal 5 5 4 3 3 6" xfId="13277" xr:uid="{6CDF3F83-135F-4BC7-91CD-99B7AB23EB30}"/>
    <cellStyle name="Normal 5 5 4 3 4" xfId="4206" xr:uid="{15066793-57D5-4437-B28B-61C169F0E4AC}"/>
    <cellStyle name="Normal 5 5 4 3 4 2" xfId="8978" xr:uid="{D21FD296-27FE-4488-B8D5-388D122867AE}"/>
    <cellStyle name="Normal 5 5 4 3 4 2 2" xfId="29059" xr:uid="{DBC2EC50-7621-46E7-8386-942BC1FCAA5A}"/>
    <cellStyle name="Normal 5 5 4 3 4 2 3" xfId="19358" xr:uid="{3A4C442C-FAE9-4338-AD2A-B9825CE175E5}"/>
    <cellStyle name="Normal 5 5 4 3 4 3" xfId="11811" xr:uid="{B16D9B1C-6028-4C08-A4B6-129E5B23722D}"/>
    <cellStyle name="Normal 5 5 4 3 4 3 2" xfId="22191" xr:uid="{2A57EB7D-6C71-41AA-92D2-0E2A3A3CF7E6}"/>
    <cellStyle name="Normal 5 5 4 3 4 4" xfId="23747" xr:uid="{A05DAAD2-5842-4B6A-998C-12560685C46D}"/>
    <cellStyle name="Normal 5 5 4 3 4 5" xfId="16525" xr:uid="{C17561D3-2815-45DC-82A5-5F93F2A92885}"/>
    <cellStyle name="Normal 5 5 4 3 5" xfId="5365" xr:uid="{DB088A61-64E6-4201-89C4-69AFC83B9FBF}"/>
    <cellStyle name="Normal 5 5 4 3 5 2" xfId="26918" xr:uid="{CF76725B-BDE5-488F-91B8-D4676F444724}"/>
    <cellStyle name="Normal 5 5 4 3 5 3" xfId="14662" xr:uid="{CB004E3E-19BA-48AF-999F-6F920024FC64}"/>
    <cellStyle name="Normal 5 5 4 3 6" xfId="7115" xr:uid="{E6CB665E-F9E2-49C1-B7C9-8AEC90EC957D}"/>
    <cellStyle name="Normal 5 5 4 3 6 2" xfId="17495" xr:uid="{2AAF6171-5A59-4412-911B-F7C34FF102AA}"/>
    <cellStyle name="Normal 5 5 4 3 7" xfId="9948" xr:uid="{8BF43703-FE90-482D-96AB-785900DA65E7}"/>
    <cellStyle name="Normal 5 5 4 3 7 2" xfId="20328" xr:uid="{3432473F-743D-464A-AB4A-BCD453F869D1}"/>
    <cellStyle name="Normal 5 5 4 3 8" xfId="24184" xr:uid="{D0FD81B9-EF00-439C-9B33-886E72B50F44}"/>
    <cellStyle name="Normal 5 5 4 3 9" xfId="12774" xr:uid="{21028DE2-387F-4181-A218-A09739C44068}"/>
    <cellStyle name="Normal 5 5 4 4" xfId="1214" xr:uid="{00000000-0005-0000-0000-000084060000}"/>
    <cellStyle name="Normal 5 5 4 4 2" xfId="4565" xr:uid="{157EE7DE-ED78-41D4-BF89-854BCDBD8753}"/>
    <cellStyle name="Normal 5 5 4 4 2 2" xfId="9337" xr:uid="{46CC833B-5836-497C-83D8-337169783DE3}"/>
    <cellStyle name="Normal 5 5 4 4 2 2 2" xfId="29311" xr:uid="{EE5B18BB-9211-471B-A2C6-63FEF631B18B}"/>
    <cellStyle name="Normal 5 5 4 4 2 2 3" xfId="19717" xr:uid="{917607CE-4AD1-468A-985C-A4EDE998A94A}"/>
    <cellStyle name="Normal 5 5 4 4 2 3" xfId="12170" xr:uid="{E5A55687-2038-4D53-BEE7-F0BFB4FA39BC}"/>
    <cellStyle name="Normal 5 5 4 4 2 3 2" xfId="22550" xr:uid="{EF747E8A-3C16-4333-9232-201490E0262E}"/>
    <cellStyle name="Normal 5 5 4 4 2 4" xfId="22953" xr:uid="{3B708004-A7CE-48C6-9CB5-E218E391DB3A}"/>
    <cellStyle name="Normal 5 5 4 4 2 5" xfId="16884" xr:uid="{6E3E75C5-D46A-4737-B559-2AB79DD9B796}"/>
    <cellStyle name="Normal 5 5 4 4 3" xfId="5366" xr:uid="{0A9A3D45-D283-4CE8-8270-C55755043C6E}"/>
    <cellStyle name="Normal 5 5 4 4 3 2" xfId="28504" xr:uid="{3A7B5CAB-3EA8-4681-BCA7-A2B14946A26A}"/>
    <cellStyle name="Normal 5 5 4 4 3 3" xfId="14663" xr:uid="{D890EF97-0237-4E1A-B2DC-9FCBA898642D}"/>
    <cellStyle name="Normal 5 5 4 4 4" xfId="7116" xr:uid="{3391C957-E508-4404-BD54-4E0FA5C62B53}"/>
    <cellStyle name="Normal 5 5 4 4 4 2" xfId="17496" xr:uid="{2B55E696-D55C-430A-B8C5-2BB048403E81}"/>
    <cellStyle name="Normal 5 5 4 4 5" xfId="9949" xr:uid="{48B58101-0742-4EDF-8585-114A30975F5B}"/>
    <cellStyle name="Normal 5 5 4 4 5 2" xfId="20329" xr:uid="{2D4F3DC2-6C4A-4969-BA87-B12F912EE4CA}"/>
    <cellStyle name="Normal 5 5 4 4 6" xfId="24198" xr:uid="{CA5E9496-C789-442B-931B-6EDB9A10B695}"/>
    <cellStyle name="Normal 5 5 4 4 7" xfId="13987" xr:uid="{832AE13A-6AAB-454D-B5FE-1D62966B2F38}"/>
    <cellStyle name="Normal 5 5 4 5" xfId="2966" xr:uid="{00000000-0005-0000-0000-000070070000}"/>
    <cellStyle name="Normal 5 5 4 5 2" xfId="6131" xr:uid="{43560DDC-6333-48B3-B593-06D828932A1C}"/>
    <cellStyle name="Normal 5 5 4 5 2 2" xfId="25289" xr:uid="{F3FCD554-125C-4837-802F-EBDBE3EE0BCF}"/>
    <cellStyle name="Normal 5 5 4 5 2 3" xfId="26066" xr:uid="{52888AFD-CD49-40BE-A3A9-8284FB588678}"/>
    <cellStyle name="Normal 5 5 4 5 2 4" xfId="15609" xr:uid="{F29503EA-CD21-4E41-916C-8D818658A1A8}"/>
    <cellStyle name="Normal 5 5 4 5 3" xfId="8062" xr:uid="{CD0AC81D-4C30-43D7-AF42-06A7B31528FE}"/>
    <cellStyle name="Normal 5 5 4 5 3 2" xfId="28760" xr:uid="{AB7591CB-F89F-49C5-AB72-CB2DA27CBE9C}"/>
    <cellStyle name="Normal 5 5 4 5 3 3" xfId="18442" xr:uid="{8C7B239E-AC23-488E-8D2F-B82C80B465DF}"/>
    <cellStyle name="Normal 5 5 4 5 4" xfId="10895" xr:uid="{13236B69-3D00-425A-A559-B31B3E4CA88B}"/>
    <cellStyle name="Normal 5 5 4 5 4 2" xfId="21275" xr:uid="{05940147-B572-432E-A9BD-F2157B1FE877}"/>
    <cellStyle name="Normal 5 5 4 5 5" xfId="25211" xr:uid="{4572E5BC-DBA3-47FA-929E-B4453D0F36CB}"/>
    <cellStyle name="Normal 5 5 4 5 6" xfId="13472" xr:uid="{E4485919-9489-491C-B9CD-45FA9B034CB0}"/>
    <cellStyle name="Normal 5 5 4 6" xfId="2455" xr:uid="{00000000-0005-0000-0000-000071070000}"/>
    <cellStyle name="Normal 5 5 4 6 2" xfId="5747" xr:uid="{F06DB42E-D681-4B9D-9972-51B8D3A90435}"/>
    <cellStyle name="Normal 5 5 4 6 2 2" xfId="27460" xr:uid="{D8E3870C-88CA-47D4-9993-452C05AD3072}"/>
    <cellStyle name="Normal 5 5 4 6 2 3" xfId="15127" xr:uid="{0ED15E5C-A899-49F8-B6E9-C9F0F2908E55}"/>
    <cellStyle name="Normal 5 5 4 6 3" xfId="7580" xr:uid="{F6CADD64-4A82-439F-A05F-C9BEE3641BF0}"/>
    <cellStyle name="Normal 5 5 4 6 3 2" xfId="17960" xr:uid="{6E0C024C-1C37-4057-A849-854CC773B8AE}"/>
    <cellStyle name="Normal 5 5 4 6 4" xfId="10413" xr:uid="{4AB2F5E3-FF56-4D58-8DA2-EED3602FF820}"/>
    <cellStyle name="Normal 5 5 4 6 4 2" xfId="20793" xr:uid="{CDC85785-897D-419D-80D5-3646FAEB21C5}"/>
    <cellStyle name="Normal 5 5 4 6 5" xfId="25388" xr:uid="{716E7A91-B728-47C7-9BBA-D974E6B3B083}"/>
    <cellStyle name="Normal 5 5 4 6 6" xfId="12843" xr:uid="{FE024495-91C4-4E95-B64D-26D118050472}"/>
    <cellStyle name="Normal 5 5 4 7" xfId="2209" xr:uid="{00000000-0005-0000-0000-000065070000}"/>
    <cellStyle name="Normal 5 5 4 7 2" xfId="7336" xr:uid="{CDB152A3-FA48-46E4-B1B1-4A758871671D}"/>
    <cellStyle name="Normal 5 5 4 7 2 2" xfId="17716" xr:uid="{B3851944-EF81-43E6-BE8E-8E6902BB57FE}"/>
    <cellStyle name="Normal 5 5 4 7 3" xfId="10169" xr:uid="{83B1FE9F-3968-4327-8393-632D67E175E6}"/>
    <cellStyle name="Normal 5 5 4 7 3 2" xfId="20549" xr:uid="{73533A79-19BB-4534-9BA5-F72DCD3D4905}"/>
    <cellStyle name="Normal 5 5 4 7 4" xfId="24275" xr:uid="{442DB867-847A-43E3-AC7E-CB20FE8F471D}"/>
    <cellStyle name="Normal 5 5 4 7 5" xfId="14883" xr:uid="{E44802E5-DE8E-4138-91A8-056C6C3C5BAA}"/>
    <cellStyle name="Normal 5 5 4 8" xfId="4027" xr:uid="{0162DD0B-71A7-465E-A829-6251DA6707D0}"/>
    <cellStyle name="Normal 5 5 4 8 2" xfId="8828" xr:uid="{7F9E0C5D-5CAE-475E-BD0B-14C56A8166FF}"/>
    <cellStyle name="Normal 5 5 4 8 2 2" xfId="19208" xr:uid="{A9CDA95E-2FE3-41A7-A01E-7B7399FEDC86}"/>
    <cellStyle name="Normal 5 5 4 8 3" xfId="11661" xr:uid="{29FA82FF-BA26-47DA-BFAE-0624A1A744B2}"/>
    <cellStyle name="Normal 5 5 4 8 3 2" xfId="22041" xr:uid="{C3CC5B23-C230-495B-8130-722446E29811}"/>
    <cellStyle name="Normal 5 5 4 8 4" xfId="16375" xr:uid="{0AA7228F-51B6-4F80-9D5F-AE3D32298536}"/>
    <cellStyle name="Normal 5 5 4 9" xfId="5362" xr:uid="{83DDD56E-E7C5-4B28-97A7-4C900E28DF1F}"/>
    <cellStyle name="Normal 5 5 4 9 2" xfId="14659" xr:uid="{133DAB68-AE63-4F02-9468-2540A675DF06}"/>
    <cellStyle name="Normal 5 5 5" xfId="1215" xr:uid="{00000000-0005-0000-0000-000085060000}"/>
    <cellStyle name="Normal 5 5 5 10" xfId="9950" xr:uid="{6E19B45A-9719-4CF1-A76F-55590E64356A}"/>
    <cellStyle name="Normal 5 5 5 10 2" xfId="20330" xr:uid="{BB0444A7-C2EF-44E8-B04D-0768A6EB6435}"/>
    <cellStyle name="Normal 5 5 5 11" xfId="25572" xr:uid="{54157B82-19DE-4B4C-A0F4-6E81203A9811}"/>
    <cellStyle name="Normal 5 5 5 12" xfId="12617" xr:uid="{23E75295-F147-477E-96CA-EB5C86B5511E}"/>
    <cellStyle name="Normal 5 5 5 2" xfId="1216" xr:uid="{00000000-0005-0000-0000-000086060000}"/>
    <cellStyle name="Normal 5 5 5 2 2" xfId="1217" xr:uid="{00000000-0005-0000-0000-000087060000}"/>
    <cellStyle name="Normal 5 5 5 2 2 2" xfId="5369" xr:uid="{FCACC8EB-6DA7-4E83-87A7-9881E1E64148}"/>
    <cellStyle name="Normal 5 5 5 2 2 2 2" xfId="24366" xr:uid="{CBC1034A-6798-465D-AF7B-6C88ED5568FC}"/>
    <cellStyle name="Normal 5 5 5 2 2 2 3" xfId="27775" xr:uid="{C24177E6-CFA2-44F9-8258-23A36802CF58}"/>
    <cellStyle name="Normal 5 5 5 2 2 2 4" xfId="14666" xr:uid="{A35A8776-8A3B-43B0-A05C-B0D0FBEC4C53}"/>
    <cellStyle name="Normal 5 5 5 2 2 3" xfId="7119" xr:uid="{414C89D4-A323-4F0F-845B-5719799140A9}"/>
    <cellStyle name="Normal 5 5 5 2 2 3 2" xfId="27645" xr:uid="{F02604B8-A12F-4A96-A158-2EFDB4797422}"/>
    <cellStyle name="Normal 5 5 5 2 2 3 3" xfId="28034" xr:uid="{E9638A18-7FE1-4261-B179-82B687896246}"/>
    <cellStyle name="Normal 5 5 5 2 2 3 4" xfId="17499" xr:uid="{45ADF6DF-EFD3-4CAE-8E3A-10A16CEF4641}"/>
    <cellStyle name="Normal 5 5 5 2 2 4" xfId="9952" xr:uid="{20F04362-5A26-415D-881F-36416F5AC659}"/>
    <cellStyle name="Normal 5 5 5 2 2 4 2" xfId="29435" xr:uid="{BC9206DE-8D27-4114-9ABC-1420BD704A60}"/>
    <cellStyle name="Normal 5 5 5 2 2 4 3" xfId="20332" xr:uid="{581C1272-63CF-478C-BAB8-E4A5E61E4CC4}"/>
    <cellStyle name="Normal 5 5 5 2 2 5" xfId="24883" xr:uid="{2388C303-93F3-4749-93F1-93EA9E7ABBD1}"/>
    <cellStyle name="Normal 5 5 5 2 2 6" xfId="13988" xr:uid="{AD240362-FB4D-4B6A-AD0C-43D9833AD1A5}"/>
    <cellStyle name="Normal 5 5 5 2 3" xfId="2812" xr:uid="{00000000-0005-0000-0000-000075070000}"/>
    <cellStyle name="Normal 5 5 5 2 3 2" xfId="6028" xr:uid="{62AB6F15-9964-4C9E-8D14-8718ABD95DE2}"/>
    <cellStyle name="Normal 5 5 5 2 3 2 2" xfId="26213" xr:uid="{1136051C-9C4A-4462-A9BF-68ABF15D6279}"/>
    <cellStyle name="Normal 5 5 5 2 3 2 3" xfId="15482" xr:uid="{D594E1B4-51EF-45DC-84B1-AFC92B4B07DE}"/>
    <cellStyle name="Normal 5 5 5 2 3 3" xfId="7935" xr:uid="{3670061B-1390-40B0-872F-7C40126F21CC}"/>
    <cellStyle name="Normal 5 5 5 2 3 3 2" xfId="18315" xr:uid="{466103BF-283C-4D88-ADE1-4263E7B40722}"/>
    <cellStyle name="Normal 5 5 5 2 3 4" xfId="10768" xr:uid="{C7E2731C-C3AE-4945-9084-C93B6941B24D}"/>
    <cellStyle name="Normal 5 5 5 2 3 4 2" xfId="21148" xr:uid="{53F91B0C-7043-4FCD-B5A6-45F3B1B5AB73}"/>
    <cellStyle name="Normal 5 5 5 2 3 5" xfId="24665" xr:uid="{A19FD8AC-BF97-4D05-8A2E-76FB1CD2579B}"/>
    <cellStyle name="Normal 5 5 5 2 3 6" xfId="13279" xr:uid="{88098FBB-C014-48B5-86E3-0C17C71E0B41}"/>
    <cellStyle name="Normal 5 5 5 2 4" xfId="4207" xr:uid="{A6B1CA8D-96C0-43EB-ACA2-4F886A220171}"/>
    <cellStyle name="Normal 5 5 5 2 4 2" xfId="8979" xr:uid="{022BBE30-7EE2-4A6A-873A-8937F640EB70}"/>
    <cellStyle name="Normal 5 5 5 2 4 2 2" xfId="29060" xr:uid="{D1FEC174-600C-4F6F-8155-EF3F4025C125}"/>
    <cellStyle name="Normal 5 5 5 2 4 2 3" xfId="19359" xr:uid="{0B1C605A-9B58-44EB-B18B-979AFF7B8C7A}"/>
    <cellStyle name="Normal 5 5 5 2 4 3" xfId="11812" xr:uid="{B864424B-9BF5-48CD-939C-54F596142CE6}"/>
    <cellStyle name="Normal 5 5 5 2 4 3 2" xfId="22192" xr:uid="{7DCB35C7-FDFC-4C2B-B67C-65D7C429C395}"/>
    <cellStyle name="Normal 5 5 5 2 4 4" xfId="23835" xr:uid="{FA272100-6D47-4773-840A-2A6FF3EAD610}"/>
    <cellStyle name="Normal 5 5 5 2 4 5" xfId="16526" xr:uid="{760231F9-0ACB-4049-91C4-0D9B1B589B12}"/>
    <cellStyle name="Normal 5 5 5 2 5" xfId="5368" xr:uid="{9ADC1A57-D3CE-46B9-975F-97C8AF653527}"/>
    <cellStyle name="Normal 5 5 5 2 5 2" xfId="28332" xr:uid="{A0480643-3AB8-4E9F-957B-4AD6F55A69E3}"/>
    <cellStyle name="Normal 5 5 5 2 5 3" xfId="14665" xr:uid="{5C5310BE-E23B-4F80-B5C5-98B30FDD8638}"/>
    <cellStyle name="Normal 5 5 5 2 6" xfId="7118" xr:uid="{FB854092-8980-4F06-9F0B-ABC13970D201}"/>
    <cellStyle name="Normal 5 5 5 2 6 2" xfId="17498" xr:uid="{84D8938B-F204-458F-8BF9-653B09345A1A}"/>
    <cellStyle name="Normal 5 5 5 2 7" xfId="9951" xr:uid="{F0FA93FE-3BC4-4CD0-A9C4-D02C0CA4F127}"/>
    <cellStyle name="Normal 5 5 5 2 7 2" xfId="20331" xr:uid="{FD583938-D09D-4E9F-85A5-4844CCF11D57}"/>
    <cellStyle name="Normal 5 5 5 2 8" xfId="24528" xr:uid="{3327FE76-887A-4475-85C7-8D99DC9FB0F0}"/>
    <cellStyle name="Normal 5 5 5 2 9" xfId="12775" xr:uid="{048AB379-D15A-4E96-B231-408B758BB348}"/>
    <cellStyle name="Normal 5 5 5 3" xfId="1218" xr:uid="{00000000-0005-0000-0000-000088060000}"/>
    <cellStyle name="Normal 5 5 5 3 2" xfId="4566" xr:uid="{58A2EA87-66DA-47B7-8FBA-4DE4A6FE6248}"/>
    <cellStyle name="Normal 5 5 5 3 2 2" xfId="9338" xr:uid="{88BB48B0-B364-49DA-921C-3C2522E165C2}"/>
    <cellStyle name="Normal 5 5 5 3 2 2 2" xfId="29312" xr:uid="{24F200A2-58BC-4892-ACAF-F3D3F8E009F7}"/>
    <cellStyle name="Normal 5 5 5 3 2 2 3" xfId="19718" xr:uid="{7104412B-BF2D-4755-8E88-329C85F1FD50}"/>
    <cellStyle name="Normal 5 5 5 3 2 3" xfId="12171" xr:uid="{0728B936-A8BF-4F96-B837-FCEBB44189C4}"/>
    <cellStyle name="Normal 5 5 5 3 2 3 2" xfId="22551" xr:uid="{75A6FCC8-F9C8-4841-AC96-0C15A4CB500D}"/>
    <cellStyle name="Normal 5 5 5 3 2 4" xfId="23331" xr:uid="{1A4A6263-8FCF-4428-ABDA-A2A2FB506C08}"/>
    <cellStyle name="Normal 5 5 5 3 2 5" xfId="16885" xr:uid="{0B1D36EA-2ED6-42FF-9214-AF0150472DAC}"/>
    <cellStyle name="Normal 5 5 5 3 3" xfId="5370" xr:uid="{0845D4E4-1E27-41B8-8AF9-6D70676DD26E}"/>
    <cellStyle name="Normal 5 5 5 3 3 2" xfId="22956" xr:uid="{C14D9BED-EDDC-439B-AE86-9DDDC251009F}"/>
    <cellStyle name="Normal 5 5 5 3 3 3" xfId="28431" xr:uid="{538A9165-DE48-4606-9C13-497BC7CE77BD}"/>
    <cellStyle name="Normal 5 5 5 3 3 4" xfId="14667" xr:uid="{CE094B22-59C6-48AE-87DB-8FA20BB9D4E6}"/>
    <cellStyle name="Normal 5 5 5 3 4" xfId="7120" xr:uid="{2704CCF2-EAD6-4C0A-A2A5-7F41CC568D78}"/>
    <cellStyle name="Normal 5 5 5 3 4 2" xfId="25141" xr:uid="{B846FBE5-F26C-4FA9-B81B-065952EF2B0A}"/>
    <cellStyle name="Normal 5 5 5 3 4 3" xfId="26619" xr:uid="{54992FBD-1FAB-4252-B5DE-4A5EAF4658A6}"/>
    <cellStyle name="Normal 5 5 5 3 4 4" xfId="17500" xr:uid="{D48BAEFD-8345-4869-8553-2FE0C9785906}"/>
    <cellStyle name="Normal 5 5 5 3 5" xfId="9953" xr:uid="{F167411F-D152-45F9-B2DD-01FCC3793CFF}"/>
    <cellStyle name="Normal 5 5 5 3 5 2" xfId="29436" xr:uid="{D49AAC0F-874E-4750-AB42-62A8CF6C5BCD}"/>
    <cellStyle name="Normal 5 5 5 3 5 3" xfId="20333" xr:uid="{7B4FE8CE-6A41-4BD1-905D-607121CB3E83}"/>
    <cellStyle name="Normal 5 5 5 3 6" xfId="24556" xr:uid="{B95EE0B6-9746-411A-99C7-DF892575E63F}"/>
    <cellStyle name="Normal 5 5 5 3 7" xfId="13989" xr:uid="{14FE9674-D40A-4A33-95F0-018CC67879A2}"/>
    <cellStyle name="Normal 5 5 5 4" xfId="1219" xr:uid="{00000000-0005-0000-0000-000089060000}"/>
    <cellStyle name="Normal 5 5 5 4 2" xfId="5371" xr:uid="{45BFE719-90F2-4722-9228-23B15C1BA9EA}"/>
    <cellStyle name="Normal 5 5 5 4 2 2" xfId="23883" xr:uid="{FF7882AD-B650-43A2-8B90-299E6E6A590D}"/>
    <cellStyle name="Normal 5 5 5 4 2 3" xfId="26618" xr:uid="{DEF13D60-8810-43B8-93AA-8693590CDCE3}"/>
    <cellStyle name="Normal 5 5 5 4 2 4" xfId="14668" xr:uid="{1E14CE39-49B9-41C2-A7AC-88D35D6B40D2}"/>
    <cellStyle name="Normal 5 5 5 4 3" xfId="7121" xr:uid="{CA3ADE04-7C0F-424F-8FD7-40F3FE4BA389}"/>
    <cellStyle name="Normal 5 5 5 4 3 2" xfId="25904" xr:uid="{A236CB55-4C75-426A-BD30-1115C2901D0D}"/>
    <cellStyle name="Normal 5 5 5 4 3 3" xfId="17501" xr:uid="{589001E8-3100-4474-A7AA-0E71062318F1}"/>
    <cellStyle name="Normal 5 5 5 4 4" xfId="9954" xr:uid="{EACE63F4-D33C-4DF0-81B3-7CCD65BD08CC}"/>
    <cellStyle name="Normal 5 5 5 4 4 2" xfId="20334" xr:uid="{520863E5-B0D3-49CB-9F42-F263A001D051}"/>
    <cellStyle name="Normal 5 5 5 4 5" xfId="22837" xr:uid="{5676DE0F-F16D-4B9F-A080-9A84B89C72C9}"/>
    <cellStyle name="Normal 5 5 5 4 6" xfId="13473" xr:uid="{500602CF-302A-4AC8-A976-B86C5F74E744}"/>
    <cellStyle name="Normal 5 5 5 5" xfId="2515" xr:uid="{00000000-0005-0000-0000-000078070000}"/>
    <cellStyle name="Normal 5 5 5 5 2" xfId="5793" xr:uid="{7CCC2903-A2F6-46E1-87BE-4D0A179B818B}"/>
    <cellStyle name="Normal 5 5 5 5 2 2" xfId="27197" xr:uid="{F1F4D5FC-E796-47D2-8807-A40E26BFFB34}"/>
    <cellStyle name="Normal 5 5 5 5 2 3" xfId="15187" xr:uid="{4837B486-317E-4FC1-921D-4EEB4B46BD4C}"/>
    <cellStyle name="Normal 5 5 5 5 3" xfId="7640" xr:uid="{6220D5D8-EF26-4007-B166-3AF647AB9875}"/>
    <cellStyle name="Normal 5 5 5 5 3 2" xfId="18020" xr:uid="{0B1ABCED-48B9-497B-A66E-84D542B3E228}"/>
    <cellStyle name="Normal 5 5 5 5 4" xfId="10473" xr:uid="{1B8CCB87-F62F-4772-BFF4-2D938484667A}"/>
    <cellStyle name="Normal 5 5 5 5 4 2" xfId="20853" xr:uid="{3769DF5C-8962-4083-8F0A-7BC47C781775}"/>
    <cellStyle name="Normal 5 5 5 5 5" xfId="22739" xr:uid="{92A8D6B5-003A-480D-AD45-9AB1CA391AAC}"/>
    <cellStyle name="Normal 5 5 5 5 6" xfId="12903" xr:uid="{F1DF4D56-D263-4DC4-81BE-2663EC073DDF}"/>
    <cellStyle name="Normal 5 5 5 6" xfId="2383" xr:uid="{00000000-0005-0000-0000-000072070000}"/>
    <cellStyle name="Normal 5 5 5 6 2" xfId="7510" xr:uid="{8D3C0B12-98E6-4B26-918D-28448EBBA08C}"/>
    <cellStyle name="Normal 5 5 5 6 2 2" xfId="27822" xr:uid="{AC81FED6-16C4-48B8-8C17-E609DFC7659F}"/>
    <cellStyle name="Normal 5 5 5 6 2 3" xfId="17890" xr:uid="{4F234D36-F14F-455D-A28B-8DB25B608DFB}"/>
    <cellStyle name="Normal 5 5 5 6 3" xfId="10343" xr:uid="{97EF8C04-5C97-449B-AC86-6ADC8DA6D556}"/>
    <cellStyle name="Normal 5 5 5 6 3 2" xfId="20723" xr:uid="{655B5E20-0F29-4C2B-A74C-4EBEF19867B7}"/>
    <cellStyle name="Normal 5 5 5 6 4" xfId="23205" xr:uid="{C86AB3B4-A5CB-4767-95D9-6E3840BC1E29}"/>
    <cellStyle name="Normal 5 5 5 6 5" xfId="15057" xr:uid="{9E5CF3C3-0E9E-4E8F-98EB-96AE2671A85F}"/>
    <cellStyle name="Normal 5 5 5 7" xfId="4028" xr:uid="{C7AA4B3D-D9F4-4E25-AADC-168DD5111C03}"/>
    <cellStyle name="Normal 5 5 5 7 2" xfId="8829" xr:uid="{5AA0BE2A-161F-44BA-872C-DCA0D1F8191D}"/>
    <cellStyle name="Normal 5 5 5 7 2 2" xfId="19209" xr:uid="{C772A02D-D990-4CA4-83BE-A7C708D3901F}"/>
    <cellStyle name="Normal 5 5 5 7 3" xfId="11662" xr:uid="{097005BF-3A8B-44FF-8489-CD1E2FB75373}"/>
    <cellStyle name="Normal 5 5 5 7 3 2" xfId="22042" xr:uid="{F809DEF3-E1B4-4316-A22F-FC98C786A3FE}"/>
    <cellStyle name="Normal 5 5 5 7 4" xfId="28644" xr:uid="{1EF527F3-D27E-4D69-8538-0BE485A897A3}"/>
    <cellStyle name="Normal 5 5 5 7 5" xfId="16376" xr:uid="{39826876-4779-4AA2-A43B-1D60609EDC91}"/>
    <cellStyle name="Normal 5 5 5 8" xfId="5367" xr:uid="{9D5E061F-7615-4BE5-BAC0-217AB53DF3CC}"/>
    <cellStyle name="Normal 5 5 5 8 2" xfId="14664" xr:uid="{86C6D9B4-4739-4F80-87E4-24CA576FFBC5}"/>
    <cellStyle name="Normal 5 5 5 9" xfId="7117" xr:uid="{7A9C01FA-CD4F-4744-AA62-996255D40237}"/>
    <cellStyle name="Normal 5 5 5 9 2" xfId="17497" xr:uid="{3E75972A-A69E-45EB-93ED-EA4B0032F62E}"/>
    <cellStyle name="Normal 5 5 6" xfId="1220" xr:uid="{00000000-0005-0000-0000-00008A060000}"/>
    <cellStyle name="Normal 5 5 6 10" xfId="9955" xr:uid="{6EEB70CD-A015-4A9B-AC88-D035DFFCB62D}"/>
    <cellStyle name="Normal 5 5 6 10 2" xfId="20335" xr:uid="{B4A1A7B8-1FEE-4206-B280-9DCBD474C172}"/>
    <cellStyle name="Normal 5 5 6 11" xfId="24162" xr:uid="{B8349E58-0DEA-4C18-AF48-5526BB9C7BCA}"/>
    <cellStyle name="Normal 5 5 6 12" xfId="12618" xr:uid="{9C293F44-D44C-4663-86D2-00E27104FD4F}"/>
    <cellStyle name="Normal 5 5 6 2" xfId="1221" xr:uid="{00000000-0005-0000-0000-00008B060000}"/>
    <cellStyle name="Normal 5 5 6 2 2" xfId="1222" xr:uid="{00000000-0005-0000-0000-00008C060000}"/>
    <cellStyle name="Normal 5 5 6 2 2 2" xfId="5374" xr:uid="{CDE40F86-F9DF-4DC3-9980-578B96CB55D3}"/>
    <cellStyle name="Normal 5 5 6 2 2 2 2" xfId="25699" xr:uid="{F7D92C3C-FC85-4B0B-B152-E9B7EE05937F}"/>
    <cellStyle name="Normal 5 5 6 2 2 2 3" xfId="27311" xr:uid="{B1ED235E-B447-4C10-811A-E3A301235D32}"/>
    <cellStyle name="Normal 5 5 6 2 2 2 4" xfId="14671" xr:uid="{5C5616AD-2DAD-4D67-9C9F-5F6DCBA8E4A8}"/>
    <cellStyle name="Normal 5 5 6 2 2 3" xfId="7124" xr:uid="{FEF6CD90-16F7-4057-AEF9-17B409260224}"/>
    <cellStyle name="Normal 5 5 6 2 2 3 2" xfId="27646" xr:uid="{0B3B660A-7011-4368-8FB3-B27BE3F4CDE4}"/>
    <cellStyle name="Normal 5 5 6 2 2 3 3" xfId="26192" xr:uid="{E23577E3-8C64-48F2-82A9-5900E1494813}"/>
    <cellStyle name="Normal 5 5 6 2 2 3 4" xfId="17504" xr:uid="{B5D80408-07A1-4519-BF70-B6C1D147F2F8}"/>
    <cellStyle name="Normal 5 5 6 2 2 4" xfId="9957" xr:uid="{446F0DFD-8CE2-419E-88B7-B6DF48636C48}"/>
    <cellStyle name="Normal 5 5 6 2 2 4 2" xfId="29437" xr:uid="{65D94745-4EE7-4EB2-9A3F-41C69496D278}"/>
    <cellStyle name="Normal 5 5 6 2 2 4 3" xfId="20337" xr:uid="{05475EAF-E766-4F31-997A-B3C55DB3C61E}"/>
    <cellStyle name="Normal 5 5 6 2 2 5" xfId="23653" xr:uid="{29DC5747-4388-4069-9CD7-83318DBC9509}"/>
    <cellStyle name="Normal 5 5 6 2 2 6" xfId="13990" xr:uid="{92A932BF-932B-4A06-B455-BDBF41B6A85A}"/>
    <cellStyle name="Normal 5 5 6 2 3" xfId="2813" xr:uid="{00000000-0005-0000-0000-00007C070000}"/>
    <cellStyle name="Normal 5 5 6 2 3 2" xfId="6029" xr:uid="{13C3605F-2576-4686-B7A9-A2C135517A5B}"/>
    <cellStyle name="Normal 5 5 6 2 3 2 2" xfId="26713" xr:uid="{628696E7-D89A-4D16-BD64-6C184FC453C1}"/>
    <cellStyle name="Normal 5 5 6 2 3 2 3" xfId="15483" xr:uid="{615A8357-04D1-4671-B0EA-66FDB86B4534}"/>
    <cellStyle name="Normal 5 5 6 2 3 3" xfId="7936" xr:uid="{83E1C646-6BA7-460A-A3E9-39E698708535}"/>
    <cellStyle name="Normal 5 5 6 2 3 3 2" xfId="18316" xr:uid="{E1ECE0D1-EFD8-46AF-BB41-48C8D2A65BF4}"/>
    <cellStyle name="Normal 5 5 6 2 3 4" xfId="10769" xr:uid="{55F877D8-1DC6-420B-AD0F-8E9082ED7B79}"/>
    <cellStyle name="Normal 5 5 6 2 3 4 2" xfId="21149" xr:uid="{553701C5-EAAD-43E7-8CBB-1858BABCB8C5}"/>
    <cellStyle name="Normal 5 5 6 2 3 5" xfId="25377" xr:uid="{03934C22-396E-4729-8431-8374205DF924}"/>
    <cellStyle name="Normal 5 5 6 2 3 6" xfId="13280" xr:uid="{31BBC8F6-AE54-4AF1-9339-B1A8F606F659}"/>
    <cellStyle name="Normal 5 5 6 2 4" xfId="4208" xr:uid="{C5EBD5B1-84A3-4D3A-9865-BF68F20B2782}"/>
    <cellStyle name="Normal 5 5 6 2 4 2" xfId="8980" xr:uid="{13D76342-EC5E-4AF0-9E4B-6A88ED465A60}"/>
    <cellStyle name="Normal 5 5 6 2 4 2 2" xfId="29061" xr:uid="{8D2A4BD1-AF0A-4879-9B45-8AFB7EA9D996}"/>
    <cellStyle name="Normal 5 5 6 2 4 2 3" xfId="19360" xr:uid="{B1ECAA98-F080-4B67-AD68-E76C3E8B4857}"/>
    <cellStyle name="Normal 5 5 6 2 4 3" xfId="11813" xr:uid="{AC66E1A0-9AA7-4A47-823A-789B7595EA98}"/>
    <cellStyle name="Normal 5 5 6 2 4 3 2" xfId="22193" xr:uid="{84C60AFC-2716-41AA-B1CB-3A20BD141741}"/>
    <cellStyle name="Normal 5 5 6 2 4 4" xfId="24183" xr:uid="{44CEF633-C0DB-45B9-A242-DE29C09DA71C}"/>
    <cellStyle name="Normal 5 5 6 2 4 5" xfId="16527" xr:uid="{0D879ADC-3C70-485F-BCB0-9E626CE4AB60}"/>
    <cellStyle name="Normal 5 5 6 2 5" xfId="5373" xr:uid="{03C0E654-1E46-42BD-9DAE-F03D7614F235}"/>
    <cellStyle name="Normal 5 5 6 2 5 2" xfId="26364" xr:uid="{9A8328A8-C0E4-46B4-8068-4A4266341067}"/>
    <cellStyle name="Normal 5 5 6 2 5 3" xfId="14670" xr:uid="{51156F89-C961-4DBD-ADCD-864D8202C171}"/>
    <cellStyle name="Normal 5 5 6 2 6" xfId="7123" xr:uid="{2329B334-BD2C-4E7B-B94A-ABB4C00B17EF}"/>
    <cellStyle name="Normal 5 5 6 2 6 2" xfId="17503" xr:uid="{70018A48-9751-46A9-8AE3-14CAEEBD4F81}"/>
    <cellStyle name="Normal 5 5 6 2 7" xfId="9956" xr:uid="{6EA1EA1C-01B4-44C8-83BC-065584F05E93}"/>
    <cellStyle name="Normal 5 5 6 2 7 2" xfId="20336" xr:uid="{2EE71426-43B2-46BB-B971-3B2DDB9F3D48}"/>
    <cellStyle name="Normal 5 5 6 2 8" xfId="24475" xr:uid="{C6A8A916-DD63-4CA0-B32C-738BEA8EA594}"/>
    <cellStyle name="Normal 5 5 6 2 9" xfId="12776" xr:uid="{BC527640-3D79-4958-B1D2-C02A79A6E76C}"/>
    <cellStyle name="Normal 5 5 6 3" xfId="1223" xr:uid="{00000000-0005-0000-0000-00008D060000}"/>
    <cellStyle name="Normal 5 5 6 3 2" xfId="4567" xr:uid="{ACD83D57-3DE5-4558-BE38-8475C61839FE}"/>
    <cellStyle name="Normal 5 5 6 3 2 2" xfId="9339" xr:uid="{B2082EEB-65FE-4F3B-BFFB-5544B1414BDE}"/>
    <cellStyle name="Normal 5 5 6 3 2 2 2" xfId="29313" xr:uid="{8A92274D-027B-4A60-A6E7-C43392C0C43B}"/>
    <cellStyle name="Normal 5 5 6 3 2 2 3" xfId="19719" xr:uid="{D3513F62-205E-49C7-A0D8-7242F205123E}"/>
    <cellStyle name="Normal 5 5 6 3 2 3" xfId="12172" xr:uid="{00C44274-DA69-4A6C-9265-49E7873A84CD}"/>
    <cellStyle name="Normal 5 5 6 3 2 3 2" xfId="22552" xr:uid="{A81F6365-28D6-4CA6-8501-C6F296B31710}"/>
    <cellStyle name="Normal 5 5 6 3 2 4" xfId="24777" xr:uid="{4597C8CF-6853-4785-A153-F2D6BEB4A80D}"/>
    <cellStyle name="Normal 5 5 6 3 2 5" xfId="16886" xr:uid="{E26DD20E-0140-4D48-A1A4-B69222AF14F1}"/>
    <cellStyle name="Normal 5 5 6 3 3" xfId="5375" xr:uid="{F51C0721-BBA3-461C-9BB7-C687AFDC0ABB}"/>
    <cellStyle name="Normal 5 5 6 3 3 2" xfId="26853" xr:uid="{A495A101-35A8-4017-A3CA-76C27D562F57}"/>
    <cellStyle name="Normal 5 5 6 3 3 3" xfId="27732" xr:uid="{DDCBFF35-41AE-4524-85CD-0AF80E2A4BD4}"/>
    <cellStyle name="Normal 5 5 6 3 3 4" xfId="14672" xr:uid="{432695F9-6711-4AC9-88D9-FD85C71B1064}"/>
    <cellStyle name="Normal 5 5 6 3 4" xfId="7125" xr:uid="{C6515211-7A56-4FEF-A578-57C661268797}"/>
    <cellStyle name="Normal 5 5 6 3 4 2" xfId="26294" xr:uid="{CF22D48D-09C9-49FB-A2FF-C2F69C9C45F3}"/>
    <cellStyle name="Normal 5 5 6 3 4 3" xfId="28403" xr:uid="{9B985830-4FA7-4645-8568-0B9F49912AE0}"/>
    <cellStyle name="Normal 5 5 6 3 4 4" xfId="17505" xr:uid="{5C33A17E-3D29-43F0-BBDE-F347BE8C996D}"/>
    <cellStyle name="Normal 5 5 6 3 5" xfId="9958" xr:uid="{08FC8579-C9D5-4FC4-BD15-8576FF1397AC}"/>
    <cellStyle name="Normal 5 5 6 3 5 2" xfId="29438" xr:uid="{B27F0A07-3523-418C-B6BB-98F3D23D0A4E}"/>
    <cellStyle name="Normal 5 5 6 3 5 3" xfId="20338" xr:uid="{126EDBB3-8A5F-46EF-8E95-D4F13FED7E5E}"/>
    <cellStyle name="Normal 5 5 6 3 6" xfId="23082" xr:uid="{E237F0A5-6513-4735-A38F-86FB094DBCA1}"/>
    <cellStyle name="Normal 5 5 6 3 7" xfId="13991" xr:uid="{DF9C8095-BC55-4766-A742-79804A643804}"/>
    <cellStyle name="Normal 5 5 6 4" xfId="1224" xr:uid="{00000000-0005-0000-0000-00008E060000}"/>
    <cellStyle name="Normal 5 5 6 4 2" xfId="5376" xr:uid="{86FD4E8C-082F-4BEC-916B-07BFF450C7AF}"/>
    <cellStyle name="Normal 5 5 6 4 2 2" xfId="22949" xr:uid="{D66E9271-00C6-48E6-9854-C9FCA2482B6E}"/>
    <cellStyle name="Normal 5 5 6 4 2 3" xfId="26732" xr:uid="{81D18B65-E513-42F7-B581-A75F2EDB1D2F}"/>
    <cellStyle name="Normal 5 5 6 4 2 4" xfId="14673" xr:uid="{B4B4FF8D-0A85-4AA9-8DF9-379D4EB57653}"/>
    <cellStyle name="Normal 5 5 6 4 3" xfId="7126" xr:uid="{3B0E9406-A094-4E19-8AF5-BFE908960147}"/>
    <cellStyle name="Normal 5 5 6 4 3 2" xfId="28416" xr:uid="{BA43560F-41EA-43C1-AF4A-B43F7C22E59F}"/>
    <cellStyle name="Normal 5 5 6 4 3 3" xfId="17506" xr:uid="{3A34CD3A-4373-47F0-8B09-C815DBB85517}"/>
    <cellStyle name="Normal 5 5 6 4 4" xfId="9959" xr:uid="{00A68561-A889-4876-BD93-DCD4E076BA39}"/>
    <cellStyle name="Normal 5 5 6 4 4 2" xfId="20339" xr:uid="{3ABC0843-2C5F-46D9-B912-5C12BB77CA5B}"/>
    <cellStyle name="Normal 5 5 6 4 5" xfId="22944" xr:uid="{356FEBF9-1137-4BF0-8596-C71DB88BD296}"/>
    <cellStyle name="Normal 5 5 6 4 6" xfId="13474" xr:uid="{001E17DE-2D5E-489E-BFC4-4AEF2E917B35}"/>
    <cellStyle name="Normal 5 5 6 5" xfId="2578" xr:uid="{00000000-0005-0000-0000-00007F070000}"/>
    <cellStyle name="Normal 5 5 6 5 2" xfId="5843" xr:uid="{151CA46E-5812-4546-9888-067ACA00706C}"/>
    <cellStyle name="Normal 5 5 6 5 2 2" xfId="27895" xr:uid="{C8FDCBE8-1CFA-45A8-A557-2BAB27E8DB55}"/>
    <cellStyle name="Normal 5 5 6 5 2 3" xfId="15250" xr:uid="{0670CA33-C44B-4A1C-926B-D5A1F99BE1A2}"/>
    <cellStyle name="Normal 5 5 6 5 3" xfId="7703" xr:uid="{488B38C3-B909-489F-9E3E-C127E39FE0FC}"/>
    <cellStyle name="Normal 5 5 6 5 3 2" xfId="18083" xr:uid="{6CAB44CC-D3F5-4FAF-B02E-06875B7715CC}"/>
    <cellStyle name="Normal 5 5 6 5 4" xfId="10536" xr:uid="{F0BB4B85-C2FE-48C0-9035-F59F6B6AF553}"/>
    <cellStyle name="Normal 5 5 6 5 4 2" xfId="20916" xr:uid="{5D34E16D-65A8-4796-B423-B869C0EC33AE}"/>
    <cellStyle name="Normal 5 5 6 5 5" xfId="25041" xr:uid="{10CE3F26-A178-42B3-8CFB-B5EE0FBF41E0}"/>
    <cellStyle name="Normal 5 5 6 5 6" xfId="12966" xr:uid="{9F7E1AE8-61D7-43B4-84C3-BB6A2BC47D29}"/>
    <cellStyle name="Normal 5 5 6 6" xfId="2384" xr:uid="{00000000-0005-0000-0000-000079070000}"/>
    <cellStyle name="Normal 5 5 6 6 2" xfId="7511" xr:uid="{915E2F73-636F-47E4-9C3E-B5751BBAC000}"/>
    <cellStyle name="Normal 5 5 6 6 2 2" xfId="27524" xr:uid="{A9800C9F-CA9F-438C-8267-C35D597EC015}"/>
    <cellStyle name="Normal 5 5 6 6 2 3" xfId="17891" xr:uid="{AD156AFE-689A-4610-B8D3-86099B7264D1}"/>
    <cellStyle name="Normal 5 5 6 6 3" xfId="10344" xr:uid="{50B70286-31B7-4705-A652-EEA9BF7487C1}"/>
    <cellStyle name="Normal 5 5 6 6 3 2" xfId="20724" xr:uid="{10AB95FA-D702-4886-A63B-ABFA0AC50956}"/>
    <cellStyle name="Normal 5 5 6 6 4" xfId="25398" xr:uid="{6FF132A8-AC59-47F8-B313-57B497617DD7}"/>
    <cellStyle name="Normal 5 5 6 6 5" xfId="15058" xr:uid="{D9CF1F1B-CA38-45C6-BB21-400D5B7E3B6B}"/>
    <cellStyle name="Normal 5 5 6 7" xfId="4029" xr:uid="{4C08CD9B-604C-4ADB-A4AF-D05931C1CD7D}"/>
    <cellStyle name="Normal 5 5 6 7 2" xfId="8830" xr:uid="{A1F41227-AEFD-4126-8736-F2CFC05EA1AF}"/>
    <cellStyle name="Normal 5 5 6 7 2 2" xfId="19210" xr:uid="{B4E907F3-BE3A-4D0A-9835-3CE217D62A2B}"/>
    <cellStyle name="Normal 5 5 6 7 3" xfId="11663" xr:uid="{A62C39DD-9B42-4CF3-B6C6-0A1CFF9C6F99}"/>
    <cellStyle name="Normal 5 5 6 7 3 2" xfId="22043" xr:uid="{121163AC-B2D9-428B-BAEA-9FBE2FFE74DC}"/>
    <cellStyle name="Normal 5 5 6 7 4" xfId="26764" xr:uid="{CD398623-6C6C-4BC2-82A4-C832B8AB9E58}"/>
    <cellStyle name="Normal 5 5 6 7 5" xfId="16377" xr:uid="{AFFAC0D2-105D-4FD1-9A2C-08044472405C}"/>
    <cellStyle name="Normal 5 5 6 8" xfId="5372" xr:uid="{C8B8751A-F737-4FFF-B4AF-2ED804A41D50}"/>
    <cellStyle name="Normal 5 5 6 8 2" xfId="14669" xr:uid="{D4DB0CD4-5517-4CA3-927B-01EB62213EAC}"/>
    <cellStyle name="Normal 5 5 6 9" xfId="7122" xr:uid="{085E023A-E4FA-4ACC-B822-992E07188A31}"/>
    <cellStyle name="Normal 5 5 6 9 2" xfId="17502" xr:uid="{E75F1C48-21C4-4E40-8F71-C8D5459D0AFD}"/>
    <cellStyle name="Normal 5 5 7" xfId="1225" xr:uid="{00000000-0005-0000-0000-00008F060000}"/>
    <cellStyle name="Normal 5 5 7 10" xfId="12619" xr:uid="{2CE59225-D865-4685-BFE3-B2793300DD83}"/>
    <cellStyle name="Normal 5 5 7 2" xfId="1226" xr:uid="{00000000-0005-0000-0000-000090060000}"/>
    <cellStyle name="Normal 5 5 7 2 2" xfId="2967" xr:uid="{00000000-0005-0000-0000-000082070000}"/>
    <cellStyle name="Normal 5 5 7 2 2 2" xfId="6132" xr:uid="{DF12A09B-446A-4806-8AA7-52F18594D853}"/>
    <cellStyle name="Normal 5 5 7 2 2 2 2" xfId="28133" xr:uid="{287D7080-CAC1-48FB-BDC8-DBDEF7205421}"/>
    <cellStyle name="Normal 5 5 7 2 2 2 3" xfId="26679" xr:uid="{2D34B869-C594-4F32-BA84-C78E41629D48}"/>
    <cellStyle name="Normal 5 5 7 2 2 2 4" xfId="15610" xr:uid="{15546E4B-B6FC-4619-BDB9-9AF5F1C16235}"/>
    <cellStyle name="Normal 5 5 7 2 2 3" xfId="8063" xr:uid="{64AF773E-6ACD-420B-B8D2-4FB5849D8190}"/>
    <cellStyle name="Normal 5 5 7 2 2 3 2" xfId="28761" xr:uid="{BE449C1B-FF30-4ADA-8453-43358F611491}"/>
    <cellStyle name="Normal 5 5 7 2 2 3 3" xfId="18443" xr:uid="{0075D294-103E-41F3-8119-1E6847751D82}"/>
    <cellStyle name="Normal 5 5 7 2 2 4" xfId="10896" xr:uid="{C0E9075E-DA7D-4089-AFF1-44199F22AC36}"/>
    <cellStyle name="Normal 5 5 7 2 2 4 2" xfId="21276" xr:uid="{75EC0386-19EF-4DCD-8937-70975FCEA266}"/>
    <cellStyle name="Normal 5 5 7 2 2 5" xfId="22794" xr:uid="{C80C1820-97C4-4E5B-AB92-0FAE4E57DF58}"/>
    <cellStyle name="Normal 5 5 7 2 2 6" xfId="13475" xr:uid="{114C263B-841E-45C9-9B90-A4796F0A2D8B}"/>
    <cellStyle name="Normal 5 5 7 2 3" xfId="5378" xr:uid="{62B1FFD8-3506-4F23-A9D5-0A302EE5EC5B}"/>
    <cellStyle name="Normal 5 5 7 2 3 2" xfId="24709" xr:uid="{5E132235-FA12-4C6C-9BC5-1DF08708EBE7}"/>
    <cellStyle name="Normal 5 5 7 2 3 3" xfId="28236" xr:uid="{D45E94F4-FED9-4F57-9576-3BFCFDDB1983}"/>
    <cellStyle name="Normal 5 5 7 2 3 4" xfId="14675" xr:uid="{73BF6DC8-DC03-4F41-B6BA-BF9712DA6D16}"/>
    <cellStyle name="Normal 5 5 7 2 4" xfId="7128" xr:uid="{007A5B14-E276-4597-8BA7-3A1D9F27A771}"/>
    <cellStyle name="Normal 5 5 7 2 4 2" xfId="26708" xr:uid="{4204EA0E-2CD8-4B31-BF39-F255100557C7}"/>
    <cellStyle name="Normal 5 5 7 2 4 3" xfId="26603" xr:uid="{9587304A-298C-42C2-89FE-A8D871D8B372}"/>
    <cellStyle name="Normal 5 5 7 2 4 4" xfId="17508" xr:uid="{F4219942-775D-49A8-B231-ADDF3238F212}"/>
    <cellStyle name="Normal 5 5 7 2 5" xfId="9961" xr:uid="{AA89878B-9247-486A-AEA6-FA18B854A097}"/>
    <cellStyle name="Normal 5 5 7 2 5 2" xfId="29439" xr:uid="{725804D9-55D1-48E9-9120-665ED0F66786}"/>
    <cellStyle name="Normal 5 5 7 2 5 3" xfId="20341" xr:uid="{EAF87BE4-15A0-4052-B4EA-009CD7B85D1C}"/>
    <cellStyle name="Normal 5 5 7 2 6" xfId="24532" xr:uid="{0DE5A35A-2E97-4301-8B12-1416B692F726}"/>
    <cellStyle name="Normal 5 5 7 2 7" xfId="12777" xr:uid="{E65F1D4D-7A99-4C0B-BB48-AD4A31224019}"/>
    <cellStyle name="Normal 5 5 7 3" xfId="1227" xr:uid="{00000000-0005-0000-0000-000091060000}"/>
    <cellStyle name="Normal 5 5 7 3 2" xfId="5379" xr:uid="{5D1B5A8B-DFD3-4E3B-B7AE-8808F340FA31}"/>
    <cellStyle name="Normal 5 5 7 3 2 2" xfId="26715" xr:uid="{B71CB86C-65D1-407B-8217-2604C578C11A}"/>
    <cellStyle name="Normal 5 5 7 3 2 3" xfId="25847" xr:uid="{AE74042E-DD15-4649-9D09-647A425563FF}"/>
    <cellStyle name="Normal 5 5 7 3 2 4" xfId="14676" xr:uid="{E5A02E31-6126-4AF7-95E5-AAAABE9064F1}"/>
    <cellStyle name="Normal 5 5 7 3 3" xfId="7129" xr:uid="{4F3261E5-D6A6-43ED-95EF-0D3E97758D08}"/>
    <cellStyle name="Normal 5 5 7 3 3 2" xfId="27426" xr:uid="{FC15D81A-F1B1-45F9-A769-5A122F50485D}"/>
    <cellStyle name="Normal 5 5 7 3 3 3" xfId="26844" xr:uid="{CE0ED922-644C-4F58-ACED-9C99FFD88B89}"/>
    <cellStyle name="Normal 5 5 7 3 3 4" xfId="17509" xr:uid="{C5163A04-4DD4-4ABD-80FE-8EC5140B5C0C}"/>
    <cellStyle name="Normal 5 5 7 3 4" xfId="9962" xr:uid="{8CBBAEC9-B7D1-46C6-B886-F34EAF682803}"/>
    <cellStyle name="Normal 5 5 7 3 4 2" xfId="29440" xr:uid="{16DDF990-AB59-42FC-AE78-DBAD703881B7}"/>
    <cellStyle name="Normal 5 5 7 3 4 3" xfId="20342" xr:uid="{005259F5-E70A-4213-AF68-0E4641894199}"/>
    <cellStyle name="Normal 5 5 7 3 5" xfId="22855" xr:uid="{0348CF96-F6F3-4C6D-B4BA-A803C5FEC7A0}"/>
    <cellStyle name="Normal 5 5 7 3 6" xfId="13281" xr:uid="{31327C97-CA05-47DE-A323-66B96157E7E6}"/>
    <cellStyle name="Normal 5 5 7 4" xfId="2385" xr:uid="{00000000-0005-0000-0000-000080070000}"/>
    <cellStyle name="Normal 5 5 7 4 2" xfId="7512" xr:uid="{06620718-82D7-449D-BC8A-65A1FCA7CD1B}"/>
    <cellStyle name="Normal 5 5 7 4 2 2" xfId="28370" xr:uid="{77AAB7CD-CFEC-44E3-96B6-8B73E3271381}"/>
    <cellStyle name="Normal 5 5 7 4 2 3" xfId="17892" xr:uid="{203BDB86-0203-4140-B4EB-DAF2293C7CCB}"/>
    <cellStyle name="Normal 5 5 7 4 3" xfId="10345" xr:uid="{67C5DDFE-B833-4338-A4EC-91A2E34F312A}"/>
    <cellStyle name="Normal 5 5 7 4 3 2" xfId="20725" xr:uid="{EC4D44FF-D7FF-4402-B5A6-8BA33E08BAC5}"/>
    <cellStyle name="Normal 5 5 7 4 4" xfId="25462" xr:uid="{DA714827-6702-43DE-B389-0EDF388AE5EA}"/>
    <cellStyle name="Normal 5 5 7 4 5" xfId="15059" xr:uid="{A7F1EB7E-D4B4-4905-B109-EC7EF55C49F8}"/>
    <cellStyle name="Normal 5 5 7 5" xfId="4030" xr:uid="{ED947DAA-371E-4C03-B6A7-8372C0C37EB6}"/>
    <cellStyle name="Normal 5 5 7 5 2" xfId="8831" xr:uid="{F9271682-9920-47AF-A906-7F969C6C0BCB}"/>
    <cellStyle name="Normal 5 5 7 5 2 2" xfId="28990" xr:uid="{9A639588-9BB2-45D2-9A6E-0F165BF35CC5}"/>
    <cellStyle name="Normal 5 5 7 5 2 3" xfId="19211" xr:uid="{6D987478-876F-4959-B431-5670F63D80AC}"/>
    <cellStyle name="Normal 5 5 7 5 3" xfId="11664" xr:uid="{0B668A09-0B6A-4A72-B2A7-B046302FC851}"/>
    <cellStyle name="Normal 5 5 7 5 3 2" xfId="22044" xr:uid="{E8ADD2EE-4298-424F-AAA2-20A7F2FE34F5}"/>
    <cellStyle name="Normal 5 5 7 5 4" xfId="23976" xr:uid="{362AAFC4-B91E-4DEC-B618-C89A9892DD4E}"/>
    <cellStyle name="Normal 5 5 7 5 5" xfId="16378" xr:uid="{086519B5-B122-460C-B5FC-1E50E222F34D}"/>
    <cellStyle name="Normal 5 5 7 6" xfId="5377" xr:uid="{26300556-557E-4082-8B60-B8830D25A460}"/>
    <cellStyle name="Normal 5 5 7 6 2" xfId="27757" xr:uid="{885ED2A7-0EDC-48D2-97DD-F55865D06BC9}"/>
    <cellStyle name="Normal 5 5 7 6 3" xfId="28211" xr:uid="{EC5D5EA3-7881-46A6-B0A6-BF5F976471EA}"/>
    <cellStyle name="Normal 5 5 7 6 4" xfId="14674" xr:uid="{50C9F68A-C3C5-4C1D-9F17-A272EAD10A97}"/>
    <cellStyle name="Normal 5 5 7 7" xfId="7127" xr:uid="{17F7932A-0BB0-42C5-9388-A4903D0A5069}"/>
    <cellStyle name="Normal 5 5 7 7 2" xfId="27293" xr:uid="{0EA9BA65-7403-4833-8623-2657BE8EA453}"/>
    <cellStyle name="Normal 5 5 7 7 3" xfId="17507" xr:uid="{9A2206DC-59DF-4A72-9FFC-5E36168D1C10}"/>
    <cellStyle name="Normal 5 5 7 8" xfId="9960" xr:uid="{6935D2E1-57D5-41C9-8D13-32764C290B24}"/>
    <cellStyle name="Normal 5 5 7 8 2" xfId="20340" xr:uid="{C53E5CD7-732F-4FFC-95AD-8B0C6F9D5534}"/>
    <cellStyle name="Normal 5 5 7 9" xfId="23853" xr:uid="{EA45A73B-8161-459B-8D64-E0A17181CCBC}"/>
    <cellStyle name="Normal 5 5 8" xfId="1228" xr:uid="{00000000-0005-0000-0000-000092060000}"/>
    <cellStyle name="Normal 5 5 8 10" xfId="12620" xr:uid="{4692576D-8AE3-450E-8272-9E48C4FD90CD}"/>
    <cellStyle name="Normal 5 5 8 2" xfId="1229" xr:uid="{00000000-0005-0000-0000-000093060000}"/>
    <cellStyle name="Normal 5 5 8 2 2" xfId="2968" xr:uid="{00000000-0005-0000-0000-000086070000}"/>
    <cellStyle name="Normal 5 5 8 2 2 2" xfId="6133" xr:uid="{23583555-56F1-4626-A3D2-93F8AD74FC7C}"/>
    <cellStyle name="Normal 5 5 8 2 2 2 2" xfId="26060" xr:uid="{17BB1EC5-47B5-42DC-A7F1-62E1932F379A}"/>
    <cellStyle name="Normal 5 5 8 2 2 2 3" xfId="28204" xr:uid="{1CD5DF35-3813-48B7-9249-D550A8FBFBC1}"/>
    <cellStyle name="Normal 5 5 8 2 2 2 4" xfId="15611" xr:uid="{C98894EB-883D-493A-B53D-A6A32DB37AF4}"/>
    <cellStyle name="Normal 5 5 8 2 2 3" xfId="8064" xr:uid="{D241DEDD-FF0C-4A85-9445-1C80D1D9D2BB}"/>
    <cellStyle name="Normal 5 5 8 2 2 3 2" xfId="28762" xr:uid="{AEF191AE-C1DB-4F24-8595-4374070D62A5}"/>
    <cellStyle name="Normal 5 5 8 2 2 3 3" xfId="18444" xr:uid="{8971FB0E-A446-4AE9-88ED-CCF7E3AB18B5}"/>
    <cellStyle name="Normal 5 5 8 2 2 4" xfId="10897" xr:uid="{4A64BE24-DD55-4796-BF60-CCC45FC14999}"/>
    <cellStyle name="Normal 5 5 8 2 2 4 2" xfId="21277" xr:uid="{A0448FD8-514E-4B38-97B0-5C920562CCE6}"/>
    <cellStyle name="Normal 5 5 8 2 2 5" xfId="25389" xr:uid="{304FCE7B-DBF4-4A85-A0EB-2D09E9A4E16C}"/>
    <cellStyle name="Normal 5 5 8 2 2 6" xfId="13476" xr:uid="{0FDF7A1A-7DE7-4386-8B1E-0081216BA5B1}"/>
    <cellStyle name="Normal 5 5 8 2 3" xfId="5381" xr:uid="{28E26E73-B0EA-480D-A7FA-647939548711}"/>
    <cellStyle name="Normal 5 5 8 2 3 2" xfId="22788" xr:uid="{05A1BB14-5CC5-4969-9205-57AA7EABDBFC}"/>
    <cellStyle name="Normal 5 5 8 2 3 3" xfId="25862" xr:uid="{E4A49593-FE91-4477-A730-9BCC4AB579B5}"/>
    <cellStyle name="Normal 5 5 8 2 3 4" xfId="14678" xr:uid="{8632A19C-0EAA-43DC-A8E8-F2F97D8C4A28}"/>
    <cellStyle name="Normal 5 5 8 2 4" xfId="7131" xr:uid="{29DA3E0B-4167-4F0C-939E-5866351703BB}"/>
    <cellStyle name="Normal 5 5 8 2 4 2" xfId="25937" xr:uid="{FD958FAC-B768-4688-B47A-D42A14956D24}"/>
    <cellStyle name="Normal 5 5 8 2 4 3" xfId="28640" xr:uid="{A8B49F71-4CD3-4161-923F-BFE38AB9D0E6}"/>
    <cellStyle name="Normal 5 5 8 2 4 4" xfId="17511" xr:uid="{AAFE3A54-9E83-4D75-A862-B7A2AC257A8B}"/>
    <cellStyle name="Normal 5 5 8 2 5" xfId="9964" xr:uid="{86CA0C47-DEE8-4923-BBA0-B6917FB44FD3}"/>
    <cellStyle name="Normal 5 5 8 2 5 2" xfId="29441" xr:uid="{9109907C-4C0F-4B69-85D7-F8D1191FD9E8}"/>
    <cellStyle name="Normal 5 5 8 2 5 3" xfId="20344" xr:uid="{CDE8E9AF-4DAE-4662-AC89-5032923A5175}"/>
    <cellStyle name="Normal 5 5 8 2 6" xfId="24402" xr:uid="{A31D9859-204A-484B-807F-2F0083417206}"/>
    <cellStyle name="Normal 5 5 8 2 7" xfId="12778" xr:uid="{0E95C321-2520-4C9A-88AD-5D434E3F727B}"/>
    <cellStyle name="Normal 5 5 8 3" xfId="1230" xr:uid="{00000000-0005-0000-0000-000094060000}"/>
    <cellStyle name="Normal 5 5 8 3 2" xfId="5382" xr:uid="{88FD3DDF-4C7F-4F5B-8FAD-3A109E913FFF}"/>
    <cellStyle name="Normal 5 5 8 3 2 2" xfId="27117" xr:uid="{CF8DD38A-CD75-4DA5-BFFA-82DC0BA5D007}"/>
    <cellStyle name="Normal 5 5 8 3 2 3" xfId="27181" xr:uid="{2B08D43A-53B8-448B-84A9-E9102893CD8A}"/>
    <cellStyle name="Normal 5 5 8 3 2 4" xfId="14679" xr:uid="{46ED660E-0474-4C37-9A58-989BEE2A2F67}"/>
    <cellStyle name="Normal 5 5 8 3 3" xfId="7132" xr:uid="{3AF719DC-EEBB-4037-8A07-3409B0B4026D}"/>
    <cellStyle name="Normal 5 5 8 3 3 2" xfId="28001" xr:uid="{6DCBEFDC-1A2D-4C78-A7C8-925F50C1DAF4}"/>
    <cellStyle name="Normal 5 5 8 3 3 3" xfId="28134" xr:uid="{4F50F1CA-3439-4758-92E8-1C92B121C9C4}"/>
    <cellStyle name="Normal 5 5 8 3 3 4" xfId="17512" xr:uid="{B9102EEC-5509-405C-ACCD-30FDFAD1F030}"/>
    <cellStyle name="Normal 5 5 8 3 4" xfId="9965" xr:uid="{B9D2C06B-972E-488D-9A65-F3FE21FE0D8D}"/>
    <cellStyle name="Normal 5 5 8 3 4 2" xfId="29442" xr:uid="{1A6A0D2B-9F47-4568-9BBC-A727B9EBBBB1}"/>
    <cellStyle name="Normal 5 5 8 3 4 3" xfId="20345" xr:uid="{EA313959-F7BC-4595-B38D-D6B2039B8207}"/>
    <cellStyle name="Normal 5 5 8 3 5" xfId="24717" xr:uid="{1D4D5F3A-B42C-4E6D-9BB2-594F2E456AC4}"/>
    <cellStyle name="Normal 5 5 8 3 6" xfId="13282" xr:uid="{CC60B2D0-00F3-4C65-A4FF-8CFC5973BC19}"/>
    <cellStyle name="Normal 5 5 8 4" xfId="2386" xr:uid="{00000000-0005-0000-0000-000084070000}"/>
    <cellStyle name="Normal 5 5 8 4 2" xfId="7513" xr:uid="{0E501E06-021C-4E16-9171-904D17CD0F51}"/>
    <cellStyle name="Normal 5 5 8 4 2 2" xfId="27616" xr:uid="{0129CB36-5BB4-4EFF-8AF5-876BDBFD24B9}"/>
    <cellStyle name="Normal 5 5 8 4 2 3" xfId="17893" xr:uid="{B310EC6F-2212-4190-A4B1-F70EA5F45D76}"/>
    <cellStyle name="Normal 5 5 8 4 3" xfId="10346" xr:uid="{C09EB9F6-35D9-4AA0-AC49-F8222A3DD781}"/>
    <cellStyle name="Normal 5 5 8 4 3 2" xfId="20726" xr:uid="{248D407E-3C7C-4679-B9BB-E19D64B0AD1E}"/>
    <cellStyle name="Normal 5 5 8 4 4" xfId="25176" xr:uid="{DBD86CAA-906A-40DC-8A27-C3BD988E3D0F}"/>
    <cellStyle name="Normal 5 5 8 4 5" xfId="15060" xr:uid="{6655A872-F6DC-41B0-B026-D6C078598353}"/>
    <cellStyle name="Normal 5 5 8 5" xfId="4031" xr:uid="{6FD30347-E184-4327-B45F-7226DDACB066}"/>
    <cellStyle name="Normal 5 5 8 5 2" xfId="8832" xr:uid="{3E3659E3-7EDE-43BE-9B86-26156D6890FE}"/>
    <cellStyle name="Normal 5 5 8 5 2 2" xfId="28991" xr:uid="{0145E712-EAAD-4297-AB0F-A1705372752A}"/>
    <cellStyle name="Normal 5 5 8 5 2 3" xfId="19212" xr:uid="{C8D2A082-A26C-40D6-8777-E977FE91F652}"/>
    <cellStyle name="Normal 5 5 8 5 3" xfId="11665" xr:uid="{BBA9C86D-8B7E-4068-BD7C-64971C5CF0BE}"/>
    <cellStyle name="Normal 5 5 8 5 3 2" xfId="22045" xr:uid="{0283CA92-74AB-4338-BCA3-D9BA32AE6180}"/>
    <cellStyle name="Normal 5 5 8 5 4" xfId="23017" xr:uid="{86435221-29A9-419C-AD4D-C63D913CAE0A}"/>
    <cellStyle name="Normal 5 5 8 5 5" xfId="16379" xr:uid="{4201ABC3-F5F7-4C3D-9C5E-44EA5E11C04E}"/>
    <cellStyle name="Normal 5 5 8 6" xfId="5380" xr:uid="{2B6F67D7-2E1F-4B28-9F6E-F54B4F89B037}"/>
    <cellStyle name="Normal 5 5 8 6 2" xfId="28734" xr:uid="{967795E7-74C9-42ED-93AB-D7521134F9D6}"/>
    <cellStyle name="Normal 5 5 8 6 3" xfId="26227" xr:uid="{BED9E503-CAC9-4497-85A1-2B2915EBB4A8}"/>
    <cellStyle name="Normal 5 5 8 6 4" xfId="14677" xr:uid="{829F3A83-B132-403D-AE92-711F3C17F0D4}"/>
    <cellStyle name="Normal 5 5 8 7" xfId="7130" xr:uid="{0FACAD69-D070-49F9-8403-38F7B1AABAD7}"/>
    <cellStyle name="Normal 5 5 8 7 2" xfId="26190" xr:uid="{F4F9371D-5CE0-4F5A-9451-65D4C3851AE0}"/>
    <cellStyle name="Normal 5 5 8 7 3" xfId="17510" xr:uid="{B7A14410-470A-4573-941F-E325DB05E722}"/>
    <cellStyle name="Normal 5 5 8 8" xfId="9963" xr:uid="{69CBE24C-AEDE-4A2B-9DE0-1E446FF6810F}"/>
    <cellStyle name="Normal 5 5 8 8 2" xfId="20343" xr:uid="{B7D3E168-ACD8-4D0A-A031-27A7A05810D9}"/>
    <cellStyle name="Normal 5 5 8 9" xfId="23704"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5" xr:uid="{F083B5EB-43B9-4590-83CA-856969DC4BF4}"/>
    <cellStyle name="Normal 5 6 2" xfId="29637" xr:uid="{B75DEE0B-F534-46AF-9926-93D48AEAA1C2}"/>
    <cellStyle name="Normal 5 6 3" xfId="30361" xr:uid="{94F71B0E-9972-43D2-A698-4F5F8EC6B35B}"/>
    <cellStyle name="Normal 5 6 3 2" xfId="30510" xr:uid="{9F3E153B-B09B-471D-A946-A10EBA1534EE}"/>
    <cellStyle name="Normal 5 6 4" xfId="31701" xr:uid="{41B7F247-B74F-4329-A0A1-682D6C24C354}"/>
    <cellStyle name="Normal 5 7" xfId="30109" xr:uid="{B86EA2F7-3D8C-4453-9463-4535C564224A}"/>
    <cellStyle name="Normal 5 7 2" xfId="31495"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5"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8" xr:uid="{36DF93BC-14C0-4C8D-9939-43490568E73B}"/>
    <cellStyle name="Normal 6 2 4 2 3 3" xfId="30270" xr:uid="{64E7B98A-5618-4F94-BBB0-CE729F04F1ED}"/>
    <cellStyle name="Normal 6 2 4 2 3 3 2" xfId="31413" xr:uid="{F1A26C63-AE42-4F04-8891-03B490C2D338}"/>
    <cellStyle name="Normal 6 2 4 2 3 4" xfId="31610" xr:uid="{E337A21F-9B74-4399-88F3-B6426EE26747}"/>
    <cellStyle name="Normal 6 2 4 3" xfId="1241" xr:uid="{00000000-0005-0000-0000-00009F060000}"/>
    <cellStyle name="Normal 6 2 4 3 2" xfId="31304" xr:uid="{928413FA-20ED-46F2-9E40-B8E246A45F39}"/>
    <cellStyle name="Normal 6 2 4 4" xfId="29854" xr:uid="{AA4C1F12-DEA9-457E-AEF5-0DB4A6E59CD3}"/>
    <cellStyle name="Normal 6 2 5" xfId="1242" xr:uid="{00000000-0005-0000-0000-0000A0060000}"/>
    <cellStyle name="Normal 6 2 6" xfId="31264"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3" xr:uid="{BCEE65C1-493F-43A2-8225-D8AF26E4B811}"/>
    <cellStyle name="Normal 6 3 3 3 2 3 2 2 3" xfId="23064"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3" xr:uid="{52032595-B136-4D2C-B500-82ADF7DF1B2A}"/>
    <cellStyle name="Normal 6 3 3 3 2 3 2 3 3 3" xfId="30271" xr:uid="{D89606A7-7F62-4BEF-BBAC-371DD44B78A1}"/>
    <cellStyle name="Normal 6 3 3 3 2 3 2 3 3 3 2" xfId="31414" xr:uid="{0B73902A-7494-489D-AE53-A905FA779E9C}"/>
    <cellStyle name="Normal 6 3 3 3 2 3 2 3 3 4" xfId="31611" xr:uid="{F3422B09-C712-4715-9E74-E2360D1499BA}"/>
    <cellStyle name="Normal 6 3 3 3 2 3 2 4" xfId="23722" xr:uid="{CF6E8B82-0990-4BE4-9413-7C6041332850}"/>
    <cellStyle name="Normal 6 3 3 3 2 3 3" xfId="1254" xr:uid="{00000000-0005-0000-0000-0000AD060000}"/>
    <cellStyle name="Normal 6 3 3 3 2 3 4" xfId="2970" xr:uid="{00000000-0005-0000-0000-000096070000}"/>
    <cellStyle name="Normal 6 3 3 3 2 3 4 2" xfId="31281" xr:uid="{8609F323-400D-4035-9BBF-4A50ABE08EC3}"/>
    <cellStyle name="Normal 6 3 3 3 2 3 5" xfId="2126" xr:uid="{00000000-0005-0000-0000-0000BE020000}"/>
    <cellStyle name="Normal 6 3 3 3 2 3 5 2" xfId="4679" xr:uid="{D6398DC9-E5C9-496E-A2A7-CD5014D2DFA6}"/>
    <cellStyle name="Normal 6 3 3 3 2 3 5 3" xfId="30207" xr:uid="{356E9707-CCEF-4F7C-BF32-0303F4791FE4}"/>
    <cellStyle name="Normal 6 3 3 3 2 3 5 3 2" xfId="31351" xr:uid="{CC12E4D3-F8EB-4CF6-AB97-4D8B2B3693C7}"/>
    <cellStyle name="Normal 6 3 3 3 2 3 5 4" xfId="31547" xr:uid="{87A857A3-2AA9-43F2-8657-50394276CAF6}"/>
    <cellStyle name="Normal 6 3 3 3 2 3 6" xfId="4033" xr:uid="{C3B2AF05-98DC-463A-BA12-C74208D497DD}"/>
    <cellStyle name="Normal 6 3 3 3 2 3 6 2" xfId="4811" xr:uid="{F613BC84-EDE5-4885-8459-F27AF0BB6E85}"/>
    <cellStyle name="Normal 6 3 3 3 2 3 6 3" xfId="30325" xr:uid="{FE425496-F8E2-4D8D-BACC-24E101135861}"/>
    <cellStyle name="Normal 6 3 3 3 2 3 6 3 2" xfId="31468" xr:uid="{E634AE3F-E674-4AA0-825F-3A0FBFBCA056}"/>
    <cellStyle name="Normal 6 3 3 3 2 3 6 4" xfId="31665" xr:uid="{C88B7139-BB51-44C6-81F9-0169CA295B19}"/>
    <cellStyle name="Normal 6 3 3 3 2 3 7" xfId="30145" xr:uid="{DC11676B-B130-4A24-B13D-A1AF24211213}"/>
    <cellStyle name="Normal 6 3 3 3 2 3 7 2" xfId="30512" xr:uid="{2A90FA8B-F176-40AB-B942-C645A0B2AC10}"/>
    <cellStyle name="Normal 6 3 3 3 2 4" xfId="1255" xr:uid="{00000000-0005-0000-0000-0000AE060000}"/>
    <cellStyle name="Normal 6 3 3 3 2 4 2" xfId="2969" xr:uid="{00000000-0005-0000-0000-000097070000}"/>
    <cellStyle name="Normal 6 3 3 3 2 4 3" xfId="24636" xr:uid="{0B99EDD5-5B90-41B3-B148-FF54C30227C9}"/>
    <cellStyle name="Normal 6 3 3 3 2 4 3 2" xfId="29620" xr:uid="{5AD4FC9D-CD04-4CDE-9532-33EB4917BF7B}"/>
    <cellStyle name="Normal 6 3 3 3 2 4 3 3" xfId="29606" xr:uid="{F36EC8D3-C075-4FCC-BB6E-6F17B0D09736}"/>
    <cellStyle name="Normal 6 3 3 3 2 4 3 3 2" xfId="29647" xr:uid="{826F20A1-EE0D-443B-B788-37E26F103C4E}"/>
    <cellStyle name="Normal 6 3 3 3 2 4 3 3 3" xfId="30389" xr:uid="{68412F80-5B7F-4324-AB06-AB62463D18A8}"/>
    <cellStyle name="Normal 6 3 3 3 2 4 3 3 4" xfId="30376" xr:uid="{F1CFB043-722D-4FF7-8349-A408EBFE1248}"/>
    <cellStyle name="Normal 6 3 3 3 2 4 3 3 4 2" xfId="31715" xr:uid="{E1047207-F524-459C-9D5A-B00766BB0693}"/>
    <cellStyle name="Normal 6 3 3 3 2 4 3 4" xfId="30362" xr:uid="{3A82768C-6B5D-4D32-86C4-08DE35B49E64}"/>
    <cellStyle name="Normal 6 3 3 3 2 4 3 4 2" xfId="31702" xr:uid="{7FCFC7B6-2244-4C07-99E2-5744C78CE1C6}"/>
    <cellStyle name="Normal 6 3 3 3 2 5" xfId="2125" xr:uid="{00000000-0005-0000-0000-0000BC020000}"/>
    <cellStyle name="Normal 6 3 3 3 2 5 2" xfId="4636" xr:uid="{6DCD8049-BC85-477D-8DF4-71B624F9476D}"/>
    <cellStyle name="Normal 6 3 3 3 2 5 3" xfId="30206" xr:uid="{37F318ED-ADB1-4A63-94B9-7AD18DADE9C4}"/>
    <cellStyle name="Normal 6 3 3 3 2 5 3 2" xfId="31350" xr:uid="{63937397-5761-4327-97C3-F1A1F4AC80AD}"/>
    <cellStyle name="Normal 6 3 3 3 2 5 4" xfId="31546" xr:uid="{CD9790C9-4E7C-4C12-8572-B6779880FCFF}"/>
    <cellStyle name="Normal 6 3 3 3 2 6" xfId="4032" xr:uid="{2F86E8C3-CFCF-4CC5-896B-92C102F9D7BD}"/>
    <cellStyle name="Normal 6 3 3 3 2 6 2" xfId="4724" xr:uid="{3DE8FA29-3805-45F1-AFC0-AABB851E3B0A}"/>
    <cellStyle name="Normal 6 3 3 3 2 6 3" xfId="30324" xr:uid="{0ECF71C3-B132-42F9-91D6-FA49DFB6CC23}"/>
    <cellStyle name="Normal 6 3 3 3 2 6 3 2" xfId="31467" xr:uid="{64226B14-8E2D-4A6B-B1EA-CFD0A01681C0}"/>
    <cellStyle name="Normal 6 3 3 3 2 6 4" xfId="31664" xr:uid="{DBA5C1A5-A154-4B8F-A90E-5CFDC92DCCDC}"/>
    <cellStyle name="Normal 6 3 3 3 2 7" xfId="30144" xr:uid="{80BE168A-ACEA-40EE-BC12-1FF256FF1F93}"/>
    <cellStyle name="Normal 6 3 3 3 2 7 2" xfId="30511"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4" xr:uid="{AC20A973-25C7-4EEA-B8FC-5F924C46B0FC}"/>
    <cellStyle name="Normal 6 3 3 3 4 2 2 2 3" xfId="3747" xr:uid="{00000000-0005-0000-0000-000016060000}"/>
    <cellStyle name="Normal 6 3 3 3 4 2 2 2 3 2" xfId="4776" xr:uid="{AAE7B9DD-D69F-4E10-BB8B-20D4AC9962F5}"/>
    <cellStyle name="Normal 6 3 3 3 4 2 2 2 3 3" xfId="30272" xr:uid="{C37F18FF-54D7-4AE5-9692-111929E55625}"/>
    <cellStyle name="Normal 6 3 3 3 4 2 2 2 3 3 2" xfId="31415" xr:uid="{249FE48C-C7E7-4065-967D-49544C157FBD}"/>
    <cellStyle name="Normal 6 3 3 3 4 2 2 2 3 4" xfId="31612" xr:uid="{189EC8A1-D2C2-42E5-A270-697BF07C7A33}"/>
    <cellStyle name="Normal 6 3 3 3 4 2 2 2 4" xfId="22660" xr:uid="{CBF90421-D5AC-4CAD-9FD2-36B22A63D893}"/>
    <cellStyle name="Normal 6 3 3 3 4 2 2 3" xfId="2015" xr:uid="{00000000-0005-0000-0000-0000B5060000}"/>
    <cellStyle name="Normal 6 3 3 3 4 2 2 4" xfId="25705" xr:uid="{C5F7ECBA-4F92-4F46-BA83-52E1E22E980F}"/>
    <cellStyle name="Normal 6 3 3 3 4 2 3" xfId="1261" xr:uid="{00000000-0005-0000-0000-0000B6060000}"/>
    <cellStyle name="Normal 6 3 3 3 4 2 3 2" xfId="1262" xr:uid="{00000000-0005-0000-0000-0000B7060000}"/>
    <cellStyle name="Normal 6 3 3 3 4 2 3 2 2" xfId="25667" xr:uid="{E957DF7A-A3D2-43E6-AE06-9A9BCADFE3C5}"/>
    <cellStyle name="Normal 6 3 3 3 4 2 3 2 3" xfId="23563" xr:uid="{82449096-A430-4189-883B-B78564EA965D}"/>
    <cellStyle name="Normal 6 3 3 3 4 2 3 3" xfId="1263" xr:uid="{00000000-0005-0000-0000-0000B8060000}"/>
    <cellStyle name="Normal 6 3 3 3 4 2 3 3 2" xfId="25803" xr:uid="{7B562051-5010-423F-A5F3-DA3469A63612}"/>
    <cellStyle name="Normal 6 3 3 3 4 2 3 3 3" xfId="24255" xr:uid="{D37E907C-74A2-4123-B6C7-51638602FEE9}"/>
    <cellStyle name="Normal 6 3 3 3 4 2 3 4" xfId="2128" xr:uid="{00000000-0005-0000-0000-0000C4020000}"/>
    <cellStyle name="Normal 6 3 3 3 4 2 3 4 2" xfId="4781" xr:uid="{59B8D440-8137-4B7F-A656-CF0510303CA0}"/>
    <cellStyle name="Normal 6 3 3 3 4 2 3 4 3" xfId="30209" xr:uid="{A160096C-0CB9-4F26-AE17-C47BB86B37E8}"/>
    <cellStyle name="Normal 6 3 3 3 4 2 3 4 3 2" xfId="31353" xr:uid="{C3EE6054-A4E1-4094-825A-1C1BF8659EA8}"/>
    <cellStyle name="Normal 6 3 3 3 4 2 3 4 4" xfId="31549" xr:uid="{9102B438-FA41-4457-A61B-AE31F663F9E7}"/>
    <cellStyle name="Normal 6 3 3 3 4 2 3 5" xfId="25801" xr:uid="{593CE574-319A-4AC6-9B5C-702D762FB4CA}"/>
    <cellStyle name="Normal 6 3 3 3 4 2 3 6" xfId="30540" xr:uid="{5EBC0163-4363-4F13-A5DD-AE3FCBD0410B}"/>
    <cellStyle name="Normal 6 3 3 3 4 2 4" xfId="25639" xr:uid="{EABC3D6A-712F-4FB3-BEB7-DF746EAFE1AE}"/>
    <cellStyle name="Normal 6 3 3 3 4 3" xfId="1264" xr:uid="{00000000-0005-0000-0000-0000B9060000}"/>
    <cellStyle name="Normal 6 3 3 3 4 4" xfId="2971" xr:uid="{00000000-0005-0000-0000-00009F070000}"/>
    <cellStyle name="Normal 6 3 3 3 4 4 2" xfId="31293" xr:uid="{186211C7-282C-42A3-AABA-91AA76594D8B}"/>
    <cellStyle name="Normal 6 3 3 3 4 5" xfId="2127" xr:uid="{00000000-0005-0000-0000-0000C1020000}"/>
    <cellStyle name="Normal 6 3 3 3 4 5 2" xfId="4671" xr:uid="{3CF7EC19-F0E2-4711-B08D-946163A456F8}"/>
    <cellStyle name="Normal 6 3 3 3 4 5 3" xfId="30208" xr:uid="{04383268-857B-47C7-9699-654DD5736F7C}"/>
    <cellStyle name="Normal 6 3 3 3 4 5 3 2" xfId="31352" xr:uid="{8F87091D-845B-4E2D-9607-3B2C3F78CB20}"/>
    <cellStyle name="Normal 6 3 3 3 4 5 4" xfId="31548" xr:uid="{F438C024-05C0-4B0E-BC65-1729E3C29826}"/>
    <cellStyle name="Normal 6 3 3 3 4 6" xfId="4034" xr:uid="{4F2918E3-7CCF-44F2-8B12-399DCD69E664}"/>
    <cellStyle name="Normal 6 3 3 3 4 6 2" xfId="4703" xr:uid="{66B78E9E-F4AB-4BA4-9562-EF211951A15F}"/>
    <cellStyle name="Normal 6 3 3 3 4 6 3" xfId="30326" xr:uid="{95C354DC-76FB-4CBE-9FB3-F1E8EDAD6C87}"/>
    <cellStyle name="Normal 6 3 3 3 4 6 3 2" xfId="31469" xr:uid="{B4430622-35CF-4C2E-B9B8-E001BD4035B7}"/>
    <cellStyle name="Normal 6 3 3 3 4 6 4" xfId="31666" xr:uid="{76813517-A76E-44EB-B0B6-46D7F2837E3A}"/>
    <cellStyle name="Normal 6 3 3 3 4 7" xfId="30146" xr:uid="{C2411ACB-20F6-4EE0-8B84-B62097023916}"/>
    <cellStyle name="Normal 6 3 3 3 4 7 2" xfId="30513"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7" xr:uid="{86D2124D-0952-4EE0-8EFD-833837240DB9}"/>
    <cellStyle name="Normal 6 3 3 3 5 3 2 2" xfId="27329" xr:uid="{4A976EB1-446E-435E-9AE3-41D706587218}"/>
    <cellStyle name="Normal 6 3 3 3 5 3 3" xfId="24910" xr:uid="{1B73AC05-9E14-42B7-981E-924978277EB1}"/>
    <cellStyle name="Normal 6 3 3 3 5 3 4" xfId="30273" xr:uid="{B96C46A8-B0B0-4A78-8D66-296041A1E571}"/>
    <cellStyle name="Normal 6 3 3 3 5 3 4 2" xfId="31416" xr:uid="{4EF581FF-DB98-4273-BAC1-15F20033B499}"/>
    <cellStyle name="Normal 6 3 3 3 5 3 5" xfId="31613" xr:uid="{304492C9-34A5-491B-90A2-9FC308872402}"/>
    <cellStyle name="Normal 6 3 3 3 5 4" xfId="24242"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2" xr:uid="{7F0C0093-2374-413B-A5E9-43C55EFC788B}"/>
    <cellStyle name="Normal 6 3 3 4 3 2 2 3" xfId="22912"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2" xr:uid="{DBCCADD4-FC4E-4BFC-A7C2-891AFFCEA356}"/>
    <cellStyle name="Normal 6 3 3 4 3 2 3 3 3" xfId="30274" xr:uid="{91ACDD3A-0E04-489A-B8EF-6EF1F1AE6AAE}"/>
    <cellStyle name="Normal 6 3 3 4 3 2 3 3 3 2" xfId="31417" xr:uid="{9ED99E49-38F8-4258-8C5C-4E6CCF898051}"/>
    <cellStyle name="Normal 6 3 3 4 3 2 3 3 4" xfId="31614" xr:uid="{86DC850B-5ABA-4168-A12B-52BB2D92300C}"/>
    <cellStyle name="Normal 6 3 3 4 3 2 4" xfId="25724" xr:uid="{458F7302-1896-4444-8A91-7EEE77D9B42E}"/>
    <cellStyle name="Normal 6 3 3 4 3 3" xfId="1273" xr:uid="{00000000-0005-0000-0000-0000C3060000}"/>
    <cellStyle name="Normal 6 3 3 4 3 4" xfId="2972" xr:uid="{00000000-0005-0000-0000-0000A5070000}"/>
    <cellStyle name="Normal 6 3 3 4 3 4 2" xfId="31300" xr:uid="{9A618AA1-F692-4092-9D65-77B750975D70}"/>
    <cellStyle name="Normal 6 3 3 4 3 5" xfId="2130" xr:uid="{00000000-0005-0000-0000-0000C8020000}"/>
    <cellStyle name="Normal 6 3 3 4 3 5 2" xfId="3854" xr:uid="{14ADEC9D-23D5-4755-9DD0-8765D24571A4}"/>
    <cellStyle name="Normal 6 3 3 4 3 5 3" xfId="30211" xr:uid="{8435FB26-6920-4CAD-AA91-3600F415560A}"/>
    <cellStyle name="Normal 6 3 3 4 3 5 3 2" xfId="31355" xr:uid="{35DA6502-A4A2-4046-B3CE-4037C2DBBE69}"/>
    <cellStyle name="Normal 6 3 3 4 3 5 4" xfId="31551" xr:uid="{072920CB-D524-41F0-B9ED-C02DFA5CF3AC}"/>
    <cellStyle name="Normal 6 3 3 4 3 6" xfId="4036" xr:uid="{C66D090D-F948-4628-9A4B-3556EC8A8993}"/>
    <cellStyle name="Normal 6 3 3 4 3 6 2" xfId="4739" xr:uid="{6CDE8700-2BC6-4C40-AD11-A661C27D6699}"/>
    <cellStyle name="Normal 6 3 3 4 3 6 3" xfId="30328" xr:uid="{A9169C37-2F33-4AC5-9D16-6468DBFE55C7}"/>
    <cellStyle name="Normal 6 3 3 4 3 6 3 2" xfId="31471" xr:uid="{C08347BC-2FE4-4A4C-88AE-047B4F1111EB}"/>
    <cellStyle name="Normal 6 3 3 4 3 6 4" xfId="31668" xr:uid="{25C9AC63-04F8-44DF-BE45-828C1A0EFA15}"/>
    <cellStyle name="Normal 6 3 3 4 3 7" xfId="30148" xr:uid="{5DD134DE-7771-4AC1-A6C7-CAB182204804}"/>
    <cellStyle name="Normal 6 3 3 4 3 7 2" xfId="30515"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3" xr:uid="{8C9E0BAB-6342-4926-AFDE-1D1CEAEB8D50}"/>
    <cellStyle name="Normal 6 3 3 4 4 3 3" xfId="30275" xr:uid="{7F3E6705-4643-4EF6-886B-EF89E8C009A2}"/>
    <cellStyle name="Normal 6 3 3 4 4 3 3 2" xfId="31418" xr:uid="{519FAA7A-C692-4C62-A964-CCC9D5705A0C}"/>
    <cellStyle name="Normal 6 3 3 4 4 3 4" xfId="31615" xr:uid="{C2001405-3A9E-407C-A41F-4E4E1ECCA430}"/>
    <cellStyle name="Normal 6 3 3 4 5" xfId="2129" xr:uid="{00000000-0005-0000-0000-0000C6020000}"/>
    <cellStyle name="Normal 6 3 3 4 5 2" xfId="3775" xr:uid="{E7CE2CBA-ABE9-40BC-B051-DB9C5FB798E6}"/>
    <cellStyle name="Normal 6 3 3 4 5 3" xfId="30210" xr:uid="{89A8051D-31C3-40B3-9711-90934B61F108}"/>
    <cellStyle name="Normal 6 3 3 4 5 3 2" xfId="31354" xr:uid="{85BF3F84-4BD4-4F22-BAF8-1486D86B8D5C}"/>
    <cellStyle name="Normal 6 3 3 4 5 4" xfId="31550" xr:uid="{A28A8BEB-C65E-4662-A83C-828FBC0BB7C6}"/>
    <cellStyle name="Normal 6 3 3 4 6" xfId="4035" xr:uid="{45BFAD04-BCD7-4CAC-953D-0DBD444CB6D4}"/>
    <cellStyle name="Normal 6 3 3 4 6 2" xfId="4725" xr:uid="{E376E65A-2E16-478D-B2B0-FCA698161DA4}"/>
    <cellStyle name="Normal 6 3 3 4 6 3" xfId="30327" xr:uid="{7B491ED7-6C6A-4219-B6F7-978B126F66AF}"/>
    <cellStyle name="Normal 6 3 3 4 6 3 2" xfId="31470" xr:uid="{7C5376D0-737F-432C-B2D8-A4762CC89502}"/>
    <cellStyle name="Normal 6 3 3 4 6 4" xfId="31667" xr:uid="{5D3A6406-FADF-46CF-957E-3CA6899F60ED}"/>
    <cellStyle name="Normal 6 3 3 4 7" xfId="30147" xr:uid="{838F89EF-1D7F-4065-8D4C-3A4DAF9BF3DA}"/>
    <cellStyle name="Normal 6 3 3 4 7 2" xfId="30514" xr:uid="{05F24ADF-AA50-4531-B604-5CFE29E6FEC6}"/>
    <cellStyle name="Normal 6 3 3 5" xfId="2069" xr:uid="{00000000-0005-0000-0000-0000B9020000}"/>
    <cellStyle name="Normal 6 3 3 5 2" xfId="4798" xr:uid="{907E5E47-F6B2-4DC4-A325-33901AAEA066}"/>
    <cellStyle name="Normal 6 3 3 5 3" xfId="30169" xr:uid="{35A6137A-9A79-4FA9-A0E4-BC9B9671A559}"/>
    <cellStyle name="Normal 6 3 3 5 3 2" xfId="30516" xr:uid="{DABD6C2B-49F9-41EE-B9EE-279CE22049EF}"/>
    <cellStyle name="Normal 6 3 3 5 4" xfId="31509" xr:uid="{FE5EE180-0A6C-4451-850A-0F128D00BDF6}"/>
    <cellStyle name="Normal 6 3 3 6" xfId="30101" xr:uid="{39D311B1-3F99-4637-B6B6-3945F5B433CC}"/>
    <cellStyle name="Normal 6 3 3 6 2" xfId="30474"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6" xr:uid="{914EF0C8-D56B-478B-810B-7CA84A865AFB}"/>
    <cellStyle name="Normal 6 3 4 3 2 2 3" xfId="24994"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2" xr:uid="{FB4D8310-7AEF-4531-9242-402D4EE4CBCA}"/>
    <cellStyle name="Normal 6 3 4 3 2 3 3 3" xfId="30276" xr:uid="{E5F840FE-5104-4857-8DCE-96279A827F92}"/>
    <cellStyle name="Normal 6 3 4 3 2 3 3 3 2" xfId="31419" xr:uid="{4198C9AA-B1FD-49F4-9439-E7F43D107413}"/>
    <cellStyle name="Normal 6 3 4 3 2 3 3 4" xfId="31616" xr:uid="{909DD0D0-1364-42A4-A034-3430836BB697}"/>
    <cellStyle name="Normal 6 3 4 3 2 4" xfId="24958" xr:uid="{0DA149DA-ADAC-4AFA-94DC-BF3AC20BD344}"/>
    <cellStyle name="Normal 6 3 4 3 3" xfId="1281" xr:uid="{00000000-0005-0000-0000-0000CD060000}"/>
    <cellStyle name="Normal 6 3 4 3 4" xfId="2974" xr:uid="{00000000-0005-0000-0000-0000AC070000}"/>
    <cellStyle name="Normal 6 3 4 3 4 2" xfId="31288" xr:uid="{BE8648E5-FB61-43AA-BB56-FE67109396AA}"/>
    <cellStyle name="Normal 6 3 4 3 5" xfId="2132" xr:uid="{00000000-0005-0000-0000-0000CC020000}"/>
    <cellStyle name="Normal 6 3 4 3 5 2" xfId="4640" xr:uid="{B14B5BE6-0AD9-4024-B6A3-83DB74FA6323}"/>
    <cellStyle name="Normal 6 3 4 3 5 3" xfId="30213" xr:uid="{E0D683BA-EFB6-4E11-8ABF-098065B0A36F}"/>
    <cellStyle name="Normal 6 3 4 3 5 3 2" xfId="31357" xr:uid="{9C8FE98E-1D8F-4973-8A1E-AB187A709B52}"/>
    <cellStyle name="Normal 6 3 4 3 5 4" xfId="31553" xr:uid="{83DF3942-78DD-4E7E-8FC5-59A81BE0190A}"/>
    <cellStyle name="Normal 6 3 4 3 6" xfId="4038" xr:uid="{85017E11-7866-4279-9063-BD1F44AA9952}"/>
    <cellStyle name="Normal 6 3 4 3 6 2" xfId="4784" xr:uid="{121F7278-5066-479E-804E-839EF523D6AF}"/>
    <cellStyle name="Normal 6 3 4 3 6 3" xfId="30330" xr:uid="{10D4AA31-3BD6-458F-BF46-08A025222983}"/>
    <cellStyle name="Normal 6 3 4 3 6 3 2" xfId="31473" xr:uid="{45E35B95-8A5B-4E1D-9384-E5D7227BFA78}"/>
    <cellStyle name="Normal 6 3 4 3 6 4" xfId="31670" xr:uid="{5ABCB488-C596-4F4D-A1BD-D5E366D7C9F2}"/>
    <cellStyle name="Normal 6 3 4 3 7" xfId="30150" xr:uid="{7EB70341-ADA0-4143-B80B-2417C60D5EFB}"/>
    <cellStyle name="Normal 6 3 4 3 7 2" xfId="30518" xr:uid="{35C90F93-35F2-4DF2-AF1A-E04B1075095B}"/>
    <cellStyle name="Normal 6 3 4 4" xfId="2973" xr:uid="{00000000-0005-0000-0000-0000AD070000}"/>
    <cellStyle name="Normal 6 3 4 4 2" xfId="24838" xr:uid="{A731FBC4-F028-41EF-AC44-B734738D1241}"/>
    <cellStyle name="Normal 6 3 4 4 2 2" xfId="29622" xr:uid="{7D19FE9A-8DE5-4212-8041-0E8E01477532}"/>
    <cellStyle name="Normal 6 3 4 4 2 3" xfId="29607" xr:uid="{6844FE66-0350-45B6-8749-E96EC837CDEA}"/>
    <cellStyle name="Normal 6 3 4 4 2 3 2" xfId="29648" xr:uid="{306B9646-B3CB-4206-96D3-173A2C19F6A4}"/>
    <cellStyle name="Normal 6 3 4 4 2 3 3" xfId="30390" xr:uid="{5C1B9AE5-B079-4BE9-940F-38DB98168A0F}"/>
    <cellStyle name="Normal 6 3 4 4 2 3 4" xfId="30377" xr:uid="{0C630832-C427-48AC-B7B7-CDBA068EF46E}"/>
    <cellStyle name="Normal 6 3 4 4 2 3 4 2" xfId="31716" xr:uid="{59210765-A088-4B60-B438-476422DF6627}"/>
    <cellStyle name="Normal 6 3 4 4 2 4" xfId="30363" xr:uid="{ED8C1BC9-242E-4E34-A350-F2FCEF2ABD52}"/>
    <cellStyle name="Normal 6 3 4 4 2 4 2" xfId="31703" xr:uid="{1508FF5D-6EE9-4924-B426-3723E8CF7E8F}"/>
    <cellStyle name="Normal 6 3 4 4 3" xfId="24975" xr:uid="{B81CA4B1-D0EC-4903-82C2-3729418C66EC}"/>
    <cellStyle name="Normal 6 3 4 5" xfId="2131" xr:uid="{00000000-0005-0000-0000-0000CA020000}"/>
    <cellStyle name="Normal 6 3 4 5 2" xfId="4625" xr:uid="{385DF0D6-58F0-450D-88C9-C3CEB76D1408}"/>
    <cellStyle name="Normal 6 3 4 5 3" xfId="30212" xr:uid="{90312F7B-2D6D-405C-8052-43F9AAADE25C}"/>
    <cellStyle name="Normal 6 3 4 5 3 2" xfId="31356" xr:uid="{E7349462-429D-4D08-82F3-1A2EB2E58B37}"/>
    <cellStyle name="Normal 6 3 4 5 4" xfId="31552" xr:uid="{1042ECBD-2BB7-4E90-905B-07F8507D3AB7}"/>
    <cellStyle name="Normal 6 3 4 6" xfId="4037" xr:uid="{8D1101F3-0C22-4BE8-AF14-06E549D8B1C0}"/>
    <cellStyle name="Normal 6 3 4 6 2" xfId="4707" xr:uid="{309113B5-9206-44C4-9B50-F0859B4F4AC0}"/>
    <cellStyle name="Normal 6 3 4 6 3" xfId="30329" xr:uid="{75C41231-A56E-451C-A0E6-06EE355C936A}"/>
    <cellStyle name="Normal 6 3 4 6 3 2" xfId="31472" xr:uid="{E83C45BE-E56B-493C-B749-8DBB698D4281}"/>
    <cellStyle name="Normal 6 3 4 6 4" xfId="31669" xr:uid="{BED4E2F1-8BFE-49E7-94A6-F6C20E56EE89}"/>
    <cellStyle name="Normal 6 3 4 7" xfId="30149" xr:uid="{230E3327-1DCE-4021-B3F8-983D1A5A137A}"/>
    <cellStyle name="Normal 6 3 4 7 2" xfId="30517" xr:uid="{E88A4B4D-5E2F-4EF4-8F91-154A61DEACCE}"/>
    <cellStyle name="Normal 6 3 5" xfId="29608" xr:uid="{631E655F-7844-43BA-9955-2AD29CB8158C}"/>
    <cellStyle name="Normal 6 3 5 2" xfId="29636" xr:uid="{B4AFCDD8-862C-4144-A948-C80FD9D9C627}"/>
    <cellStyle name="Normal 6 3 5 3" xfId="30364" xr:uid="{BB71A935-D937-468C-AA47-D9536B9840FB}"/>
    <cellStyle name="Normal 6 3 5 3 2" xfId="30519" xr:uid="{EB168DF3-E7E9-4582-9E18-6217A4D688DD}"/>
    <cellStyle name="Normal 6 3 6" xfId="31499" xr:uid="{DD156CEF-7EAB-43B9-BB83-25E20C183EA0}"/>
    <cellStyle name="Normal 6 4" xfId="1282" xr:uid="{00000000-0005-0000-0000-0000CE060000}"/>
    <cellStyle name="Normal 6 4 2" xfId="29576"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5" xr:uid="{6CE7B02B-D1CE-4710-96B7-8A6DF2DAC870}"/>
    <cellStyle name="Normal 6 5 3 2 3 2 2 3" xfId="23024"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9" xr:uid="{5673C234-99C3-4A51-9CB0-6C6BF3ACCAF4}"/>
    <cellStyle name="Normal 6 5 3 2 3 2 3 3 3" xfId="30277" xr:uid="{E39C729E-3986-412E-9582-DDBDB6F5B372}"/>
    <cellStyle name="Normal 6 5 3 2 3 2 3 3 3 2" xfId="31420" xr:uid="{3CA02C8E-1377-438F-8ACF-277F8C8DB7A0}"/>
    <cellStyle name="Normal 6 5 3 2 3 2 3 3 4" xfId="31617" xr:uid="{0A1895AA-EE88-42AC-B89A-BCDB4B9319D4}"/>
    <cellStyle name="Normal 6 5 3 2 3 2 4" xfId="22681" xr:uid="{9FD8EF5C-1DF1-4ABC-86B0-BC0A24BC7DB0}"/>
    <cellStyle name="Normal 6 5 3 2 3 3" xfId="1292" xr:uid="{00000000-0005-0000-0000-0000D9060000}"/>
    <cellStyle name="Normal 6 5 3 2 3 4" xfId="2976" xr:uid="{00000000-0005-0000-0000-0000B7070000}"/>
    <cellStyle name="Normal 6 5 3 2 3 4 2" xfId="31276" xr:uid="{AC78F16B-C398-421C-B6DA-60754B2F6068}"/>
    <cellStyle name="Normal 6 5 3 2 3 5" xfId="2135" xr:uid="{00000000-0005-0000-0000-0000D4020000}"/>
    <cellStyle name="Normal 6 5 3 2 3 5 2" xfId="4647" xr:uid="{6EE5CD5D-2630-46DB-98C1-E0A91C088B26}"/>
    <cellStyle name="Normal 6 5 3 2 3 5 3" xfId="30216" xr:uid="{ADF6D548-1F3A-459F-A750-74CD99FDEE9A}"/>
    <cellStyle name="Normal 6 5 3 2 3 5 3 2" xfId="31360" xr:uid="{B71D2F94-18B1-4748-AC7B-9E99EEE3BBE2}"/>
    <cellStyle name="Normal 6 5 3 2 3 5 4" xfId="31556" xr:uid="{F49B284C-4158-45C7-A289-51B9D8DE13A3}"/>
    <cellStyle name="Normal 6 5 3 2 3 6" xfId="4041" xr:uid="{8B315A9F-8391-474D-B4C0-405EE4404F8E}"/>
    <cellStyle name="Normal 6 5 3 2 3 6 2" xfId="4712" xr:uid="{B2D6BDD1-5721-402C-A1EB-DE58BA876C84}"/>
    <cellStyle name="Normal 6 5 3 2 3 6 3" xfId="30333" xr:uid="{BB68FD68-7256-47F7-953D-2BBE26864CDA}"/>
    <cellStyle name="Normal 6 5 3 2 3 6 3 2" xfId="31475" xr:uid="{8C01FEE2-79B9-4A0F-A784-4FD92A5B6B0B}"/>
    <cellStyle name="Normal 6 5 3 2 3 6 4" xfId="31673" xr:uid="{EBE5DAA1-C59B-46EC-A8F2-1CE773456805}"/>
    <cellStyle name="Normal 6 5 3 2 3 7" xfId="30152" xr:uid="{49112585-27FD-43F2-BF44-AC831E47158C}"/>
    <cellStyle name="Normal 6 5 3 2 3 7 2" xfId="30521" xr:uid="{97E9803D-6432-444E-A890-68A0602A16F1}"/>
    <cellStyle name="Normal 6 5 3 2 4" xfId="1293" xr:uid="{00000000-0005-0000-0000-0000DA060000}"/>
    <cellStyle name="Normal 6 5 3 2 4 2" xfId="2975" xr:uid="{00000000-0005-0000-0000-0000B8070000}"/>
    <cellStyle name="Normal 6 5 3 2 4 3" xfId="22771" xr:uid="{CD57B1BC-3F34-42E2-9CEF-B7D110F41FF7}"/>
    <cellStyle name="Normal 6 5 3 2 4 3 2" xfId="29617" xr:uid="{9DAA4DA3-BA88-49B7-AE77-A0A630F355B2}"/>
    <cellStyle name="Normal 6 5 3 2 4 3 3" xfId="29609" xr:uid="{8CF9AABB-3F53-411E-BD53-F0F5DD0A33EC}"/>
    <cellStyle name="Normal 6 5 3 2 4 3 3 2" xfId="29649" xr:uid="{40128613-59DC-4F9E-A541-DEA5B2B014E4}"/>
    <cellStyle name="Normal 6 5 3 2 4 3 3 3" xfId="30391" xr:uid="{3896CCD4-4803-40CF-8441-650569527929}"/>
    <cellStyle name="Normal 6 5 3 2 4 3 3 4" xfId="30378" xr:uid="{CBA19119-5BB4-4E00-A950-1BDA2D9F3805}"/>
    <cellStyle name="Normal 6 5 3 2 4 3 3 4 2" xfId="31717" xr:uid="{8630AAF4-9A72-44FF-B5C2-D15011E2D118}"/>
    <cellStyle name="Normal 6 5 3 2 4 3 4" xfId="30365" xr:uid="{ECE487CF-3F45-4A59-B530-7A43F95E48BF}"/>
    <cellStyle name="Normal 6 5 3 2 4 3 4 2" xfId="31704" xr:uid="{08509A36-70E6-4EBD-A46D-BFCD7652D951}"/>
    <cellStyle name="Normal 6 5 3 2 5" xfId="2134" xr:uid="{00000000-0005-0000-0000-0000D2020000}"/>
    <cellStyle name="Normal 6 5 3 2 5 2" xfId="4683" xr:uid="{985E2EB5-9E1E-43AC-B0AB-0DDE28EC2B5C}"/>
    <cellStyle name="Normal 6 5 3 2 5 3" xfId="30215" xr:uid="{D46CE359-6D20-457D-B96B-F51C055BD562}"/>
    <cellStyle name="Normal 6 5 3 2 5 3 2" xfId="31359" xr:uid="{988CB04C-674F-41D1-A07E-95491E04BE7D}"/>
    <cellStyle name="Normal 6 5 3 2 5 4" xfId="31555" xr:uid="{D1D84B56-D950-4446-AE9F-C32773F7F07D}"/>
    <cellStyle name="Normal 6 5 3 2 6" xfId="4040" xr:uid="{8635F82C-04F7-4EC6-B923-CFC4350C7830}"/>
    <cellStyle name="Normal 6 5 3 2 6 2" xfId="4720" xr:uid="{5D5E7BFF-9D34-4E6B-9329-AD7DE75B6822}"/>
    <cellStyle name="Normal 6 5 3 2 6 3" xfId="30332" xr:uid="{32DCCDDE-5942-4CE1-9E1F-32A881D5BAD7}"/>
    <cellStyle name="Normal 6 5 3 2 6 3 2" xfId="31474" xr:uid="{5FA83714-5914-4708-8333-1CC83A3DDB0D}"/>
    <cellStyle name="Normal 6 5 3 2 6 4" xfId="31672" xr:uid="{E9FE8281-905A-4173-80C7-82183386EABC}"/>
    <cellStyle name="Normal 6 5 3 2 7" xfId="30151" xr:uid="{940D94C0-6359-4490-BCCE-8FEBED747550}"/>
    <cellStyle name="Normal 6 5 3 2 7 2" xfId="30520"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70" xr:uid="{CE4D3F89-E104-4E7C-94DC-8DEA8C31FCE9}"/>
    <cellStyle name="Normal 6 5 3 4 2 2 2 3" xfId="3753" xr:uid="{00000000-0005-0000-0000-000041060000}"/>
    <cellStyle name="Normal 6 5 3 4 2 2 2 3 2" xfId="4750" xr:uid="{26BAC224-8031-4231-90D3-310CC68CB6C0}"/>
    <cellStyle name="Normal 6 5 3 4 2 2 2 3 3" xfId="30278" xr:uid="{D5CEC65A-2ADC-4D45-B3B7-ADDDF3F54B9C}"/>
    <cellStyle name="Normal 6 5 3 4 2 2 2 3 3 2" xfId="31421" xr:uid="{F627CE79-B180-42C5-A491-6351F4C67CBE}"/>
    <cellStyle name="Normal 6 5 3 4 2 2 2 3 4" xfId="31618" xr:uid="{BB2108BE-1192-4E13-B6B9-9D2AB265B6C3}"/>
    <cellStyle name="Normal 6 5 3 4 2 2 2 4" xfId="25649" xr:uid="{027883EB-AA0E-41FF-81FB-F1BBC81CE7B2}"/>
    <cellStyle name="Normal 6 5 3 4 2 2 3" xfId="2021" xr:uid="{00000000-0005-0000-0000-0000E1060000}"/>
    <cellStyle name="Normal 6 5 3 4 2 2 4" xfId="23688" xr:uid="{CA3DAEF0-6343-4558-A238-4D98377C6D1B}"/>
    <cellStyle name="Normal 6 5 3 4 2 3" xfId="1299" xr:uid="{00000000-0005-0000-0000-0000E2060000}"/>
    <cellStyle name="Normal 6 5 3 4 2 3 2" xfId="1300" xr:uid="{00000000-0005-0000-0000-0000E3060000}"/>
    <cellStyle name="Normal 6 5 3 4 2 3 2 2" xfId="24929" xr:uid="{E909B7A4-5CBD-4AAC-BDAA-0C01073A2252}"/>
    <cellStyle name="Normal 6 5 3 4 2 3 2 3" xfId="24546" xr:uid="{FAAE128B-02E0-4F7E-969B-D2ECFB9E58C6}"/>
    <cellStyle name="Normal 6 5 3 4 2 3 3" xfId="1301" xr:uid="{00000000-0005-0000-0000-0000E4060000}"/>
    <cellStyle name="Normal 6 5 3 4 2 3 3 2" xfId="23110" xr:uid="{5C06B36C-8B41-47F4-8669-E1A3D37189EF}"/>
    <cellStyle name="Normal 6 5 3 4 2 3 3 3" xfId="24192" xr:uid="{E0A3CB2B-323E-45C9-B368-4BFDAA379657}"/>
    <cellStyle name="Normal 6 5 3 4 2 3 4" xfId="2137" xr:uid="{00000000-0005-0000-0000-0000DA020000}"/>
    <cellStyle name="Normal 6 5 3 4 2 3 4 2" xfId="4791" xr:uid="{654C328A-1FF9-4AC4-BD39-89BAD01AAAF1}"/>
    <cellStyle name="Normal 6 5 3 4 2 3 4 3" xfId="30218" xr:uid="{315EE6F0-4A4B-4614-90D5-5242C6E49BBC}"/>
    <cellStyle name="Normal 6 5 3 4 2 3 4 3 2" xfId="31362" xr:uid="{946949EA-0176-4BCD-B99E-F7D135D21458}"/>
    <cellStyle name="Normal 6 5 3 4 2 3 4 4" xfId="31558" xr:uid="{F5FB7FA9-7FF9-4592-9A76-78A07223589D}"/>
    <cellStyle name="Normal 6 5 3 4 2 3 5" xfId="25818" xr:uid="{146A0A89-FA15-4673-83D1-1BD48BA23B4F}"/>
    <cellStyle name="Normal 6 5 3 4 2 3 6" xfId="30541" xr:uid="{1E4E56E2-FCF3-4C9E-A5C1-C675C3F1A005}"/>
    <cellStyle name="Normal 6 5 3 4 2 4" xfId="24938" xr:uid="{FD27707B-D4A4-422F-BC64-0031AA3E4D05}"/>
    <cellStyle name="Normal 6 5 3 4 3" xfId="1302" xr:uid="{00000000-0005-0000-0000-0000E5060000}"/>
    <cellStyle name="Normal 6 5 3 4 4" xfId="2977" xr:uid="{00000000-0005-0000-0000-0000C0070000}"/>
    <cellStyle name="Normal 6 5 3 4 4 2" xfId="31294" xr:uid="{AB74C274-9F21-4F33-97DC-03C78C47142A}"/>
    <cellStyle name="Normal 6 5 3 4 5" xfId="2136" xr:uid="{00000000-0005-0000-0000-0000D7020000}"/>
    <cellStyle name="Normal 6 5 3 4 5 2" xfId="4667" xr:uid="{D2333BB9-76BA-48B1-B619-1F9C6401FD25}"/>
    <cellStyle name="Normal 6 5 3 4 5 3" xfId="30217" xr:uid="{62554BF8-65F6-4FEE-9102-1517F5320031}"/>
    <cellStyle name="Normal 6 5 3 4 5 3 2" xfId="31361" xr:uid="{8411E2B0-CE72-4FAF-B1B5-E2FDF3AB6116}"/>
    <cellStyle name="Normal 6 5 3 4 5 4" xfId="31557" xr:uid="{613255CF-C246-4231-95AD-15A9EA1A28E1}"/>
    <cellStyle name="Normal 6 5 3 4 6" xfId="4042" xr:uid="{13FADCA8-36DC-469D-8F55-211BB24FA64B}"/>
    <cellStyle name="Normal 6 5 3 4 6 2" xfId="4754" xr:uid="{ABAADEE5-6BDD-4DDF-988F-045E065F16C3}"/>
    <cellStyle name="Normal 6 5 3 4 6 3" xfId="30334" xr:uid="{C370706B-D050-44A6-8DBC-4B79D80786ED}"/>
    <cellStyle name="Normal 6 5 3 4 6 3 2" xfId="31476" xr:uid="{A2072E34-E841-4339-9FD5-C6D6C717F7C6}"/>
    <cellStyle name="Normal 6 5 3 4 6 4" xfId="31674" xr:uid="{A7B8BC6B-0D84-401C-BCE1-1C3CE034DBAA}"/>
    <cellStyle name="Normal 6 5 3 4 7" xfId="30153" xr:uid="{B6B1B1A2-B731-440F-A283-79585C0A73B2}"/>
    <cellStyle name="Normal 6 5 3 4 7 2" xfId="30522"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9" xr:uid="{AA82DB5A-447D-4511-8EB9-24556BA2CB0E}"/>
    <cellStyle name="Normal 6 5 3 5 3 2 2" xfId="27330" xr:uid="{B4F852AE-EC89-4A98-8D9A-9E80570804CD}"/>
    <cellStyle name="Normal 6 5 3 5 3 3" xfId="23852" xr:uid="{67DDA71D-7964-413D-BDC5-5EE7AA0D2113}"/>
    <cellStyle name="Normal 6 5 3 5 3 4" xfId="30279" xr:uid="{0F482ABE-F9DD-4AE1-B958-7F9AACCE1E1C}"/>
    <cellStyle name="Normal 6 5 3 5 3 4 2" xfId="31422" xr:uid="{8090AB6F-2CAE-48D4-BCB0-D8D0AD244004}"/>
    <cellStyle name="Normal 6 5 3 5 3 5" xfId="31619" xr:uid="{F37F9835-CED0-41DF-BE2E-CCAD9E7DE39B}"/>
    <cellStyle name="Normal 6 5 3 5 4" xfId="23273"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2" xr:uid="{42C34BA9-5B93-4F83-838A-E71B19AEACFC}"/>
    <cellStyle name="Normal 6 5 4 3 2 2 3" xfId="24337"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2" xr:uid="{156ECD42-9B10-42E7-81DB-911B21DCE73A}"/>
    <cellStyle name="Normal 6 5 4 3 2 3 3 3" xfId="30280" xr:uid="{44E45A56-0938-496E-848A-9D883B75B8E6}"/>
    <cellStyle name="Normal 6 5 4 3 2 3 3 3 2" xfId="31423" xr:uid="{104720AE-072D-43E6-A876-8E12BB329AC9}"/>
    <cellStyle name="Normal 6 5 4 3 2 3 3 4" xfId="31620" xr:uid="{C63255E8-1A1C-4DD5-BCD8-566984E31045}"/>
    <cellStyle name="Normal 6 5 4 3 2 4" xfId="24663" xr:uid="{C8FD317F-C620-40B3-9E84-C86134062E28}"/>
    <cellStyle name="Normal 6 5 4 3 3" xfId="1311" xr:uid="{00000000-0005-0000-0000-0000EF060000}"/>
    <cellStyle name="Normal 6 5 4 3 4" xfId="2978" xr:uid="{00000000-0005-0000-0000-0000C6070000}"/>
    <cellStyle name="Normal 6 5 4 3 4 2" xfId="31299" xr:uid="{1D63F91C-4880-4AD8-ACE6-3490B3C191AF}"/>
    <cellStyle name="Normal 6 5 4 3 5" xfId="2139" xr:uid="{00000000-0005-0000-0000-0000DE020000}"/>
    <cellStyle name="Normal 6 5 4 3 5 2" xfId="3771" xr:uid="{0DAEABF9-E059-45BB-9EA3-DB8CCF44184B}"/>
    <cellStyle name="Normal 6 5 4 3 5 3" xfId="30220" xr:uid="{45838C83-4A43-4932-BDCE-C8F337A6FF93}"/>
    <cellStyle name="Normal 6 5 4 3 5 3 2" xfId="31364" xr:uid="{1681B1FF-BD73-48EA-B617-B273CD937AF6}"/>
    <cellStyle name="Normal 6 5 4 3 5 4" xfId="31560" xr:uid="{D408C2DC-B73E-44AF-B237-D74B8744DB20}"/>
    <cellStyle name="Normal 6 5 4 3 6" xfId="4044" xr:uid="{3B6C1D61-E8B0-4D32-BD74-479DABBA050E}"/>
    <cellStyle name="Normal 6 5 4 3 6 2" xfId="4742" xr:uid="{AB0FA666-59CA-452D-8185-BFDD339259A5}"/>
    <cellStyle name="Normal 6 5 4 3 6 3" xfId="30336" xr:uid="{A0F6DACF-5765-4B5B-B0D5-474B058864BF}"/>
    <cellStyle name="Normal 6 5 4 3 6 3 2" xfId="31478" xr:uid="{399043F7-6F4A-4A3E-9634-085F7EF1332F}"/>
    <cellStyle name="Normal 6 5 4 3 6 4" xfId="31676" xr:uid="{0C618089-00EB-4E10-B4F7-F237E3E30D1F}"/>
    <cellStyle name="Normal 6 5 4 3 7" xfId="30155" xr:uid="{E689BF94-8089-4EDB-8A90-EC9DD05FAEB6}"/>
    <cellStyle name="Normal 6 5 4 3 7 2" xfId="30524"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2" xr:uid="{7A47A254-C6AA-423D-9FA2-08282F4CE5E0}"/>
    <cellStyle name="Normal 6 5 4 4 3 3" xfId="30281" xr:uid="{0B00FD0E-6729-4916-9762-F885F79C9AA2}"/>
    <cellStyle name="Normal 6 5 4 4 3 3 2" xfId="31424" xr:uid="{06166BF6-49AB-4FD9-B6C9-466EFABFB73C}"/>
    <cellStyle name="Normal 6 5 4 4 3 4" xfId="31621" xr:uid="{F51A84E7-859C-4016-A24B-CC6BB58A5781}"/>
    <cellStyle name="Normal 6 5 4 5" xfId="2138" xr:uid="{00000000-0005-0000-0000-0000DC020000}"/>
    <cellStyle name="Normal 6 5 4 5 2" xfId="4627" xr:uid="{F656D414-B9FB-4E57-A874-02EABF4164A9}"/>
    <cellStyle name="Normal 6 5 4 5 3" xfId="30219" xr:uid="{CC65D777-7FA0-471D-A07E-954A4411B4C7}"/>
    <cellStyle name="Normal 6 5 4 5 3 2" xfId="31363" xr:uid="{73E9ABE8-24A6-412C-9014-B32C406F5254}"/>
    <cellStyle name="Normal 6 5 4 5 4" xfId="31559" xr:uid="{6EB7D5EF-0E62-4B3E-BC7A-4EBD9D7356D9}"/>
    <cellStyle name="Normal 6 5 4 6" xfId="4043" xr:uid="{275714B7-5104-4FAB-9E0E-B1CADB04BD20}"/>
    <cellStyle name="Normal 6 5 4 6 2" xfId="4757" xr:uid="{66B4AC42-B19A-46C7-BB60-AA3BF5A56B35}"/>
    <cellStyle name="Normal 6 5 4 6 3" xfId="30335" xr:uid="{0B89003E-3F94-4F85-8781-8734CDF2F216}"/>
    <cellStyle name="Normal 6 5 4 6 3 2" xfId="31477" xr:uid="{28AE4F89-814E-43D6-B004-239043802B5A}"/>
    <cellStyle name="Normal 6 5 4 6 4" xfId="31675" xr:uid="{C9E8D383-49F9-4B00-9D73-DB9D2C0D47B7}"/>
    <cellStyle name="Normal 6 5 4 7" xfId="30154" xr:uid="{2552D7E3-E9B3-4241-AB50-FAF890DD8E42}"/>
    <cellStyle name="Normal 6 5 4 7 2" xfId="30523" xr:uid="{4C0D5AE6-EFC9-4BFA-B323-123CB782B2A7}"/>
    <cellStyle name="Normal 6 5 5" xfId="2070" xr:uid="{00000000-0005-0000-0000-0000CF020000}"/>
    <cellStyle name="Normal 6 5 5 2" xfId="4761" xr:uid="{58B42343-3889-4193-AB92-064DC779A64F}"/>
    <cellStyle name="Normal 6 5 5 3" xfId="30170" xr:uid="{1B9038EE-4F4C-4744-8861-25102551DC54}"/>
    <cellStyle name="Normal 6 5 5 3 2" xfId="30525" xr:uid="{438B0090-C4E0-4040-B6B8-2ED195399BE5}"/>
    <cellStyle name="Normal 6 5 5 4" xfId="31510" xr:uid="{22A88986-2C4B-4B97-B1CE-8329EB5EAAF9}"/>
    <cellStyle name="Normal 6 5 6" xfId="30114" xr:uid="{8D7A58C9-2680-41F9-B10A-5FB6EB00FD95}"/>
    <cellStyle name="Normal 6 5 6 2" xfId="30475" xr:uid="{6AC3E222-93E2-4ED5-A04F-8AD2183A95F8}"/>
    <cellStyle name="Normal 6 6" xfId="1313" xr:uid="{00000000-0005-0000-0000-0000F2060000}"/>
    <cellStyle name="Normal 6 6 10" xfId="30156" xr:uid="{52A1F13F-0078-432B-BBAA-5F6768E9F38E}"/>
    <cellStyle name="Normal 6 6 10 2" xfId="31503"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9" xr:uid="{FF7B7CA6-5BAD-4B3B-BFA9-B67F9521BFD9}"/>
    <cellStyle name="Normal 6 6 3 3 2 3" xfId="23761" xr:uid="{C401F704-A611-42D7-8DE8-0593ABE99CAF}"/>
    <cellStyle name="Normal 6 6 3 3 3" xfId="1319" xr:uid="{00000000-0005-0000-0000-0000F8060000}"/>
    <cellStyle name="Normal 6 6 3 3 4" xfId="2141" xr:uid="{00000000-0005-0000-0000-0000E4020000}"/>
    <cellStyle name="Normal 6 6 3 3 4 2" xfId="4746" xr:uid="{DCE992B0-96C0-4517-B80E-99DBA26EC200}"/>
    <cellStyle name="Normal 6 6 3 3 4 3" xfId="25600" xr:uid="{C235D33F-C474-40C8-AD55-EC553E1D42A9}"/>
    <cellStyle name="Normal 6 6 3 3 4 4" xfId="30222" xr:uid="{1E0F7A3C-2BD1-4F71-A059-2E52E4FFE1B1}"/>
    <cellStyle name="Normal 6 6 3 3 4 4 2" xfId="31366" xr:uid="{0CD2B232-A623-46D5-BE56-9B0330ABDEE6}"/>
    <cellStyle name="Normal 6 6 3 3 4 5" xfId="31562" xr:uid="{644EB2C4-45E6-4172-BD45-78B17057F6A4}"/>
    <cellStyle name="Normal 6 6 3 3 5" xfId="30462" xr:uid="{904D57A7-5920-484C-BF65-E06F982671D6}"/>
    <cellStyle name="Normal 6 6 3 3 6" xfId="30542"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40" xr:uid="{CCE72AF1-1693-42F5-A9FF-B4A64FA2FDC4}"/>
    <cellStyle name="Normal 6 6 3 4 3 3" xfId="30282" xr:uid="{43EAA275-4ABE-462B-9447-B627D0C084F1}"/>
    <cellStyle name="Normal 6 6 3 4 3 3 2" xfId="31425" xr:uid="{93AAD6B1-80BF-4EEF-8D5D-CD727227AB72}"/>
    <cellStyle name="Normal 6 6 3 4 3 4" xfId="31622"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3" xr:uid="{7F9A15D0-EF01-4699-9491-9EC3553B5AF8}"/>
    <cellStyle name="Normal 6 6 4 2 2 3" xfId="25240"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9" xr:uid="{D4480518-64CC-4BAE-AD63-DB0C87A603E7}"/>
    <cellStyle name="Normal 6 6 4 2 3 3 3" xfId="30283" xr:uid="{A757C1CC-289F-47DA-B927-DF3F89752397}"/>
    <cellStyle name="Normal 6 6 4 2 3 3 3 2" xfId="31426" xr:uid="{E50733EF-7DA7-4CC6-8EE1-0A08A8F17A48}"/>
    <cellStyle name="Normal 6 6 4 2 3 3 4" xfId="31623" xr:uid="{116C31C3-ADCC-4EDA-827C-4B657CD536F0}"/>
    <cellStyle name="Normal 6 6 4 2 4" xfId="24611" xr:uid="{0E019910-37DE-43E1-BDD5-941731A48A83}"/>
    <cellStyle name="Normal 6 6 4 3" xfId="1326" xr:uid="{00000000-0005-0000-0000-000000070000}"/>
    <cellStyle name="Normal 6 6 4 4" xfId="2979" xr:uid="{00000000-0005-0000-0000-0000D1070000}"/>
    <cellStyle name="Normal 6 6 4 4 2" xfId="31285" xr:uid="{19635C23-0322-4BD8-97B1-5DC1FA748C5B}"/>
    <cellStyle name="Normal 6 6 4 5" xfId="2142" xr:uid="{00000000-0005-0000-0000-0000E6020000}"/>
    <cellStyle name="Normal 6 6 4 5 2" xfId="4635" xr:uid="{BD1045AF-7E49-48EA-AF41-B1E7071CB221}"/>
    <cellStyle name="Normal 6 6 4 5 3" xfId="30223" xr:uid="{6D024BB1-BCE9-45B1-B4E9-3324C92FA7CE}"/>
    <cellStyle name="Normal 6 6 4 5 3 2" xfId="31367" xr:uid="{A3F6340C-D451-475A-A982-207B891A2261}"/>
    <cellStyle name="Normal 6 6 4 5 4" xfId="31563" xr:uid="{E815B1D5-FDA4-48C8-A684-C03B7EE3E407}"/>
    <cellStyle name="Normal 6 6 4 6" xfId="4046" xr:uid="{7E3C1600-D01B-4C17-A3C8-5A48EC2345CF}"/>
    <cellStyle name="Normal 6 6 4 6 2" xfId="4714" xr:uid="{68449821-113B-44E2-90F0-E71E4937E5CF}"/>
    <cellStyle name="Normal 6 6 4 6 3" xfId="30338" xr:uid="{4FEA25DB-3C81-4F82-B8DE-5FCA09BE2E0B}"/>
    <cellStyle name="Normal 6 6 4 6 3 2" xfId="31480" xr:uid="{1305EA02-9F5C-4ACE-9E7C-1E5681505D17}"/>
    <cellStyle name="Normal 6 6 4 6 4" xfId="31678" xr:uid="{6C3874CC-609C-48F8-B7E4-A3BC65EC6DA6}"/>
    <cellStyle name="Normal 6 6 4 7" xfId="30157" xr:uid="{5E7B4808-922D-4165-8936-0598A0A6DAFF}"/>
    <cellStyle name="Normal 6 6 4 7 2" xfId="30526"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5" xr:uid="{7B28557E-58D5-4C46-AD75-D9193304C79B}"/>
    <cellStyle name="Normal 6 6 6 3 2 3" xfId="30349" xr:uid="{3218E97D-CD8C-4646-865A-D9FE354D3366}"/>
    <cellStyle name="Normal 6 6 6 3 2 3 2" xfId="31489" xr:uid="{3CAE3964-BC01-4657-A282-A605E568255D}"/>
    <cellStyle name="Normal 6 6 6 3 2 4" xfId="31689" xr:uid="{678B2E18-3999-4540-B1B8-C66D5ECF9D30}"/>
    <cellStyle name="Normal 6 6 6 3 3" xfId="25363" xr:uid="{25F2D5BA-2D6F-4E91-8FBB-4B9D252657D9}"/>
    <cellStyle name="Normal 6 6 6 4" xfId="2152" xr:uid="{00000000-0005-0000-0000-0000E9020000}"/>
    <cellStyle name="Normal 6 6 6 4 2" xfId="4690" xr:uid="{114F1330-7415-461B-B792-61BE07D55AC7}"/>
    <cellStyle name="Normal 6 6 6 4 3" xfId="30233" xr:uid="{F58AE918-38CD-4E0E-A2D9-09149BED6B00}"/>
    <cellStyle name="Normal 6 6 6 4 3 2" xfId="31377" xr:uid="{4B856CE8-FBE5-40B9-9BC7-A62E57FFCD5D}"/>
    <cellStyle name="Normal 6 6 6 4 4" xfId="31573" xr:uid="{4C1B4E78-3692-4AD9-812B-F104F8C9273E}"/>
    <cellStyle name="Normal 6 6 6 5" xfId="4095" xr:uid="{E42903F7-CF43-4BB8-AC03-F1EB46C1FC19}"/>
    <cellStyle name="Normal 6 6 6 5 2" xfId="4766" xr:uid="{2CC1BF88-5B5D-4701-8916-7B15CC9D2D01}"/>
    <cellStyle name="Normal 6 6 6 5 3" xfId="30347" xr:uid="{98CCC825-4A1A-42E6-B1AA-0E2C69D86523}"/>
    <cellStyle name="Normal 6 6 6 5 3 2" xfId="30468" xr:uid="{4FBD431D-8DEA-4803-A24A-7EA12E3C3A28}"/>
    <cellStyle name="Normal 6 6 6 5 4" xfId="31687" xr:uid="{C49B3C7B-D919-4712-AAA7-9D97D397881B}"/>
    <cellStyle name="Normal 6 6 6 6" xfId="25713" xr:uid="{CE44424C-FDE2-4274-9AAC-2B2782EEB566}"/>
    <cellStyle name="Normal 6 6 6 6 2" xfId="26402" xr:uid="{DEBDC983-AB32-4C69-A2AF-B29A4C97979C}"/>
    <cellStyle name="Normal 6 6 6 6 3" xfId="31162"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7" xr:uid="{7A2B7AA4-4D8E-47BA-B48E-48FE92EFB13B}"/>
    <cellStyle name="Normal 6 6 7 3 3" xfId="30284" xr:uid="{2C0FF210-3F32-4667-BC76-A197BDA7207F}"/>
    <cellStyle name="Normal 6 6 7 3 3 2" xfId="31427" xr:uid="{AD38E9A4-55DA-497D-9BB3-C9C7088878B7}"/>
    <cellStyle name="Normal 6 6 7 3 4" xfId="31624" xr:uid="{42646DD9-025F-4705-9E62-4F3B5975772E}"/>
    <cellStyle name="Normal 6 6 8" xfId="2140" xr:uid="{00000000-0005-0000-0000-0000E0020000}"/>
    <cellStyle name="Normal 6 6 8 2" xfId="4773" xr:uid="{C961BEA7-4CED-4BA6-BDFD-A714A0F418E5}"/>
    <cellStyle name="Normal 6 6 8 3" xfId="30221" xr:uid="{37158C93-C128-47BC-9E38-D6AD1178AECA}"/>
    <cellStyle name="Normal 6 6 8 3 2" xfId="31365" xr:uid="{872114F9-D194-46EE-A5D9-EE1B0BAD18D4}"/>
    <cellStyle name="Normal 6 6 8 4" xfId="31561" xr:uid="{3F39477A-ED45-441A-A75D-B419A820AC75}"/>
    <cellStyle name="Normal 6 6 9" xfId="4045" xr:uid="{A50BAD3F-B140-4A20-83B4-791B93C5BDD0}"/>
    <cellStyle name="Normal 6 6 9 2" xfId="4822" xr:uid="{7CDE7D59-F383-4AF9-8CAA-D8B18AFC360A}"/>
    <cellStyle name="Normal 6 6 9 3" xfId="30337" xr:uid="{3A6A9E50-0BA5-4941-9213-B78E13DA814B}"/>
    <cellStyle name="Normal 6 6 9 3 2" xfId="31479" xr:uid="{6013DB08-71B5-4C90-970E-D19F82C70232}"/>
    <cellStyle name="Normal 6 6 9 4" xfId="31677" xr:uid="{53DDC73E-BA27-4E23-88D4-7A4DBD3D816F}"/>
    <cellStyle name="Normal 6 7" xfId="29574" xr:uid="{949E648E-1627-4304-B1D4-9DF911CA9729}"/>
    <cellStyle name="Normal 6 7 2" xfId="29631" xr:uid="{0E90CD01-BDD5-4813-BF65-92255AD7581D}"/>
    <cellStyle name="Normal 6 7 2 2" xfId="31250" xr:uid="{93E5B342-B8B5-4605-BBB7-D65BB0DA361E}"/>
    <cellStyle name="Normal 6 7 2 3" xfId="30418" xr:uid="{12179D78-6B54-4E06-83B0-9939D6079D0B}"/>
    <cellStyle name="Normal 6 7 3" xfId="29610" xr:uid="{7AF28517-C91E-49FA-99C2-5F623D4C0532}"/>
    <cellStyle name="Normal 6 7 3 2" xfId="29650" xr:uid="{53DFD4C6-C645-4A38-ACB5-6A77D465B439}"/>
    <cellStyle name="Normal 6 7 3 3" xfId="30392" xr:uid="{A5E5D95B-DDD1-4A2C-BD44-CABFE47ABDB3}"/>
    <cellStyle name="Normal 6 7 3 4" xfId="30379" xr:uid="{5155BC23-F086-4F1A-906F-131E56510975}"/>
    <cellStyle name="Normal 6 7 3 4 2" xfId="31718" xr:uid="{2BC8B870-CC42-4F6F-B727-0ADF1FB26729}"/>
    <cellStyle name="Normal 6 7 4" xfId="29639" xr:uid="{BF5B92AD-058E-4424-9669-B083BD07B8A2}"/>
    <cellStyle name="Normal 6 7 5" xfId="30366" xr:uid="{F68FEA24-123A-403F-96BE-EBB35A98CD3A}"/>
    <cellStyle name="Normal 6 7 5 2" xfId="31244" xr:uid="{E6CAD0FF-2279-4F48-A47B-5AABE6331490}"/>
    <cellStyle name="Normal 6 7 5 3" xfId="31705" xr:uid="{5A1A3DA2-D180-456E-AB85-E966B8A9EF63}"/>
    <cellStyle name="Normal 6 8" xfId="31496" xr:uid="{87BFBF72-39C8-449B-BCD7-58E40C532503}"/>
    <cellStyle name="Normal 7" xfId="1333" xr:uid="{00000000-0005-0000-0000-000007070000}"/>
    <cellStyle name="Normal 7 10" xfId="1334" xr:uid="{00000000-0005-0000-0000-000008070000}"/>
    <cellStyle name="Normal 7 10 10" xfId="9966" xr:uid="{359EDB8F-CE3F-4AAB-BA56-64B93A8BE2F6}"/>
    <cellStyle name="Normal 7 10 10 2" xfId="20346" xr:uid="{A0EBA2BB-938B-403C-AE99-D606E1476D6E}"/>
    <cellStyle name="Normal 7 10 11" xfId="24756" xr:uid="{DCAAA4C2-9861-49AD-92EC-882F2EE993BF}"/>
    <cellStyle name="Normal 7 10 12" xfId="12621" xr:uid="{9C120931-6A9C-4D9E-867D-D45C3FFA9BE0}"/>
    <cellStyle name="Normal 7 10 2" xfId="1335" xr:uid="{00000000-0005-0000-0000-000009070000}"/>
    <cellStyle name="Normal 7 10 2 2" xfId="1336" xr:uid="{00000000-0005-0000-0000-00000A070000}"/>
    <cellStyle name="Normal 7 10 2 2 2" xfId="5385" xr:uid="{A4B9A53A-3A43-4F3E-97AF-AF5E34941C4F}"/>
    <cellStyle name="Normal 7 10 2 2 2 2" xfId="23997" xr:uid="{5EF00CC8-C1B7-452B-B020-E7942E28CFBA}"/>
    <cellStyle name="Normal 7 10 2 2 2 3" xfId="26135" xr:uid="{DA00C987-569E-4341-827D-79B457BCFD94}"/>
    <cellStyle name="Normal 7 10 2 2 2 4" xfId="14682" xr:uid="{AF8FDFBD-6E65-4DA8-8B0E-B3F6654E15C5}"/>
    <cellStyle name="Normal 7 10 2 2 3" xfId="7135" xr:uid="{1F695DB0-07BF-463B-8722-C8FD9DE9EB6F}"/>
    <cellStyle name="Normal 7 10 2 2 3 2" xfId="27650" xr:uid="{8920B3EA-FA12-4A67-8439-E48C80F70C78}"/>
    <cellStyle name="Normal 7 10 2 2 3 3" xfId="26463" xr:uid="{E77B95E4-620B-4F7D-AC90-1902E601BB1F}"/>
    <cellStyle name="Normal 7 10 2 2 3 4" xfId="17515" xr:uid="{F420B961-5D2F-4632-BE6A-9C566417EBFD}"/>
    <cellStyle name="Normal 7 10 2 2 4" xfId="9968" xr:uid="{5F7FA390-95AA-49B3-AFEE-72F4C6921564}"/>
    <cellStyle name="Normal 7 10 2 2 4 2" xfId="29443" xr:uid="{9F168CC0-FBA2-4457-95B5-94D8723EC7E6}"/>
    <cellStyle name="Normal 7 10 2 2 4 3" xfId="20348" xr:uid="{20AEA8B9-C71C-492C-B138-253E81DD2236}"/>
    <cellStyle name="Normal 7 10 2 2 5" xfId="23412" xr:uid="{8A0A8ABF-D98B-4B79-A80A-A3B39774D71E}"/>
    <cellStyle name="Normal 7 10 2 2 6" xfId="13992" xr:uid="{6D8B82FA-0E6C-4705-9C7C-2244EF70DF8B}"/>
    <cellStyle name="Normal 7 10 2 3" xfId="2814" xr:uid="{00000000-0005-0000-0000-0000DA070000}"/>
    <cellStyle name="Normal 7 10 2 3 2" xfId="6030" xr:uid="{E04C8CEC-3F9D-4245-AA24-EF8271A18E37}"/>
    <cellStyle name="Normal 7 10 2 3 2 2" xfId="27610" xr:uid="{47AA8E0E-5398-489F-9C7E-069702AF5635}"/>
    <cellStyle name="Normal 7 10 2 3 2 3" xfId="15484" xr:uid="{7ED1D0C9-1B01-46B9-9DAD-C57BBC4FCD35}"/>
    <cellStyle name="Normal 7 10 2 3 3" xfId="7937" xr:uid="{1FEF77F3-0BD1-4C29-8FBA-6684FC4B16E9}"/>
    <cellStyle name="Normal 7 10 2 3 3 2" xfId="18317" xr:uid="{55CD75F5-A303-475B-ADFC-8BC97820FAA9}"/>
    <cellStyle name="Normal 7 10 2 3 4" xfId="10770" xr:uid="{AF006C00-1996-4209-87E4-9E26DBCAE9E4}"/>
    <cellStyle name="Normal 7 10 2 3 4 2" xfId="21150" xr:uid="{A4287C7A-E3EA-47F2-9467-86089E66D99F}"/>
    <cellStyle name="Normal 7 10 2 3 5" xfId="25407" xr:uid="{F96F5F49-5B26-4FCC-A7A2-514258545DFA}"/>
    <cellStyle name="Normal 7 10 2 3 6" xfId="13283" xr:uid="{A7A63833-42D2-46E1-964C-4D829DD7806C}"/>
    <cellStyle name="Normal 7 10 2 4" xfId="4209" xr:uid="{0F502A3E-63E3-4E2E-8374-0554430612A7}"/>
    <cellStyle name="Normal 7 10 2 4 2" xfId="8981" xr:uid="{AB6A1B5F-780F-4A02-8EBF-59D98E232FA1}"/>
    <cellStyle name="Normal 7 10 2 4 2 2" xfId="29062" xr:uid="{BE39E1FE-354A-41F3-A150-7076FFA64329}"/>
    <cellStyle name="Normal 7 10 2 4 2 3" xfId="19361" xr:uid="{76DF4956-5777-4EED-9D8B-AF88C6B58339}"/>
    <cellStyle name="Normal 7 10 2 4 3" xfId="11814" xr:uid="{11388FA3-A7FB-4627-B1A8-85D14666261B}"/>
    <cellStyle name="Normal 7 10 2 4 3 2" xfId="22194" xr:uid="{18DDC2C6-0556-401C-AEC8-9E605AC46C13}"/>
    <cellStyle name="Normal 7 10 2 4 4" xfId="24511" xr:uid="{1D9F726A-6BCE-4942-A09A-7B22BDAD81ED}"/>
    <cellStyle name="Normal 7 10 2 4 5" xfId="16528" xr:uid="{76A4361B-AE12-42E6-9D40-C4A92532D484}"/>
    <cellStyle name="Normal 7 10 2 5" xfId="5384" xr:uid="{E5553ABE-3B56-49CC-AFEC-C7BD663E3D93}"/>
    <cellStyle name="Normal 7 10 2 5 2" xfId="27740" xr:uid="{6FB7CD1E-BB98-47A7-866A-C32DB96261CF}"/>
    <cellStyle name="Normal 7 10 2 5 3" xfId="14681" xr:uid="{BFF043C1-DCF2-4466-9280-99DB4D43F2AE}"/>
    <cellStyle name="Normal 7 10 2 6" xfId="7134" xr:uid="{6361ED63-A707-4DFE-9CD2-D4B3AAB26F1C}"/>
    <cellStyle name="Normal 7 10 2 6 2" xfId="17514" xr:uid="{3F86AD79-75C2-4043-9D87-7D65193261D4}"/>
    <cellStyle name="Normal 7 10 2 7" xfId="9967" xr:uid="{E54C6F80-500C-4B60-A673-1AE452898B48}"/>
    <cellStyle name="Normal 7 10 2 7 2" xfId="20347" xr:uid="{51356147-A5F8-47C0-A2EC-BB586B96B995}"/>
    <cellStyle name="Normal 7 10 2 8" xfId="23327" xr:uid="{04908B98-1AF4-44E0-98BC-2FDD3A60EB33}"/>
    <cellStyle name="Normal 7 10 2 9" xfId="12779" xr:uid="{D1BE6283-3FDA-49AA-8341-13787A20BF3F}"/>
    <cellStyle name="Normal 7 10 3" xfId="1337" xr:uid="{00000000-0005-0000-0000-00000B070000}"/>
    <cellStyle name="Normal 7 10 3 2" xfId="4568" xr:uid="{11FCBC09-A35D-4151-A26B-9C6373D21978}"/>
    <cellStyle name="Normal 7 10 3 2 2" xfId="9340" xr:uid="{D9CF7BA1-92E5-4591-9602-33ECCA660599}"/>
    <cellStyle name="Normal 7 10 3 2 2 2" xfId="29314" xr:uid="{9145F611-582B-4B1F-BCE6-D7A1BCD64F24}"/>
    <cellStyle name="Normal 7 10 3 2 2 3" xfId="19720" xr:uid="{BE77D7EB-6259-4ACB-8F57-D12C7AB8F4A3}"/>
    <cellStyle name="Normal 7 10 3 2 3" xfId="12173" xr:uid="{A8FF997D-3A24-4D21-91AF-B7051C583D89}"/>
    <cellStyle name="Normal 7 10 3 2 3 2" xfId="22553" xr:uid="{3C37EBCB-BCA8-4433-9BA6-1FFA34A34C78}"/>
    <cellStyle name="Normal 7 10 3 2 4" xfId="24775" xr:uid="{DA082615-1FF6-43D0-849D-F4B31354C96A}"/>
    <cellStyle name="Normal 7 10 3 2 5" xfId="16887" xr:uid="{B9FDA2A6-F21D-4474-8FE5-A5A79B469669}"/>
    <cellStyle name="Normal 7 10 3 3" xfId="5386" xr:uid="{6608DE53-BD66-4FE6-A7ED-DEEE29BF5B7A}"/>
    <cellStyle name="Normal 7 10 3 3 2" xfId="23457" xr:uid="{AD02EF29-A0BC-4C69-9C51-E0CCE8F7985D}"/>
    <cellStyle name="Normal 7 10 3 3 3" xfId="28176" xr:uid="{5786EC6E-BC84-46CD-9DCF-C5BF731604E8}"/>
    <cellStyle name="Normal 7 10 3 3 4" xfId="14683" xr:uid="{DC83B160-367D-4B98-BCE1-0DC66EBC19B5}"/>
    <cellStyle name="Normal 7 10 3 4" xfId="7136" xr:uid="{37226F6C-8048-4F92-BE47-4D8E2236DF60}"/>
    <cellStyle name="Normal 7 10 3 4 2" xfId="23394" xr:uid="{41637022-843A-442E-8875-D6C6DF8B744A}"/>
    <cellStyle name="Normal 7 10 3 4 3" xfId="26427" xr:uid="{25EC9742-984F-4EBF-B238-BFA9D1E97032}"/>
    <cellStyle name="Normal 7 10 3 4 4" xfId="17516" xr:uid="{190C4A24-CB20-40C2-93A7-61356E2833BD}"/>
    <cellStyle name="Normal 7 10 3 5" xfId="9969" xr:uid="{4210E821-E696-44AC-A9C0-8619178DC8C7}"/>
    <cellStyle name="Normal 7 10 3 5 2" xfId="29444" xr:uid="{80A92848-3D34-423A-8117-F7F695E07DDF}"/>
    <cellStyle name="Normal 7 10 3 5 3" xfId="20349" xr:uid="{40C46509-62EF-4080-9C0C-473775E255EA}"/>
    <cellStyle name="Normal 7 10 3 6" xfId="24566" xr:uid="{2CAF589F-8D02-41D7-B31B-B14902BAD6B1}"/>
    <cellStyle name="Normal 7 10 3 7" xfId="13993" xr:uid="{4BA0991D-B842-41FD-A4E6-6706B5AC3923}"/>
    <cellStyle name="Normal 7 10 4" xfId="1338" xr:uid="{00000000-0005-0000-0000-00000C070000}"/>
    <cellStyle name="Normal 7 10 4 2" xfId="5387" xr:uid="{7F2299F0-9DB4-4D9A-9001-239F73A775C7}"/>
    <cellStyle name="Normal 7 10 4 2 2" xfId="25555" xr:uid="{E5CEE4C4-4715-4AF9-9AA9-3AB12C7D7BF8}"/>
    <cellStyle name="Normal 7 10 4 2 3" xfId="26718" xr:uid="{0518671A-3004-4D51-92EB-14748FE8D4D0}"/>
    <cellStyle name="Normal 7 10 4 2 4" xfId="14684" xr:uid="{55D487BB-2CE0-4823-9C2E-173D990CFA5F}"/>
    <cellStyle name="Normal 7 10 4 3" xfId="7137" xr:uid="{C8001552-B498-40A9-A99C-CEE758884F72}"/>
    <cellStyle name="Normal 7 10 4 3 2" xfId="28478" xr:uid="{E5EEF2C8-A902-4BCF-96B2-5CC315E52353}"/>
    <cellStyle name="Normal 7 10 4 3 3" xfId="17517" xr:uid="{6358BC15-32A6-4BE3-B493-53E3BDD20DAE}"/>
    <cellStyle name="Normal 7 10 4 4" xfId="9970" xr:uid="{323580FE-EEE3-4E8D-80EE-29C6171B7494}"/>
    <cellStyle name="Normal 7 10 4 4 2" xfId="20350" xr:uid="{543851B6-A0ED-47F7-B76F-4F54F2EE5AB8}"/>
    <cellStyle name="Normal 7 10 4 5" xfId="22746" xr:uid="{3749016E-AA7A-4454-A1DA-C500517CF5AF}"/>
    <cellStyle name="Normal 7 10 4 6" xfId="13477" xr:uid="{502BFF64-2BE5-4EE4-B1CD-8F3328BE0C78}"/>
    <cellStyle name="Normal 7 10 5" xfId="2507" xr:uid="{00000000-0005-0000-0000-0000DD070000}"/>
    <cellStyle name="Normal 7 10 5 2" xfId="5787" xr:uid="{F0CC4165-7ADF-41DD-9346-8605F4BE5F3F}"/>
    <cellStyle name="Normal 7 10 5 2 2" xfId="25866" xr:uid="{B61FC58C-C78F-4942-ACE6-ACDE5712BCEF}"/>
    <cellStyle name="Normal 7 10 5 2 3" xfId="15179" xr:uid="{06A66D68-83F9-4B41-B43E-B0BCDBDFA79B}"/>
    <cellStyle name="Normal 7 10 5 3" xfId="7632" xr:uid="{DC12FF0F-A626-4A05-B5C9-CD8DE60BA160}"/>
    <cellStyle name="Normal 7 10 5 3 2" xfId="18012" xr:uid="{5787543C-7E1F-4E36-B71B-5D68C378B636}"/>
    <cellStyle name="Normal 7 10 5 4" xfId="10465" xr:uid="{46DB715C-7B80-44DC-9221-E9A221CBC736}"/>
    <cellStyle name="Normal 7 10 5 4 2" xfId="20845" xr:uid="{EECD5737-11A0-43FC-9A91-FF0D15B9D4B4}"/>
    <cellStyle name="Normal 7 10 5 5" xfId="25102" xr:uid="{4597B0DB-FED5-4E2B-B408-D8ED4E270D5D}"/>
    <cellStyle name="Normal 7 10 5 6" xfId="12895" xr:uid="{CEC3B7B2-46A5-4240-8249-298F51D0FDF8}"/>
    <cellStyle name="Normal 7 10 6" xfId="2387" xr:uid="{00000000-0005-0000-0000-0000D7070000}"/>
    <cellStyle name="Normal 7 10 6 2" xfId="7514" xr:uid="{33EEEEBC-3999-4154-AF49-1DDEC298D42F}"/>
    <cellStyle name="Normal 7 10 6 2 2" xfId="27728" xr:uid="{6E27EFFE-3410-442F-AB71-2298894BF39B}"/>
    <cellStyle name="Normal 7 10 6 2 3" xfId="17894" xr:uid="{166C65E8-4599-47E7-9E14-4A04EC4114C6}"/>
    <cellStyle name="Normal 7 10 6 3" xfId="10347" xr:uid="{7A5E4030-AFE3-4F5F-8ABC-172E1EB362CC}"/>
    <cellStyle name="Normal 7 10 6 3 2" xfId="20727" xr:uid="{84B406C7-CBEC-47CD-9FE7-F652727532BA}"/>
    <cellStyle name="Normal 7 10 6 4" xfId="23002" xr:uid="{451DD849-E7A2-416E-9306-9DD9DD1584EB}"/>
    <cellStyle name="Normal 7 10 6 5" xfId="15061" xr:uid="{5AF3D516-CBE8-4A12-8927-868403AD4680}"/>
    <cellStyle name="Normal 7 10 7" xfId="4047" xr:uid="{6E59AE2C-8E82-494C-B3FD-012447F7B53B}"/>
    <cellStyle name="Normal 7 10 7 2" xfId="8833" xr:uid="{22EDCD99-8D6E-4D4F-A745-3609BA3D8FCE}"/>
    <cellStyle name="Normal 7 10 7 2 2" xfId="19213" xr:uid="{F6B184DA-BF4F-4E31-877F-25BC400D3FB4}"/>
    <cellStyle name="Normal 7 10 7 3" xfId="11666" xr:uid="{40CECD75-8C86-4DBF-85D4-8E4C5D42882A}"/>
    <cellStyle name="Normal 7 10 7 3 2" xfId="22046" xr:uid="{AEEFDBF3-74B8-4DDB-8B03-B040D14A0ADF}"/>
    <cellStyle name="Normal 7 10 7 4" xfId="27428" xr:uid="{2103D2B5-8BCE-41ED-8FCE-241BE7C0470A}"/>
    <cellStyle name="Normal 7 10 7 5" xfId="16380" xr:uid="{1A0EA109-9C61-4286-AECE-80E16F59AB5F}"/>
    <cellStyle name="Normal 7 10 8" xfId="5383" xr:uid="{91C3F893-9AC0-43F1-A489-DF9A5D70CB6F}"/>
    <cellStyle name="Normal 7 10 8 2" xfId="14680" xr:uid="{8DCBDF70-C312-4F7B-9F46-EE95B2AB0865}"/>
    <cellStyle name="Normal 7 10 9" xfId="7133" xr:uid="{15515014-6102-4EEC-8091-16EDB1B419C8}"/>
    <cellStyle name="Normal 7 10 9 2" xfId="17513" xr:uid="{E0F45A6C-1380-40AF-953D-8F8EC9A6BF5E}"/>
    <cellStyle name="Normal 7 11" xfId="1339" xr:uid="{00000000-0005-0000-0000-00000D070000}"/>
    <cellStyle name="Normal 7 11 10" xfId="9971" xr:uid="{22363347-2364-4785-9EB3-D6EE67D8D6F9}"/>
    <cellStyle name="Normal 7 11 10 2" xfId="20351" xr:uid="{D482AEAA-D25E-4AFC-B026-BD68ADA08397}"/>
    <cellStyle name="Normal 7 11 11" xfId="24779" xr:uid="{0D03B689-F3C3-414F-A68D-8351DA2E048C}"/>
    <cellStyle name="Normal 7 11 12" xfId="12622" xr:uid="{EC8688B2-80C3-4313-A060-3151A0DA0DE4}"/>
    <cellStyle name="Normal 7 11 2" xfId="1340" xr:uid="{00000000-0005-0000-0000-00000E070000}"/>
    <cellStyle name="Normal 7 11 2 2" xfId="1341" xr:uid="{00000000-0005-0000-0000-00000F070000}"/>
    <cellStyle name="Normal 7 11 2 2 2" xfId="5390" xr:uid="{8988D664-B5A8-496D-9580-6A16654365BE}"/>
    <cellStyle name="Normal 7 11 2 2 2 2" xfId="23083" xr:uid="{2975A7BF-990C-4EB9-9FE8-09F902CEE05D}"/>
    <cellStyle name="Normal 7 11 2 2 2 3" xfId="28019" xr:uid="{30920CE1-C917-4DEE-BD2A-0A0ADF2E79A0}"/>
    <cellStyle name="Normal 7 11 2 2 2 4" xfId="14687" xr:uid="{671B26F3-3577-4616-B5B5-55038CCCEF22}"/>
    <cellStyle name="Normal 7 11 2 2 3" xfId="7140" xr:uid="{65E79FC5-F13B-483E-A18B-B523871FF8EA}"/>
    <cellStyle name="Normal 7 11 2 2 3 2" xfId="27652" xr:uid="{1F447489-C760-4008-BF9A-963663F4F494}"/>
    <cellStyle name="Normal 7 11 2 2 3 3" xfId="26149" xr:uid="{BBD97FE4-4EEF-4535-B758-1DBF9848DBAF}"/>
    <cellStyle name="Normal 7 11 2 2 3 4" xfId="17520" xr:uid="{1E6750DA-7494-4FFF-8E5E-106522FD205C}"/>
    <cellStyle name="Normal 7 11 2 2 4" xfId="9973" xr:uid="{713C0F8E-83B0-4BFC-954C-AA99327C3BB6}"/>
    <cellStyle name="Normal 7 11 2 2 4 2" xfId="29445" xr:uid="{E593ECA3-1A30-446D-A231-9434060115B5}"/>
    <cellStyle name="Normal 7 11 2 2 4 3" xfId="20353" xr:uid="{033D2FB3-A140-4952-81E1-D1EBA10C7073}"/>
    <cellStyle name="Normal 7 11 2 2 5" xfId="24790" xr:uid="{19BD2E79-0BDF-4C70-BAE1-D84ECE040918}"/>
    <cellStyle name="Normal 7 11 2 2 6" xfId="13994" xr:uid="{39CD0ED1-E0DF-4B7C-9F24-EA6975AF709F}"/>
    <cellStyle name="Normal 7 11 2 3" xfId="2815" xr:uid="{00000000-0005-0000-0000-0000E1070000}"/>
    <cellStyle name="Normal 7 11 2 3 2" xfId="6031" xr:uid="{B3499556-E0C0-40C1-A3F5-6D139E58775D}"/>
    <cellStyle name="Normal 7 11 2 3 2 2" xfId="28470" xr:uid="{6446AA42-626D-4812-BD9C-9BA3A2B1A16F}"/>
    <cellStyle name="Normal 7 11 2 3 2 3" xfId="15485" xr:uid="{6D2591B6-AD6D-458F-BE31-B961D271A5D8}"/>
    <cellStyle name="Normal 7 11 2 3 3" xfId="7938" xr:uid="{B11481E7-C52A-430F-A6A9-79845D0D0905}"/>
    <cellStyle name="Normal 7 11 2 3 3 2" xfId="18318" xr:uid="{EC7DB7D9-279D-47C5-B892-78AB28936435}"/>
    <cellStyle name="Normal 7 11 2 3 4" xfId="10771" xr:uid="{A294334B-7AB2-4BE7-8BBC-EDE42B16F733}"/>
    <cellStyle name="Normal 7 11 2 3 4 2" xfId="21151" xr:uid="{59BD4C94-5818-4225-8EE9-0676871EE40A}"/>
    <cellStyle name="Normal 7 11 2 3 5" xfId="22984" xr:uid="{982E7633-AB26-42ED-821A-58EF5A73554B}"/>
    <cellStyle name="Normal 7 11 2 3 6" xfId="13284" xr:uid="{7C6C56FD-6166-47FA-A994-CF7328094250}"/>
    <cellStyle name="Normal 7 11 2 4" xfId="4210" xr:uid="{03FEBAA3-ABD2-4159-8032-1B1639440376}"/>
    <cellStyle name="Normal 7 11 2 4 2" xfId="8982" xr:uid="{E244D5CC-479E-4B54-8335-EEEB4922CB6B}"/>
    <cellStyle name="Normal 7 11 2 4 2 2" xfId="29063" xr:uid="{5ACFA86F-47FB-4AD9-AC48-971BBD014052}"/>
    <cellStyle name="Normal 7 11 2 4 2 3" xfId="19362" xr:uid="{0C284C7A-9173-47A4-8674-4E00B9C49257}"/>
    <cellStyle name="Normal 7 11 2 4 3" xfId="11815" xr:uid="{C1073F48-C366-435F-ADD9-85E76175FD1E}"/>
    <cellStyle name="Normal 7 11 2 4 3 2" xfId="22195" xr:uid="{C0671745-4072-450D-B085-3F3BDA1631C1}"/>
    <cellStyle name="Normal 7 11 2 4 4" xfId="23462" xr:uid="{F4430A89-939B-403D-95E7-821BB245F15C}"/>
    <cellStyle name="Normal 7 11 2 4 5" xfId="16529" xr:uid="{6CB6507E-4EB5-4336-A00B-89561EB712C1}"/>
    <cellStyle name="Normal 7 11 2 5" xfId="5389" xr:uid="{33BC3003-5F75-4A00-B41C-1C326665A7E7}"/>
    <cellStyle name="Normal 7 11 2 5 2" xfId="26690" xr:uid="{1D5FE240-5B8C-4BE8-A775-60BCA533EF2D}"/>
    <cellStyle name="Normal 7 11 2 5 3" xfId="14686" xr:uid="{6B135D0D-D75E-4BCF-A439-F8F6D830949D}"/>
    <cellStyle name="Normal 7 11 2 6" xfId="7139" xr:uid="{4C754E41-B74C-4AF5-8DBE-1D20CADFDF17}"/>
    <cellStyle name="Normal 7 11 2 6 2" xfId="17519" xr:uid="{9709B54F-A3FB-4619-B026-9EEEA158A0B2}"/>
    <cellStyle name="Normal 7 11 2 7" xfId="9972" xr:uid="{E9E114BA-5E97-43B4-B002-1EC42D644C46}"/>
    <cellStyle name="Normal 7 11 2 7 2" xfId="20352" xr:uid="{FF924DB4-FE08-47AD-BDD5-07FE49CE2E17}"/>
    <cellStyle name="Normal 7 11 2 8" xfId="23103" xr:uid="{8E9B7949-C2D4-4A5C-945B-49928DDC6DB0}"/>
    <cellStyle name="Normal 7 11 2 9" xfId="12780" xr:uid="{36C38E79-D0A4-447D-808C-55992FED73C8}"/>
    <cellStyle name="Normal 7 11 3" xfId="1342" xr:uid="{00000000-0005-0000-0000-000010070000}"/>
    <cellStyle name="Normal 7 11 3 2" xfId="4569" xr:uid="{F08FB077-443F-4C3C-896B-7515BA92433E}"/>
    <cellStyle name="Normal 7 11 3 2 2" xfId="9341" xr:uid="{D27B75A4-C000-467A-888F-1365130BA248}"/>
    <cellStyle name="Normal 7 11 3 2 2 2" xfId="29315" xr:uid="{A2FADAEA-ACA2-4144-8B05-40848E622347}"/>
    <cellStyle name="Normal 7 11 3 2 2 3" xfId="19721" xr:uid="{83BA6AA1-CCA4-45A7-820C-0465F5FEB0CA}"/>
    <cellStyle name="Normal 7 11 3 2 3" xfId="12174" xr:uid="{C82CB428-B76D-467F-988A-CA6D9E9E7A19}"/>
    <cellStyle name="Normal 7 11 3 2 3 2" xfId="22554" xr:uid="{9377B91C-26C4-41C9-BEE6-00E76C7B3FD7}"/>
    <cellStyle name="Normal 7 11 3 2 4" xfId="24895" xr:uid="{F31113B0-56C7-4E4C-93A6-8AF8E5789575}"/>
    <cellStyle name="Normal 7 11 3 2 5" xfId="16888" xr:uid="{8A63E600-65C8-4046-87F2-D20EF988AEDB}"/>
    <cellStyle name="Normal 7 11 3 3" xfId="5391" xr:uid="{E83D9A71-3DF9-43C8-B99C-E8E7B5C91885}"/>
    <cellStyle name="Normal 7 11 3 3 2" xfId="26857" xr:uid="{4BF5156C-88F7-4E45-9120-659344145EE1}"/>
    <cellStyle name="Normal 7 11 3 3 3" xfId="26386" xr:uid="{E7B2315B-E9DD-45FD-ADB1-13B5781B4026}"/>
    <cellStyle name="Normal 7 11 3 3 4" xfId="14688" xr:uid="{BF1817F3-3BA0-46A5-A4BF-75EE8ECFE377}"/>
    <cellStyle name="Normal 7 11 3 4" xfId="7141" xr:uid="{5280A6C7-2B48-4649-87D3-ADCC9DE95D0D}"/>
    <cellStyle name="Normal 7 11 3 4 2" xfId="28201" xr:uid="{812E5A52-87B2-4B40-843F-2D4080B355B3}"/>
    <cellStyle name="Normal 7 11 3 4 3" xfId="26738" xr:uid="{F071AE18-5C98-42D9-8191-89BC464A6E09}"/>
    <cellStyle name="Normal 7 11 3 4 4" xfId="17521" xr:uid="{14CFB8E9-AF26-41C8-AD18-296C9923FCBD}"/>
    <cellStyle name="Normal 7 11 3 5" xfId="9974" xr:uid="{896AB2E8-DD97-4B33-8F61-8C857134410C}"/>
    <cellStyle name="Normal 7 11 3 5 2" xfId="29446" xr:uid="{D5BA7E4F-8041-4F50-9F60-E57D00D4F08C}"/>
    <cellStyle name="Normal 7 11 3 5 3" xfId="20354" xr:uid="{2405E0A6-8308-436C-8A8A-D9C945072D28}"/>
    <cellStyle name="Normal 7 11 3 6" xfId="23988" xr:uid="{E4BF764F-3EA3-4134-BB4F-58F274E37C53}"/>
    <cellStyle name="Normal 7 11 3 7" xfId="13995" xr:uid="{BC402E3E-614B-4EC0-9F88-BC7D83AF55C6}"/>
    <cellStyle name="Normal 7 11 4" xfId="1343" xr:uid="{00000000-0005-0000-0000-000011070000}"/>
    <cellStyle name="Normal 7 11 4 2" xfId="5392" xr:uid="{2B1EB956-87F5-405E-84BF-C14AABB8AC93}"/>
    <cellStyle name="Normal 7 11 4 2 2" xfId="25700" xr:uid="{03F5981A-72C0-49A1-80CE-EF63FB9D190A}"/>
    <cellStyle name="Normal 7 11 4 2 3" xfId="28016" xr:uid="{FE2C575B-A880-4548-A54F-F6561E8BAF53}"/>
    <cellStyle name="Normal 7 11 4 2 4" xfId="14689" xr:uid="{4733B9B7-2481-42CE-A00E-680030EFEDC2}"/>
    <cellStyle name="Normal 7 11 4 3" xfId="7142" xr:uid="{9315D5C9-5A1E-4CB2-A88B-BF8C964D2BEF}"/>
    <cellStyle name="Normal 7 11 4 3 2" xfId="26139" xr:uid="{1CC7326F-494D-4DD0-B298-1CEA679D0896}"/>
    <cellStyle name="Normal 7 11 4 3 3" xfId="17522" xr:uid="{75DE99CE-A15C-4A73-8BDB-D8AF3D881DC3}"/>
    <cellStyle name="Normal 7 11 4 4" xfId="9975" xr:uid="{F9946A74-E173-43E3-B0BA-96C2ABB2266E}"/>
    <cellStyle name="Normal 7 11 4 4 2" xfId="20355" xr:uid="{39529DF1-034E-45DC-AA26-E9CB938FD2F2}"/>
    <cellStyle name="Normal 7 11 4 5" xfId="22826" xr:uid="{AB87E6D9-E620-421D-A83A-875ADE506B2E}"/>
    <cellStyle name="Normal 7 11 4 6" xfId="13478" xr:uid="{B9F47F6D-4538-4CFF-A2B7-BC413BFB317D}"/>
    <cellStyle name="Normal 7 11 5" xfId="2567" xr:uid="{00000000-0005-0000-0000-0000E4070000}"/>
    <cellStyle name="Normal 7 11 5 2" xfId="5836" xr:uid="{26C688D1-BC0D-4F50-A5C7-7657C905B376}"/>
    <cellStyle name="Normal 7 11 5 2 2" xfId="28564" xr:uid="{7D9370AA-0A8E-41EC-B483-4BE5D92A6336}"/>
    <cellStyle name="Normal 7 11 5 2 3" xfId="15239" xr:uid="{7C6C7EA9-C124-4B2D-A0B6-3002D630344F}"/>
    <cellStyle name="Normal 7 11 5 3" xfId="7692" xr:uid="{BEDCB853-65FC-4481-831B-524757D3FCAC}"/>
    <cellStyle name="Normal 7 11 5 3 2" xfId="18072" xr:uid="{664C40D8-033B-4F6E-8A3F-20052D54B7FA}"/>
    <cellStyle name="Normal 7 11 5 4" xfId="10525" xr:uid="{6BEFBC81-C896-460A-AF49-67FB03DBD65D}"/>
    <cellStyle name="Normal 7 11 5 4 2" xfId="20905" xr:uid="{9784D248-BDC7-4DAD-8326-3937CEAA7CBF}"/>
    <cellStyle name="Normal 7 11 5 5" xfId="22961" xr:uid="{A3774CC2-50E6-45FC-A5EF-F71506B10216}"/>
    <cellStyle name="Normal 7 11 5 6" xfId="12955" xr:uid="{03371C5D-BDEC-46D2-B5BA-E5D0E54B2A6D}"/>
    <cellStyle name="Normal 7 11 6" xfId="2388" xr:uid="{00000000-0005-0000-0000-0000DE070000}"/>
    <cellStyle name="Normal 7 11 6 2" xfId="7515" xr:uid="{71D714A7-6425-4457-A44E-C0871A29E4D1}"/>
    <cellStyle name="Normal 7 11 6 2 2" xfId="26745" xr:uid="{45F2AD07-E73E-4F52-B3D4-7FA7DADA198E}"/>
    <cellStyle name="Normal 7 11 6 2 3" xfId="17895" xr:uid="{1D76FDE9-70BF-4C37-BEA9-A8F50FBE07C0}"/>
    <cellStyle name="Normal 7 11 6 3" xfId="10348" xr:uid="{03A8D8C7-3A30-41C0-8D5F-EA494CA6BF65}"/>
    <cellStyle name="Normal 7 11 6 3 2" xfId="20728" xr:uid="{D5C21043-BB2A-4BE9-A353-E036D0635D5F}"/>
    <cellStyle name="Normal 7 11 6 4" xfId="25228" xr:uid="{2258CC28-F1D6-4E1D-8E91-0B27D3C48212}"/>
    <cellStyle name="Normal 7 11 6 5" xfId="15062" xr:uid="{52ADF66A-EB29-4A19-9CFB-5C7149705B6B}"/>
    <cellStyle name="Normal 7 11 7" xfId="4048" xr:uid="{EE667E84-03EA-4DAE-9CA5-DE6E77CCCF57}"/>
    <cellStyle name="Normal 7 11 7 2" xfId="8834" xr:uid="{EC9C2E3F-2204-4C36-8420-00000D705654}"/>
    <cellStyle name="Normal 7 11 7 2 2" xfId="19214" xr:uid="{4C367804-265D-474F-8198-FD538DAF5C9C}"/>
    <cellStyle name="Normal 7 11 7 3" xfId="11667" xr:uid="{56C55BEB-45EC-47E1-9373-A82619D5626C}"/>
    <cellStyle name="Normal 7 11 7 3 2" xfId="22047" xr:uid="{40342CC9-EA1D-41D4-B8B6-DCF058DCDC7A}"/>
    <cellStyle name="Normal 7 11 7 4" xfId="26606" xr:uid="{FC4E2446-8912-4D18-A47F-03FE12A54429}"/>
    <cellStyle name="Normal 7 11 7 5" xfId="16381" xr:uid="{39A3BD08-EAD5-4B60-B444-33BF85C21607}"/>
    <cellStyle name="Normal 7 11 8" xfId="5388" xr:uid="{AE210D88-C35F-41A1-892C-EC73F777EA89}"/>
    <cellStyle name="Normal 7 11 8 2" xfId="14685" xr:uid="{697C4BEC-E756-4A56-BB90-A414E65CC7E7}"/>
    <cellStyle name="Normal 7 11 9" xfId="7138" xr:uid="{566D06A8-060B-4D4C-BF61-F11ACD1F1823}"/>
    <cellStyle name="Normal 7 11 9 2" xfId="17518" xr:uid="{8C424DED-38E2-4C61-9583-22F0578D51C4}"/>
    <cellStyle name="Normal 7 12" xfId="1344" xr:uid="{00000000-0005-0000-0000-000012070000}"/>
    <cellStyle name="Normal 7 12 10" xfId="23318" xr:uid="{520EC44C-78C8-4AC2-929A-A416E99E52C9}"/>
    <cellStyle name="Normal 7 12 11" xfId="12623" xr:uid="{A97707B5-E08C-48E6-9EE8-4A9B22071A35}"/>
    <cellStyle name="Normal 7 12 2" xfId="1345" xr:uid="{00000000-0005-0000-0000-000013070000}"/>
    <cellStyle name="Normal 7 12 2 2" xfId="3416" xr:uid="{00000000-0005-0000-0000-0000E7070000}"/>
    <cellStyle name="Normal 7 12 2 2 2" xfId="6471" xr:uid="{39A9088A-FC78-4479-9DC7-ADCB235A6669}"/>
    <cellStyle name="Normal 7 12 2 2 2 2" xfId="28742" xr:uid="{A27641FD-E14A-4138-B691-D10FAFFA8D97}"/>
    <cellStyle name="Normal 7 12 2 2 2 3" xfId="27111" xr:uid="{4FD4AE5D-EC8D-49D8-B84F-943CA7D5760D}"/>
    <cellStyle name="Normal 7 12 2 2 2 4" xfId="16042" xr:uid="{C6D30117-175F-40B3-B79A-8E6B2759B86F}"/>
    <cellStyle name="Normal 7 12 2 2 3" xfId="8495" xr:uid="{09FAAEA6-2902-43B4-9CD5-58F656E01952}"/>
    <cellStyle name="Normal 7 12 2 2 3 2" xfId="28932" xr:uid="{4A32288B-9108-4ED3-B56C-46CD030CE8B9}"/>
    <cellStyle name="Normal 7 12 2 2 3 3" xfId="18875" xr:uid="{4A4AC680-1106-44EC-AB55-AA9572950355}"/>
    <cellStyle name="Normal 7 12 2 2 4" xfId="11328" xr:uid="{5D538C14-F16A-4F0B-9C06-428974AD32AD}"/>
    <cellStyle name="Normal 7 12 2 2 4 2" xfId="21708" xr:uid="{5E4EDEA6-1091-4DD7-A00A-CE92F8725E34}"/>
    <cellStyle name="Normal 7 12 2 2 5" xfId="24414" xr:uid="{7901D2B0-000F-4F6C-86FD-56A29FAF769F}"/>
    <cellStyle name="Normal 7 12 2 2 6" xfId="13996" xr:uid="{C5FE40AD-E36F-4CCB-BEFB-5E5A72A83FC6}"/>
    <cellStyle name="Normal 7 12 2 3" xfId="4211" xr:uid="{A9517A6B-EEC9-445A-9525-80D1579B21DF}"/>
    <cellStyle name="Normal 7 12 2 3 2" xfId="8983" xr:uid="{363605A0-3161-4FD3-A341-C6B64A6FB591}"/>
    <cellStyle name="Normal 7 12 2 3 2 2" xfId="29064" xr:uid="{AE9A9A4D-7143-464C-B961-1A5B50B8556C}"/>
    <cellStyle name="Normal 7 12 2 3 2 3" xfId="19363" xr:uid="{DFB227FE-7EFF-4B28-BEEC-F9530618E177}"/>
    <cellStyle name="Normal 7 12 2 3 3" xfId="11816" xr:uid="{D9F5E44E-8BC3-4854-B5FC-FF8E49C7FD99}"/>
    <cellStyle name="Normal 7 12 2 3 3 2" xfId="22196" xr:uid="{24610BF3-40D6-4CEA-A2DD-EE28C0F58DAE}"/>
    <cellStyle name="Normal 7 12 2 3 4" xfId="23164" xr:uid="{A120F433-790D-4C3E-B9C5-19B3E2843367}"/>
    <cellStyle name="Normal 7 12 2 3 5" xfId="16530" xr:uid="{247C4DF2-A610-4F4C-8B2F-72E87FA7ACBB}"/>
    <cellStyle name="Normal 7 12 2 4" xfId="5394" xr:uid="{DAF4E148-D4C3-47A6-8253-21AE8D606AFB}"/>
    <cellStyle name="Normal 7 12 2 4 2" xfId="28070" xr:uid="{15DB74D0-3538-414A-B215-1041392378D9}"/>
    <cellStyle name="Normal 7 12 2 4 3" xfId="26882" xr:uid="{E5DE6082-145C-469C-BD01-97F0936D8F74}"/>
    <cellStyle name="Normal 7 12 2 4 4" xfId="14691" xr:uid="{0FE1914F-D6AB-48FB-A6F7-19C438EA792D}"/>
    <cellStyle name="Normal 7 12 2 5" xfId="7144" xr:uid="{CEEAC735-1F80-42A3-8321-BEBDBBA0EDAD}"/>
    <cellStyle name="Normal 7 12 2 5 2" xfId="26862" xr:uid="{7FC277FB-F359-49BC-944E-08714D7C8310}"/>
    <cellStyle name="Normal 7 12 2 5 3" xfId="17524" xr:uid="{A21AEE0E-7E2E-4844-9A39-7F70268A3FAA}"/>
    <cellStyle name="Normal 7 12 2 6" xfId="9977" xr:uid="{5D104CE3-2005-4D2C-91BA-62CD2764C2A5}"/>
    <cellStyle name="Normal 7 12 2 6 2" xfId="20357" xr:uid="{9DD75C04-C32C-41B7-8B04-005C3689DFA0}"/>
    <cellStyle name="Normal 7 12 2 7" xfId="23335" xr:uid="{8C58B10D-58D2-47E9-A3E4-FC944654C601}"/>
    <cellStyle name="Normal 7 12 2 8" xfId="12781" xr:uid="{E649DBA6-EF38-4C42-A68A-E78C329FCC2E}"/>
    <cellStyle name="Normal 7 12 3" xfId="1346" xr:uid="{00000000-0005-0000-0000-000014070000}"/>
    <cellStyle name="Normal 7 12 3 2" xfId="5395" xr:uid="{443EB7AA-966A-4D81-A596-F8B71D54BD25}"/>
    <cellStyle name="Normal 7 12 3 2 2" xfId="25612" xr:uid="{5D5DB393-479B-466F-B4E5-4C66F774489E}"/>
    <cellStyle name="Normal 7 12 3 2 3" xfId="28419" xr:uid="{C6B812D9-43A0-45C7-A9CF-806826CD411E}"/>
    <cellStyle name="Normal 7 12 3 2 4" xfId="14692" xr:uid="{04FFAD5B-49AD-4C32-AFAF-8DA40DBBAA22}"/>
    <cellStyle name="Normal 7 12 3 3" xfId="7145" xr:uid="{31D08A08-FD56-40CA-BFA7-63A6747620DA}"/>
    <cellStyle name="Normal 7 12 3 3 2" xfId="26762" xr:uid="{20E146AB-C481-46EA-834B-687A32370159}"/>
    <cellStyle name="Normal 7 12 3 3 3" xfId="27372" xr:uid="{126CBA36-0DF7-45A9-8ED3-446F54B25D2D}"/>
    <cellStyle name="Normal 7 12 3 3 4" xfId="17525" xr:uid="{C685EBA9-8168-4E70-83F3-57D4600FB1AD}"/>
    <cellStyle name="Normal 7 12 3 4" xfId="9978" xr:uid="{A4249746-35AA-4BE6-8243-638427CB4973}"/>
    <cellStyle name="Normal 7 12 3 4 2" xfId="27576" xr:uid="{A2246321-1797-4EEC-A361-427FBB7A3C71}"/>
    <cellStyle name="Normal 7 12 3 4 3" xfId="29447" xr:uid="{FC474E0F-94E7-4478-AED2-F6A01BFD2FDA}"/>
    <cellStyle name="Normal 7 12 3 4 4" xfId="20358" xr:uid="{51FAB024-1226-42E8-AAF6-A5FB5429E163}"/>
    <cellStyle name="Normal 7 12 3 5" xfId="25255" xr:uid="{1421110F-A50F-449B-AB95-D639693CB953}"/>
    <cellStyle name="Normal 7 12 3 6" xfId="28276" xr:uid="{FF454D42-2019-4230-B53B-246989797AB1}"/>
    <cellStyle name="Normal 7 12 3 7" xfId="13479" xr:uid="{2801D4D9-EDE0-43F3-B730-EE8A7669444F}"/>
    <cellStyle name="Normal 7 12 4" xfId="2816" xr:uid="{00000000-0005-0000-0000-0000E9070000}"/>
    <cellStyle name="Normal 7 12 4 2" xfId="6032" xr:uid="{32FBEA4A-82E4-4966-A90C-DE535393E8C0}"/>
    <cellStyle name="Normal 7 12 4 2 2" xfId="26917" xr:uid="{D83921AD-51A7-496B-9F3B-A4793FF82044}"/>
    <cellStyle name="Normal 7 12 4 2 3" xfId="15486" xr:uid="{2D53276B-54CA-41C8-BE80-BF030D7DCF54}"/>
    <cellStyle name="Normal 7 12 4 3" xfId="7939" xr:uid="{0B88E007-E916-454D-BD47-675A750BAA0F}"/>
    <cellStyle name="Normal 7 12 4 3 2" xfId="18319" xr:uid="{248BA8B1-C989-48FC-B454-D0156789335F}"/>
    <cellStyle name="Normal 7 12 4 4" xfId="10772" xr:uid="{86F5B672-2CD3-4166-969E-FCF60CE9557C}"/>
    <cellStyle name="Normal 7 12 4 4 2" xfId="21152" xr:uid="{A8B38EA7-380D-48A1-8AAE-42F90DAC3DEA}"/>
    <cellStyle name="Normal 7 12 4 5" xfId="23352" xr:uid="{2EE5C875-92FB-4244-85F1-A7B5269EC329}"/>
    <cellStyle name="Normal 7 12 4 6" xfId="13285" xr:uid="{BD1FAE01-0A6B-405B-AB96-B89554939E0D}"/>
    <cellStyle name="Normal 7 12 5" xfId="2389" xr:uid="{00000000-0005-0000-0000-0000E5070000}"/>
    <cellStyle name="Normal 7 12 5 2" xfId="7516" xr:uid="{2881FDC1-79F9-44C7-AA11-057B3B302194}"/>
    <cellStyle name="Normal 7 12 5 2 2" xfId="25854" xr:uid="{A46F6F50-8C06-4C42-9B61-6C5CC67905B2}"/>
    <cellStyle name="Normal 7 12 5 2 3" xfId="17896" xr:uid="{F32CDA9C-1E49-45A3-B185-E476210ABDD6}"/>
    <cellStyle name="Normal 7 12 5 3" xfId="10349" xr:uid="{D381B5B9-B7F2-4A87-978F-37E3CDBA402E}"/>
    <cellStyle name="Normal 7 12 5 3 2" xfId="20729" xr:uid="{20523882-9569-42C4-B086-CBD4A3E82B11}"/>
    <cellStyle name="Normal 7 12 5 4" xfId="23056" xr:uid="{A6F9EEEE-E8DC-402C-A9B2-22B84D550CD6}"/>
    <cellStyle name="Normal 7 12 5 5" xfId="15063" xr:uid="{85D507C5-997B-4EAA-87BA-0875FAA4D589}"/>
    <cellStyle name="Normal 7 12 6" xfId="4049" xr:uid="{3596E1EC-2AB1-4D44-B20A-1ED70535BDF9}"/>
    <cellStyle name="Normal 7 12 6 2" xfId="8835" xr:uid="{3890EE2A-C302-4021-B00A-634E4D23842F}"/>
    <cellStyle name="Normal 7 12 6 2 2" xfId="28992" xr:uid="{955CD499-595D-414F-AAE0-F71BB9C01778}"/>
    <cellStyle name="Normal 7 12 6 2 3" xfId="19215" xr:uid="{913F2D5D-8627-4B2A-9E1A-D7DD3106EAED}"/>
    <cellStyle name="Normal 7 12 6 3" xfId="11668" xr:uid="{8D6AD15C-FE8F-413E-BF2C-CC63FCCFFCB8}"/>
    <cellStyle name="Normal 7 12 6 3 2" xfId="22048" xr:uid="{471792B2-66A8-4D60-B43F-BA638C8B7E91}"/>
    <cellStyle name="Normal 7 12 6 4" xfId="27818" xr:uid="{0DE08D80-981E-47DC-87CF-4F862B724AE2}"/>
    <cellStyle name="Normal 7 12 6 5" xfId="16382" xr:uid="{0BAED52F-AFEE-4DA3-8A28-08092205E7E4}"/>
    <cellStyle name="Normal 7 12 7" xfId="5393" xr:uid="{E8A85330-10A0-460A-939F-343ADD733E52}"/>
    <cellStyle name="Normal 7 12 7 2" xfId="26835" xr:uid="{43749EB2-AA72-4AF7-BF22-85B893F561AE}"/>
    <cellStyle name="Normal 7 12 7 3" xfId="14690" xr:uid="{C0F1CF48-03EC-48B2-B752-F79DF60FEEC7}"/>
    <cellStyle name="Normal 7 12 8" xfId="7143" xr:uid="{19AAED7C-FA0E-4E9F-B250-A2B26DF88045}"/>
    <cellStyle name="Normal 7 12 8 2" xfId="17523" xr:uid="{F44AA86D-E803-46B6-AFD8-5D043216ECE4}"/>
    <cellStyle name="Normal 7 12 9" xfId="9976" xr:uid="{4B10B018-C750-4555-B579-BF05472304FB}"/>
    <cellStyle name="Normal 7 12 9 2" xfId="20356" xr:uid="{D19C51ED-E470-46EA-B869-F4DFDED11AAE}"/>
    <cellStyle name="Normal 7 13" xfId="1347" xr:uid="{00000000-0005-0000-0000-000015070000}"/>
    <cellStyle name="Normal 7 13 10" xfId="12624" xr:uid="{2D384B92-5D75-46D6-9018-93A54C225D1C}"/>
    <cellStyle name="Normal 7 13 2" xfId="1348" xr:uid="{00000000-0005-0000-0000-000016070000}"/>
    <cellStyle name="Normal 7 13 2 2" xfId="2980" xr:uid="{00000000-0005-0000-0000-0000EC070000}"/>
    <cellStyle name="Normal 7 13 2 2 2" xfId="6134" xr:uid="{FE8D53A9-6625-4430-99D9-D9C3115D7D7F}"/>
    <cellStyle name="Normal 7 13 2 2 2 2" xfId="26922" xr:uid="{D35E8CFE-4AE8-4C13-B4F2-8CD714D39F81}"/>
    <cellStyle name="Normal 7 13 2 2 2 3" xfId="27614" xr:uid="{CF0D11E8-5A7A-4820-A722-7C16EC81CB42}"/>
    <cellStyle name="Normal 7 13 2 2 2 4" xfId="15612" xr:uid="{3C8BF89B-DCC0-4D53-9917-6FCA126DD74B}"/>
    <cellStyle name="Normal 7 13 2 2 3" xfId="8065" xr:uid="{68DDBB74-D7DA-4A47-B658-51081B2BF2CE}"/>
    <cellStyle name="Normal 7 13 2 2 3 2" xfId="28763" xr:uid="{4173E0ED-2598-4D03-AEB0-DE0A25AF7D91}"/>
    <cellStyle name="Normal 7 13 2 2 3 3" xfId="18445" xr:uid="{D59CC203-F6EF-4720-BC0E-DB4824764562}"/>
    <cellStyle name="Normal 7 13 2 2 4" xfId="10898" xr:uid="{C5659DA6-8FD7-405B-AD77-8FD632A8F8C0}"/>
    <cellStyle name="Normal 7 13 2 2 4 2" xfId="21278" xr:uid="{5EAC393A-E25D-4040-AA99-C5645CB40D94}"/>
    <cellStyle name="Normal 7 13 2 2 5" xfId="24435" xr:uid="{3994F3C3-412E-48B0-ADFB-64C6C0CABA60}"/>
    <cellStyle name="Normal 7 13 2 2 6" xfId="13480" xr:uid="{90E73610-F862-45F8-8E78-35B01AF3730E}"/>
    <cellStyle name="Normal 7 13 2 3" xfId="5397" xr:uid="{C2511337-16C9-45A8-9333-468C081E9C80}"/>
    <cellStyle name="Normal 7 13 2 3 2" xfId="23415" xr:uid="{C3B71349-DC77-4278-B639-76402E9E57BC}"/>
    <cellStyle name="Normal 7 13 2 3 3" xfId="28180" xr:uid="{F8A5584B-9B09-4954-8A17-C135DB60EF34}"/>
    <cellStyle name="Normal 7 13 2 3 4" xfId="14694" xr:uid="{D31934AC-F6BB-4307-A8AF-7E5977253F78}"/>
    <cellStyle name="Normal 7 13 2 4" xfId="7147" xr:uid="{20B6FFD0-323F-4558-8FF5-79FB207F6696}"/>
    <cellStyle name="Normal 7 13 2 4 2" xfId="26147" xr:uid="{FF4FF221-A08B-4504-947A-0343A1DB8537}"/>
    <cellStyle name="Normal 7 13 2 4 3" xfId="27174" xr:uid="{20F8625E-931C-4469-924A-DE4AB335F6EB}"/>
    <cellStyle name="Normal 7 13 2 4 4" xfId="17527" xr:uid="{1FF3CC5F-0612-4F2F-B13F-5712F1F3C11E}"/>
    <cellStyle name="Normal 7 13 2 5" xfId="9980" xr:uid="{4AE7471D-0114-489F-8CA8-726EC8830133}"/>
    <cellStyle name="Normal 7 13 2 5 2" xfId="29448" xr:uid="{D7AD06FC-802D-43E1-8C8B-0A71DC954DBA}"/>
    <cellStyle name="Normal 7 13 2 5 3" xfId="20360" xr:uid="{102748FF-B588-497E-B490-1D8C4B75F89E}"/>
    <cellStyle name="Normal 7 13 2 6" xfId="23102" xr:uid="{B4881FC2-88B5-4AF5-8CCF-37B88EFA183D}"/>
    <cellStyle name="Normal 7 13 2 7" xfId="12782" xr:uid="{FC89DDCE-20E0-4D06-9AE1-904260F698CB}"/>
    <cellStyle name="Normal 7 13 3" xfId="1349" xr:uid="{00000000-0005-0000-0000-000017070000}"/>
    <cellStyle name="Normal 7 13 3 2" xfId="5398" xr:uid="{DCB20980-7643-4535-88F9-578CE8FBFBCD}"/>
    <cellStyle name="Normal 7 13 3 2 2" xfId="27765" xr:uid="{23C00D56-7A99-4A54-90B1-0B147FC68906}"/>
    <cellStyle name="Normal 7 13 3 2 3" xfId="26816" xr:uid="{20460F01-06EE-4D47-A0BE-B0A32B9D05B2}"/>
    <cellStyle name="Normal 7 13 3 2 4" xfId="14695" xr:uid="{B0B13E8D-91B0-4667-8658-1ADDDDEE0915}"/>
    <cellStyle name="Normal 7 13 3 3" xfId="7148" xr:uid="{64CD0462-F6AC-497F-9989-CBA317968155}"/>
    <cellStyle name="Normal 7 13 3 3 2" xfId="27379" xr:uid="{11DC4761-E4F6-4690-AE9A-B56E67E30089}"/>
    <cellStyle name="Normal 7 13 3 3 3" xfId="27443" xr:uid="{E9AA02BF-9AB4-42F7-A16C-CE009BAA2A77}"/>
    <cellStyle name="Normal 7 13 3 3 4" xfId="17528" xr:uid="{2A80C9F8-14FC-4F30-8B24-C2E6DEE33964}"/>
    <cellStyle name="Normal 7 13 3 4" xfId="9981" xr:uid="{98DBFA60-2698-46F4-BF5C-075BAC410C90}"/>
    <cellStyle name="Normal 7 13 3 4 2" xfId="29449" xr:uid="{84CEC67C-FAC1-4B94-A702-87E75276E1F3}"/>
    <cellStyle name="Normal 7 13 3 4 3" xfId="20361" xr:uid="{59F6F00D-9A4D-4140-B6DF-F155B26FD33D}"/>
    <cellStyle name="Normal 7 13 3 5" xfId="24274" xr:uid="{9ECC0C4F-35AC-4BF6-A677-6556CB126B7C}"/>
    <cellStyle name="Normal 7 13 3 6" xfId="13286" xr:uid="{9A463FB0-23D4-4E20-BE85-7FEB1D78479A}"/>
    <cellStyle name="Normal 7 13 4" xfId="2390" xr:uid="{00000000-0005-0000-0000-0000EA070000}"/>
    <cellStyle name="Normal 7 13 4 2" xfId="7517" xr:uid="{AB47B31C-1842-46B8-BFC4-5DFFF4EFD572}"/>
    <cellStyle name="Normal 7 13 4 2 2" xfId="28063" xr:uid="{DB5496FD-3ECA-4527-9C12-ED22E11A1F40}"/>
    <cellStyle name="Normal 7 13 4 2 3" xfId="17897" xr:uid="{9D218ECA-F844-4997-8237-106A1F8729BE}"/>
    <cellStyle name="Normal 7 13 4 3" xfId="10350" xr:uid="{FC2FC417-DB07-4826-87D7-5B2446E9E3D4}"/>
    <cellStyle name="Normal 7 13 4 3 2" xfId="20730" xr:uid="{CC12FB36-B1F2-4EC9-B42F-50595556BD13}"/>
    <cellStyle name="Normal 7 13 4 4" xfId="22853" xr:uid="{BF373A71-7832-4175-8084-02F7704F61C2}"/>
    <cellStyle name="Normal 7 13 4 5" xfId="15064" xr:uid="{E13BC127-0E7F-4E10-BA34-579DB90C1102}"/>
    <cellStyle name="Normal 7 13 5" xfId="4050" xr:uid="{C48EAA1B-737A-4259-88AF-A88E11F7D0B2}"/>
    <cellStyle name="Normal 7 13 5 2" xfId="8836" xr:uid="{77A6E992-268E-475C-A367-69EAF4F88609}"/>
    <cellStyle name="Normal 7 13 5 2 2" xfId="28993" xr:uid="{4C50D351-F50B-4D38-ADF8-BDC32A258787}"/>
    <cellStyle name="Normal 7 13 5 2 3" xfId="19216" xr:uid="{E91DCA4A-113A-4BF8-98F5-3433F4BDA44E}"/>
    <cellStyle name="Normal 7 13 5 3" xfId="11669" xr:uid="{6424C1A2-E0FA-46CB-865D-D2637C8733E4}"/>
    <cellStyle name="Normal 7 13 5 3 2" xfId="22049" xr:uid="{A8877C6E-3F80-4ECE-BBAC-9E25EE1C5063}"/>
    <cellStyle name="Normal 7 13 5 4" xfId="24052" xr:uid="{4CD85591-419B-4589-8A19-007BB58E4ABA}"/>
    <cellStyle name="Normal 7 13 5 5" xfId="16383" xr:uid="{E002FDFB-78F4-48F0-B689-BCA90642B069}"/>
    <cellStyle name="Normal 7 13 6" xfId="5396" xr:uid="{9FC5ABBE-5778-416A-8388-E134B2F82B4D}"/>
    <cellStyle name="Normal 7 13 6 2" xfId="26081" xr:uid="{9042DCD2-8FD3-4FED-BC94-87E103CDB104}"/>
    <cellStyle name="Normal 7 13 6 3" xfId="28137" xr:uid="{47920828-9C9D-495D-BB4B-107B93789533}"/>
    <cellStyle name="Normal 7 13 6 4" xfId="14693" xr:uid="{3A164B11-B58D-49F7-BAE4-EAB2B732401E}"/>
    <cellStyle name="Normal 7 13 7" xfId="7146" xr:uid="{3F7AF10C-BBF5-44CB-AE49-D899F1B58A2A}"/>
    <cellStyle name="Normal 7 13 7 2" xfId="27500" xr:uid="{CD4C4EB5-DBD3-48EC-8F2A-53F58EEB111E}"/>
    <cellStyle name="Normal 7 13 7 3" xfId="17526" xr:uid="{80DCB9DD-116E-4C3F-89E8-0FC8E6A33AFF}"/>
    <cellStyle name="Normal 7 13 8" xfId="9979" xr:uid="{9FE94840-706F-4124-B963-1EAF1B222905}"/>
    <cellStyle name="Normal 7 13 8 2" xfId="20359" xr:uid="{BDFD353B-89F6-463A-BA27-9F07C438FE06}"/>
    <cellStyle name="Normal 7 13 9" xfId="23990" xr:uid="{1DBB7AE5-BB86-489A-8864-C46BF4D7E5AD}"/>
    <cellStyle name="Normal 7 14" xfId="1350" xr:uid="{00000000-0005-0000-0000-000018070000}"/>
    <cellStyle name="Normal 7 14 2" xfId="4570" xr:uid="{4072DF07-EF14-43D3-B167-C35CAF4234D0}"/>
    <cellStyle name="Normal 7 14 2 2" xfId="9342" xr:uid="{B8A9AD22-3410-4FF4-83C7-E2DC3D14ED22}"/>
    <cellStyle name="Normal 7 14 2 2 2" xfId="29316" xr:uid="{A5799844-DFFA-455D-A86E-8427EBCB3714}"/>
    <cellStyle name="Normal 7 14 2 2 3" xfId="19722" xr:uid="{7C974998-D80F-4756-8AA6-8EBE02DE6977}"/>
    <cellStyle name="Normal 7 14 2 2 4" xfId="31105" xr:uid="{30963E68-DF7F-441E-B851-E7A8DAB34A08}"/>
    <cellStyle name="Normal 7 14 2 2 5" xfId="30420" xr:uid="{B8C63CF5-2E3D-473B-81DF-62C1DAE53521}"/>
    <cellStyle name="Normal 7 14 2 3" xfId="12175" xr:uid="{14EEB91B-D8F9-4F06-B344-22845EF1E6AA}"/>
    <cellStyle name="Normal 7 14 2 3 2" xfId="22555" xr:uid="{3B072E4D-49A0-409B-9BD9-9B2AAEACA31C}"/>
    <cellStyle name="Normal 7 14 2 4" xfId="24583" xr:uid="{5942702B-591C-4132-A5C1-66F61F49F937}"/>
    <cellStyle name="Normal 7 14 2 4 2" xfId="31153" xr:uid="{DFD19340-27A1-4EB4-9771-AFF3F37C5F8F}"/>
    <cellStyle name="Normal 7 14 2 4 3" xfId="30527" xr:uid="{097927A9-822F-4CE1-ABAF-BC40902279A8}"/>
    <cellStyle name="Normal 7 14 2 5" xfId="16889" xr:uid="{683ACCB9-7C62-4B63-B4F1-090AB6DAC786}"/>
    <cellStyle name="Normal 7 14 2 6" xfId="30415" xr:uid="{CAAFDBF3-936A-463B-A3A3-49A746E7DF3C}"/>
    <cellStyle name="Normal 7 14 3" xfId="5399" xr:uid="{FAC9975F-8F2F-4E63-A9C3-9F3C1010A589}"/>
    <cellStyle name="Normal 7 14 3 2" xfId="25773" xr:uid="{8D397C2B-E913-4504-B12F-1B0EE6347D16}"/>
    <cellStyle name="Normal 7 14 3 2 2" xfId="30608" xr:uid="{8CB35ADA-85AD-456B-A4A2-9E7935D7A153}"/>
    <cellStyle name="Normal 7 14 3 2 3" xfId="30627" xr:uid="{844DF4E4-5553-4C45-8863-EB680F88D5AA}"/>
    <cellStyle name="Normal 7 14 3 2 4" xfId="30933" xr:uid="{01A695C0-06D1-4038-BF9D-2C5EAC4E3B89}"/>
    <cellStyle name="Normal 7 14 3 3" xfId="27632" xr:uid="{07857877-B5B2-4CEB-A569-43A78CB1FF4C}"/>
    <cellStyle name="Normal 7 14 3 3 2" xfId="30636" xr:uid="{B264691C-E730-4EB5-8788-D14FC0F420C6}"/>
    <cellStyle name="Normal 7 14 3 3 3" xfId="30946" xr:uid="{6CD0E69B-2973-47A6-BAED-35F716DDA0C5}"/>
    <cellStyle name="Normal 7 14 3 4" xfId="14696" xr:uid="{15E50FBB-3C72-4F94-9257-EF48A0129430}"/>
    <cellStyle name="Normal 7 14 3 5" xfId="29615" xr:uid="{02CF52A5-91C5-41D2-A0F8-38F4DC89323C}"/>
    <cellStyle name="Normal 7 14 3 6" xfId="29611" xr:uid="{26C82F45-E903-4829-958C-65A95733CA82}"/>
    <cellStyle name="Normal 7 14 3 6 2" xfId="29651" xr:uid="{FAD90F05-E5B6-4B3C-A1D0-A7981FC7DD94}"/>
    <cellStyle name="Normal 7 14 3 6 3" xfId="30393" xr:uid="{FA523EAF-70B8-4AB1-B244-F2E2D64AD147}"/>
    <cellStyle name="Normal 7 14 3 6 4" xfId="30380" xr:uid="{D9D852A3-6220-47B4-992C-3A8987A5120D}"/>
    <cellStyle name="Normal 7 14 3 6 4 2" xfId="31719" xr:uid="{E0D828CE-13E3-40E8-9A67-00BAC0712D97}"/>
    <cellStyle name="Normal 7 14 3 7" xfId="29634" xr:uid="{34C97F94-45C7-4B15-9ED5-2C3B425DF668}"/>
    <cellStyle name="Normal 7 14 3 8" xfId="30367" xr:uid="{41672123-6C8D-4359-9C8E-48BF387564A2}"/>
    <cellStyle name="Normal 7 14 3 8 2" xfId="31706" xr:uid="{E814CD8D-8D5B-49AD-88A8-8E69D7486D14}"/>
    <cellStyle name="Normal 7 14 4" xfId="7149" xr:uid="{BDE5B7F9-0BFE-44EC-A692-1FD60098272B}"/>
    <cellStyle name="Normal 7 14 4 2" xfId="23784" xr:uid="{C36A6A98-8F2F-4C86-9EEE-E1C5209BFEB8}"/>
    <cellStyle name="Normal 7 14 4 3" xfId="25874" xr:uid="{A4AA3AA3-09A8-434A-A46E-2D81674CCE1A}"/>
    <cellStyle name="Normal 7 14 4 4" xfId="17529" xr:uid="{0CE44A9C-B3B6-4F7D-8D17-9610CFE16AA4}"/>
    <cellStyle name="Normal 7 14 4 5" xfId="30998" xr:uid="{2F8BC7AC-73B7-4F15-821E-FB071EE57409}"/>
    <cellStyle name="Normal 7 14 4 6" xfId="30419" xr:uid="{385EB25C-5F27-41F3-A609-38B7663A6BFD}"/>
    <cellStyle name="Normal 7 14 5" xfId="9982" xr:uid="{8235CE7C-372C-4318-A599-8E62C285DA7B}"/>
    <cellStyle name="Normal 7 14 5 2" xfId="29450" xr:uid="{AEDE9949-7169-4514-AE0E-4A891C24561E}"/>
    <cellStyle name="Normal 7 14 5 3" xfId="20362" xr:uid="{9449C78C-D33B-459C-BBF9-694343407FAB}"/>
    <cellStyle name="Normal 7 14 5 4" xfId="30938" xr:uid="{E0BCDBFB-8F60-42E5-B625-B2599670E8F5}"/>
    <cellStyle name="Normal 7 14 6" xfId="24135" xr:uid="{9092CC78-A25F-48A6-83D4-F44869564DEA}"/>
    <cellStyle name="Normal 7 14 7" xfId="13997" xr:uid="{0FCA37D2-3715-410D-9450-DBE88E718CBE}"/>
    <cellStyle name="Normal 7 15" xfId="2431" xr:uid="{00000000-0005-0000-0000-0000EF070000}"/>
    <cellStyle name="Normal 7 15 2" xfId="5728" xr:uid="{C5D7E416-4228-41E8-ABDC-EE69883A12CC}"/>
    <cellStyle name="Normal 7 15 2 2" xfId="23595" xr:uid="{65C6AC73-A0E6-4BCE-92BE-B668B8D5257A}"/>
    <cellStyle name="Normal 7 15 2 3" xfId="15103" xr:uid="{17D943AA-C222-4B4C-A18F-6CCE6BA583AE}"/>
    <cellStyle name="Normal 7 15 2 4" xfId="30934" xr:uid="{33745800-52FB-4055-8019-A260A36BC408}"/>
    <cellStyle name="Normal 7 15 3" xfId="7556" xr:uid="{F1E98D2C-5E23-44D7-A17A-E7E508629C08}"/>
    <cellStyle name="Normal 7 15 3 2" xfId="17936" xr:uid="{AE558860-C380-4D33-B8F4-BAFABF7E14FC}"/>
    <cellStyle name="Normal 7 15 3 3" xfId="30947" xr:uid="{0DCC9790-3146-4601-AB3F-28C8BDFFB878}"/>
    <cellStyle name="Normal 7 15 4" xfId="10389" xr:uid="{0365E554-FA94-4190-A1D6-9E0EE659857C}"/>
    <cellStyle name="Normal 7 15 4 2" xfId="20769" xr:uid="{2A88BA57-D2E1-463D-AEDB-D1CD92CC2019}"/>
    <cellStyle name="Normal 7 15 5" xfId="23727" xr:uid="{7232D1CA-690F-4D52-9D19-42CE68785447}"/>
    <cellStyle name="Normal 7 15 6" xfId="12818" xr:uid="{F5044BB9-43F3-49F3-B21A-9AD06E1D6815}"/>
    <cellStyle name="Normal 7 16" xfId="2158" xr:uid="{00000000-0005-0000-0000-0000D6070000}"/>
    <cellStyle name="Normal 7 16 2" xfId="7285" xr:uid="{487A9249-76DA-44C0-9FB7-C1ECCC926A3F}"/>
    <cellStyle name="Normal 7 16 2 2" xfId="17665" xr:uid="{E8531131-82DE-4A9C-9E7C-B57E41F8A0D7}"/>
    <cellStyle name="Normal 7 16 2 3" xfId="30949" xr:uid="{A45B824F-5108-4980-B469-78E9818C36B4}"/>
    <cellStyle name="Normal 7 16 3" xfId="10118" xr:uid="{55FE5E11-08C7-4A4A-B6B1-9A55D8442D61}"/>
    <cellStyle name="Normal 7 16 3 2" xfId="20498" xr:uid="{5B263FD6-644E-4205-BA6A-B5FA3C82A433}"/>
    <cellStyle name="Normal 7 16 4" xfId="24614" xr:uid="{3531CAC4-9557-447A-A968-11C6FD1FBF49}"/>
    <cellStyle name="Normal 7 16 5" xfId="14832" xr:uid="{EA3CD99F-CEAA-4377-8E06-36E914726435}"/>
    <cellStyle name="Normal 7 17" xfId="3783" xr:uid="{341F80F6-8699-4561-8A3C-2CE4C55CAADA}"/>
    <cellStyle name="Normal 7 17 2" xfId="8622" xr:uid="{1FC80999-4DDE-48CF-962D-7BAF4D6653EE}"/>
    <cellStyle name="Normal 7 17 2 2" xfId="19002" xr:uid="{ED9F5490-6BEC-49DB-B407-08529B63281F}"/>
    <cellStyle name="Normal 7 17 3" xfId="11455" xr:uid="{85BFA86A-976C-4244-B91D-A4A316DF7FAA}"/>
    <cellStyle name="Normal 7 17 3 2" xfId="21835" xr:uid="{EBB9E23C-1929-404A-8369-AB114746F9B3}"/>
    <cellStyle name="Normal 7 17 4" xfId="16169" xr:uid="{19ED6957-761A-498A-9DB7-0D4BB90DEA23}"/>
    <cellStyle name="Normal 7 18" xfId="23715" xr:uid="{275285CC-AC04-46B2-8894-D88E3A4793D8}"/>
    <cellStyle name="Normal 7 19" xfId="12390" xr:uid="{409BED8C-AD22-4BB5-AC49-DFFDB915DE9E}"/>
    <cellStyle name="Normal 7 2" xfId="1351" xr:uid="{00000000-0005-0000-0000-000019070000}"/>
    <cellStyle name="Normal 7 2 2" xfId="1352" xr:uid="{00000000-0005-0000-0000-00001A070000}"/>
    <cellStyle name="Normal 7 2 3" xfId="29578" xr:uid="{C9FAE160-566D-4193-A935-2D0DA2B23E4F}"/>
    <cellStyle name="Normal 7 20" xfId="29577" xr:uid="{642B267D-0DF7-40DE-B31F-199C69FB4D2F}"/>
    <cellStyle name="Normal 7 20 2" xfId="29833" xr:uid="{06A9DF73-34B1-440D-84B3-8A48C8702549}"/>
    <cellStyle name="Normal 7 20 2 2" xfId="31245" xr:uid="{209E63D4-6E49-46E2-AC41-4E8AA5C77F37}"/>
    <cellStyle name="Normal 7 21" xfId="29978" xr:uid="{9CE9C7A0-056C-44AD-A33D-E7968E3C6153}"/>
    <cellStyle name="Normal 7 21 2" xfId="31500" xr:uid="{FFA9F5D8-7DC6-4F24-B4CD-E82A02F1D2A8}"/>
    <cellStyle name="Normal 7 22" xfId="30110"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8" xr:uid="{3A610EB4-A016-4959-9696-204DE0AAB876}"/>
    <cellStyle name="Normal 7 3 3 2 3 2 2 3" xfId="25206"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8" xr:uid="{14F8C66C-3AFD-4960-8379-ECACDC0C00A0}"/>
    <cellStyle name="Normal 7 3 3 2 3 2 3 3 3" xfId="30285" xr:uid="{CC748A5D-0BEB-4944-8F3D-97F8CF0BB353}"/>
    <cellStyle name="Normal 7 3 3 2 3 2 3 3 3 2" xfId="31428" xr:uid="{6DA37E3D-007F-49C2-A12C-7354CDCD0FDC}"/>
    <cellStyle name="Normal 7 3 3 2 3 2 3 3 4" xfId="31625" xr:uid="{A591BBBB-0D4A-46D3-A04A-7C0B2D602A7C}"/>
    <cellStyle name="Normal 7 3 3 2 3 2 4" xfId="24307" xr:uid="{4F4781A6-ECE1-4C9E-AC58-6E5C10C0A2BA}"/>
    <cellStyle name="Normal 7 3 3 2 3 3" xfId="1362" xr:uid="{00000000-0005-0000-0000-000025070000}"/>
    <cellStyle name="Normal 7 3 3 2 3 4" xfId="2982" xr:uid="{00000000-0005-0000-0000-0000FA070000}"/>
    <cellStyle name="Normal 7 3 3 2 3 4 2" xfId="31275" xr:uid="{FE80F6DF-4597-4CFB-BBD3-5BE6A13FC5D1}"/>
    <cellStyle name="Normal 7 3 3 2 3 5" xfId="2144" xr:uid="{00000000-0005-0000-0000-0000F7020000}"/>
    <cellStyle name="Normal 7 3 3 2 3 5 2" xfId="4634" xr:uid="{4276D1A2-DC93-4587-8A35-0E2B48A1053D}"/>
    <cellStyle name="Normal 7 3 3 2 3 5 3" xfId="30225" xr:uid="{26797C4E-8D1E-4032-A1BF-A4CEED6C0C3E}"/>
    <cellStyle name="Normal 7 3 3 2 3 5 3 2" xfId="31369" xr:uid="{AE22E742-9D01-4013-99C2-F097DBB0C902}"/>
    <cellStyle name="Normal 7 3 3 2 3 5 4" xfId="31565" xr:uid="{44215A84-68FA-41D8-95CF-672B06952FBE}"/>
    <cellStyle name="Normal 7 3 3 2 3 6" xfId="4054" xr:uid="{B827FBD5-2E2E-4EC7-8D41-DDFF87CC148D}"/>
    <cellStyle name="Normal 7 3 3 2 3 6 2" xfId="4799" xr:uid="{41E9EAB1-F610-481E-9DBF-172EE15DBDDE}"/>
    <cellStyle name="Normal 7 3 3 2 3 6 3" xfId="30340" xr:uid="{1870D514-1782-4A72-924A-46F157C54A64}"/>
    <cellStyle name="Normal 7 3 3 2 3 6 3 2" xfId="31482" xr:uid="{10473CFF-088B-46C0-9F1B-6A43DFDE6F83}"/>
    <cellStyle name="Normal 7 3 3 2 3 6 4" xfId="31680" xr:uid="{A0C69ABB-68AB-49B8-8AA7-23CBE1147DF3}"/>
    <cellStyle name="Normal 7 3 3 2 3 7" xfId="30159" xr:uid="{780A71C4-DEF8-4E6E-ACC0-3655804A98B1}"/>
    <cellStyle name="Normal 7 3 3 2 3 7 2" xfId="30529" xr:uid="{0EEE45BB-0632-4849-9B3D-03E60AC02070}"/>
    <cellStyle name="Normal 7 3 3 2 4" xfId="1363" xr:uid="{00000000-0005-0000-0000-000026070000}"/>
    <cellStyle name="Normal 7 3 3 2 4 2" xfId="2981" xr:uid="{00000000-0005-0000-0000-0000FB070000}"/>
    <cellStyle name="Normal 7 3 3 2 4 3" xfId="25207" xr:uid="{B0C3B96C-3DDC-4AE2-9FBF-450A9524DC4A}"/>
    <cellStyle name="Normal 7 3 3 2 4 3 2" xfId="29623" xr:uid="{D5A67649-7538-431D-8D7A-5AD8C95F5258}"/>
    <cellStyle name="Normal 7 3 3 2 4 3 3" xfId="29612" xr:uid="{66300240-9CE0-4062-9E28-4F6B04AC2CFD}"/>
    <cellStyle name="Normal 7 3 3 2 4 3 3 2" xfId="29652" xr:uid="{6CAF7E09-E7DB-45FE-975B-5EBB75C74D81}"/>
    <cellStyle name="Normal 7 3 3 2 4 3 3 3" xfId="30394" xr:uid="{298B7D3F-FBD5-4460-93A9-F54645816E7E}"/>
    <cellStyle name="Normal 7 3 3 2 4 3 3 4" xfId="30381" xr:uid="{EB6E69B1-D944-4719-98E3-285669324B35}"/>
    <cellStyle name="Normal 7 3 3 2 4 3 3 4 2" xfId="31720" xr:uid="{C95F887A-0DE3-4885-9933-DFDC3C26B10C}"/>
    <cellStyle name="Normal 7 3 3 2 4 3 4" xfId="30368" xr:uid="{51F68BB7-1CBC-471B-8C45-133EBC2770D2}"/>
    <cellStyle name="Normal 7 3 3 2 4 3 4 2" xfId="31707" xr:uid="{9A461396-9683-439E-A844-9F185B081F12}"/>
    <cellStyle name="Normal 7 3 3 2 5" xfId="2143" xr:uid="{00000000-0005-0000-0000-0000F5020000}"/>
    <cellStyle name="Normal 7 3 3 2 5 2" xfId="4662" xr:uid="{8519FF03-5F6D-4EB4-B933-25C9AA886D70}"/>
    <cellStyle name="Normal 7 3 3 2 5 3" xfId="30224" xr:uid="{3961AF33-EFDD-4226-A841-E3976186FFD4}"/>
    <cellStyle name="Normal 7 3 3 2 5 3 2" xfId="31368" xr:uid="{16EBF1E3-7968-444B-8C3D-D7DC786844C8}"/>
    <cellStyle name="Normal 7 3 3 2 5 4" xfId="31564" xr:uid="{214AA77A-3A32-4BAE-847A-D697B49E96EA}"/>
    <cellStyle name="Normal 7 3 3 2 6" xfId="4053" xr:uid="{0F69AA1D-AABD-4773-8E71-6D7F88104E7D}"/>
    <cellStyle name="Normal 7 3 3 2 6 2" xfId="4705" xr:uid="{FBE10302-99A6-4D2B-BB8D-B20AC5081845}"/>
    <cellStyle name="Normal 7 3 3 2 6 3" xfId="30339" xr:uid="{A37C4874-8220-4154-9C48-359C73DA2E56}"/>
    <cellStyle name="Normal 7 3 3 2 6 3 2" xfId="31481" xr:uid="{1468B4C2-4CC6-4853-886D-572963C37F80}"/>
    <cellStyle name="Normal 7 3 3 2 6 4" xfId="31679" xr:uid="{70321CC2-308C-492B-9C17-C00F1D0D05E8}"/>
    <cellStyle name="Normal 7 3 3 2 7" xfId="30158" xr:uid="{FA8D9B86-1118-4618-BB6D-43B775B037D2}"/>
    <cellStyle name="Normal 7 3 3 2 7 2" xfId="30528"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9" xr:uid="{3537F8E7-8F63-4952-A614-60ED7C47A13A}"/>
    <cellStyle name="Normal 7 3 3 4 2 2 2 3" xfId="3761" xr:uid="{00000000-0005-0000-0000-00008B060000}"/>
    <cellStyle name="Normal 7 3 3 4 2 2 2 3 2" xfId="4689" xr:uid="{FFDAA0C2-4A8B-4197-B6CC-922603129983}"/>
    <cellStyle name="Normal 7 3 3 4 2 2 2 3 3" xfId="30286" xr:uid="{A5F56370-D827-4B99-ABC8-6275F53DD26A}"/>
    <cellStyle name="Normal 7 3 3 4 2 2 2 3 3 2" xfId="31429" xr:uid="{1B7941D8-E613-4CAB-A60E-F55CDB998239}"/>
    <cellStyle name="Normal 7 3 3 4 2 2 2 3 4" xfId="31626" xr:uid="{07B95D85-B905-48E7-BD19-0355BFAB2114}"/>
    <cellStyle name="Normal 7 3 3 4 2 2 2 4" xfId="23537" xr:uid="{5DC698DF-1EB8-4352-991D-5DF81557D20A}"/>
    <cellStyle name="Normal 7 3 3 4 2 2 3" xfId="2027" xr:uid="{00000000-0005-0000-0000-00002D070000}"/>
    <cellStyle name="Normal 7 3 3 4 2 2 4" xfId="24127" xr:uid="{6B4D953D-C7AF-48CD-AB50-65538F78D7AC}"/>
    <cellStyle name="Normal 7 3 3 4 2 3" xfId="1369" xr:uid="{00000000-0005-0000-0000-00002E070000}"/>
    <cellStyle name="Normal 7 3 3 4 2 3 2" xfId="1370" xr:uid="{00000000-0005-0000-0000-00002F070000}"/>
    <cellStyle name="Normal 7 3 3 4 2 3 2 2" xfId="25759" xr:uid="{9FC1AC3D-9F28-4DA0-9380-BC7E4A0369FC}"/>
    <cellStyle name="Normal 7 3 3 4 2 3 2 3" xfId="23621" xr:uid="{84AE4A6D-2B0B-43BB-8CE5-1E2B5F205C09}"/>
    <cellStyle name="Normal 7 3 3 4 2 3 3" xfId="1371" xr:uid="{00000000-0005-0000-0000-000030070000}"/>
    <cellStyle name="Normal 7 3 3 4 2 3 3 2" xfId="23824" xr:uid="{CCE458EA-8A72-49FE-A77A-634330E76522}"/>
    <cellStyle name="Normal 7 3 3 4 2 3 3 3" xfId="22772" xr:uid="{D5AB1874-6DDC-44B8-AD25-F7B2D8D3E562}"/>
    <cellStyle name="Normal 7 3 3 4 2 3 4" xfId="2146" xr:uid="{00000000-0005-0000-0000-0000FD020000}"/>
    <cellStyle name="Normal 7 3 3 4 2 3 4 2" xfId="4812" xr:uid="{85B8BA1F-331D-494F-A0E7-481902D278F4}"/>
    <cellStyle name="Normal 7 3 3 4 2 3 4 3" xfId="30227" xr:uid="{F67EB70F-E06D-4EBB-9414-4F6A0ABDCA9A}"/>
    <cellStyle name="Normal 7 3 3 4 2 3 4 3 2" xfId="31371" xr:uid="{150FAA65-DC89-4157-9322-130B051ADE2F}"/>
    <cellStyle name="Normal 7 3 3 4 2 3 4 4" xfId="31567" xr:uid="{BC1256C2-D523-4DD4-AA26-053BFC807901}"/>
    <cellStyle name="Normal 7 3 3 4 2 3 5" xfId="24401" xr:uid="{AE0E1D6A-38CA-406E-AE73-788945631526}"/>
    <cellStyle name="Normal 7 3 3 4 2 3 6" xfId="30543" xr:uid="{AC01CEC4-5B95-4E42-8FF7-121F69B77E99}"/>
    <cellStyle name="Normal 7 3 3 4 2 4" xfId="23707" xr:uid="{E6762BC0-4988-4223-B09E-CC35F0BD73AE}"/>
    <cellStyle name="Normal 7 3 3 4 3" xfId="1372" xr:uid="{00000000-0005-0000-0000-000031070000}"/>
    <cellStyle name="Normal 7 3 3 4 4" xfId="2983" xr:uid="{00000000-0005-0000-0000-000003080000}"/>
    <cellStyle name="Normal 7 3 3 4 4 2" xfId="31289" xr:uid="{9F4A7FD4-2CC3-4D75-A163-54E002A5B431}"/>
    <cellStyle name="Normal 7 3 3 4 5" xfId="2145" xr:uid="{00000000-0005-0000-0000-0000FA020000}"/>
    <cellStyle name="Normal 7 3 3 4 5 2" xfId="4022" xr:uid="{6D2F6D47-4728-4B49-AE2E-D503982C4500}"/>
    <cellStyle name="Normal 7 3 3 4 5 3" xfId="30226" xr:uid="{B4C65A3C-9A2A-47E6-ACA6-EABEB7F3EC73}"/>
    <cellStyle name="Normal 7 3 3 4 5 3 2" xfId="31370" xr:uid="{16A1F998-BDD9-48F0-A1CA-3C3865A23834}"/>
    <cellStyle name="Normal 7 3 3 4 5 4" xfId="31566" xr:uid="{C81BDD7A-E442-49FA-9146-5D12360A9450}"/>
    <cellStyle name="Normal 7 3 3 4 6" xfId="4055" xr:uid="{3D663429-9E72-4EFF-8B04-88C376DF2815}"/>
    <cellStyle name="Normal 7 3 3 4 6 2" xfId="4795" xr:uid="{AEA4314F-DE64-4934-8CDE-F04585260C3B}"/>
    <cellStyle name="Normal 7 3 3 4 6 3" xfId="30341" xr:uid="{6116923A-F62C-4F9F-A326-D07A8FD4381A}"/>
    <cellStyle name="Normal 7 3 3 4 6 3 2" xfId="31483" xr:uid="{CDC4F293-C87D-4A0F-B788-8B9E787F9DF4}"/>
    <cellStyle name="Normal 7 3 3 4 6 4" xfId="31681" xr:uid="{85689CFE-9FF2-4DE3-9BD0-535F40259C97}"/>
    <cellStyle name="Normal 7 3 3 4 7" xfId="30160" xr:uid="{52394549-E29E-4278-9C6A-6C4AFCC85D43}"/>
    <cellStyle name="Normal 7 3 3 4 7 2" xfId="30530"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6" xr:uid="{E8168558-99C5-46A5-A612-2FC93BC3CDFD}"/>
    <cellStyle name="Normal 7 3 3 5 3 2 2" xfId="27331" xr:uid="{602079EF-2278-456C-B1D0-880B1CB11283}"/>
    <cellStyle name="Normal 7 3 3 5 3 3" xfId="25222" xr:uid="{B55B4F7C-6E21-48BE-9E2E-2D34FC86B976}"/>
    <cellStyle name="Normal 7 3 3 5 3 4" xfId="30287" xr:uid="{7DB1975E-D21E-4CBF-9637-4AE3E6D74C12}"/>
    <cellStyle name="Normal 7 3 3 5 3 4 2" xfId="31430" xr:uid="{99ECBF59-1354-4783-BEAE-B7E19B25B945}"/>
    <cellStyle name="Normal 7 3 3 5 3 5" xfId="31627" xr:uid="{7D588285-A419-4667-B536-46B1B8B1ACDD}"/>
    <cellStyle name="Normal 7 3 3 5 4" xfId="24260"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6" xr:uid="{D88E8471-D92D-49F6-980C-BD36AA4D314B}"/>
    <cellStyle name="Normal 7 3 4 3 2 2 3" xfId="25734"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20" xr:uid="{AF1FEBE8-E3EC-4326-BAB1-44332DCC67E2}"/>
    <cellStyle name="Normal 7 3 4 3 2 3 3 3" xfId="30288" xr:uid="{30109096-014C-4DA2-92E3-E5015E0ECB5D}"/>
    <cellStyle name="Normal 7 3 4 3 2 3 3 3 2" xfId="31431" xr:uid="{EAB0C2EA-DC67-4172-92E3-7F9D56EB00AD}"/>
    <cellStyle name="Normal 7 3 4 3 2 3 3 4" xfId="31628" xr:uid="{9BD9345E-9D68-4A3B-B175-A464CEC94D75}"/>
    <cellStyle name="Normal 7 3 4 3 2 4" xfId="25413" xr:uid="{F055F10B-64A1-40D8-B460-1A174561E6AE}"/>
    <cellStyle name="Normal 7 3 4 3 3" xfId="1381" xr:uid="{00000000-0005-0000-0000-00003B070000}"/>
    <cellStyle name="Normal 7 3 4 3 4" xfId="2984" xr:uid="{00000000-0005-0000-0000-000009080000}"/>
    <cellStyle name="Normal 7 3 4 3 4 2" xfId="31298" xr:uid="{51B7DBEA-ED31-4954-9F86-83029453074D}"/>
    <cellStyle name="Normal 7 3 4 3 5" xfId="2148" xr:uid="{00000000-0005-0000-0000-000001030000}"/>
    <cellStyle name="Normal 7 3 4 3 5 2" xfId="4668" xr:uid="{E82F8251-A2EF-493C-99EC-798453FDB072}"/>
    <cellStyle name="Normal 7 3 4 3 5 3" xfId="30229" xr:uid="{A6924A06-14A6-48AE-A85A-4DABC1CC13E5}"/>
    <cellStyle name="Normal 7 3 4 3 5 3 2" xfId="31373" xr:uid="{C8D4E907-8DE5-4032-99CD-497732C57A8C}"/>
    <cellStyle name="Normal 7 3 4 3 5 4" xfId="31569" xr:uid="{2AED3941-1FFB-4F03-B67E-AF20682A3540}"/>
    <cellStyle name="Normal 7 3 4 3 6" xfId="4057" xr:uid="{19AF6C94-1102-41EB-A615-06CFDA2F78F6}"/>
    <cellStyle name="Normal 7 3 4 3 6 2" xfId="4818" xr:uid="{0CC34133-4C51-4581-8706-421D8E52AF25}"/>
    <cellStyle name="Normal 7 3 4 3 6 3" xfId="30343" xr:uid="{F2BB3124-6AE4-40BC-B519-5A61E185E003}"/>
    <cellStyle name="Normal 7 3 4 3 6 3 2" xfId="31485" xr:uid="{6FDB91E1-41FC-4670-9B2F-D9DC69D295B1}"/>
    <cellStyle name="Normal 7 3 4 3 6 4" xfId="31683" xr:uid="{94F26B9A-DF18-4DFF-9BB3-356E8653AEE6}"/>
    <cellStyle name="Normal 7 3 4 3 7" xfId="30162" xr:uid="{8FB8729F-E256-4613-98CA-4EC4024F1636}"/>
    <cellStyle name="Normal 7 3 4 3 7 2" xfId="30532"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7" xr:uid="{0576D2F5-5022-46BF-A95D-FDE144D163B9}"/>
    <cellStyle name="Normal 7 3 4 4 3 3" xfId="30289" xr:uid="{33067305-5030-4C44-A096-EB1A04AB9E17}"/>
    <cellStyle name="Normal 7 3 4 4 3 3 2" xfId="31432" xr:uid="{5464B581-FC1F-4F05-88EE-62C6E6E88CAA}"/>
    <cellStyle name="Normal 7 3 4 4 3 4" xfId="31629" xr:uid="{0A8F1EDA-FA33-459B-B2F0-524CCFD0733E}"/>
    <cellStyle name="Normal 7 3 4 5" xfId="2147" xr:uid="{00000000-0005-0000-0000-0000FF020000}"/>
    <cellStyle name="Normal 7 3 4 5 2" xfId="4675" xr:uid="{62B191F5-1F42-4E10-9F64-94BCDEA70967}"/>
    <cellStyle name="Normal 7 3 4 5 3" xfId="30228" xr:uid="{754916DA-38F4-4DB4-AC60-276D3B784FE8}"/>
    <cellStyle name="Normal 7 3 4 5 3 2" xfId="31372" xr:uid="{044A87F7-8EA1-490E-9C8D-11D6D6BAE37E}"/>
    <cellStyle name="Normal 7 3 4 5 4" xfId="31568" xr:uid="{5DA86EC8-8286-4878-8542-77217A13FFA4}"/>
    <cellStyle name="Normal 7 3 4 6" xfId="4056" xr:uid="{FA0FC87F-FC4E-4E3F-98FE-B3C6B8313692}"/>
    <cellStyle name="Normal 7 3 4 6 2" xfId="4765" xr:uid="{56DF81AD-9939-4BBA-9856-A8B717C867ED}"/>
    <cellStyle name="Normal 7 3 4 6 3" xfId="30342" xr:uid="{B20B5A7A-FDC4-4249-8466-A745C0238C84}"/>
    <cellStyle name="Normal 7 3 4 6 3 2" xfId="31484" xr:uid="{A0200AC4-E0FC-4EF7-BE2C-B088557646B3}"/>
    <cellStyle name="Normal 7 3 4 6 4" xfId="31682" xr:uid="{3694F6B6-85D0-4B9D-A3E8-21FFBEDC8837}"/>
    <cellStyle name="Normal 7 3 4 7" xfId="30161" xr:uid="{547D83AB-00BA-499B-81A0-779EECACE4D6}"/>
    <cellStyle name="Normal 7 3 4 7 2" xfId="30531" xr:uid="{C34CEC2F-9910-42A5-A6D6-E9823FE39A10}"/>
    <cellStyle name="Normal 7 3 5" xfId="2071" xr:uid="{00000000-0005-0000-0000-0000F2020000}"/>
    <cellStyle name="Normal 7 3 5 2" xfId="4779" xr:uid="{2BC8EFBC-06F5-4C7E-B0DC-F1B8E24A78E5}"/>
    <cellStyle name="Normal 7 3 5 3" xfId="30171" xr:uid="{DECA1B29-BBE5-4B43-B1E4-970DDF40EAFE}"/>
    <cellStyle name="Normal 7 3 5 3 2" xfId="30533" xr:uid="{1E65DB43-42EC-4ED4-993E-326E053D0E1B}"/>
    <cellStyle name="Normal 7 3 5 4" xfId="31511" xr:uid="{62585BCE-F536-46B9-8EFD-7DDBD82F7D6A}"/>
    <cellStyle name="Normal 7 3 6" xfId="29579" xr:uid="{F508C06F-0760-4DB3-8A82-A860AE1FCD26}"/>
    <cellStyle name="Normal 7 3 6 2" xfId="31246" xr:uid="{35461E4B-121A-4F8F-8CB4-021E38307A97}"/>
    <cellStyle name="Normal 7 3 6 3" xfId="30476" xr:uid="{EA0BC44F-1276-48AD-906F-6873BECD3DA1}"/>
    <cellStyle name="Normal 7 3 7" xfId="30115" xr:uid="{AA681422-51CE-46B6-A8B2-24AE11AA003A}"/>
    <cellStyle name="Normal 7 3 7 2" xfId="31501" xr:uid="{57282A1B-C9B2-4738-A048-DE5BEE2B6052}"/>
    <cellStyle name="Normal 7 4" xfId="1383" xr:uid="{00000000-0005-0000-0000-00003E070000}"/>
    <cellStyle name="Normal 7 4 10" xfId="1384" xr:uid="{00000000-0005-0000-0000-00003F070000}"/>
    <cellStyle name="Normal 7 4 10 10" xfId="12625" xr:uid="{E39E0DB2-1C99-4921-9289-604FC440D3A7}"/>
    <cellStyle name="Normal 7 4 10 2" xfId="1385" xr:uid="{00000000-0005-0000-0000-000040070000}"/>
    <cellStyle name="Normal 7 4 10 2 2" xfId="2985" xr:uid="{00000000-0005-0000-0000-00000E080000}"/>
    <cellStyle name="Normal 7 4 10 2 2 2" xfId="6135" xr:uid="{58BC0567-405B-4413-914D-5689FA1AE9E6}"/>
    <cellStyle name="Normal 7 4 10 2 2 2 2" xfId="25974" xr:uid="{F32906AA-0510-44F9-AFF5-3E96B250F34E}"/>
    <cellStyle name="Normal 7 4 10 2 2 2 3" xfId="27350" xr:uid="{D1FF3C20-ECA0-445F-B991-2445EF58CA2F}"/>
    <cellStyle name="Normal 7 4 10 2 2 2 4" xfId="15613" xr:uid="{A53AFE9F-0E8E-4969-A9A4-79BCBB14F77E}"/>
    <cellStyle name="Normal 7 4 10 2 2 3" xfId="8066" xr:uid="{7212056B-159D-48BF-83C8-1347DB78FEC6}"/>
    <cellStyle name="Normal 7 4 10 2 2 3 2" xfId="28764" xr:uid="{0667C046-2EFC-4FAD-A0D1-FF6576649D79}"/>
    <cellStyle name="Normal 7 4 10 2 2 3 3" xfId="18446" xr:uid="{6262987E-DA53-4006-977A-3849AD0E8858}"/>
    <cellStyle name="Normal 7 4 10 2 2 4" xfId="10899" xr:uid="{F637C2E1-7753-4B4C-8F16-9AA66DDDAEF0}"/>
    <cellStyle name="Normal 7 4 10 2 2 4 2" xfId="21279" xr:uid="{6613C23C-B3E5-4227-8591-EB121E6D78E9}"/>
    <cellStyle name="Normal 7 4 10 2 2 5" xfId="22713" xr:uid="{3706A199-799F-4D6F-83FD-41BDE783AE20}"/>
    <cellStyle name="Normal 7 4 10 2 2 6" xfId="13481" xr:uid="{F64751DD-61FF-49E7-BFF5-F0A719CB7884}"/>
    <cellStyle name="Normal 7 4 10 2 3" xfId="5402" xr:uid="{5983E34B-CA1D-45DA-8353-366D5E3A0CB4}"/>
    <cellStyle name="Normal 7 4 10 2 3 2" xfId="23454" xr:uid="{225ACEA7-5C66-4905-85C6-E09D28963687}"/>
    <cellStyle name="Normal 7 4 10 2 3 3" xfId="26501" xr:uid="{EC4744C8-04D9-4EC6-8C7D-BD8F9EF2515F}"/>
    <cellStyle name="Normal 7 4 10 2 3 4" xfId="14699" xr:uid="{3D4EA00A-6101-40BC-B90B-10E6FC343E5C}"/>
    <cellStyle name="Normal 7 4 10 2 4" xfId="7152" xr:uid="{A7ECD047-1A9C-410E-881F-47F5A66CACB4}"/>
    <cellStyle name="Normal 7 4 10 2 4 2" xfId="28100" xr:uid="{ABDA0BE5-DD38-480E-92B7-0A0E036EF30E}"/>
    <cellStyle name="Normal 7 4 10 2 4 3" xfId="26537" xr:uid="{B3F0F765-866B-42F2-8B79-EDCEE9283A31}"/>
    <cellStyle name="Normal 7 4 10 2 4 4" xfId="17532" xr:uid="{A6A9B4F8-16F6-490E-AB24-06E45B887DEE}"/>
    <cellStyle name="Normal 7 4 10 2 5" xfId="9985" xr:uid="{B0E34A6C-8106-4A35-BE87-8A751D666FA6}"/>
    <cellStyle name="Normal 7 4 10 2 5 2" xfId="29451" xr:uid="{6D64EC46-F50E-44F4-860D-875C63C9FF2B}"/>
    <cellStyle name="Normal 7 4 10 2 5 3" xfId="20365" xr:uid="{B05791DD-FB82-4608-A729-E2967A40F98A}"/>
    <cellStyle name="Normal 7 4 10 2 6" xfId="23357" xr:uid="{BB82E11A-01DC-407C-BA19-8383DF702642}"/>
    <cellStyle name="Normal 7 4 10 2 7" xfId="12783" xr:uid="{2A40A123-DB6D-4CAD-B3EF-8D16581D2066}"/>
    <cellStyle name="Normal 7 4 10 3" xfId="1386" xr:uid="{00000000-0005-0000-0000-000041070000}"/>
    <cellStyle name="Normal 7 4 10 3 2" xfId="5403" xr:uid="{90229E99-CEEA-4005-976E-676561CE60D7}"/>
    <cellStyle name="Normal 7 4 10 3 2 2" xfId="27218" xr:uid="{68BD47C5-D462-4D85-B923-6CEFB2F05EF6}"/>
    <cellStyle name="Normal 7 4 10 3 2 3" xfId="28098" xr:uid="{DE055B0B-A8BE-45C7-ABC5-2C84D52B9FE3}"/>
    <cellStyle name="Normal 7 4 10 3 2 4" xfId="14700" xr:uid="{2D77293D-C59F-4086-931B-813966E04C5A}"/>
    <cellStyle name="Normal 7 4 10 3 3" xfId="7153" xr:uid="{F1967FBE-A3A8-4F88-8621-8D068AA57768}"/>
    <cellStyle name="Normal 7 4 10 3 3 2" xfId="28573" xr:uid="{2CE122AC-64CC-4038-8FB4-F43AAC17B16B}"/>
    <cellStyle name="Normal 7 4 10 3 3 3" xfId="26355" xr:uid="{B1A30EA3-D358-431D-A7CF-EDDD9E8E93B9}"/>
    <cellStyle name="Normal 7 4 10 3 3 4" xfId="17533" xr:uid="{50931B32-2847-4DB6-8D45-6F68A911D218}"/>
    <cellStyle name="Normal 7 4 10 3 4" xfId="9986" xr:uid="{D28DB7C0-0AF3-46D3-AC36-B9786005EE04}"/>
    <cellStyle name="Normal 7 4 10 3 4 2" xfId="29452" xr:uid="{D7534AF6-ADC2-493F-A75A-91233F6F7645}"/>
    <cellStyle name="Normal 7 4 10 3 4 3" xfId="20366" xr:uid="{E7C29FA1-E4CF-43C0-832F-7E082E95E71A}"/>
    <cellStyle name="Normal 7 4 10 3 5" xfId="23166" xr:uid="{BC4588E6-59EB-42D4-8C1A-C396DA859E20}"/>
    <cellStyle name="Normal 7 4 10 3 6" xfId="13288" xr:uid="{5FAD2BCB-9C26-4C51-BDB6-E0584DEC405D}"/>
    <cellStyle name="Normal 7 4 10 4" xfId="2391" xr:uid="{00000000-0005-0000-0000-00000C080000}"/>
    <cellStyle name="Normal 7 4 10 4 2" xfId="7518" xr:uid="{6071AF00-0683-4207-8FFF-1FA95E4222DF}"/>
    <cellStyle name="Normal 7 4 10 4 2 2" xfId="28090" xr:uid="{E8F543B3-88BC-48D6-AD29-96E64116D095}"/>
    <cellStyle name="Normal 7 4 10 4 2 3" xfId="17898" xr:uid="{3F714F41-FAB1-45A4-AEC1-FFFF63D53736}"/>
    <cellStyle name="Normal 7 4 10 4 3" xfId="10351" xr:uid="{AC62CA15-CE9F-470F-BF7F-19EFF0654FFD}"/>
    <cellStyle name="Normal 7 4 10 4 3 2" xfId="20731" xr:uid="{2B5476F8-1542-4A45-9B8B-CA77C4C773B9}"/>
    <cellStyle name="Normal 7 4 10 4 4" xfId="22886" xr:uid="{CEE392DA-D99F-41B2-9AB5-1684E1A933D9}"/>
    <cellStyle name="Normal 7 4 10 4 5" xfId="15065" xr:uid="{ECCB2C17-EA3D-4753-B88E-D1A79FC6BB59}"/>
    <cellStyle name="Normal 7 4 10 5" xfId="4059" xr:uid="{A47C9DAF-18CB-48BA-8AD7-5149BEA6F166}"/>
    <cellStyle name="Normal 7 4 10 5 2" xfId="8839" xr:uid="{93A520FB-BDD6-4069-BCED-3F1BC303313B}"/>
    <cellStyle name="Normal 7 4 10 5 2 2" xfId="28994" xr:uid="{0C8C64D4-78B4-42B4-8837-FAD504081FC6}"/>
    <cellStyle name="Normal 7 4 10 5 2 3" xfId="19219" xr:uid="{E0313ABF-E8D0-4EF3-B070-B58464E5B21E}"/>
    <cellStyle name="Normal 7 4 10 5 3" xfId="11672" xr:uid="{8B166987-21CC-4FE9-90CF-4B5C0D0BF008}"/>
    <cellStyle name="Normal 7 4 10 5 3 2" xfId="22052" xr:uid="{26496B1F-C615-4E80-8037-4D4E0929AD27}"/>
    <cellStyle name="Normal 7 4 10 5 4" xfId="24473" xr:uid="{BFEDEBE2-F864-495A-899E-53D5D1B5AB36}"/>
    <cellStyle name="Normal 7 4 10 5 5" xfId="16386" xr:uid="{36CBD321-650A-4674-8A2E-13B231E90F45}"/>
    <cellStyle name="Normal 7 4 10 6" xfId="5401" xr:uid="{15474A07-3C10-49DE-874C-C083673A395B}"/>
    <cellStyle name="Normal 7 4 10 6 2" xfId="27163" xr:uid="{D4D8E402-8606-4174-9130-005E070C7A57}"/>
    <cellStyle name="Normal 7 4 10 6 3" xfId="28700" xr:uid="{AAD42802-2F27-424F-890C-4FD7599FF5B0}"/>
    <cellStyle name="Normal 7 4 10 6 4" xfId="14698" xr:uid="{61584101-1BC3-499F-B444-1B5DC1EE4865}"/>
    <cellStyle name="Normal 7 4 10 7" xfId="7151" xr:uid="{04AB0BB5-814C-4F52-A8CA-8C1F0AE8867C}"/>
    <cellStyle name="Normal 7 4 10 7 2" xfId="27947" xr:uid="{C558BB38-0E73-4659-A8A0-91FE0F16FF06}"/>
    <cellStyle name="Normal 7 4 10 7 3" xfId="17531" xr:uid="{571B3FC1-21A8-45C8-93F5-0BA17E336227}"/>
    <cellStyle name="Normal 7 4 10 8" xfId="9984" xr:uid="{03793677-D02C-48A4-AB20-AB22B8E884A6}"/>
    <cellStyle name="Normal 7 4 10 8 2" xfId="20364" xr:uid="{81B37CF5-A956-49DE-BA6A-F3A156E5D91D}"/>
    <cellStyle name="Normal 7 4 10 9" xfId="23486" xr:uid="{70C65870-8499-4097-83B5-10365053E891}"/>
    <cellStyle name="Normal 7 4 11" xfId="1387" xr:uid="{00000000-0005-0000-0000-000042070000}"/>
    <cellStyle name="Normal 7 4 11 10" xfId="12501" xr:uid="{9BEF4524-4829-4979-8370-839308CFC792}"/>
    <cellStyle name="Normal 7 4 11 2" xfId="3417" xr:uid="{00000000-0005-0000-0000-000011080000}"/>
    <cellStyle name="Normal 7 4 11 2 2" xfId="6472" xr:uid="{56A464E2-F958-41E9-88E6-4F5E11A858F6}"/>
    <cellStyle name="Normal 7 4 11 2 2 2" xfId="23038" xr:uid="{5F7D9BE0-8BD6-482E-A322-C8983DFBAE09}"/>
    <cellStyle name="Normal 7 4 11 2 2 3" xfId="28008" xr:uid="{E9DC5484-2CC7-452C-8017-5982DB62A54E}"/>
    <cellStyle name="Normal 7 4 11 2 2 4" xfId="16043" xr:uid="{D4C3B72B-1C5A-4D24-A675-DFFD132575F8}"/>
    <cellStyle name="Normal 7 4 11 2 3" xfId="8496" xr:uid="{94706112-406A-44CD-B0C2-467DC57FC4CB}"/>
    <cellStyle name="Normal 7 4 11 2 3 2" xfId="28615" xr:uid="{F10440D7-0FA7-43DA-8767-2FC1B0B01ED3}"/>
    <cellStyle name="Normal 7 4 11 2 3 3" xfId="28933" xr:uid="{DF0F9BB2-3AE3-43A8-89B5-647D76FA9FF3}"/>
    <cellStyle name="Normal 7 4 11 2 3 4" xfId="18876" xr:uid="{3A6FFCC7-DE6A-4B74-8ACA-2BBC545E5CAD}"/>
    <cellStyle name="Normal 7 4 11 2 4" xfId="11329" xr:uid="{0CE2380F-264F-420E-8716-A243A9787FB4}"/>
    <cellStyle name="Normal 7 4 11 2 4 2" xfId="29482" xr:uid="{C6EF1CE8-29B6-4241-9DD1-64ED89631239}"/>
    <cellStyle name="Normal 7 4 11 2 4 3" xfId="21709" xr:uid="{41EB82DA-43E0-441F-92C5-EC986F91CB76}"/>
    <cellStyle name="Normal 7 4 11 2 5" xfId="23271" xr:uid="{E66039F7-CF61-4055-93B1-FB74E638F62E}"/>
    <cellStyle name="Normal 7 4 11 2 6" xfId="13998" xr:uid="{DCDACEC0-61C6-4FE1-A6AE-D95E55FECA20}"/>
    <cellStyle name="Normal 7 4 11 3" xfId="2817" xr:uid="{00000000-0005-0000-0000-000012080000}"/>
    <cellStyle name="Normal 7 4 11 3 2" xfId="6033" xr:uid="{015F607C-C5BA-47F0-9077-B6A5367B7857}"/>
    <cellStyle name="Normal 7 4 11 3 2 2" xfId="26513" xr:uid="{1DB3F147-0DF4-4A67-89A2-0EE7A9ECB8EA}"/>
    <cellStyle name="Normal 7 4 11 3 2 3" xfId="15487" xr:uid="{EF31F597-F30B-4827-BB92-323198C7688A}"/>
    <cellStyle name="Normal 7 4 11 3 3" xfId="7940" xr:uid="{1B610E9B-1938-4DEB-99B5-75A8D02A9270}"/>
    <cellStyle name="Normal 7 4 11 3 3 2" xfId="18320" xr:uid="{B31BC9A6-5186-46A9-96DD-538B165E66A0}"/>
    <cellStyle name="Normal 7 4 11 3 4" xfId="10773" xr:uid="{795713ED-7E30-4ABB-B50C-E0BE9BC9BFFC}"/>
    <cellStyle name="Normal 7 4 11 3 4 2" xfId="21153" xr:uid="{215CED11-D531-4524-B3EA-9CAD4873CAC5}"/>
    <cellStyle name="Normal 7 4 11 3 5" xfId="24597" xr:uid="{972C80E3-438F-4583-93A7-502503F64D0D}"/>
    <cellStyle name="Normal 7 4 11 3 6" xfId="13287" xr:uid="{FE607638-FDCE-4126-B7F9-101AC49FE9D4}"/>
    <cellStyle name="Normal 7 4 11 4" xfId="2269" xr:uid="{00000000-0005-0000-0000-000010080000}"/>
    <cellStyle name="Normal 7 4 11 4 2" xfId="7396" xr:uid="{7BB7EF9D-4851-44A7-9510-1CB0FFF6EF85}"/>
    <cellStyle name="Normal 7 4 11 4 2 2" xfId="28274" xr:uid="{DA11D543-0EE4-47D6-94AF-349B46E85CAC}"/>
    <cellStyle name="Normal 7 4 11 4 2 3" xfId="17776" xr:uid="{623B9985-75AE-4679-9B67-34BF13072187}"/>
    <cellStyle name="Normal 7 4 11 4 3" xfId="10229" xr:uid="{9ECD19C3-FFB6-4740-B8CB-9CFA90730B94}"/>
    <cellStyle name="Normal 7 4 11 4 3 2" xfId="20609" xr:uid="{A88319F0-B6A7-49DD-A3BB-D23EF6CC62D0}"/>
    <cellStyle name="Normal 7 4 11 4 4" xfId="25471" xr:uid="{F4304C93-9A1A-4AC7-B4C1-4683D0AE4DA4}"/>
    <cellStyle name="Normal 7 4 11 4 5" xfId="14943" xr:uid="{E5EE7506-D514-4CF9-BFB6-F53C9628D025}"/>
    <cellStyle name="Normal 7 4 11 5" xfId="4058" xr:uid="{3893B720-22DE-418C-BCFF-F939857B3691}"/>
    <cellStyle name="Normal 7 4 11 5 2" xfId="8838" xr:uid="{8C77606E-F367-4C2C-847B-E32170DA67E2}"/>
    <cellStyle name="Normal 7 4 11 5 2 2" xfId="19218" xr:uid="{D809E49E-C5B7-43B8-9B85-796BE2E323F0}"/>
    <cellStyle name="Normal 7 4 11 5 3" xfId="11671" xr:uid="{49EF51CA-0745-482E-BCAE-346B1E3DD61C}"/>
    <cellStyle name="Normal 7 4 11 5 3 2" xfId="22051" xr:uid="{634DCD8F-7447-42B4-B51C-F73E018D1D91}"/>
    <cellStyle name="Normal 7 4 11 5 4" xfId="26608" xr:uid="{6607F834-8310-4FAB-AF3A-C987064EBA7D}"/>
    <cellStyle name="Normal 7 4 11 5 5" xfId="16385" xr:uid="{2807DCF7-21C1-402B-A4C1-263FC1FE6DD6}"/>
    <cellStyle name="Normal 7 4 11 6" xfId="5404" xr:uid="{8E270C27-9D00-4E1B-8BBC-4ED1D11CCD4D}"/>
    <cellStyle name="Normal 7 4 11 6 2" xfId="14701" xr:uid="{5ED0D250-85DA-463A-9268-20A15AB5B81F}"/>
    <cellStyle name="Normal 7 4 11 7" xfId="7154" xr:uid="{722FA43A-6E4C-4E77-80C2-9CAD274880D3}"/>
    <cellStyle name="Normal 7 4 11 7 2" xfId="17534" xr:uid="{7097922A-8254-4B00-A4DE-A162705755B0}"/>
    <cellStyle name="Normal 7 4 11 8" xfId="9987" xr:uid="{E70B3B93-5916-4254-97DA-345D84BACCDF}"/>
    <cellStyle name="Normal 7 4 11 8 2" xfId="20367" xr:uid="{0D389D67-370B-4658-8F72-5D2ECED72B84}"/>
    <cellStyle name="Normal 7 4 11 9" xfId="23664" xr:uid="{B1565FF6-FCBB-4338-8555-D139FA72E5D0}"/>
    <cellStyle name="Normal 7 4 12" xfId="1388" xr:uid="{00000000-0005-0000-0000-000043070000}"/>
    <cellStyle name="Normal 7 4 12 2" xfId="3418" xr:uid="{00000000-0005-0000-0000-000014080000}"/>
    <cellStyle name="Normal 7 4 12 2 2" xfId="6473" xr:uid="{C53A0368-3BD9-4648-86B9-9FBDB991B38C}"/>
    <cellStyle name="Normal 7 4 12 2 2 2" xfId="27725" xr:uid="{95B83E74-EF60-4EAD-A6C9-C0ED5BA194DF}"/>
    <cellStyle name="Normal 7 4 12 2 2 3" xfId="16044" xr:uid="{6A35A00E-3B8B-4927-B9D1-49897D5041D7}"/>
    <cellStyle name="Normal 7 4 12 2 3" xfId="8497" xr:uid="{27B2C5E9-D1AE-4620-AC38-BC35C286A93C}"/>
    <cellStyle name="Normal 7 4 12 2 3 2" xfId="18877" xr:uid="{D4654E81-1D4D-4809-A2F5-0484A441C4A9}"/>
    <cellStyle name="Normal 7 4 12 2 4" xfId="11330" xr:uid="{73E84DC8-78B2-4A3A-80AE-C6FC2D7B9558}"/>
    <cellStyle name="Normal 7 4 12 2 4 2" xfId="21710" xr:uid="{D11AF022-3223-4726-9A85-68D8E66554E0}"/>
    <cellStyle name="Normal 7 4 12 2 5" xfId="23834" xr:uid="{C8093F53-6DCE-40E7-9C84-186F93EFBB1A}"/>
    <cellStyle name="Normal 7 4 12 2 6" xfId="13999" xr:uid="{553E88FE-93CB-4E52-B1E2-B8F82EDC187A}"/>
    <cellStyle name="Normal 7 4 12 3" xfId="4116" xr:uid="{CF6AE729-3400-4866-8295-14C644B958B1}"/>
    <cellStyle name="Normal 7 4 12 3 2" xfId="8888" xr:uid="{5C20B8B2-50A4-4906-8756-31284492D646}"/>
    <cellStyle name="Normal 7 4 12 3 2 2" xfId="29003" xr:uid="{453A5423-36A4-4D82-9A42-1748DE6B5DD1}"/>
    <cellStyle name="Normal 7 4 12 3 2 3" xfId="19268" xr:uid="{7DA8253D-3D21-4D9A-8A93-E030AC3F2F3F}"/>
    <cellStyle name="Normal 7 4 12 3 3" xfId="11721" xr:uid="{3A48A19B-3F2D-4760-869D-835E5A68682C}"/>
    <cellStyle name="Normal 7 4 12 3 3 2" xfId="22101" xr:uid="{67781054-8DFF-4D16-BA03-FE53DAF3ABE9}"/>
    <cellStyle name="Normal 7 4 12 3 4" xfId="25606" xr:uid="{EDD4C9DD-27EE-49A8-84B3-85C72607E545}"/>
    <cellStyle name="Normal 7 4 12 3 5" xfId="16435" xr:uid="{5720CED4-1D1D-437E-98FE-8D030602EA43}"/>
    <cellStyle name="Normal 7 4 12 4" xfId="5405" xr:uid="{D423420C-71DF-4A48-93C3-1B18F353F3EE}"/>
    <cellStyle name="Normal 7 4 12 4 2" xfId="25605" xr:uid="{086AB1D6-2839-417D-910A-3E22595AB373}"/>
    <cellStyle name="Normal 7 4 12 4 3" xfId="26548" xr:uid="{79BF2465-24BC-4F16-972F-782A852D7926}"/>
    <cellStyle name="Normal 7 4 12 4 4" xfId="14702" xr:uid="{DFD2889B-EE37-4557-BA49-D391147A3CC0}"/>
    <cellStyle name="Normal 7 4 12 5" xfId="7155" xr:uid="{E86D86D3-D11B-4CA0-8F5A-37140ECB7C13}"/>
    <cellStyle name="Normal 7 4 12 5 2" xfId="26462" xr:uid="{99809174-949D-475C-A707-19CB4C775426}"/>
    <cellStyle name="Normal 7 4 12 5 3" xfId="17535" xr:uid="{FFF0C2B8-6A3F-4202-AEF0-9FD2712E1A76}"/>
    <cellStyle name="Normal 7 4 12 6" xfId="9988" xr:uid="{96AD20DD-F12E-4CAD-8298-2BFB0780256B}"/>
    <cellStyle name="Normal 7 4 12 6 2" xfId="20368" xr:uid="{697AD989-A40B-40AB-A6ED-F1463052333B}"/>
    <cellStyle name="Normal 7 4 12 7" xfId="25415" xr:uid="{A71B0B51-9961-4A1B-8B03-2AD732A86524}"/>
    <cellStyle name="Normal 7 4 12 8" xfId="12659" xr:uid="{E40EC2A3-C163-47D6-B782-3F5EABD0688A}"/>
    <cellStyle name="Normal 7 4 13" xfId="1389" xr:uid="{00000000-0005-0000-0000-000044070000}"/>
    <cellStyle name="Normal 7 4 13 2" xfId="5406" xr:uid="{26788EDD-418F-4E1C-9DCD-CED5B9F56936}"/>
    <cellStyle name="Normal 7 4 13 2 2" xfId="23571" xr:uid="{33F23C0F-79EB-4A7F-B8A1-245C3DA1E51F}"/>
    <cellStyle name="Normal 7 4 13 2 3" xfId="28326" xr:uid="{036C5285-F597-488E-8D2B-9530BA725187}"/>
    <cellStyle name="Normal 7 4 13 2 4" xfId="14703" xr:uid="{3118D945-0194-4CE5-9FE1-9FC8EB95E9C6}"/>
    <cellStyle name="Normal 7 4 13 3" xfId="7156" xr:uid="{9377453A-6ED2-4A9C-8041-8CDDD80AC99E}"/>
    <cellStyle name="Normal 7 4 13 3 2" xfId="25331" xr:uid="{D5C8EE71-B73A-4B2D-BCBB-AF26FF13E38B}"/>
    <cellStyle name="Normal 7 4 13 3 3" xfId="17536" xr:uid="{87865F9E-9231-4361-899D-88FB39190BB3}"/>
    <cellStyle name="Normal 7 4 13 4" xfId="9989" xr:uid="{1E5E9B8A-4DC2-4DC3-9BA3-BC349DC9D373}"/>
    <cellStyle name="Normal 7 4 13 4 2" xfId="20369" xr:uid="{A2FBD245-1426-4591-9B7F-8E4D5790A08B}"/>
    <cellStyle name="Normal 7 4 13 5" xfId="25351" xr:uid="{6C027075-70AD-4093-92FC-3B16D5CE26C3}"/>
    <cellStyle name="Normal 7 4 13 6" xfId="13357" xr:uid="{04EA1659-C33E-44CB-A130-87D58BBB89D5}"/>
    <cellStyle name="Normal 7 4 14" xfId="2432" xr:uid="{00000000-0005-0000-0000-000016080000}"/>
    <cellStyle name="Normal 7 4 14 2" xfId="5729" xr:uid="{C84917D8-661A-4DF3-9292-38E074A869A2}"/>
    <cellStyle name="Normal 7 4 14 2 2" xfId="28175" xr:uid="{454898D2-36CA-4CAC-825D-DFFE598FCDE9}"/>
    <cellStyle name="Normal 7 4 14 2 3" xfId="15104" xr:uid="{BFFD30BA-1915-43A2-B593-BE77E98D0E0F}"/>
    <cellStyle name="Normal 7 4 14 3" xfId="7557" xr:uid="{36F7DBAC-847F-4235-9CAC-C21825755F5C}"/>
    <cellStyle name="Normal 7 4 14 3 2" xfId="17937" xr:uid="{1213D01D-F1E9-4B79-B43F-CED2C27A9937}"/>
    <cellStyle name="Normal 7 4 14 4" xfId="10390" xr:uid="{83821BF0-1014-4935-9284-D3A32CE8B058}"/>
    <cellStyle name="Normal 7 4 14 4 2" xfId="20770" xr:uid="{2CEBC873-2637-4ACE-9411-EE3B78AC1970}"/>
    <cellStyle name="Normal 7 4 14 5" xfId="24151" xr:uid="{808ACA6E-43F7-4D0E-8708-8534AAB96C6F}"/>
    <cellStyle name="Normal 7 4 14 6" xfId="12819" xr:uid="{D165B4CD-8F0C-4025-B281-6729F877C19E}"/>
    <cellStyle name="Normal 7 4 15" xfId="2159" xr:uid="{00000000-0005-0000-0000-00000B080000}"/>
    <cellStyle name="Normal 7 4 15 2" xfId="7286" xr:uid="{A1D9749D-AA1F-4C7B-8E4B-FDE3E7D745A1}"/>
    <cellStyle name="Normal 7 4 15 2 2" xfId="27851" xr:uid="{404C3E8C-AE5A-4434-918B-8C31DDDA27C6}"/>
    <cellStyle name="Normal 7 4 15 2 3" xfId="17666" xr:uid="{F6D6B153-70C7-4B43-BF28-1826DBA583C5}"/>
    <cellStyle name="Normal 7 4 15 3" xfId="10119" xr:uid="{DF3F9963-4E60-4007-B72C-6B8F9A98951C}"/>
    <cellStyle name="Normal 7 4 15 3 2" xfId="20499" xr:uid="{D25CB1A1-CB9C-4466-A48A-FC54E50F2F5A}"/>
    <cellStyle name="Normal 7 4 15 4" xfId="24794" xr:uid="{6EC9E56A-F77C-441C-BFC3-8BCFDB60924E}"/>
    <cellStyle name="Normal 7 4 15 5" xfId="14833" xr:uid="{A175781E-297D-4418-B069-1F62AA874812}"/>
    <cellStyle name="Normal 7 4 16" xfId="3784" xr:uid="{81EF1548-4C16-47BF-BF10-25113C404E93}"/>
    <cellStyle name="Normal 7 4 16 2" xfId="8623" xr:uid="{19D7927A-4375-4499-ADB9-430C7C019806}"/>
    <cellStyle name="Normal 7 4 16 2 2" xfId="19003" xr:uid="{F2ECE25F-CF2B-4EED-970A-53DBF76CE5EE}"/>
    <cellStyle name="Normal 7 4 16 3" xfId="11456" xr:uid="{47F1BCB7-C5EC-4E1C-B846-A8A092D2D81B}"/>
    <cellStyle name="Normal 7 4 16 3 2" xfId="21836" xr:uid="{9E2E5B5B-3FD1-4659-ACEE-A960D12B4ECC}"/>
    <cellStyle name="Normal 7 4 16 4" xfId="24922" xr:uid="{DEB5D9B5-18EC-4772-9D52-1F1FE0439B11}"/>
    <cellStyle name="Normal 7 4 16 5" xfId="16170" xr:uid="{477ADB08-19B0-4E67-AB1B-27FFD2786841}"/>
    <cellStyle name="Normal 7 4 17" xfId="5400" xr:uid="{690F1435-7DE8-4925-9F66-0628E9CBD82C}"/>
    <cellStyle name="Normal 7 4 17 2" xfId="14697" xr:uid="{727F5B02-50AC-4BFD-8BF7-8F22A0FD67C4}"/>
    <cellStyle name="Normal 7 4 18" xfId="7150" xr:uid="{7CAAF367-0132-4C7E-AEF8-5CEFDC4924E3}"/>
    <cellStyle name="Normal 7 4 18 2" xfId="17530" xr:uid="{BA9E2749-73E0-42D0-877C-FC3362712D9C}"/>
    <cellStyle name="Normal 7 4 19" xfId="9983" xr:uid="{69D094E0-89BE-41C0-91FE-B3D34D4F5A3E}"/>
    <cellStyle name="Normal 7 4 19 2" xfId="20363"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4" xr:uid="{326DA066-606D-4A6F-81A5-7393C513F2D5}"/>
    <cellStyle name="Normal 7 4 2 10 2 2 2" xfId="26864" xr:uid="{516BE980-12FE-4044-9D3F-5BA13CD2085E}"/>
    <cellStyle name="Normal 7 4 2 10 2 2 3" xfId="16045" xr:uid="{7F7F1EDD-CDE6-490F-8330-0456F1444D76}"/>
    <cellStyle name="Normal 7 4 2 10 2 3" xfId="8498" xr:uid="{EB0523FF-7D02-453C-A773-C50BBEFD07B5}"/>
    <cellStyle name="Normal 7 4 2 10 2 3 2" xfId="18878" xr:uid="{625D427A-F717-4599-82F5-33DD73340015}"/>
    <cellStyle name="Normal 7 4 2 10 2 4" xfId="11331" xr:uid="{F9C60D2A-364D-4923-8195-EA68D3532E69}"/>
    <cellStyle name="Normal 7 4 2 10 2 4 2" xfId="21711" xr:uid="{5CDF6532-6CDB-451F-93D4-EA356A37AA50}"/>
    <cellStyle name="Normal 7 4 2 10 2 5" xfId="22667" xr:uid="{C5BE352D-7F0C-40C2-BFA1-BD7FAD1A0E8A}"/>
    <cellStyle name="Normal 7 4 2 10 2 6" xfId="14000" xr:uid="{5CCE3A02-F844-4C4B-81FA-ADDC7E513042}"/>
    <cellStyle name="Normal 7 4 2 10 3" xfId="4212" xr:uid="{2FDC487A-39A3-470F-B49B-EC1A9D081FDE}"/>
    <cellStyle name="Normal 7 4 2 10 3 2" xfId="8984" xr:uid="{A3AB1BF2-6BE2-4370-BD23-DD1782EE57FB}"/>
    <cellStyle name="Normal 7 4 2 10 3 2 2" xfId="29065" xr:uid="{6503F4A7-8A46-488C-B990-EFB6EEB6D363}"/>
    <cellStyle name="Normal 7 4 2 10 3 2 3" xfId="19364" xr:uid="{A9337CC3-2831-4699-8F03-C1229443EDA7}"/>
    <cellStyle name="Normal 7 4 2 10 3 3" xfId="11817" xr:uid="{D1B2F3AF-8E11-4E5E-A133-5F096E3E2F38}"/>
    <cellStyle name="Normal 7 4 2 10 3 3 2" xfId="22197" xr:uid="{B185E9CA-C730-4B5C-A4D6-3205FA860155}"/>
    <cellStyle name="Normal 7 4 2 10 3 4" xfId="23541" xr:uid="{63ACD1BA-4F2A-4A66-9C39-A623DB27C9F0}"/>
    <cellStyle name="Normal 7 4 2 10 3 5" xfId="16531" xr:uid="{FA13A13D-A3AE-471A-89E9-A5917BF8E08A}"/>
    <cellStyle name="Normal 7 4 2 10 4" xfId="5408" xr:uid="{E8955726-9D9A-4ADC-B24B-48ACF6178402}"/>
    <cellStyle name="Normal 7 4 2 10 4 2" xfId="23204" xr:uid="{6EC121F8-F564-4D79-A6EC-6C882CC04332}"/>
    <cellStyle name="Normal 7 4 2 10 4 3" xfId="28565" xr:uid="{D600E24F-2772-499C-8F12-5F346802DE5F}"/>
    <cellStyle name="Normal 7 4 2 10 4 4" xfId="14705" xr:uid="{A6166809-6A5A-4DAF-88E0-611DEF6FCC24}"/>
    <cellStyle name="Normal 7 4 2 10 5" xfId="7158" xr:uid="{E9758D8C-D6E5-4E66-A396-52FABC3BDC4F}"/>
    <cellStyle name="Normal 7 4 2 10 5 2" xfId="28579" xr:uid="{FE4A5594-827C-4716-A4D4-FACBFDCD9897}"/>
    <cellStyle name="Normal 7 4 2 10 5 3" xfId="17538" xr:uid="{124C9572-1BE1-461A-AAB7-3F7FB7B43BE1}"/>
    <cellStyle name="Normal 7 4 2 10 6" xfId="9991" xr:uid="{9A48B0D7-F318-4E58-9ACD-139FF626719D}"/>
    <cellStyle name="Normal 7 4 2 10 6 2" xfId="20371" xr:uid="{BCD9409F-361E-4FED-9036-95356DABF1A3}"/>
    <cellStyle name="Normal 7 4 2 10 7" xfId="22798" xr:uid="{6B5C48F1-0C89-4841-B7B0-C96EB1372B0C}"/>
    <cellStyle name="Normal 7 4 2 10 8" xfId="12784" xr:uid="{C9A5AD2C-0E08-4DF4-83FF-F49C3E235C16}"/>
    <cellStyle name="Normal 7 4 2 11" xfId="1392" xr:uid="{00000000-0005-0000-0000-000047070000}"/>
    <cellStyle name="Normal 7 4 2 11 2" xfId="5409" xr:uid="{B2818A0B-3226-4E9A-A6DB-2902C1C321C0}"/>
    <cellStyle name="Normal 7 4 2 11 2 2" xfId="22744" xr:uid="{7C46150B-D20C-4138-A989-B899F15D0020}"/>
    <cellStyle name="Normal 7 4 2 11 2 3" xfId="27399" xr:uid="{DA955C69-C619-4E89-866A-99FC71794A6A}"/>
    <cellStyle name="Normal 7 4 2 11 2 4" xfId="14706" xr:uid="{DC394850-23FD-4BC1-AE7C-B243455E5BFE}"/>
    <cellStyle name="Normal 7 4 2 11 3" xfId="7159" xr:uid="{8F07DAEF-A773-4BC8-8493-43E703161E6C}"/>
    <cellStyle name="Normal 7 4 2 11 3 2" xfId="28747" xr:uid="{F4EDA823-90FF-4654-9102-8028CA743AB7}"/>
    <cellStyle name="Normal 7 4 2 11 3 3" xfId="17539" xr:uid="{4BA17A94-8B40-48FA-8E07-1131E1FD5466}"/>
    <cellStyle name="Normal 7 4 2 11 4" xfId="9992" xr:uid="{0B784868-CED5-413E-8599-BC9795D9C71E}"/>
    <cellStyle name="Normal 7 4 2 11 4 2" xfId="20372" xr:uid="{BDF57F71-1963-401E-B664-CC14C5C6772F}"/>
    <cellStyle name="Normal 7 4 2 11 5" xfId="25460" xr:uid="{F4A7E4C1-1C5F-486B-84AF-2AE5F4F66ED4}"/>
    <cellStyle name="Normal 7 4 2 11 6" xfId="13482" xr:uid="{B3475F9D-CEB3-4B6D-A7A0-ED5ECEEBB213}"/>
    <cellStyle name="Normal 7 4 2 12" xfId="2441" xr:uid="{00000000-0005-0000-0000-00001B080000}"/>
    <cellStyle name="Normal 7 4 2 12 2" xfId="5736" xr:uid="{F802D390-8974-4741-A616-85DF37F57A94}"/>
    <cellStyle name="Normal 7 4 2 12 2 2" xfId="27462" xr:uid="{FE3DADE7-BA77-471C-B666-80231FFE0D12}"/>
    <cellStyle name="Normal 7 4 2 12 2 3" xfId="15113" xr:uid="{27FAF4B7-29D2-4EEB-B8EC-41B4FBE301D4}"/>
    <cellStyle name="Normal 7 4 2 12 3" xfId="7566" xr:uid="{BAC59092-22A6-444D-AA12-82517F30C920}"/>
    <cellStyle name="Normal 7 4 2 12 3 2" xfId="17946" xr:uid="{EBFEE1AF-C45F-463B-B94A-DF1507751316}"/>
    <cellStyle name="Normal 7 4 2 12 4" xfId="10399" xr:uid="{C2E2FDC4-C132-488F-9028-088E677F6C7A}"/>
    <cellStyle name="Normal 7 4 2 12 4 2" xfId="20779" xr:uid="{7F26E151-12B5-4364-A2E3-12A91E743A80}"/>
    <cellStyle name="Normal 7 4 2 12 5" xfId="24563" xr:uid="{6978E79D-05B2-4DAA-9844-11905C1D9E82}"/>
    <cellStyle name="Normal 7 4 2 12 6" xfId="12828" xr:uid="{23C034C9-8E69-405D-91FD-BCD5C34BF8FB}"/>
    <cellStyle name="Normal 7 4 2 13" xfId="2171" xr:uid="{00000000-0005-0000-0000-000017080000}"/>
    <cellStyle name="Normal 7 4 2 13 2" xfId="7298" xr:uid="{56B5096C-C4E8-4DC5-96DC-1895B036C687}"/>
    <cellStyle name="Normal 7 4 2 13 2 2" xfId="26406" xr:uid="{BB44E6A2-BCF9-4550-B02B-40C106B3E225}"/>
    <cellStyle name="Normal 7 4 2 13 2 3" xfId="17678" xr:uid="{E5AA7D10-29B5-434D-8755-3A02B5CA15BA}"/>
    <cellStyle name="Normal 7 4 2 13 3" xfId="10131" xr:uid="{3DAC6334-6E8E-4C5F-A1DC-4115783478A2}"/>
    <cellStyle name="Normal 7 4 2 13 3 2" xfId="20511" xr:uid="{A318CEA3-2CFA-4422-8E9E-D6651C2F9AD0}"/>
    <cellStyle name="Normal 7 4 2 13 4" xfId="24906" xr:uid="{1A9502AB-86C5-44AB-8357-D8B4DF11BDDF}"/>
    <cellStyle name="Normal 7 4 2 13 5" xfId="14845" xr:uid="{1BD20AEE-596E-4290-9730-036968BFBF81}"/>
    <cellStyle name="Normal 7 4 2 14" xfId="4060" xr:uid="{A52C928B-0856-4A01-A9BB-4449A1D1B8B3}"/>
    <cellStyle name="Normal 7 4 2 14 2" xfId="8840" xr:uid="{FB30465F-B7CC-4F28-A063-BCC281A06B9F}"/>
    <cellStyle name="Normal 7 4 2 14 2 2" xfId="19220" xr:uid="{32B52E39-52B1-4CB8-AC61-1D9D5D33F77B}"/>
    <cellStyle name="Normal 7 4 2 14 3" xfId="11673" xr:uid="{96CC59EF-D42B-464E-AC7E-0233127F020C}"/>
    <cellStyle name="Normal 7 4 2 14 3 2" xfId="22053" xr:uid="{50F0EC97-0FF3-4EA3-8098-DB91A8AD16C0}"/>
    <cellStyle name="Normal 7 4 2 14 4" xfId="28487" xr:uid="{0E4F3AB4-D552-4CA0-A239-6F2EEB860CEA}"/>
    <cellStyle name="Normal 7 4 2 14 5" xfId="16387" xr:uid="{B3186367-6A9D-4680-8A0E-F7529DB54631}"/>
    <cellStyle name="Normal 7 4 2 15" xfId="5407" xr:uid="{79D4F8DE-5A10-4E99-B27D-9889D740562A}"/>
    <cellStyle name="Normal 7 4 2 15 2" xfId="14704" xr:uid="{A71FBF59-8740-450F-8FF6-396BF640BEFF}"/>
    <cellStyle name="Normal 7 4 2 16" xfId="7157" xr:uid="{D4533FCC-9BC1-4F1F-977D-AF718844C10E}"/>
    <cellStyle name="Normal 7 4 2 16 2" xfId="17537" xr:uid="{B8F27E90-A354-4925-A8CA-661F7482FC7D}"/>
    <cellStyle name="Normal 7 4 2 17" xfId="9990" xr:uid="{B470953D-E08F-4A8D-B6E4-39CD18B6BC23}"/>
    <cellStyle name="Normal 7 4 2 17 2" xfId="20370" xr:uid="{3D9F4D91-CB94-499B-87C0-B00147E1E8DA}"/>
    <cellStyle name="Normal 7 4 2 18" xfId="24593" xr:uid="{1796535B-5A62-45B6-8751-25DBCD745909}"/>
    <cellStyle name="Normal 7 4 2 19" xfId="12403" xr:uid="{DAA70829-EF14-479D-847E-D32B374477F0}"/>
    <cellStyle name="Normal 7 4 2 2" xfId="1393" xr:uid="{00000000-0005-0000-0000-000048070000}"/>
    <cellStyle name="Normal 7 4 2 2 10" xfId="5410" xr:uid="{E97C6693-A0A6-445A-ACF3-2EDAE9C7C0C5}"/>
    <cellStyle name="Normal 7 4 2 2 10 2" xfId="14707" xr:uid="{E686141F-7619-48D9-B4DF-B2D3975BA336}"/>
    <cellStyle name="Normal 7 4 2 2 11" xfId="7160" xr:uid="{3078900C-0F6E-4EF1-A5C6-9A490BE7798A}"/>
    <cellStyle name="Normal 7 4 2 2 11 2" xfId="17540" xr:uid="{53F6BD4D-E911-4F6E-BA75-1713252FBBB0}"/>
    <cellStyle name="Normal 7 4 2 2 12" xfId="9993" xr:uid="{0AF1A047-3E7B-422C-8AA3-8721B1313F7A}"/>
    <cellStyle name="Normal 7 4 2 2 12 2" xfId="20373" xr:uid="{9F1E3723-DE9B-4694-9019-A5B51B998673}"/>
    <cellStyle name="Normal 7 4 2 2 13" xfId="23135" xr:uid="{5DA3417C-B410-4F90-BDC1-5BEB3381B700}"/>
    <cellStyle name="Normal 7 4 2 2 14" xfId="12426" xr:uid="{6621C35F-B735-4972-A4AE-7273D70F2315}"/>
    <cellStyle name="Normal 7 4 2 2 2" xfId="1394" xr:uid="{00000000-0005-0000-0000-000049070000}"/>
    <cellStyle name="Normal 7 4 2 2 2 10" xfId="7161" xr:uid="{D0A072D4-8F60-47E2-A223-B65122EA8217}"/>
    <cellStyle name="Normal 7 4 2 2 2 10 2" xfId="17541" xr:uid="{A4273BB8-873A-4994-9C25-8E879758E895}"/>
    <cellStyle name="Normal 7 4 2 2 2 11" xfId="9994" xr:uid="{69E11266-35BE-4819-B7C9-1AF0AB0F913D}"/>
    <cellStyle name="Normal 7 4 2 2 2 11 2" xfId="20374" xr:uid="{6FF9A40D-BE4F-48A7-ACA8-DFEA8147D2F0}"/>
    <cellStyle name="Normal 7 4 2 2 2 12" xfId="24609" xr:uid="{EE61ED54-3AE3-4231-B2FF-D558C7454AF3}"/>
    <cellStyle name="Normal 7 4 2 2 2 13" xfId="12486" xr:uid="{BCE1313A-25B7-4100-BB87-A1D57C9031C6}"/>
    <cellStyle name="Normal 7 4 2 2 2 2" xfId="1395" xr:uid="{00000000-0005-0000-0000-00004A070000}"/>
    <cellStyle name="Normal 7 4 2 2 2 2 10" xfId="13051" xr:uid="{C2FBA6EB-B97E-45E2-A289-B4E94C86452C}"/>
    <cellStyle name="Normal 7 4 2 2 2 2 2" xfId="2821" xr:uid="{00000000-0005-0000-0000-00001F080000}"/>
    <cellStyle name="Normal 7 4 2 2 2 2 2 2" xfId="3422" xr:uid="{00000000-0005-0000-0000-000020080000}"/>
    <cellStyle name="Normal 7 4 2 2 2 2 2 2 2" xfId="6477" xr:uid="{9DB5A884-C42E-4013-A577-F942EA5D9517}"/>
    <cellStyle name="Normal 7 4 2 2 2 2 2 2 2 2" xfId="26347" xr:uid="{8B79CBA3-CC95-4806-980F-151F8701DC98}"/>
    <cellStyle name="Normal 7 4 2 2 2 2 2 2 2 3" xfId="16048" xr:uid="{2BAA1D17-0A06-4EBA-BD0C-970DED256A9E}"/>
    <cellStyle name="Normal 7 4 2 2 2 2 2 2 3" xfId="8501" xr:uid="{350BAA97-AD0C-47B6-A5F4-A0031EA88E71}"/>
    <cellStyle name="Normal 7 4 2 2 2 2 2 2 3 2" xfId="18881" xr:uid="{0663128D-6438-4678-A1F1-DA39B199FEDE}"/>
    <cellStyle name="Normal 7 4 2 2 2 2 2 2 4" xfId="11334" xr:uid="{6D06BC0B-4DDF-48B2-8E87-E56E6E0ADDE9}"/>
    <cellStyle name="Normal 7 4 2 2 2 2 2 2 4 2" xfId="21714" xr:uid="{3C007C49-D1D0-4C63-B0F3-AE1C8B2EDE17}"/>
    <cellStyle name="Normal 7 4 2 2 2 2 2 2 5" xfId="24376" xr:uid="{EAAC9070-6E16-454B-8250-8EC1BCCA33A0}"/>
    <cellStyle name="Normal 7 4 2 2 2 2 2 2 6" xfId="14003" xr:uid="{46FA7D6B-4CC6-40A7-8F6D-B85CB83ABB70}"/>
    <cellStyle name="Normal 7 4 2 2 2 2 2 3" xfId="4360" xr:uid="{7618CF6F-B551-476E-BF60-9D787EE11522}"/>
    <cellStyle name="Normal 7 4 2 2 2 2 2 3 2" xfId="9132" xr:uid="{4B8F598B-2DE0-47F6-8010-F63673C3FDB5}"/>
    <cellStyle name="Normal 7 4 2 2 2 2 2 3 2 2" xfId="29175" xr:uid="{C4FAD623-B4F6-439E-AEE9-C90E3D983ED5}"/>
    <cellStyle name="Normal 7 4 2 2 2 2 2 3 2 3" xfId="19512" xr:uid="{259F11FE-C71C-4611-9872-1D050DF15678}"/>
    <cellStyle name="Normal 7 4 2 2 2 2 2 3 3" xfId="11965" xr:uid="{C696BDEC-5101-487A-A045-2186A71EB81B}"/>
    <cellStyle name="Normal 7 4 2 2 2 2 2 3 3 2" xfId="22345" xr:uid="{BCC3F565-609E-4568-9C8B-C8F9FAEB5B31}"/>
    <cellStyle name="Normal 7 4 2 2 2 2 2 3 4" xfId="23851" xr:uid="{A03A40A1-3F18-4F11-A602-FAF727CEA6AA}"/>
    <cellStyle name="Normal 7 4 2 2 2 2 2 3 5" xfId="16679" xr:uid="{FB6C811E-6D33-4420-BAC9-9667C0A24723}"/>
    <cellStyle name="Normal 7 4 2 2 2 2 2 4" xfId="6037" xr:uid="{F82B1844-7875-4A3A-946F-B2BF492040F6}"/>
    <cellStyle name="Normal 7 4 2 2 2 2 2 4 2" xfId="26038" xr:uid="{2104FDDF-11D3-41FE-89BA-AD2749EB9FA8}"/>
    <cellStyle name="Normal 7 4 2 2 2 2 2 4 3" xfId="15491" xr:uid="{98B0D481-5FCD-4D9E-ACC3-BC16D58EB69C}"/>
    <cellStyle name="Normal 7 4 2 2 2 2 2 5" xfId="7944" xr:uid="{5E752987-CD79-433C-BD4F-9DD79F3A3F3C}"/>
    <cellStyle name="Normal 7 4 2 2 2 2 2 5 2" xfId="18324" xr:uid="{F31E17DC-0938-4580-B372-6268F07F118A}"/>
    <cellStyle name="Normal 7 4 2 2 2 2 2 6" xfId="10777" xr:uid="{4EE02466-A072-42A4-87CA-AA77CD60B9B7}"/>
    <cellStyle name="Normal 7 4 2 2 2 2 2 6 2" xfId="21157" xr:uid="{429CD86E-1AC9-4703-B0B1-79E9078F28AD}"/>
    <cellStyle name="Normal 7 4 2 2 2 2 2 7" xfId="22659" xr:uid="{7EE7DD84-AC34-4D76-826F-B52EBC30D9D6}"/>
    <cellStyle name="Normal 7 4 2 2 2 2 2 8" xfId="13292" xr:uid="{CB5164C9-11FD-4E6D-A315-CF0C51CA88AE}"/>
    <cellStyle name="Normal 7 4 2 2 2 2 3" xfId="3423" xr:uid="{00000000-0005-0000-0000-000021080000}"/>
    <cellStyle name="Normal 7 4 2 2 2 2 3 2" xfId="4571" xr:uid="{E8CD83E8-39C3-4597-AD00-8F712650C686}"/>
    <cellStyle name="Normal 7 4 2 2 2 2 3 2 2" xfId="9343" xr:uid="{31402AB5-9741-4485-95CE-983BC9A30A84}"/>
    <cellStyle name="Normal 7 4 2 2 2 2 3 2 2 2" xfId="19723" xr:uid="{4106608D-C9E2-4C5F-82B2-7EEB49042C6A}"/>
    <cellStyle name="Normal 7 4 2 2 2 2 3 2 3" xfId="12176" xr:uid="{EA1BB4BC-83D8-419A-9A09-90147BD747CD}"/>
    <cellStyle name="Normal 7 4 2 2 2 2 3 2 3 2" xfId="22556" xr:uid="{F6A73EC7-FCA8-48BF-90B8-A1C98BE65EEC}"/>
    <cellStyle name="Normal 7 4 2 2 2 2 3 2 4" xfId="28507" xr:uid="{B6E554A5-CC5A-44F0-B1B8-C88ED5AF629C}"/>
    <cellStyle name="Normal 7 4 2 2 2 2 3 2 5" xfId="16890" xr:uid="{DDD27565-7F34-4A6A-B6C8-73754A5F256C}"/>
    <cellStyle name="Normal 7 4 2 2 2 2 3 3" xfId="6478" xr:uid="{EBA8060D-8A02-40AE-BF3A-909FF341D408}"/>
    <cellStyle name="Normal 7 4 2 2 2 2 3 3 2" xfId="16049" xr:uid="{874C42DF-C533-4C26-9A18-C2C2FD5E1FFE}"/>
    <cellStyle name="Normal 7 4 2 2 2 2 3 4" xfId="8502" xr:uid="{3BE78970-22FE-45EB-B7D0-520689C46016}"/>
    <cellStyle name="Normal 7 4 2 2 2 2 3 4 2" xfId="18882" xr:uid="{F59E80A7-74F4-43D8-849D-DBF8D08F32D4}"/>
    <cellStyle name="Normal 7 4 2 2 2 2 3 5" xfId="11335" xr:uid="{6CF761E3-E685-41DC-9EBC-3944EDC8493C}"/>
    <cellStyle name="Normal 7 4 2 2 2 2 3 5 2" xfId="21715" xr:uid="{1CFDD384-FC7A-47D7-B5D4-16BCC68B229A}"/>
    <cellStyle name="Normal 7 4 2 2 2 2 3 6" xfId="25311" xr:uid="{9F3E0816-F682-4556-8D03-6E4B80BBE9FD}"/>
    <cellStyle name="Normal 7 4 2 2 2 2 3 7" xfId="14004" xr:uid="{041DE4A5-9581-4AD7-86EF-2AC5CDAF2527}"/>
    <cellStyle name="Normal 7 4 2 2 2 2 4" xfId="3421" xr:uid="{00000000-0005-0000-0000-000022080000}"/>
    <cellStyle name="Normal 7 4 2 2 2 2 4 2" xfId="6476" xr:uid="{365EBB34-4B86-44C8-BE0E-D8AFAE23C9B7}"/>
    <cellStyle name="Normal 7 4 2 2 2 2 4 2 2" xfId="28620" xr:uid="{F169F04B-1425-46B0-A3A8-79CEBB963A8D}"/>
    <cellStyle name="Normal 7 4 2 2 2 2 4 2 3" xfId="16047" xr:uid="{07A9171C-89E2-450F-ADA2-B9F1A2960BE5}"/>
    <cellStyle name="Normal 7 4 2 2 2 2 4 3" xfId="8500" xr:uid="{66256638-9C37-4B9D-9538-6A4FF2DE26F3}"/>
    <cellStyle name="Normal 7 4 2 2 2 2 4 3 2" xfId="18880" xr:uid="{F301AD12-95A0-47D3-8C4A-88CF6DF10456}"/>
    <cellStyle name="Normal 7 4 2 2 2 2 4 4" xfId="11333" xr:uid="{A373D0C9-97CA-4660-AC04-F2A14FE5EDF3}"/>
    <cellStyle name="Normal 7 4 2 2 2 2 4 4 2" xfId="21713" xr:uid="{E45BEC5E-B2B4-4E64-9F12-3723BA308CFD}"/>
    <cellStyle name="Normal 7 4 2 2 2 2 4 5" xfId="23009" xr:uid="{ABD75A91-B6DE-45C8-9DB1-FCA22F3AF19D}"/>
    <cellStyle name="Normal 7 4 2 2 2 2 4 6" xfId="14002" xr:uid="{52D16831-D2D6-47D2-B855-6E6367A2BFF4}"/>
    <cellStyle name="Normal 7 4 2 2 2 2 5" xfId="4248" xr:uid="{4CEA5DAE-F98B-4028-99C5-1EB4F184FF54}"/>
    <cellStyle name="Normal 7 4 2 2 2 2 5 2" xfId="9020" xr:uid="{AE02046C-D4E9-47FB-ABDF-DF8070D58B89}"/>
    <cellStyle name="Normal 7 4 2 2 2 2 5 2 2" xfId="29091" xr:uid="{747F736F-8D93-4752-8732-23EFC4B6BC1B}"/>
    <cellStyle name="Normal 7 4 2 2 2 2 5 2 3" xfId="19400" xr:uid="{0DCBF49C-C2D2-4B80-88DC-08C554BDB373}"/>
    <cellStyle name="Normal 7 4 2 2 2 2 5 3" xfId="11853" xr:uid="{2FBE3C4A-802D-4BB0-9C23-7FAA3E225DC4}"/>
    <cellStyle name="Normal 7 4 2 2 2 2 5 3 2" xfId="22233" xr:uid="{8DFFE79F-12FC-43F4-AA39-83E2599868A4}"/>
    <cellStyle name="Normal 7 4 2 2 2 2 5 4" xfId="23657" xr:uid="{86C4A63B-F4D7-441D-A5D9-FE1BD347C99D}"/>
    <cellStyle name="Normal 7 4 2 2 2 2 5 5" xfId="16567" xr:uid="{29D65DFE-F5A3-4F00-BCF9-7AC14A2AADD5}"/>
    <cellStyle name="Normal 7 4 2 2 2 2 6" xfId="5412" xr:uid="{441167E8-C8C1-4F7C-966C-DE5E26C0616C}"/>
    <cellStyle name="Normal 7 4 2 2 2 2 6 2" xfId="26016" xr:uid="{640D8094-D2FD-4E58-AF9C-0DAB8550FB35}"/>
    <cellStyle name="Normal 7 4 2 2 2 2 6 3" xfId="14709" xr:uid="{C86A33A9-0A95-454A-8E2E-B7E5402BFC74}"/>
    <cellStyle name="Normal 7 4 2 2 2 2 7" xfId="7162" xr:uid="{85B3AEDE-9A0F-4911-81AA-EF0F892ECA8D}"/>
    <cellStyle name="Normal 7 4 2 2 2 2 7 2" xfId="17542" xr:uid="{217D8332-7F9B-4126-B4B6-9921FE1C82CC}"/>
    <cellStyle name="Normal 7 4 2 2 2 2 8" xfId="9995" xr:uid="{8D104A86-C533-4E1B-9BF2-E6B4A17AC7DE}"/>
    <cellStyle name="Normal 7 4 2 2 2 2 8 2" xfId="20375" xr:uid="{F4F8EE0B-21D5-45EB-B477-44448C935CF3}"/>
    <cellStyle name="Normal 7 4 2 2 2 2 9" xfId="23597" xr:uid="{77143F0D-C34D-497E-82D7-9C93806EB824}"/>
    <cellStyle name="Normal 7 4 2 2 2 3" xfId="2820" xr:uid="{00000000-0005-0000-0000-000023080000}"/>
    <cellStyle name="Normal 7 4 2 2 2 3 2" xfId="3424" xr:uid="{00000000-0005-0000-0000-000024080000}"/>
    <cellStyle name="Normal 7 4 2 2 2 3 2 2" xfId="6479" xr:uid="{751BBC07-FC1F-4266-A173-3742C65CAA13}"/>
    <cellStyle name="Normal 7 4 2 2 2 3 2 2 2" xfId="27066" xr:uid="{6A9BE188-2741-4FF0-9C2E-82E96EC7ED63}"/>
    <cellStyle name="Normal 7 4 2 2 2 3 2 2 3" xfId="16050" xr:uid="{5E918990-EAFF-47A3-AE20-759332379613}"/>
    <cellStyle name="Normal 7 4 2 2 2 3 2 3" xfId="8503" xr:uid="{431474CD-4DA2-42AC-8DE9-2EC29FBAC298}"/>
    <cellStyle name="Normal 7 4 2 2 2 3 2 3 2" xfId="18883" xr:uid="{B11B2FFD-2EB7-4AA1-BBE0-FF4D516FDF28}"/>
    <cellStyle name="Normal 7 4 2 2 2 3 2 4" xfId="11336" xr:uid="{5EFF34A0-4386-434F-871E-E005BDD61BC6}"/>
    <cellStyle name="Normal 7 4 2 2 2 3 2 4 2" xfId="21716" xr:uid="{9D95512A-BA48-481E-929B-DBF73959CEF7}"/>
    <cellStyle name="Normal 7 4 2 2 2 3 2 5" xfId="23932" xr:uid="{C57A0D18-3635-448D-A425-BC17FE8EF434}"/>
    <cellStyle name="Normal 7 4 2 2 2 3 2 6" xfId="14005" xr:uid="{73E3BEF1-B1DB-4E4F-B932-496FB082A623}"/>
    <cellStyle name="Normal 7 4 2 2 2 3 3" xfId="4359" xr:uid="{ACFA9AD0-8409-4D8E-A291-B85E88EF8D53}"/>
    <cellStyle name="Normal 7 4 2 2 2 3 3 2" xfId="9131" xr:uid="{473F704A-E7CB-4407-8185-BEB1C2E7F553}"/>
    <cellStyle name="Normal 7 4 2 2 2 3 3 2 2" xfId="29174" xr:uid="{92548F11-FB3C-4417-A085-9463E509CA6B}"/>
    <cellStyle name="Normal 7 4 2 2 2 3 3 2 3" xfId="19511" xr:uid="{A1E6184C-C969-4EC7-A521-5ED4BE1E38AD}"/>
    <cellStyle name="Normal 7 4 2 2 2 3 3 3" xfId="11964" xr:uid="{0CB7AED7-3ED8-4CA6-B9D7-849FC551AD05}"/>
    <cellStyle name="Normal 7 4 2 2 2 3 3 3 2" xfId="22344" xr:uid="{7457421F-D9CE-4E38-8F2A-229727C2EC6D}"/>
    <cellStyle name="Normal 7 4 2 2 2 3 3 4" xfId="24417" xr:uid="{00CFCE18-F01B-4BE7-9DFD-1D0D03B9FCD2}"/>
    <cellStyle name="Normal 7 4 2 2 2 3 3 5" xfId="16678" xr:uid="{15A74BA4-CCF7-48C2-8708-F1C4E0B0B690}"/>
    <cellStyle name="Normal 7 4 2 2 2 3 4" xfId="6036" xr:uid="{B96C9871-83A7-4052-8445-18A546C5FEC1}"/>
    <cellStyle name="Normal 7 4 2 2 2 3 4 2" xfId="28657" xr:uid="{ACB739D5-8B98-4492-B8EF-154EE673C33A}"/>
    <cellStyle name="Normal 7 4 2 2 2 3 4 3" xfId="15490" xr:uid="{505EFCAB-6CC6-4E06-9E7F-8EC4F049CC3B}"/>
    <cellStyle name="Normal 7 4 2 2 2 3 5" xfId="7943" xr:uid="{0AFE0305-CF3F-41C0-B0CE-C64A8A66D827}"/>
    <cellStyle name="Normal 7 4 2 2 2 3 5 2" xfId="18323" xr:uid="{ED70B86F-81DC-45AE-8C41-AED2E1F586B8}"/>
    <cellStyle name="Normal 7 4 2 2 2 3 6" xfId="10776" xr:uid="{8171CDEC-30BE-467C-940E-D81AB8C6E2CB}"/>
    <cellStyle name="Normal 7 4 2 2 2 3 6 2" xfId="21156" xr:uid="{D102A5F4-3C71-4C9A-9CB5-0A04ADFC0743}"/>
    <cellStyle name="Normal 7 4 2 2 2 3 7" xfId="24439" xr:uid="{B4595E0A-868C-440B-96B8-1A86B5746850}"/>
    <cellStyle name="Normal 7 4 2 2 2 3 8" xfId="13291" xr:uid="{462CE7B5-789F-4232-BEBC-ED90A7E02A07}"/>
    <cellStyle name="Normal 7 4 2 2 2 4" xfId="3425" xr:uid="{00000000-0005-0000-0000-000025080000}"/>
    <cellStyle name="Normal 7 4 2 2 2 4 2" xfId="4572" xr:uid="{7E911584-0241-48AA-B8E2-B4838F58EF93}"/>
    <cellStyle name="Normal 7 4 2 2 2 4 2 2" xfId="9344" xr:uid="{1452BFD8-9755-4DAF-85E8-5C8545B85020}"/>
    <cellStyle name="Normal 7 4 2 2 2 4 2 2 2" xfId="19724" xr:uid="{CC2C5E72-894C-4D1F-9601-E93F43823751}"/>
    <cellStyle name="Normal 7 4 2 2 2 4 2 3" xfId="12177" xr:uid="{2A7A4FC3-B834-4CC2-AEC6-FC2B41D252DE}"/>
    <cellStyle name="Normal 7 4 2 2 2 4 2 3 2" xfId="22557" xr:uid="{EAFEFD2C-85AA-4525-A30F-33A3EDEDFC84}"/>
    <cellStyle name="Normal 7 4 2 2 2 4 2 4" xfId="27054" xr:uid="{E18E7140-5060-48E4-805B-2065C05B0A6E}"/>
    <cellStyle name="Normal 7 4 2 2 2 4 2 5" xfId="16891" xr:uid="{4BDF8A7E-5659-4431-9EB1-D9C4F57A625C}"/>
    <cellStyle name="Normal 7 4 2 2 2 4 3" xfId="6480" xr:uid="{2FC4531C-524E-4E99-9F41-216830B5F3FA}"/>
    <cellStyle name="Normal 7 4 2 2 2 4 3 2" xfId="16051" xr:uid="{81BF171A-83BB-42E9-A0EC-8A3CD7F46993}"/>
    <cellStyle name="Normal 7 4 2 2 2 4 4" xfId="8504" xr:uid="{FA954154-0875-42F9-83D1-2EDBF4A71932}"/>
    <cellStyle name="Normal 7 4 2 2 2 4 4 2" xfId="18884" xr:uid="{D704BA3E-FF1E-4DB8-B560-4701177AC587}"/>
    <cellStyle name="Normal 7 4 2 2 2 4 5" xfId="11337" xr:uid="{EC9D3C0F-2FC6-4422-B55F-CB83786AF623}"/>
    <cellStyle name="Normal 7 4 2 2 2 4 5 2" xfId="21717" xr:uid="{68C1A300-A360-413A-B024-41D728334F75}"/>
    <cellStyle name="Normal 7 4 2 2 2 4 6" xfId="25529" xr:uid="{1B5054C0-0BBB-4C59-AE6C-5F82FD104C0A}"/>
    <cellStyle name="Normal 7 4 2 2 2 4 7" xfId="14006" xr:uid="{25153F54-D0C2-4E69-B6AC-118CF42C3125}"/>
    <cellStyle name="Normal 7 4 2 2 2 5" xfId="3420" xr:uid="{00000000-0005-0000-0000-000026080000}"/>
    <cellStyle name="Normal 7 4 2 2 2 5 2" xfId="6475" xr:uid="{69F26A8D-6EA4-4AD9-A05B-8101BD1F3AC8}"/>
    <cellStyle name="Normal 7 4 2 2 2 5 2 2" xfId="27349" xr:uid="{A0732357-EA89-4CC4-BB8E-D3540250B67E}"/>
    <cellStyle name="Normal 7 4 2 2 2 5 2 3" xfId="16046" xr:uid="{FD2BE1D0-20E5-4597-8AC2-2F0B903A77D7}"/>
    <cellStyle name="Normal 7 4 2 2 2 5 3" xfId="8499" xr:uid="{79D07E95-2BF7-4A12-9594-75EC639FE02C}"/>
    <cellStyle name="Normal 7 4 2 2 2 5 3 2" xfId="18879" xr:uid="{7A992CC1-2E56-4D12-8E3B-A010DC535A9C}"/>
    <cellStyle name="Normal 7 4 2 2 2 5 4" xfId="11332" xr:uid="{CD90C17F-5F87-40A6-8701-DD45B6B3477E}"/>
    <cellStyle name="Normal 7 4 2 2 2 5 4 2" xfId="21712" xr:uid="{5E8E6086-DAF4-44DB-8DCD-B517316D4B08}"/>
    <cellStyle name="Normal 7 4 2 2 2 5 5" xfId="25448" xr:uid="{B6305010-B7E6-4630-82C6-A237BE99E17D}"/>
    <cellStyle name="Normal 7 4 2 2 2 5 6" xfId="14001" xr:uid="{E2116394-3E7C-4B6E-B09F-9240F52A11F2}"/>
    <cellStyle name="Normal 7 4 2 2 2 6" xfId="2560" xr:uid="{00000000-0005-0000-0000-000027080000}"/>
    <cellStyle name="Normal 7 4 2 2 2 6 2" xfId="5830" xr:uid="{29EF99E2-33E9-4033-9C15-5658E548A985}"/>
    <cellStyle name="Normal 7 4 2 2 2 6 2 2" xfId="27776" xr:uid="{68DC6E2F-3D57-49C2-ACEC-F9AAE377A6ED}"/>
    <cellStyle name="Normal 7 4 2 2 2 6 2 3" xfId="15232" xr:uid="{6ACAFE22-71B7-40B7-89D9-E0FB4B33B7B2}"/>
    <cellStyle name="Normal 7 4 2 2 2 6 3" xfId="7685" xr:uid="{C1A9B3FD-0C4C-4068-97F1-41A6F6E1EE18}"/>
    <cellStyle name="Normal 7 4 2 2 2 6 3 2" xfId="18065" xr:uid="{0D8F78E0-7F47-41CB-B681-C04C951AFF05}"/>
    <cellStyle name="Normal 7 4 2 2 2 6 4" xfId="10518" xr:uid="{221309B4-F85C-4292-82EC-52589DA9EFC9}"/>
    <cellStyle name="Normal 7 4 2 2 2 6 4 2" xfId="20898" xr:uid="{A169671E-D307-42E9-897E-D7C795292C71}"/>
    <cellStyle name="Normal 7 4 2 2 2 6 5" xfId="23921" xr:uid="{118BA637-206A-45C7-A144-472FDB774D34}"/>
    <cellStyle name="Normal 7 4 2 2 2 6 6" xfId="12948" xr:uid="{9B5E3005-D847-4A39-B865-4AC36EFD2211}"/>
    <cellStyle name="Normal 7 4 2 2 2 7" xfId="2254" xr:uid="{00000000-0005-0000-0000-00001D080000}"/>
    <cellStyle name="Normal 7 4 2 2 2 7 2" xfId="7381" xr:uid="{A5EBBC8A-4805-4A9B-BA14-7CBC58D0B94A}"/>
    <cellStyle name="Normal 7 4 2 2 2 7 2 2" xfId="17761" xr:uid="{CDE19C63-C84D-499C-A704-294050396E7E}"/>
    <cellStyle name="Normal 7 4 2 2 2 7 3" xfId="10214" xr:uid="{EEE9846A-CD04-4A6C-8A2E-8F2E93C33E2E}"/>
    <cellStyle name="Normal 7 4 2 2 2 7 3 2" xfId="20594" xr:uid="{469C99EE-3774-49F4-B9E6-63C1FE617EA8}"/>
    <cellStyle name="Normal 7 4 2 2 2 7 4" xfId="23213" xr:uid="{80D87983-121B-4533-AB2F-EC71820C58D4}"/>
    <cellStyle name="Normal 7 4 2 2 2 7 5" xfId="14928" xr:uid="{B7738474-AD97-410C-97D7-E114AF9835D1}"/>
    <cellStyle name="Normal 7 4 2 2 2 8" xfId="3804" xr:uid="{C06BE601-6E8E-4A23-ABC6-8F4090D579EF}"/>
    <cellStyle name="Normal 7 4 2 2 2 8 2" xfId="8640" xr:uid="{ED98D8F4-215C-4854-9C8C-8FC00A7CA332}"/>
    <cellStyle name="Normal 7 4 2 2 2 8 2 2" xfId="19020" xr:uid="{D30E7302-09BA-48F3-B231-088960639BD7}"/>
    <cellStyle name="Normal 7 4 2 2 2 8 3" xfId="11473" xr:uid="{9B563F5F-436B-453A-A53D-5031617CF4B8}"/>
    <cellStyle name="Normal 7 4 2 2 2 8 3 2" xfId="21853" xr:uid="{AA8431B8-E743-464F-9C6F-FC6E94CD75C1}"/>
    <cellStyle name="Normal 7 4 2 2 2 8 4" xfId="16187" xr:uid="{2CCFB5AC-359E-4515-A89D-75537072F78A}"/>
    <cellStyle name="Normal 7 4 2 2 2 9" xfId="5411" xr:uid="{2355B753-38F0-4078-B7EB-D469F37F6941}"/>
    <cellStyle name="Normal 7 4 2 2 2 9 2" xfId="14708" xr:uid="{9D6CCB3C-B122-4CB8-81F0-1094DB384043}"/>
    <cellStyle name="Normal 7 4 2 2 3" xfId="1396" xr:uid="{00000000-0005-0000-0000-00004B070000}"/>
    <cellStyle name="Normal 7 4 2 2 3 10" xfId="9996" xr:uid="{5A9B2C81-54B8-452F-8F8F-F6172776B0DD}"/>
    <cellStyle name="Normal 7 4 2 2 3 10 2" xfId="20376" xr:uid="{272E0C47-6312-4C18-8087-F58E67B999E8}"/>
    <cellStyle name="Normal 7 4 2 2 3 11" xfId="23417" xr:uid="{EF93F634-64F0-4801-8009-65803AD2F6F6}"/>
    <cellStyle name="Normal 7 4 2 2 3 12" xfId="12627" xr:uid="{F4F620AB-BDE0-491C-A958-483F4B9217CD}"/>
    <cellStyle name="Normal 7 4 2 2 3 2" xfId="2822" xr:uid="{00000000-0005-0000-0000-000029080000}"/>
    <cellStyle name="Normal 7 4 2 2 3 2 2" xfId="3427" xr:uid="{00000000-0005-0000-0000-00002A080000}"/>
    <cellStyle name="Normal 7 4 2 2 3 2 2 2" xfId="6482" xr:uid="{A6713F29-DF43-4476-8040-A1B679734DF4}"/>
    <cellStyle name="Normal 7 4 2 2 3 2 2 2 2" xfId="27564" xr:uid="{BD817701-15C7-4FA8-A681-D7E444A6CF06}"/>
    <cellStyle name="Normal 7 4 2 2 3 2 2 2 3" xfId="16053" xr:uid="{2127FE21-5172-47CE-A5C5-06F26AEE7F0C}"/>
    <cellStyle name="Normal 7 4 2 2 3 2 2 3" xfId="8506" xr:uid="{AAEBE416-2D34-4D93-B5A1-D016C1EEE794}"/>
    <cellStyle name="Normal 7 4 2 2 3 2 2 3 2" xfId="18886" xr:uid="{C6B85F41-2AC5-421C-B6D3-1FA9153B6167}"/>
    <cellStyle name="Normal 7 4 2 2 3 2 2 4" xfId="11339" xr:uid="{0AC66F81-689E-403F-91F1-D626B2712D79}"/>
    <cellStyle name="Normal 7 4 2 2 3 2 2 4 2" xfId="21719" xr:uid="{7063A65A-6731-4C67-AD6E-5810ED16A8DC}"/>
    <cellStyle name="Normal 7 4 2 2 3 2 2 5" xfId="23712" xr:uid="{65CC995D-D2B4-4080-8660-B3E5D6BE333E}"/>
    <cellStyle name="Normal 7 4 2 2 3 2 2 6" xfId="14008" xr:uid="{E4D5CF5D-9322-413D-9900-8FB9F33D2D09}"/>
    <cellStyle name="Normal 7 4 2 2 3 2 3" xfId="4361" xr:uid="{30083B50-655D-432F-A489-CF466DF1233B}"/>
    <cellStyle name="Normal 7 4 2 2 3 2 3 2" xfId="9133" xr:uid="{703B93D3-B8EB-4365-850A-C35CD90CAA5C}"/>
    <cellStyle name="Normal 7 4 2 2 3 2 3 2 2" xfId="29176" xr:uid="{290FDF88-8899-42B6-B214-55C5994F08B1}"/>
    <cellStyle name="Normal 7 4 2 2 3 2 3 2 3" xfId="19513" xr:uid="{CBBF34DB-388E-4EE0-8BB9-F2C19E3FA127}"/>
    <cellStyle name="Normal 7 4 2 2 3 2 3 3" xfId="11966" xr:uid="{12042743-E2DB-4EB3-8857-9EFB8C83F3C7}"/>
    <cellStyle name="Normal 7 4 2 2 3 2 3 3 2" xfId="22346" xr:uid="{8BA8EABC-E430-40D6-8C8D-E58989733B0B}"/>
    <cellStyle name="Normal 7 4 2 2 3 2 3 4" xfId="23566" xr:uid="{4213CC80-EA2C-4779-BCEF-8F4C4148B347}"/>
    <cellStyle name="Normal 7 4 2 2 3 2 3 5" xfId="16680" xr:uid="{F6DCD515-7737-4905-881D-C2027CF92F34}"/>
    <cellStyle name="Normal 7 4 2 2 3 2 4" xfId="6038" xr:uid="{8E80E5D4-1C58-4FF9-A7B1-7D6A0FD516DB}"/>
    <cellStyle name="Normal 7 4 2 2 3 2 4 2" xfId="27984" xr:uid="{2F3415E5-A939-43D6-85F3-14522630F9A7}"/>
    <cellStyle name="Normal 7 4 2 2 3 2 4 3" xfId="15492" xr:uid="{A1C27591-4548-4CE6-AD20-E04609B14B8A}"/>
    <cellStyle name="Normal 7 4 2 2 3 2 5" xfId="7945" xr:uid="{DE92313A-E0E9-4F3D-B7DD-8444C18CDCE9}"/>
    <cellStyle name="Normal 7 4 2 2 3 2 5 2" xfId="18325" xr:uid="{B2F22FEE-0C06-46A4-B925-0857560DBFD9}"/>
    <cellStyle name="Normal 7 4 2 2 3 2 6" xfId="10778" xr:uid="{CD1B608E-6C5A-431D-9416-1B26ED6C560C}"/>
    <cellStyle name="Normal 7 4 2 2 3 2 6 2" xfId="21158" xr:uid="{450140B4-0E01-4E0D-B982-C89A2EDEAA49}"/>
    <cellStyle name="Normal 7 4 2 2 3 2 7" xfId="25055" xr:uid="{EDBBF258-F243-4C65-9EF4-584622AF04AD}"/>
    <cellStyle name="Normal 7 4 2 2 3 2 8" xfId="13293" xr:uid="{B87B94FD-A80A-4C21-92F3-6CF851190746}"/>
    <cellStyle name="Normal 7 4 2 2 3 3" xfId="3428" xr:uid="{00000000-0005-0000-0000-00002B080000}"/>
    <cellStyle name="Normal 7 4 2 2 3 3 2" xfId="4573" xr:uid="{DF868D83-B479-41C7-BBF9-4DEC8D2ADE13}"/>
    <cellStyle name="Normal 7 4 2 2 3 3 2 2" xfId="9345" xr:uid="{EE5F999E-67FD-4448-80AC-1B1AAE322601}"/>
    <cellStyle name="Normal 7 4 2 2 3 3 2 2 2" xfId="29317" xr:uid="{E08D3D1E-337C-4329-801C-9A94A6342583}"/>
    <cellStyle name="Normal 7 4 2 2 3 3 2 2 3" xfId="19725" xr:uid="{5B5A4B99-454D-4546-BB5B-28DDC77971D3}"/>
    <cellStyle name="Normal 7 4 2 2 3 3 2 3" xfId="12178" xr:uid="{DC9A6113-08A3-4C8E-B76F-82FAB69C23C4}"/>
    <cellStyle name="Normal 7 4 2 2 3 3 2 3 2" xfId="22558" xr:uid="{1F11548D-FE78-41C2-B7B6-50586DEB291E}"/>
    <cellStyle name="Normal 7 4 2 2 3 3 2 4" xfId="23903" xr:uid="{10B4EE47-E4B6-4C9F-8F9B-E813072D0750}"/>
    <cellStyle name="Normal 7 4 2 2 3 3 2 5" xfId="16892" xr:uid="{560846C8-E1DE-46FA-84D5-6E0A1E87E781}"/>
    <cellStyle name="Normal 7 4 2 2 3 3 3" xfId="6483" xr:uid="{E644DBE3-541B-40C8-92B4-979B48CAF419}"/>
    <cellStyle name="Normal 7 4 2 2 3 3 3 2" xfId="26758" xr:uid="{EF29B157-3F28-427A-9A60-427013D02E7B}"/>
    <cellStyle name="Normal 7 4 2 2 3 3 3 3" xfId="16054" xr:uid="{1FE06237-B8EF-4B4A-87DF-8D30256DE294}"/>
    <cellStyle name="Normal 7 4 2 2 3 3 4" xfId="8507" xr:uid="{131BA1FF-2F34-4CAB-9FAF-FFD263B8D5CF}"/>
    <cellStyle name="Normal 7 4 2 2 3 3 4 2" xfId="18887" xr:uid="{5DD33F91-AF1E-4728-9FD2-0619C4D30824}"/>
    <cellStyle name="Normal 7 4 2 2 3 3 5" xfId="11340" xr:uid="{F2118075-934A-4B2D-9D52-8849DE4DFAC5}"/>
    <cellStyle name="Normal 7 4 2 2 3 3 5 2" xfId="21720" xr:uid="{65AD0D76-46D5-49A7-96BA-698378B9A6D9}"/>
    <cellStyle name="Normal 7 4 2 2 3 3 6" xfId="25450" xr:uid="{19931D9B-BC78-4DC3-9C5D-8AB011A869F4}"/>
    <cellStyle name="Normal 7 4 2 2 3 3 7" xfId="14009" xr:uid="{30436FE3-E892-4A3C-9AAF-5127EB420200}"/>
    <cellStyle name="Normal 7 4 2 2 3 4" xfId="3426" xr:uid="{00000000-0005-0000-0000-00002C080000}"/>
    <cellStyle name="Normal 7 4 2 2 3 4 2" xfId="6481" xr:uid="{0145A01A-8C0D-4942-9FE8-22F0171AF744}"/>
    <cellStyle name="Normal 7 4 2 2 3 4 2 2" xfId="27844" xr:uid="{3410E0E1-AE14-45A2-889A-52221ACFC69D}"/>
    <cellStyle name="Normal 7 4 2 2 3 4 2 3" xfId="16052" xr:uid="{A52495A6-5AA9-4E9E-BDF0-EFF8276F89F3}"/>
    <cellStyle name="Normal 7 4 2 2 3 4 3" xfId="8505" xr:uid="{56280F35-4E24-439D-840E-B4707D391AB0}"/>
    <cellStyle name="Normal 7 4 2 2 3 4 3 2" xfId="18885" xr:uid="{7D4D6F9E-9B54-49DA-A1EA-598AAF4A23C1}"/>
    <cellStyle name="Normal 7 4 2 2 3 4 4" xfId="11338" xr:uid="{D82DF37B-D578-41D8-8329-6A00A5FAE09B}"/>
    <cellStyle name="Normal 7 4 2 2 3 4 4 2" xfId="21718" xr:uid="{0C655F18-F268-41BB-B435-AE9C8265B927}"/>
    <cellStyle name="Normal 7 4 2 2 3 4 5" xfId="24067" xr:uid="{6F5EA0A9-2A0F-402E-AC19-145AD149419F}"/>
    <cellStyle name="Normal 7 4 2 2 3 4 6" xfId="14007" xr:uid="{7C98B0AC-F8F6-48AF-8D84-5BC1B3825922}"/>
    <cellStyle name="Normal 7 4 2 2 3 5" xfId="2603" xr:uid="{00000000-0005-0000-0000-00002D080000}"/>
    <cellStyle name="Normal 7 4 2 2 3 5 2" xfId="5868" xr:uid="{9B980913-7909-488A-A96A-307B69F95091}"/>
    <cellStyle name="Normal 7 4 2 2 3 5 2 2" xfId="26064" xr:uid="{F8FEBCFA-722C-4CE6-B57A-9C376528233E}"/>
    <cellStyle name="Normal 7 4 2 2 3 5 2 3" xfId="15275" xr:uid="{7959C7C0-617C-4C49-847E-D4CE00F20B44}"/>
    <cellStyle name="Normal 7 4 2 2 3 5 3" xfId="7728" xr:uid="{AA5525FD-ABD2-4936-B2C9-A3EA766D674A}"/>
    <cellStyle name="Normal 7 4 2 2 3 5 3 2" xfId="18108" xr:uid="{20327EAC-25A8-4D66-99C1-C5B6B9320D74}"/>
    <cellStyle name="Normal 7 4 2 2 3 5 4" xfId="10561" xr:uid="{FBAAF576-CC6E-4A56-BE24-05C54B2B0106}"/>
    <cellStyle name="Normal 7 4 2 2 3 5 4 2" xfId="20941" xr:uid="{F781C4F9-E94B-4941-95EA-98CAAB8B43DF}"/>
    <cellStyle name="Normal 7 4 2 2 3 5 5" xfId="24933" xr:uid="{37FFB7F8-A60D-44E6-9594-5221A65F1DD6}"/>
    <cellStyle name="Normal 7 4 2 2 3 5 6" xfId="12991" xr:uid="{1B9030B5-E6E5-487A-B343-DEDBFDAA41E5}"/>
    <cellStyle name="Normal 7 4 2 2 3 6" xfId="2393" xr:uid="{00000000-0005-0000-0000-000028080000}"/>
    <cellStyle name="Normal 7 4 2 2 3 6 2" xfId="7520" xr:uid="{5DE4D045-B16F-40E7-A2C9-09EAD26E002E}"/>
    <cellStyle name="Normal 7 4 2 2 3 6 2 2" xfId="17900" xr:uid="{8E32F77A-B3A8-4D1C-A761-C9EC20219E4A}"/>
    <cellStyle name="Normal 7 4 2 2 3 6 3" xfId="10353" xr:uid="{B4AA0635-3228-4837-852E-7E65F4CD2EE9}"/>
    <cellStyle name="Normal 7 4 2 2 3 6 3 2" xfId="20733" xr:uid="{3C551813-CA7E-44BF-AA87-3BEE9180A3FA}"/>
    <cellStyle name="Normal 7 4 2 2 3 6 4" xfId="25117" xr:uid="{F9AA9969-2FC7-478B-A171-64D56D51EFB0}"/>
    <cellStyle name="Normal 7 4 2 2 3 6 5" xfId="15067" xr:uid="{E6CD36DB-B9D7-430B-A8D6-9ED3605181F6}"/>
    <cellStyle name="Normal 7 4 2 2 3 7" xfId="4097" xr:uid="{84B31C01-A54F-4449-BFB1-7622A40FD18D}"/>
    <cellStyle name="Normal 7 4 2 2 3 7 2" xfId="8871" xr:uid="{B5A4DAD8-1C92-4A7D-9E26-C3C3B3CEA1D9}"/>
    <cellStyle name="Normal 7 4 2 2 3 7 2 2" xfId="19251" xr:uid="{A5C368C7-1931-4781-84D1-53CC9C081BF4}"/>
    <cellStyle name="Normal 7 4 2 2 3 7 3" xfId="11704" xr:uid="{E8EE0E5B-E995-465C-ACFE-0CD6E5F87805}"/>
    <cellStyle name="Normal 7 4 2 2 3 7 3 2" xfId="22084" xr:uid="{82B95611-9FE1-4F48-AC51-E361B86E0326}"/>
    <cellStyle name="Normal 7 4 2 2 3 7 4" xfId="16418" xr:uid="{8FC2B307-1BAE-4FFC-B76C-D8E2F45EAFFA}"/>
    <cellStyle name="Normal 7 4 2 2 3 8" xfId="5413" xr:uid="{81B71814-46F5-410E-98DE-E01ABE410EC1}"/>
    <cellStyle name="Normal 7 4 2 2 3 8 2" xfId="14710" xr:uid="{0E5E79B4-AABA-40D1-93D0-96EC3DF21040}"/>
    <cellStyle name="Normal 7 4 2 2 3 9" xfId="7163" xr:uid="{8E7A57FE-91E2-4C45-90E3-D3EA47C763DD}"/>
    <cellStyle name="Normal 7 4 2 2 3 9 2" xfId="17543" xr:uid="{6315F027-416A-4259-8AB1-F01E008A2841}"/>
    <cellStyle name="Normal 7 4 2 2 4" xfId="1397" xr:uid="{00000000-0005-0000-0000-00004C070000}"/>
    <cellStyle name="Normal 7 4 2 2 4 2" xfId="3429" xr:uid="{00000000-0005-0000-0000-00002F080000}"/>
    <cellStyle name="Normal 7 4 2 2 4 2 2" xfId="6484" xr:uid="{DE854B9F-C7C3-4C98-AB57-A65A52D2292B}"/>
    <cellStyle name="Normal 7 4 2 2 4 2 2 2" xfId="26211" xr:uid="{DBFCD840-845A-4E84-9B73-86D0152B4E16}"/>
    <cellStyle name="Normal 7 4 2 2 4 2 2 3" xfId="16055" xr:uid="{A03A2A70-9C9C-4120-A79C-63172CE1B671}"/>
    <cellStyle name="Normal 7 4 2 2 4 2 3" xfId="8508" xr:uid="{C3E4B5E2-5EC1-48B1-87D3-4CD766EE9313}"/>
    <cellStyle name="Normal 7 4 2 2 4 2 3 2" xfId="18888" xr:uid="{7113B987-0C1C-4905-91A9-0380A806233F}"/>
    <cellStyle name="Normal 7 4 2 2 4 2 4" xfId="11341" xr:uid="{E324CF82-4DF2-4155-96CE-89F1E366D390}"/>
    <cellStyle name="Normal 7 4 2 2 4 2 4 2" xfId="21721" xr:uid="{2363E80A-D10F-4807-8ED4-1C6C39B1E359}"/>
    <cellStyle name="Normal 7 4 2 2 4 2 5" xfId="25582" xr:uid="{E1E348D3-57BD-4DD6-9AB5-EB901E0FAB6C}"/>
    <cellStyle name="Normal 7 4 2 2 4 2 6" xfId="14010" xr:uid="{0DA4CF78-0F83-4406-A67A-CF9DE8F73E01}"/>
    <cellStyle name="Normal 7 4 2 2 4 3" xfId="2819" xr:uid="{00000000-0005-0000-0000-000030080000}"/>
    <cellStyle name="Normal 7 4 2 2 4 3 2" xfId="6035" xr:uid="{24275F97-422E-4BB1-91DF-37D0F599D8FB}"/>
    <cellStyle name="Normal 7 4 2 2 4 3 2 2" xfId="27539" xr:uid="{F6968377-A792-4BAA-8DEF-25671046BD29}"/>
    <cellStyle name="Normal 7 4 2 2 4 3 2 3" xfId="15489" xr:uid="{06849532-8AD2-4245-B3BA-0A39C89CAE1C}"/>
    <cellStyle name="Normal 7 4 2 2 4 3 3" xfId="7942" xr:uid="{15C81E93-7640-4B2D-9DE8-A36ECEE0310C}"/>
    <cellStyle name="Normal 7 4 2 2 4 3 3 2" xfId="18322" xr:uid="{99A9ACD3-9FDE-4DAB-8425-0B5051A27DBE}"/>
    <cellStyle name="Normal 7 4 2 2 4 3 4" xfId="10775" xr:uid="{4A543769-6BA3-41B0-B877-B40BFFE14845}"/>
    <cellStyle name="Normal 7 4 2 2 4 3 4 2" xfId="21155" xr:uid="{DD5E8543-D42A-4F51-AA02-9BA778198B7C}"/>
    <cellStyle name="Normal 7 4 2 2 4 3 5" xfId="25023" xr:uid="{27C6B879-2A9B-4C8D-BA52-667BE9BBFD24}"/>
    <cellStyle name="Normal 7 4 2 2 4 3 6" xfId="13290" xr:uid="{3F1C9EFF-1EE5-468D-98E4-2A027A15C17F}"/>
    <cellStyle name="Normal 7 4 2 2 4 4" xfId="4213" xr:uid="{AF788927-74F5-452F-99D4-A4013529F547}"/>
    <cellStyle name="Normal 7 4 2 2 4 4 2" xfId="8985" xr:uid="{B0EBA951-AD08-4382-8B05-A2DD518631AB}"/>
    <cellStyle name="Normal 7 4 2 2 4 4 2 2" xfId="19365" xr:uid="{D7301CE1-D93C-4CD9-A072-15625D17B8F2}"/>
    <cellStyle name="Normal 7 4 2 2 4 4 3" xfId="11818" xr:uid="{D12483FF-D19F-4649-82D2-9B54E11F3A5E}"/>
    <cellStyle name="Normal 7 4 2 2 4 4 3 2" xfId="22198" xr:uid="{2C2FABCD-4C85-4A66-B964-3063584DC531}"/>
    <cellStyle name="Normal 7 4 2 2 4 4 4" xfId="23218" xr:uid="{FFDB1CA5-507F-4DAB-A0B9-501CABACAD1B}"/>
    <cellStyle name="Normal 7 4 2 2 4 4 5" xfId="16532" xr:uid="{BB82FAA5-5C46-4744-8BAC-0FF1BD15A412}"/>
    <cellStyle name="Normal 7 4 2 2 4 5" xfId="5414" xr:uid="{A32B5EEA-BC34-40B9-95D1-4302E6D87236}"/>
    <cellStyle name="Normal 7 4 2 2 4 5 2" xfId="14711" xr:uid="{9F8BB946-6348-4420-9392-37B627CEE59A}"/>
    <cellStyle name="Normal 7 4 2 2 4 6" xfId="7164" xr:uid="{DAEC77F3-1C8C-4B74-98CD-5F3CF2656F7A}"/>
    <cellStyle name="Normal 7 4 2 2 4 6 2" xfId="17544" xr:uid="{C5F6AB9A-C603-467E-A82C-1D4F7268A796}"/>
    <cellStyle name="Normal 7 4 2 2 4 7" xfId="9997" xr:uid="{7B4F8D55-E74C-4B87-85DF-E6E0103E8E29}"/>
    <cellStyle name="Normal 7 4 2 2 4 7 2" xfId="20377" xr:uid="{80880717-1857-4E6D-AAA6-489A85F61717}"/>
    <cellStyle name="Normal 7 4 2 2 4 8" xfId="22730" xr:uid="{467A0ED2-EC90-473C-98DC-8255A53B9A0D}"/>
    <cellStyle name="Normal 7 4 2 2 4 9" xfId="12785" xr:uid="{B8EB3723-98B9-4927-8220-58823A7A3EA0}"/>
    <cellStyle name="Normal 7 4 2 2 5" xfId="3430" xr:uid="{00000000-0005-0000-0000-000031080000}"/>
    <cellStyle name="Normal 7 4 2 2 5 2" xfId="4574" xr:uid="{78168C4A-73C4-480C-89BC-17406287FD18}"/>
    <cellStyle name="Normal 7 4 2 2 5 2 2" xfId="9346" xr:uid="{9A97ED38-B380-4A83-8B19-F1B614E449DD}"/>
    <cellStyle name="Normal 7 4 2 2 5 2 2 2" xfId="29318" xr:uid="{5003FBDD-1731-48B2-8AD5-7F21002AA236}"/>
    <cellStyle name="Normal 7 4 2 2 5 2 2 3" xfId="19726" xr:uid="{3BD19DB3-E67B-4479-98D3-B893BEFF38DC}"/>
    <cellStyle name="Normal 7 4 2 2 5 2 3" xfId="12179" xr:uid="{43C039E7-7DFE-49E4-AE7F-5826F816AEB2}"/>
    <cellStyle name="Normal 7 4 2 2 5 2 3 2" xfId="22559" xr:uid="{096BA791-6996-4584-84AA-D9CBE0015F90}"/>
    <cellStyle name="Normal 7 4 2 2 5 2 4" xfId="24723" xr:uid="{DD6C1391-E73C-4931-8157-1A3511B235BB}"/>
    <cellStyle name="Normal 7 4 2 2 5 2 5" xfId="16893" xr:uid="{D3DA5277-97A8-4766-BC4F-4591FF1ACF9D}"/>
    <cellStyle name="Normal 7 4 2 2 5 3" xfId="6485" xr:uid="{D2CECFD3-E3E1-45D4-B8D5-C698C07FAC0C}"/>
    <cellStyle name="Normal 7 4 2 2 5 3 2" xfId="27892" xr:uid="{8B952244-3AE7-4AC9-B92D-1F402A016B3F}"/>
    <cellStyle name="Normal 7 4 2 2 5 3 3" xfId="16056" xr:uid="{84468F57-E048-4D2F-9D4D-9B0384BCA31B}"/>
    <cellStyle name="Normal 7 4 2 2 5 4" xfId="8509" xr:uid="{1050905F-D263-49CF-BF7D-503786B0BF0B}"/>
    <cellStyle name="Normal 7 4 2 2 5 4 2" xfId="18889" xr:uid="{AC6EDFB1-A6BB-42AB-B4C0-8FBAC5FED5F5}"/>
    <cellStyle name="Normal 7 4 2 2 5 5" xfId="11342" xr:uid="{91EA5473-DB12-4F7C-8707-EE41C8752789}"/>
    <cellStyle name="Normal 7 4 2 2 5 5 2" xfId="21722" xr:uid="{C27FBEAE-9812-4C1F-BCEB-9EB6BFBFF436}"/>
    <cellStyle name="Normal 7 4 2 2 5 6" xfId="24658" xr:uid="{55DEF902-AC61-48A3-9936-6030E825129F}"/>
    <cellStyle name="Normal 7 4 2 2 5 7" xfId="14011" xr:uid="{4A793EBF-9B30-41E3-90F2-E8F159926CFF}"/>
    <cellStyle name="Normal 7 4 2 2 6" xfId="2986" xr:uid="{00000000-0005-0000-0000-000032080000}"/>
    <cellStyle name="Normal 7 4 2 2 6 2" xfId="6136" xr:uid="{885CA862-FE87-40D5-ADAC-98BB7D68F214}"/>
    <cellStyle name="Normal 7 4 2 2 6 2 2" xfId="27497" xr:uid="{49ACB948-396A-49AA-A870-7044B3EA911B}"/>
    <cellStyle name="Normal 7 4 2 2 6 2 3" xfId="15614" xr:uid="{D202C4EE-4D65-4753-BFC1-FBE788747F3B}"/>
    <cellStyle name="Normal 7 4 2 2 6 3" xfId="8067" xr:uid="{0833C992-0921-49C4-A389-00BC17432EBA}"/>
    <cellStyle name="Normal 7 4 2 2 6 3 2" xfId="18447" xr:uid="{9F9D0E9F-93E3-45FC-A672-4611CF490A61}"/>
    <cellStyle name="Normal 7 4 2 2 6 4" xfId="10900" xr:uid="{8C3220A2-8012-4D07-8A6D-9380A4412557}"/>
    <cellStyle name="Normal 7 4 2 2 6 4 2" xfId="21280" xr:uid="{AFC20936-6F30-4750-9EFA-29108B1E674E}"/>
    <cellStyle name="Normal 7 4 2 2 6 5" xfId="23468" xr:uid="{B5523BE2-1C84-426B-9C30-1F58411441F7}"/>
    <cellStyle name="Normal 7 4 2 2 6 6" xfId="13483" xr:uid="{0CE8DA17-6CAF-48C4-B2FB-797ADB368D48}"/>
    <cellStyle name="Normal 7 4 2 2 7" xfId="2500" xr:uid="{00000000-0005-0000-0000-000033080000}"/>
    <cellStyle name="Normal 7 4 2 2 7 2" xfId="5781" xr:uid="{46C9377F-DD9E-44D5-8F35-C6BE65A25261}"/>
    <cellStyle name="Normal 7 4 2 2 7 2 2" xfId="25869" xr:uid="{72470397-EAC5-47B9-B3E6-E56D2566D9C7}"/>
    <cellStyle name="Normal 7 4 2 2 7 2 3" xfId="15172" xr:uid="{FCED73FE-439C-4FA6-9E9D-25114E9837FD}"/>
    <cellStyle name="Normal 7 4 2 2 7 3" xfId="7625" xr:uid="{E1DFBAD9-539B-4F59-92DF-03573E5E2357}"/>
    <cellStyle name="Normal 7 4 2 2 7 3 2" xfId="18005" xr:uid="{F14037E4-6CBB-464A-B082-F6994BEBFE73}"/>
    <cellStyle name="Normal 7 4 2 2 7 4" xfId="10458" xr:uid="{5C931ABC-546B-4A56-8B6E-95BF9B3E6AFE}"/>
    <cellStyle name="Normal 7 4 2 2 7 4 2" xfId="20838" xr:uid="{BC1A531E-9CA5-48AA-9694-781BE8B092DC}"/>
    <cellStyle name="Normal 7 4 2 2 7 5" xfId="22859" xr:uid="{15607B7D-18B4-4FBC-85CD-EB9D6D36980A}"/>
    <cellStyle name="Normal 7 4 2 2 7 6" xfId="12888" xr:uid="{367BFB58-CAD3-4BEE-B092-49B682FDD40F}"/>
    <cellStyle name="Normal 7 4 2 2 8" xfId="2194" xr:uid="{00000000-0005-0000-0000-00001C080000}"/>
    <cellStyle name="Normal 7 4 2 2 8 2" xfId="7321" xr:uid="{64345797-C159-489C-B9AB-E90EFDDCC77B}"/>
    <cellStyle name="Normal 7 4 2 2 8 2 2" xfId="17701" xr:uid="{83898018-8C4E-49CD-AB1F-68F2D2107E22}"/>
    <cellStyle name="Normal 7 4 2 2 8 3" xfId="10154" xr:uid="{AEE4DB54-113D-496D-A6BA-21276E3D7174}"/>
    <cellStyle name="Normal 7 4 2 2 8 3 2" xfId="20534" xr:uid="{E20F4350-BDB8-4826-B5DD-03E6AAC176D1}"/>
    <cellStyle name="Normal 7 4 2 2 8 4" xfId="24476" xr:uid="{6748E8E5-C49F-4643-B884-0DF9EA494750}"/>
    <cellStyle name="Normal 7 4 2 2 8 5" xfId="14868" xr:uid="{2F78EB13-F436-4C1B-AB68-EA67F7FD673A}"/>
    <cellStyle name="Normal 7 4 2 2 9" xfId="4061" xr:uid="{B46ABEFD-6A47-473A-8BDD-11556DF654C9}"/>
    <cellStyle name="Normal 7 4 2 2 9 2" xfId="8841" xr:uid="{6A88DBD8-B30B-495C-9794-291636DE9245}"/>
    <cellStyle name="Normal 7 4 2 2 9 2 2" xfId="19221" xr:uid="{56DD4781-EC25-48C9-8956-143684A094E4}"/>
    <cellStyle name="Normal 7 4 2 2 9 3" xfId="11674" xr:uid="{96E2148F-38BA-4368-9C18-4583791661D9}"/>
    <cellStyle name="Normal 7 4 2 2 9 3 2" xfId="22054" xr:uid="{56527C18-0767-4D85-8767-7287DF8BF451}"/>
    <cellStyle name="Normal 7 4 2 2 9 4" xfId="16388" xr:uid="{E56B323C-EBC0-46DD-A85E-3742D3AE952D}"/>
    <cellStyle name="Normal 7 4 2 3" xfId="1398" xr:uid="{00000000-0005-0000-0000-00004D070000}"/>
    <cellStyle name="Normal 7 4 2 3 10" xfId="5415" xr:uid="{8C8B1CD1-B6A5-467A-AF9D-289D82C2FFFB}"/>
    <cellStyle name="Normal 7 4 2 3 10 2" xfId="14712" xr:uid="{21D404C2-C36B-4169-9640-42A10BE97DDF}"/>
    <cellStyle name="Normal 7 4 2 3 11" xfId="7165" xr:uid="{F92BC005-23EB-41B2-B765-2A0FE05AC736}"/>
    <cellStyle name="Normal 7 4 2 3 11 2" xfId="17545" xr:uid="{65E3839C-1678-4AEC-8D8C-51D5A32A56E8}"/>
    <cellStyle name="Normal 7 4 2 3 12" xfId="9998" xr:uid="{0EC2392F-3625-4F96-9DAB-9E858D9CC39D}"/>
    <cellStyle name="Normal 7 4 2 3 12 2" xfId="20378" xr:uid="{5E763089-B5F7-403B-A0B8-4A022F793850}"/>
    <cellStyle name="Normal 7 4 2 3 13" xfId="25306" xr:uid="{EF046668-5702-44D2-A5A8-4FA36487B8F4}"/>
    <cellStyle name="Normal 7 4 2 3 14" xfId="12463" xr:uid="{926B9C07-A69D-46C1-8504-A0DB3191A336}"/>
    <cellStyle name="Normal 7 4 2 3 2" xfId="1399" xr:uid="{00000000-0005-0000-0000-00004E070000}"/>
    <cellStyle name="Normal 7 4 2 3 2 10" xfId="9999" xr:uid="{5588C031-AFDD-4BE2-9229-BC3BD3EBC009}"/>
    <cellStyle name="Normal 7 4 2 3 2 10 2" xfId="20379" xr:uid="{F217E0CF-C98E-4E1A-8A60-62A17BF0C8CD}"/>
    <cellStyle name="Normal 7 4 2 3 2 11" xfId="23984" xr:uid="{01B31655-4E45-48D9-9082-25E466419FA4}"/>
    <cellStyle name="Normal 7 4 2 3 2 12" xfId="12628" xr:uid="{E49CE596-0D0E-40CB-BEE2-1F84B8F33F28}"/>
    <cellStyle name="Normal 7 4 2 3 2 2" xfId="1400" xr:uid="{00000000-0005-0000-0000-00004F070000}"/>
    <cellStyle name="Normal 7 4 2 3 2 2 2" xfId="3432" xr:uid="{00000000-0005-0000-0000-000037080000}"/>
    <cellStyle name="Normal 7 4 2 3 2 2 2 2" xfId="6487" xr:uid="{B5711F0C-69AE-405C-82A4-C50BB7635633}"/>
    <cellStyle name="Normal 7 4 2 3 2 2 2 2 2" xfId="26504" xr:uid="{4F476C45-06B1-4A1C-8FBE-97090F2C0ADB}"/>
    <cellStyle name="Normal 7 4 2 3 2 2 2 2 3" xfId="26717" xr:uid="{A1CC0F1C-2CDE-4CEF-A835-41421DF29779}"/>
    <cellStyle name="Normal 7 4 2 3 2 2 2 2 4" xfId="16058" xr:uid="{1D09D644-9147-4F27-BED0-6864D311252F}"/>
    <cellStyle name="Normal 7 4 2 3 2 2 2 3" xfId="8511" xr:uid="{1C1CC2A1-1791-44D2-9246-28DEAE3821D5}"/>
    <cellStyle name="Normal 7 4 2 3 2 2 2 3 2" xfId="28934" xr:uid="{F1D6C972-A649-4FD9-B89B-CBDEF201CAB7}"/>
    <cellStyle name="Normal 7 4 2 3 2 2 2 3 3" xfId="18891" xr:uid="{5C5434A2-6896-4D07-B9E7-D8D82C5C623A}"/>
    <cellStyle name="Normal 7 4 2 3 2 2 2 4" xfId="11344" xr:uid="{FDAF0EA0-01A3-4844-8556-E87D3F1E5ACD}"/>
    <cellStyle name="Normal 7 4 2 3 2 2 2 4 2" xfId="21724" xr:uid="{9C519726-F498-488E-8980-E268B30F4178}"/>
    <cellStyle name="Normal 7 4 2 3 2 2 2 5" xfId="22685" xr:uid="{87F2C3F5-A3D9-46E5-9054-DB46D45E0E43}"/>
    <cellStyle name="Normal 7 4 2 3 2 2 2 6" xfId="14013" xr:uid="{2443BE42-3CF5-49B0-A3F3-FF7D45A9F30F}"/>
    <cellStyle name="Normal 7 4 2 3 2 2 3" xfId="4363" xr:uid="{94ED94A1-9A2F-43F9-AD2A-2B7E741A6D11}"/>
    <cellStyle name="Normal 7 4 2 3 2 2 3 2" xfId="9135" xr:uid="{9D0221DB-8492-4F03-9F62-C2E33F5D3E44}"/>
    <cellStyle name="Normal 7 4 2 3 2 2 3 2 2" xfId="29178" xr:uid="{73FD9858-82EC-48B7-BFC1-460341C59EFC}"/>
    <cellStyle name="Normal 7 4 2 3 2 2 3 2 3" xfId="19515" xr:uid="{611FEC59-E05B-4872-AAB2-BA060EE4B03C}"/>
    <cellStyle name="Normal 7 4 2 3 2 2 3 3" xfId="11968" xr:uid="{EB953968-C471-4F4C-BB25-E40106971C45}"/>
    <cellStyle name="Normal 7 4 2 3 2 2 3 3 2" xfId="22348" xr:uid="{B6CFFBD0-63E0-4BCC-969D-A7B6D53C40F3}"/>
    <cellStyle name="Normal 7 4 2 3 2 2 3 4" xfId="25022" xr:uid="{4A5EC857-2DC5-43FA-A0AC-A85F6EE6E7D8}"/>
    <cellStyle name="Normal 7 4 2 3 2 2 3 5" xfId="16682" xr:uid="{3B099161-2D2C-429D-96F3-9C20BEF4CDE6}"/>
    <cellStyle name="Normal 7 4 2 3 2 2 4" xfId="5417" xr:uid="{96CF66A8-42E5-4B3B-96C8-8A517147CC2B}"/>
    <cellStyle name="Normal 7 4 2 3 2 2 4 2" xfId="27815" xr:uid="{AD6500D6-0323-4E3D-BFB9-FE86937C92D9}"/>
    <cellStyle name="Normal 7 4 2 3 2 2 4 3" xfId="14714" xr:uid="{E967BE07-A5EB-44DD-80AF-7B7F90E96CE9}"/>
    <cellStyle name="Normal 7 4 2 3 2 2 5" xfId="7167" xr:uid="{4A58DC75-3200-4A55-BF2E-8D02B3B3027A}"/>
    <cellStyle name="Normal 7 4 2 3 2 2 5 2" xfId="17547" xr:uid="{B4DBFDA8-F731-44B4-A5C8-38B1A02EFB99}"/>
    <cellStyle name="Normal 7 4 2 3 2 2 6" xfId="10000" xr:uid="{3BB54544-8FBE-4D44-8549-7B26B4B44331}"/>
    <cellStyle name="Normal 7 4 2 3 2 2 6 2" xfId="20380" xr:uid="{AC76AF71-A62D-486B-A89B-3B19ECAB6D74}"/>
    <cellStyle name="Normal 7 4 2 3 2 2 7" xfId="24751" xr:uid="{7A7D9510-388F-40E2-93BA-E578E4F7EB8A}"/>
    <cellStyle name="Normal 7 4 2 3 2 2 8" xfId="13295" xr:uid="{E20C0592-D624-47A1-8A09-3E08B884C0C3}"/>
    <cellStyle name="Normal 7 4 2 3 2 3" xfId="3433" xr:uid="{00000000-0005-0000-0000-000038080000}"/>
    <cellStyle name="Normal 7 4 2 3 2 3 2" xfId="4575" xr:uid="{2642E171-E0CB-448E-A027-84AFC3E96FF0}"/>
    <cellStyle name="Normal 7 4 2 3 2 3 2 2" xfId="9347" xr:uid="{E3CF8F99-F321-47E5-8144-93F8FFDF976B}"/>
    <cellStyle name="Normal 7 4 2 3 2 3 2 2 2" xfId="29319" xr:uid="{2AFC9CEB-FECE-483F-953A-ABED321E6D20}"/>
    <cellStyle name="Normal 7 4 2 3 2 3 2 2 3" xfId="19727" xr:uid="{9E02E87D-686E-4317-A85D-2D4A33FB2F14}"/>
    <cellStyle name="Normal 7 4 2 3 2 3 2 3" xfId="12180" xr:uid="{EA7BD2D8-D8F8-40C1-9999-4CA79988ED7C}"/>
    <cellStyle name="Normal 7 4 2 3 2 3 2 3 2" xfId="22560" xr:uid="{7AEC5018-3A1E-4DA7-9E36-844371F7337F}"/>
    <cellStyle name="Normal 7 4 2 3 2 3 2 4" xfId="25098" xr:uid="{613729BE-7B7A-48DF-A98A-0324D9CC7896}"/>
    <cellStyle name="Normal 7 4 2 3 2 3 2 5" xfId="16894" xr:uid="{08FDC1C4-6ABA-4A7B-9145-1036EAE26631}"/>
    <cellStyle name="Normal 7 4 2 3 2 3 3" xfId="6488" xr:uid="{A85781ED-52CB-4A90-A96A-E63D87C24D21}"/>
    <cellStyle name="Normal 7 4 2 3 2 3 3 2" xfId="27451" xr:uid="{E8747902-D10F-4291-A934-5E04B75CFAE1}"/>
    <cellStyle name="Normal 7 4 2 3 2 3 3 3" xfId="16059" xr:uid="{4C667BEE-63E7-4B09-92CA-0572ADDEB1EC}"/>
    <cellStyle name="Normal 7 4 2 3 2 3 4" xfId="8512" xr:uid="{DB351BA3-2D9D-48BF-B486-C6C168BBEB17}"/>
    <cellStyle name="Normal 7 4 2 3 2 3 4 2" xfId="18892" xr:uid="{E44ED893-5F25-4E3F-BE3A-67E7D345A5EC}"/>
    <cellStyle name="Normal 7 4 2 3 2 3 5" xfId="11345" xr:uid="{B587B2D2-AFDD-4667-88BF-2211E7ED11D2}"/>
    <cellStyle name="Normal 7 4 2 3 2 3 5 2" xfId="21725" xr:uid="{5A319EE7-CECC-42E9-A6E7-D127ED4CD35D}"/>
    <cellStyle name="Normal 7 4 2 3 2 3 6" xfId="25300" xr:uid="{CF1B8EA8-E6A9-405A-B0B1-88D81E32A375}"/>
    <cellStyle name="Normal 7 4 2 3 2 3 7" xfId="14014" xr:uid="{B01ACE33-B4E8-43F8-BFDB-E16A54A75E6D}"/>
    <cellStyle name="Normal 7 4 2 3 2 4" xfId="3431" xr:uid="{00000000-0005-0000-0000-000039080000}"/>
    <cellStyle name="Normal 7 4 2 3 2 4 2" xfId="6486" xr:uid="{0F5A270F-CC57-4C4F-8E41-A53C6D61C272}"/>
    <cellStyle name="Normal 7 4 2 3 2 4 2 2" xfId="26271" xr:uid="{D6E1A9D1-6A68-4A92-9169-C0FA00208013}"/>
    <cellStyle name="Normal 7 4 2 3 2 4 2 3" xfId="16057" xr:uid="{AC5BD39D-70ED-499C-9F51-3E20DE39736E}"/>
    <cellStyle name="Normal 7 4 2 3 2 4 3" xfId="8510" xr:uid="{B706C03C-E70D-4BCA-9CE0-4834839726DE}"/>
    <cellStyle name="Normal 7 4 2 3 2 4 3 2" xfId="18890" xr:uid="{E048BDE4-74AA-49D5-B59D-D9B122159339}"/>
    <cellStyle name="Normal 7 4 2 3 2 4 4" xfId="11343" xr:uid="{DEDFD41D-4637-49F9-BFC8-CC4D2E008799}"/>
    <cellStyle name="Normal 7 4 2 3 2 4 4 2" xfId="21723" xr:uid="{4DA0E474-79B4-4059-B33A-2081634E2A56}"/>
    <cellStyle name="Normal 7 4 2 3 2 4 5" xfId="23470" xr:uid="{8C0CA739-0F46-4DDD-87A1-47C7895853FE}"/>
    <cellStyle name="Normal 7 4 2 3 2 4 6" xfId="14012" xr:uid="{737988B7-65EB-407D-A127-003ECFEE0F2E}"/>
    <cellStyle name="Normal 7 4 2 3 2 5" xfId="2537" xr:uid="{00000000-0005-0000-0000-00003A080000}"/>
    <cellStyle name="Normal 7 4 2 3 2 5 2" xfId="5811" xr:uid="{1FF86231-FF17-4F99-9AA4-D3098D8340C4}"/>
    <cellStyle name="Normal 7 4 2 3 2 5 2 2" xfId="26909" xr:uid="{1652A80E-0B7D-4869-A929-DC2770F88CCD}"/>
    <cellStyle name="Normal 7 4 2 3 2 5 2 3" xfId="15209" xr:uid="{9E8D374D-BAA5-48ED-BB4D-D94F454DEAB9}"/>
    <cellStyle name="Normal 7 4 2 3 2 5 3" xfId="7662" xr:uid="{E1E3EA2A-6393-4AC6-88C9-53712DCC99DC}"/>
    <cellStyle name="Normal 7 4 2 3 2 5 3 2" xfId="18042" xr:uid="{52BA3E61-3442-48B0-B883-612F079E78EA}"/>
    <cellStyle name="Normal 7 4 2 3 2 5 4" xfId="10495" xr:uid="{2D002C16-09DD-442E-AAE6-5C36392980DF}"/>
    <cellStyle name="Normal 7 4 2 3 2 5 4 2" xfId="20875" xr:uid="{B5904AE0-E809-4B49-A05D-121E783BAB2C}"/>
    <cellStyle name="Normal 7 4 2 3 2 5 5" xfId="23656" xr:uid="{A8F13F01-3955-4204-94B5-CBA77FE6FEF6}"/>
    <cellStyle name="Normal 7 4 2 3 2 5 6" xfId="12925" xr:uid="{F3CD5672-035A-4289-B6D9-3CE91F6189F6}"/>
    <cellStyle name="Normal 7 4 2 3 2 6" xfId="2394" xr:uid="{00000000-0005-0000-0000-000035080000}"/>
    <cellStyle name="Normal 7 4 2 3 2 6 2" xfId="7521" xr:uid="{0F39950D-8652-4161-ABDC-3F642EF46C94}"/>
    <cellStyle name="Normal 7 4 2 3 2 6 2 2" xfId="17901" xr:uid="{213839AF-EC2F-4D5D-9374-405FAC963988}"/>
    <cellStyle name="Normal 7 4 2 3 2 6 3" xfId="10354" xr:uid="{80B4AC85-96A1-4097-92B0-A8BF0291253D}"/>
    <cellStyle name="Normal 7 4 2 3 2 6 3 2" xfId="20734" xr:uid="{D46D3BF5-6AB5-4BC9-813A-92A4BF4D2CCB}"/>
    <cellStyle name="Normal 7 4 2 3 2 6 4" xfId="23910" xr:uid="{962BD4BA-EE7D-4E41-A1DB-0FC519780464}"/>
    <cellStyle name="Normal 7 4 2 3 2 6 5" xfId="15068" xr:uid="{A9A21AE6-B312-4991-9739-5ADFDAE34C66}"/>
    <cellStyle name="Normal 7 4 2 3 2 7" xfId="4098" xr:uid="{C102413C-8FEF-4D40-933E-3702638B6733}"/>
    <cellStyle name="Normal 7 4 2 3 2 7 2" xfId="8872" xr:uid="{EA41D6F8-913E-4966-A34F-2E0387505A15}"/>
    <cellStyle name="Normal 7 4 2 3 2 7 2 2" xfId="19252" xr:uid="{1E98A5DD-80D7-432B-922E-17A65C89C845}"/>
    <cellStyle name="Normal 7 4 2 3 2 7 3" xfId="11705" xr:uid="{7F139A08-1225-4F51-B75A-DD915D734B23}"/>
    <cellStyle name="Normal 7 4 2 3 2 7 3 2" xfId="22085" xr:uid="{FD6D2266-D976-4DC2-ACE7-23BB555E0D56}"/>
    <cellStyle name="Normal 7 4 2 3 2 7 4" xfId="16419" xr:uid="{3E15CA83-7512-407A-9EF5-1D6F5C6CEF29}"/>
    <cellStyle name="Normal 7 4 2 3 2 8" xfId="5416" xr:uid="{DE81DCA1-8885-4BEF-852E-1027D0916375}"/>
    <cellStyle name="Normal 7 4 2 3 2 8 2" xfId="14713" xr:uid="{CFE9DFE0-EF44-4FBE-8B56-133E5B4BEDD9}"/>
    <cellStyle name="Normal 7 4 2 3 2 9" xfId="7166" xr:uid="{1B4BA926-DEEE-4563-AF66-B8E391B5C91A}"/>
    <cellStyle name="Normal 7 4 2 3 2 9 2" xfId="17546" xr:uid="{DF10D89F-BCCA-4387-80B6-AB7E05C0C1C7}"/>
    <cellStyle name="Normal 7 4 2 3 3" xfId="1401" xr:uid="{00000000-0005-0000-0000-000050070000}"/>
    <cellStyle name="Normal 7 4 2 3 3 10" xfId="25004" xr:uid="{74A6D7E1-902E-4E7E-BB83-92D9A50C5297}"/>
    <cellStyle name="Normal 7 4 2 3 3 11" xfId="12786" xr:uid="{DF1EF04B-825C-4097-B6A5-99B5D581394A}"/>
    <cellStyle name="Normal 7 4 2 3 3 2" xfId="2823" xr:uid="{00000000-0005-0000-0000-00003C080000}"/>
    <cellStyle name="Normal 7 4 2 3 3 2 2" xfId="3435" xr:uid="{00000000-0005-0000-0000-00003D080000}"/>
    <cellStyle name="Normal 7 4 2 3 3 2 2 2" xfId="6490" xr:uid="{01988EE1-718A-4D93-8EA9-01FEC39B7208}"/>
    <cellStyle name="Normal 7 4 2 3 3 2 2 2 2" xfId="27743" xr:uid="{DDDDBCEC-506F-4A4E-8ADA-6C2ED5B7708E}"/>
    <cellStyle name="Normal 7 4 2 3 3 2 2 2 3" xfId="16061" xr:uid="{89BA0241-2803-49ED-BE9F-8943AE6E1206}"/>
    <cellStyle name="Normal 7 4 2 3 3 2 2 3" xfId="8514" xr:uid="{57CC34DA-9FBC-43E8-B8D4-EE855EA529F4}"/>
    <cellStyle name="Normal 7 4 2 3 3 2 2 3 2" xfId="18894" xr:uid="{70373274-7FA2-4375-8681-1D2E5ABC0984}"/>
    <cellStyle name="Normal 7 4 2 3 3 2 2 4" xfId="11347" xr:uid="{96B8BDCB-0773-48FE-B053-58ECC4AE6CA5}"/>
    <cellStyle name="Normal 7 4 2 3 3 2 2 4 2" xfId="21727" xr:uid="{3DD57718-6B56-4187-80A9-86ECE7EB5B36}"/>
    <cellStyle name="Normal 7 4 2 3 3 2 2 5" xfId="25257" xr:uid="{2709D340-B516-41A4-B702-79E3836CB00E}"/>
    <cellStyle name="Normal 7 4 2 3 3 2 2 6" xfId="14016" xr:uid="{FC196B02-C99F-4F05-AF34-81F7EDF26714}"/>
    <cellStyle name="Normal 7 4 2 3 3 2 3" xfId="4364" xr:uid="{044F8DE7-ED5B-44A8-8944-6EEABE281F31}"/>
    <cellStyle name="Normal 7 4 2 3 3 2 3 2" xfId="9136" xr:uid="{9EC70713-1A6D-4A67-AF71-358173D64B51}"/>
    <cellStyle name="Normal 7 4 2 3 3 2 3 2 2" xfId="29179" xr:uid="{E676AA79-59EC-4D99-BA27-D7C7A3D23B77}"/>
    <cellStyle name="Normal 7 4 2 3 3 2 3 2 3" xfId="19516" xr:uid="{93731995-B6CE-4607-83F9-73A445DC8241}"/>
    <cellStyle name="Normal 7 4 2 3 3 2 3 3" xfId="11969" xr:uid="{FD7213D9-84F2-45D8-9669-3B61C7E6F6B6}"/>
    <cellStyle name="Normal 7 4 2 3 3 2 3 3 2" xfId="22349" xr:uid="{41AD50BB-7707-40C2-8171-0850E08E0658}"/>
    <cellStyle name="Normal 7 4 2 3 3 2 3 4" xfId="24559" xr:uid="{98B05C9D-ACE6-429A-BFF4-DE3CDFB4569C}"/>
    <cellStyle name="Normal 7 4 2 3 3 2 3 5" xfId="16683" xr:uid="{73E77EB9-E214-455C-8263-A7ED96CD922A}"/>
    <cellStyle name="Normal 7 4 2 3 3 2 4" xfId="6039" xr:uid="{97B9107C-B400-43A1-94BE-40E8FCF146F7}"/>
    <cellStyle name="Normal 7 4 2 3 3 2 4 2" xfId="26454" xr:uid="{8603C08A-6BAE-48DD-AC36-B7AFF09BD670}"/>
    <cellStyle name="Normal 7 4 2 3 3 2 4 3" xfId="15493" xr:uid="{8C9EFA2E-B869-4243-AA5B-9CDAB3C94349}"/>
    <cellStyle name="Normal 7 4 2 3 3 2 5" xfId="7946" xr:uid="{968E5FC0-D0EB-4CA0-95F7-57CF3055E9F1}"/>
    <cellStyle name="Normal 7 4 2 3 3 2 5 2" xfId="18326" xr:uid="{993F9A40-5237-4F93-A0F2-099B4A3B0164}"/>
    <cellStyle name="Normal 7 4 2 3 3 2 6" xfId="10779" xr:uid="{B31B16F7-43DD-48E9-96C0-21C8479A3D7D}"/>
    <cellStyle name="Normal 7 4 2 3 3 2 6 2" xfId="21159" xr:uid="{36FB3E83-4021-4952-B75D-573410442A6A}"/>
    <cellStyle name="Normal 7 4 2 3 3 2 7" xfId="23930" xr:uid="{6B5F3540-BA25-469E-81B0-2DF3A40D8EB9}"/>
    <cellStyle name="Normal 7 4 2 3 3 2 8" xfId="13296" xr:uid="{732B9084-E958-4E44-B824-C9EA722BEF3B}"/>
    <cellStyle name="Normal 7 4 2 3 3 3" xfId="3436" xr:uid="{00000000-0005-0000-0000-00003E080000}"/>
    <cellStyle name="Normal 7 4 2 3 3 3 2" xfId="4576" xr:uid="{1DE9A599-11DA-4A6B-B5D2-21E553D70940}"/>
    <cellStyle name="Normal 7 4 2 3 3 3 2 2" xfId="9348" xr:uid="{49E7BF0F-4AAC-4702-AD80-471A65E7758E}"/>
    <cellStyle name="Normal 7 4 2 3 3 3 2 2 2" xfId="29320" xr:uid="{3B0DCB07-3523-46FB-9843-9AE8184E369C}"/>
    <cellStyle name="Normal 7 4 2 3 3 3 2 2 3" xfId="19728" xr:uid="{AD2E44D6-2FBD-4923-88D1-488B7DA0CCDE}"/>
    <cellStyle name="Normal 7 4 2 3 3 3 2 3" xfId="12181" xr:uid="{35C721A0-2FB9-46B8-A96C-0ACB99ED22D6}"/>
    <cellStyle name="Normal 7 4 2 3 3 3 2 3 2" xfId="22561" xr:uid="{4B4D8D67-3A9A-4762-B45E-9A02DE558232}"/>
    <cellStyle name="Normal 7 4 2 3 3 3 2 4" xfId="25151" xr:uid="{0CB06BCC-FE1E-4396-84B4-96541123C57E}"/>
    <cellStyle name="Normal 7 4 2 3 3 3 2 5" xfId="16895" xr:uid="{5669AC14-9F07-49DE-8DB0-48D0A5DCE652}"/>
    <cellStyle name="Normal 7 4 2 3 3 3 3" xfId="6491" xr:uid="{6E004533-E227-4A58-982A-FC863249EA28}"/>
    <cellStyle name="Normal 7 4 2 3 3 3 3 2" xfId="27090" xr:uid="{C7D07C9F-5701-46BE-A5D6-5D77DCF51F32}"/>
    <cellStyle name="Normal 7 4 2 3 3 3 3 3" xfId="16062" xr:uid="{8BEB9FAD-E7A7-4220-BF00-42F898B98964}"/>
    <cellStyle name="Normal 7 4 2 3 3 3 4" xfId="8515" xr:uid="{FC7C918C-5F82-4FD3-BB2C-2A53357A39F8}"/>
    <cellStyle name="Normal 7 4 2 3 3 3 4 2" xfId="18895" xr:uid="{8CABCAA1-2F74-4979-9477-FD78D1234EE4}"/>
    <cellStyle name="Normal 7 4 2 3 3 3 5" xfId="11348" xr:uid="{925745D4-0F3C-4630-9E3A-01AA31B7C960}"/>
    <cellStyle name="Normal 7 4 2 3 3 3 5 2" xfId="21728" xr:uid="{2F7FDD73-9CF4-4B93-972F-C3131E21665D}"/>
    <cellStyle name="Normal 7 4 2 3 3 3 6" xfId="22707" xr:uid="{F47530FB-C22E-481F-B2EB-AB0C7C194DCE}"/>
    <cellStyle name="Normal 7 4 2 3 3 3 7" xfId="14017" xr:uid="{3F06C1D1-5B71-4E2B-B2C2-FA72A14FBE59}"/>
    <cellStyle name="Normal 7 4 2 3 3 4" xfId="3434" xr:uid="{00000000-0005-0000-0000-00003F080000}"/>
    <cellStyle name="Normal 7 4 2 3 3 4 2" xfId="6489" xr:uid="{FE52D829-CEA9-43C9-9D05-BBE66D0237DF}"/>
    <cellStyle name="Normal 7 4 2 3 3 4 2 2" xfId="27046" xr:uid="{BB9D64A2-FF5A-434D-A24C-5D893C99AFCB}"/>
    <cellStyle name="Normal 7 4 2 3 3 4 2 3" xfId="16060" xr:uid="{5CBC3A4C-9AB1-4197-9072-4BE3E22218D5}"/>
    <cellStyle name="Normal 7 4 2 3 3 4 3" xfId="8513" xr:uid="{95B1BDFE-76EF-48D5-AE18-97DF9EAC4EF1}"/>
    <cellStyle name="Normal 7 4 2 3 3 4 3 2" xfId="18893" xr:uid="{E65410F0-F8B8-44EE-A42E-4231B11984F9}"/>
    <cellStyle name="Normal 7 4 2 3 3 4 4" xfId="11346" xr:uid="{FFCBB6BC-06D1-4F6E-B3AD-2CAE67AF6682}"/>
    <cellStyle name="Normal 7 4 2 3 3 4 4 2" xfId="21726" xr:uid="{6D36AA51-6251-47A6-BEA6-E61346442579}"/>
    <cellStyle name="Normal 7 4 2 3 3 4 5" xfId="23529" xr:uid="{CA63C1D9-529A-4458-A521-F58739AAC9A2}"/>
    <cellStyle name="Normal 7 4 2 3 3 4 6" xfId="14015" xr:uid="{34CE9732-A922-4B0C-813D-1BA3CCDE518D}"/>
    <cellStyle name="Normal 7 4 2 3 3 5" xfId="2639" xr:uid="{00000000-0005-0000-0000-000040080000}"/>
    <cellStyle name="Normal 7 4 2 3 3 5 2" xfId="5901" xr:uid="{06DEE614-DB1E-40C6-98B8-655A5BC840AD}"/>
    <cellStyle name="Normal 7 4 2 3 3 5 2 2" xfId="28084" xr:uid="{E73C0A48-5010-4AF4-BFF8-2779B38CAAE9}"/>
    <cellStyle name="Normal 7 4 2 3 3 5 2 3" xfId="15311" xr:uid="{CD10D29B-1BB9-4033-A72C-20650EA7939B}"/>
    <cellStyle name="Normal 7 4 2 3 3 5 3" xfId="7764" xr:uid="{AAF63A09-5ED6-4AC6-B134-9B9A07206138}"/>
    <cellStyle name="Normal 7 4 2 3 3 5 3 2" xfId="18144" xr:uid="{C28E0031-6504-4AF1-8743-859347CDA388}"/>
    <cellStyle name="Normal 7 4 2 3 3 5 4" xfId="10597" xr:uid="{10CF1869-835D-47E8-8557-5FB1FB45379C}"/>
    <cellStyle name="Normal 7 4 2 3 3 5 4 2" xfId="20977" xr:uid="{02BFD86F-D7FB-4B45-AD29-59895ECBED70}"/>
    <cellStyle name="Normal 7 4 2 3 3 5 5" xfId="24391" xr:uid="{3642CC08-061D-412D-B772-B9BBC8C52747}"/>
    <cellStyle name="Normal 7 4 2 3 3 5 6" xfId="13028" xr:uid="{F2805A81-7243-41C4-92ED-D905A26F3587}"/>
    <cellStyle name="Normal 7 4 2 3 3 6" xfId="4214" xr:uid="{2B11B9DA-3A35-4419-B17F-06112D4DA6AE}"/>
    <cellStyle name="Normal 7 4 2 3 3 6 2" xfId="8986" xr:uid="{55144603-3E18-4EA5-90FC-CC93302FD65D}"/>
    <cellStyle name="Normal 7 4 2 3 3 6 2 2" xfId="19366" xr:uid="{7E7540F5-7CC3-4663-A2BB-5954148FA671}"/>
    <cellStyle name="Normal 7 4 2 3 3 6 3" xfId="11819" xr:uid="{848B8CAE-D016-4566-9EB8-B0DB71A665C1}"/>
    <cellStyle name="Normal 7 4 2 3 3 6 3 2" xfId="22199" xr:uid="{A73647F4-93CF-430B-B492-4A6BD9BE71CC}"/>
    <cellStyle name="Normal 7 4 2 3 3 6 4" xfId="22747" xr:uid="{1023BC0F-D3FA-4D97-B691-C203FC4AE763}"/>
    <cellStyle name="Normal 7 4 2 3 3 6 5" xfId="16533" xr:uid="{45CFAB6B-5A5A-4FBC-A74B-53002E84D396}"/>
    <cellStyle name="Normal 7 4 2 3 3 7" xfId="5418" xr:uid="{35CB26D5-D276-425C-BAEA-79EE79A1F237}"/>
    <cellStyle name="Normal 7 4 2 3 3 7 2" xfId="14715" xr:uid="{33CBB5DD-991C-4EF6-BD53-3DB90CCF121C}"/>
    <cellStyle name="Normal 7 4 2 3 3 8" xfId="7168" xr:uid="{AC6F9BAC-8D75-4682-834E-C6C99FF0AE1D}"/>
    <cellStyle name="Normal 7 4 2 3 3 8 2" xfId="17548" xr:uid="{C320B0C3-2ADA-4F75-B0F5-3D83AFF2FB73}"/>
    <cellStyle name="Normal 7 4 2 3 3 9" xfId="10001" xr:uid="{DE4E08E6-0590-4940-A5A1-118E1F7254D1}"/>
    <cellStyle name="Normal 7 4 2 3 3 9 2" xfId="20381" xr:uid="{EAAF0476-701F-43F9-935E-525B6C9B205C}"/>
    <cellStyle name="Normal 7 4 2 3 4" xfId="1402" xr:uid="{00000000-0005-0000-0000-000051070000}"/>
    <cellStyle name="Normal 7 4 2 3 4 2" xfId="3437" xr:uid="{00000000-0005-0000-0000-000042080000}"/>
    <cellStyle name="Normal 7 4 2 3 4 2 2" xfId="6492" xr:uid="{6B211D80-0DCD-44B2-BE9D-58814ECC93F8}"/>
    <cellStyle name="Normal 7 4 2 3 4 2 2 2" xfId="26408" xr:uid="{105A0BFE-232B-4E6F-9EFD-C683CCCE8D3D}"/>
    <cellStyle name="Normal 7 4 2 3 4 2 2 3" xfId="16063" xr:uid="{0853C75B-EACD-4A0D-B8A4-3BB768EA7535}"/>
    <cellStyle name="Normal 7 4 2 3 4 2 3" xfId="8516" xr:uid="{C5E36588-58E5-4EDA-B035-E11519CAF348}"/>
    <cellStyle name="Normal 7 4 2 3 4 2 3 2" xfId="18896" xr:uid="{4B35EC2E-817E-4379-9348-55F7384F7A7A}"/>
    <cellStyle name="Normal 7 4 2 3 4 2 4" xfId="11349" xr:uid="{D795733E-893B-43A1-9D31-A3FD808972AA}"/>
    <cellStyle name="Normal 7 4 2 3 4 2 4 2" xfId="21729" xr:uid="{2B197E8E-C719-42DD-80FA-C4863AF729E3}"/>
    <cellStyle name="Normal 7 4 2 3 4 2 5" xfId="23233" xr:uid="{B2433BA5-93B2-48C3-8C0E-A022BC6B3F0A}"/>
    <cellStyle name="Normal 7 4 2 3 4 2 6" xfId="14018" xr:uid="{ECBC3F6B-B96E-4288-8DBF-45F6589C947D}"/>
    <cellStyle name="Normal 7 4 2 3 4 3" xfId="4362" xr:uid="{B22B2C28-8B7E-4D9A-BB80-121388E1EADB}"/>
    <cellStyle name="Normal 7 4 2 3 4 3 2" xfId="9134" xr:uid="{5B75D42C-5855-4C09-BEF3-B16F1CBAB7EF}"/>
    <cellStyle name="Normal 7 4 2 3 4 3 2 2" xfId="29177" xr:uid="{D601270E-C94E-4453-8AEC-A0E2E3E7B2DD}"/>
    <cellStyle name="Normal 7 4 2 3 4 3 2 3" xfId="19514" xr:uid="{38CD3105-4B2E-4FDD-A5F6-05B6BDEBF0E9}"/>
    <cellStyle name="Normal 7 4 2 3 4 3 3" xfId="11967" xr:uid="{07E7D6A9-7F3B-4D4E-99DA-E2D69A5D965E}"/>
    <cellStyle name="Normal 7 4 2 3 4 3 3 2" xfId="22347" xr:uid="{A733B062-B38B-4F97-8EB3-53E8DB504F27}"/>
    <cellStyle name="Normal 7 4 2 3 4 3 4" xfId="23167" xr:uid="{8077C8A8-E37E-4916-99C0-B66DCD9059A0}"/>
    <cellStyle name="Normal 7 4 2 3 4 3 5" xfId="16681" xr:uid="{27FA9808-82E3-4143-9A84-50137F7EE0A4}"/>
    <cellStyle name="Normal 7 4 2 3 4 4" xfId="5419" xr:uid="{1CCA2808-F3D0-43BE-BE99-EB7EE5FA592C}"/>
    <cellStyle name="Normal 7 4 2 3 4 4 2" xfId="27407" xr:uid="{546EEC58-C751-4718-B1A5-0437D059B702}"/>
    <cellStyle name="Normal 7 4 2 3 4 4 3" xfId="14716" xr:uid="{3AEDFBEE-A180-493C-B1DF-3CB2C9B06A58}"/>
    <cellStyle name="Normal 7 4 2 3 4 5" xfId="7169" xr:uid="{3AE37D08-FF7A-4EAD-B0AC-1357A731F114}"/>
    <cellStyle name="Normal 7 4 2 3 4 5 2" xfId="17549" xr:uid="{815136FD-09BE-4716-8114-FC0E2378FBE7}"/>
    <cellStyle name="Normal 7 4 2 3 4 6" xfId="10002" xr:uid="{CF8D9611-3354-4D0A-B242-9C205EA5DAED}"/>
    <cellStyle name="Normal 7 4 2 3 4 6 2" xfId="20382" xr:uid="{56A197B3-D2B5-430A-8BDC-862329EFB3C6}"/>
    <cellStyle name="Normal 7 4 2 3 4 7" xfId="25146" xr:uid="{42C3A5EB-114C-451B-90D0-B1C48D26644D}"/>
    <cellStyle name="Normal 7 4 2 3 4 8" xfId="13294" xr:uid="{66E7FE57-C50F-473F-A48E-83E2AAFD69B6}"/>
    <cellStyle name="Normal 7 4 2 3 5" xfId="3438" xr:uid="{00000000-0005-0000-0000-000043080000}"/>
    <cellStyle name="Normal 7 4 2 3 5 2" xfId="4577" xr:uid="{8D41DCDF-9867-4A7F-9391-7F4DE0309B96}"/>
    <cellStyle name="Normal 7 4 2 3 5 2 2" xfId="9349" xr:uid="{394D0FF3-3020-43A5-B7E3-326A51684203}"/>
    <cellStyle name="Normal 7 4 2 3 5 2 2 2" xfId="29321" xr:uid="{8876C79D-FF2C-4A1F-BC0C-11645524FAFF}"/>
    <cellStyle name="Normal 7 4 2 3 5 2 2 3" xfId="19729" xr:uid="{859E6A7D-14EE-45E3-8CA4-EBA984483543}"/>
    <cellStyle name="Normal 7 4 2 3 5 2 3" xfId="12182" xr:uid="{0A929E14-F3C2-4BC2-B93F-36482BBA9C07}"/>
    <cellStyle name="Normal 7 4 2 3 5 2 3 2" xfId="22562" xr:uid="{56FC7E13-67D6-44D1-A502-931184BA5298}"/>
    <cellStyle name="Normal 7 4 2 3 5 2 4" xfId="22797" xr:uid="{DF4B6DC9-CDB8-4A61-977F-D668ECD7A265}"/>
    <cellStyle name="Normal 7 4 2 3 5 2 5" xfId="16896" xr:uid="{5EEF3B0A-42C2-4CCE-B7E6-6FC59218785A}"/>
    <cellStyle name="Normal 7 4 2 3 5 3" xfId="6493" xr:uid="{E64F39CB-9B25-44E1-9DAA-51A89B2615E2}"/>
    <cellStyle name="Normal 7 4 2 3 5 3 2" xfId="26952" xr:uid="{73A7E2FD-9F60-45BE-B5F3-8EFD0A60A280}"/>
    <cellStyle name="Normal 7 4 2 3 5 3 3" xfId="16064" xr:uid="{FD54B8D9-1ACF-4D0A-81FC-B6C623754D97}"/>
    <cellStyle name="Normal 7 4 2 3 5 4" xfId="8517" xr:uid="{F3A3247E-1F8B-4CF6-8C0D-421FDFA5BBAD}"/>
    <cellStyle name="Normal 7 4 2 3 5 4 2" xfId="18897" xr:uid="{BE9CB8BE-3158-4E13-9692-25B98293D676}"/>
    <cellStyle name="Normal 7 4 2 3 5 5" xfId="11350" xr:uid="{9F13FFA7-DB84-4346-BFF7-B01B3F23E21E}"/>
    <cellStyle name="Normal 7 4 2 3 5 5 2" xfId="21730" xr:uid="{3CA28E00-BC65-4934-BF57-8354A2966191}"/>
    <cellStyle name="Normal 7 4 2 3 5 6" xfId="25511" xr:uid="{C46F287D-3C82-4069-AD2C-BEFBDD3A6D7B}"/>
    <cellStyle name="Normal 7 4 2 3 5 7" xfId="14019" xr:uid="{5B6BC0C1-901D-4342-9972-37A67B926C80}"/>
    <cellStyle name="Normal 7 4 2 3 6" xfId="2987" xr:uid="{00000000-0005-0000-0000-000044080000}"/>
    <cellStyle name="Normal 7 4 2 3 6 2" xfId="6137" xr:uid="{01E3796D-D798-48FE-9C0C-E4A00DDA0B07}"/>
    <cellStyle name="Normal 7 4 2 3 6 2 2" xfId="28500" xr:uid="{B49D196C-F27B-4945-A279-8C8D3D7969FE}"/>
    <cellStyle name="Normal 7 4 2 3 6 2 3" xfId="15615" xr:uid="{FFE3F257-7A6B-4386-A5EE-044B6274A04B}"/>
    <cellStyle name="Normal 7 4 2 3 6 3" xfId="8068" xr:uid="{5CDCC030-ED7E-404A-8EB4-4195BA0A9905}"/>
    <cellStyle name="Normal 7 4 2 3 6 3 2" xfId="18448" xr:uid="{6728291F-1EA2-414E-99AC-C1AF79F89D77}"/>
    <cellStyle name="Normal 7 4 2 3 6 4" xfId="10901" xr:uid="{28123847-7C3C-45B0-86FE-4A2C73DDAB30}"/>
    <cellStyle name="Normal 7 4 2 3 6 4 2" xfId="21281" xr:uid="{0B46FCF6-E7D4-4F9A-AFAB-7EC8AAEA7E70}"/>
    <cellStyle name="Normal 7 4 2 3 6 5" xfId="23160" xr:uid="{1AAEDB47-B1A5-420D-B674-153C8B07D0D6}"/>
    <cellStyle name="Normal 7 4 2 3 6 6" xfId="13484" xr:uid="{1ADD431F-70F2-44A6-81E0-DAA66D789110}"/>
    <cellStyle name="Normal 7 4 2 3 7" xfId="2477" xr:uid="{00000000-0005-0000-0000-000045080000}"/>
    <cellStyle name="Normal 7 4 2 3 7 2" xfId="5765" xr:uid="{0F3E1F4B-AB2E-4AE5-8439-F1D7EF399285}"/>
    <cellStyle name="Normal 7 4 2 3 7 2 2" xfId="26815" xr:uid="{75FF0B01-19AC-4C89-8180-56355C6ECBA7}"/>
    <cellStyle name="Normal 7 4 2 3 7 2 3" xfId="15149" xr:uid="{74D3FD33-3603-4E3B-B24D-B6ED820152BA}"/>
    <cellStyle name="Normal 7 4 2 3 7 3" xfId="7602" xr:uid="{0FEB3F89-9078-4CB6-AE8F-29C654BECED4}"/>
    <cellStyle name="Normal 7 4 2 3 7 3 2" xfId="17982" xr:uid="{F9474757-1AD0-4A3D-9E5A-1CE831E8B1EB}"/>
    <cellStyle name="Normal 7 4 2 3 7 4" xfId="10435" xr:uid="{278F2BDF-7C69-42C3-8BB8-878886F0C70A}"/>
    <cellStyle name="Normal 7 4 2 3 7 4 2" xfId="20815" xr:uid="{645EA7CB-4B75-499B-A8FD-2B0785300611}"/>
    <cellStyle name="Normal 7 4 2 3 7 5" xfId="24652" xr:uid="{14B94698-E5C2-4A3C-8A3D-2190C517C682}"/>
    <cellStyle name="Normal 7 4 2 3 7 6" xfId="12865" xr:uid="{0395CA8B-9539-4DD3-94A5-4F953090C76C}"/>
    <cellStyle name="Normal 7 4 2 3 8" xfId="2231" xr:uid="{00000000-0005-0000-0000-000034080000}"/>
    <cellStyle name="Normal 7 4 2 3 8 2" xfId="7358" xr:uid="{ABAE7B4A-5509-467D-9412-919A82B4558E}"/>
    <cellStyle name="Normal 7 4 2 3 8 2 2" xfId="17738" xr:uid="{9D2221FC-A8E9-49F3-BB92-D516393964F2}"/>
    <cellStyle name="Normal 7 4 2 3 8 3" xfId="10191" xr:uid="{042DD87E-6450-4539-81F7-DD2736D6138A}"/>
    <cellStyle name="Normal 7 4 2 3 8 3 2" xfId="20571" xr:uid="{3074D180-A790-43CA-8AF6-F0EB8702F7F8}"/>
    <cellStyle name="Normal 7 4 2 3 8 4" xfId="24952" xr:uid="{61479AF8-0B85-4185-A702-0CA42A33AD86}"/>
    <cellStyle name="Normal 7 4 2 3 8 5" xfId="14905" xr:uid="{91989871-B108-4928-9C4D-6CEAB55A48F6}"/>
    <cellStyle name="Normal 7 4 2 3 9" xfId="4062" xr:uid="{FFCED617-206A-483C-934D-7BCD0DED1567}"/>
    <cellStyle name="Normal 7 4 2 3 9 2" xfId="8842" xr:uid="{559A6206-591B-46D5-A69A-CA6C5CB41531}"/>
    <cellStyle name="Normal 7 4 2 3 9 2 2" xfId="19222" xr:uid="{E5B720D8-CE51-4AD5-8877-519B75180EE1}"/>
    <cellStyle name="Normal 7 4 2 3 9 3" xfId="11675" xr:uid="{A2219D8D-D89A-47FF-8831-7EA7854031E1}"/>
    <cellStyle name="Normal 7 4 2 3 9 3 2" xfId="22055" xr:uid="{93530434-315F-4A5C-80CC-1E41AE188AAE}"/>
    <cellStyle name="Normal 7 4 2 3 9 4" xfId="16389" xr:uid="{14217679-016B-4408-8BFC-3F2123797ADE}"/>
    <cellStyle name="Normal 7 4 2 4" xfId="1403" xr:uid="{00000000-0005-0000-0000-000052070000}"/>
    <cellStyle name="Normal 7 4 2 4 10" xfId="7170" xr:uid="{B931BC08-D4DA-4743-8933-B44C8A7C2202}"/>
    <cellStyle name="Normal 7 4 2 4 10 2" xfId="17550" xr:uid="{D2F57CD4-372B-451D-ABEE-23E915F629F6}"/>
    <cellStyle name="Normal 7 4 2 4 11" xfId="10003" xr:uid="{02A2C318-68A2-4898-A3B9-5149781E387B}"/>
    <cellStyle name="Normal 7 4 2 4 11 2" xfId="20383" xr:uid="{FE7ADACE-F28A-4BE5-9CA1-2A9B4122D6E0}"/>
    <cellStyle name="Normal 7 4 2 4 12" xfId="25145" xr:uid="{810F2310-A9E5-4F5B-AF0B-88D7042AB924}"/>
    <cellStyle name="Normal 7 4 2 4 13" xfId="12443" xr:uid="{17E98E0C-4EAB-4941-B071-E713A1D6DFFE}"/>
    <cellStyle name="Normal 7 4 2 4 2" xfId="1404" xr:uid="{00000000-0005-0000-0000-000053070000}"/>
    <cellStyle name="Normal 7 4 2 4 2 10" xfId="10004" xr:uid="{1645BABD-3E68-4A2C-9FE0-C3BD3BDE9EE2}"/>
    <cellStyle name="Normal 7 4 2 4 2 10 2" xfId="20384" xr:uid="{2E2ABC91-4A6F-4231-B91E-F2E4A7D3E3A3}"/>
    <cellStyle name="Normal 7 4 2 4 2 11" xfId="25584" xr:uid="{C2DE54F0-1EB7-42DA-A420-A65F2BAFE32B}"/>
    <cellStyle name="Normal 7 4 2 4 2 12" xfId="12629" xr:uid="{3C5934F1-5D4C-4ED1-8E3F-757D1B63E7DC}"/>
    <cellStyle name="Normal 7 4 2 4 2 2" xfId="1405" xr:uid="{00000000-0005-0000-0000-000054070000}"/>
    <cellStyle name="Normal 7 4 2 4 2 2 2" xfId="3440" xr:uid="{00000000-0005-0000-0000-000049080000}"/>
    <cellStyle name="Normal 7 4 2 4 2 2 2 2" xfId="6495" xr:uid="{E8C9FC17-B5BD-46DE-A7CB-10285394DB4C}"/>
    <cellStyle name="Normal 7 4 2 4 2 2 2 2 2" xfId="28497" xr:uid="{6128ADAE-DDCF-46E9-B274-0FC7BF54E073}"/>
    <cellStyle name="Normal 7 4 2 4 2 2 2 2 3" xfId="26056" xr:uid="{F0A1874E-C620-486D-8060-5D7C6C2C338C}"/>
    <cellStyle name="Normal 7 4 2 4 2 2 2 2 4" xfId="16066" xr:uid="{A132EF9A-BCC6-47CE-9940-19AB1B9EE32D}"/>
    <cellStyle name="Normal 7 4 2 4 2 2 2 3" xfId="8519" xr:uid="{70345AB6-28FA-4A6B-8776-0BA46C129244}"/>
    <cellStyle name="Normal 7 4 2 4 2 2 2 3 2" xfId="28935" xr:uid="{9EFB8EE6-788C-4595-A058-72D87940C73C}"/>
    <cellStyle name="Normal 7 4 2 4 2 2 2 3 3" xfId="18899" xr:uid="{1D88C5AC-56EB-4E83-A35F-070EB8EADD6C}"/>
    <cellStyle name="Normal 7 4 2 4 2 2 2 4" xfId="11352" xr:uid="{AC20873F-D2B4-4F5D-83AD-FF482A6C530B}"/>
    <cellStyle name="Normal 7 4 2 4 2 2 2 4 2" xfId="21732" xr:uid="{3238790B-5B1A-48D6-ABED-E347715489F3}"/>
    <cellStyle name="Normal 7 4 2 4 2 2 2 5" xfId="25262" xr:uid="{10019D3C-0701-4C06-9468-8695FB682D51}"/>
    <cellStyle name="Normal 7 4 2 4 2 2 2 6" xfId="14021" xr:uid="{E7C9B11C-99D1-41A5-80CD-C69707957650}"/>
    <cellStyle name="Normal 7 4 2 4 2 2 3" xfId="4365" xr:uid="{AAAEB657-D454-4295-AD7A-18F093B61451}"/>
    <cellStyle name="Normal 7 4 2 4 2 2 3 2" xfId="9137" xr:uid="{E9C25ECD-8D03-4F99-8FEA-D1B20A035017}"/>
    <cellStyle name="Normal 7 4 2 4 2 2 3 2 2" xfId="29180" xr:uid="{1E2F13CE-BB14-4AE9-9D02-823BA19C5333}"/>
    <cellStyle name="Normal 7 4 2 4 2 2 3 2 3" xfId="19517" xr:uid="{F1227117-9D3D-49C9-9A12-FA2559C8851E}"/>
    <cellStyle name="Normal 7 4 2 4 2 2 3 3" xfId="11970" xr:uid="{8CBFE4FB-0706-4030-9D52-7E0E3C598942}"/>
    <cellStyle name="Normal 7 4 2 4 2 2 3 3 2" xfId="22350" xr:uid="{03A447AF-7168-41C3-8583-196053D85370}"/>
    <cellStyle name="Normal 7 4 2 4 2 2 3 4" xfId="24443" xr:uid="{63BBBCFA-5B6B-4D4F-B11E-66772F893E60}"/>
    <cellStyle name="Normal 7 4 2 4 2 2 3 5" xfId="16684" xr:uid="{EC6CF39E-538C-4150-9DC0-9DC18579863C}"/>
    <cellStyle name="Normal 7 4 2 4 2 2 4" xfId="5422" xr:uid="{A49531EF-9E07-48B3-A00B-F9C45AAB621D}"/>
    <cellStyle name="Normal 7 4 2 4 2 2 4 2" xfId="27871" xr:uid="{0284E31A-A0AE-4136-B002-88D0E48ED855}"/>
    <cellStyle name="Normal 7 4 2 4 2 2 4 3" xfId="14719" xr:uid="{3FBA4BA8-E898-47A2-87CB-B0C816B568B1}"/>
    <cellStyle name="Normal 7 4 2 4 2 2 5" xfId="7172" xr:uid="{B71CDECA-3C7C-4478-B8B8-709B814A9314}"/>
    <cellStyle name="Normal 7 4 2 4 2 2 5 2" xfId="17552" xr:uid="{2CAD84AB-C5E0-42CA-868B-31FD631168BD}"/>
    <cellStyle name="Normal 7 4 2 4 2 2 6" xfId="10005" xr:uid="{95FCDA98-9992-470E-AB8C-B0FB05056341}"/>
    <cellStyle name="Normal 7 4 2 4 2 2 6 2" xfId="20385" xr:uid="{6B8F8F77-21D3-4083-86B9-922B1B8F4454}"/>
    <cellStyle name="Normal 7 4 2 4 2 2 7" xfId="25393" xr:uid="{19780167-0E7D-40DE-8011-0AEF26FE54F6}"/>
    <cellStyle name="Normal 7 4 2 4 2 2 8" xfId="13298" xr:uid="{8ACA14C7-1070-4824-BFA2-14F062EEFC52}"/>
    <cellStyle name="Normal 7 4 2 4 2 3" xfId="3441" xr:uid="{00000000-0005-0000-0000-00004A080000}"/>
    <cellStyle name="Normal 7 4 2 4 2 3 2" xfId="4578" xr:uid="{CCB6D9DF-D0CD-410E-A00E-4015EECB64E3}"/>
    <cellStyle name="Normal 7 4 2 4 2 3 2 2" xfId="9350" xr:uid="{DCC4F88B-7732-4D33-AB0A-ACD57DDEFD07}"/>
    <cellStyle name="Normal 7 4 2 4 2 3 2 2 2" xfId="29322" xr:uid="{EAEDB75C-7A44-4BAC-809D-8A82933E7BAA}"/>
    <cellStyle name="Normal 7 4 2 4 2 3 2 2 3" xfId="19730" xr:uid="{C4944783-D8FE-4DB4-9BA3-1E82BC34A028}"/>
    <cellStyle name="Normal 7 4 2 4 2 3 2 3" xfId="12183" xr:uid="{63CFBB8E-16F7-4C1A-AB42-20FA8D1C2393}"/>
    <cellStyle name="Normal 7 4 2 4 2 3 2 3 2" xfId="22563" xr:uid="{DA11D50E-5310-4C95-BB1C-20F4BEC4F76C}"/>
    <cellStyle name="Normal 7 4 2 4 2 3 2 4" xfId="24892" xr:uid="{EFEA5569-7CF3-474B-9905-D0D2DC77FBF8}"/>
    <cellStyle name="Normal 7 4 2 4 2 3 2 5" xfId="16897" xr:uid="{0E5F3F5E-2569-480A-BD19-2D210D3EFEF1}"/>
    <cellStyle name="Normal 7 4 2 4 2 3 3" xfId="6496" xr:uid="{FC48F7E8-8C0B-4B98-920B-2B0286FFE23E}"/>
    <cellStyle name="Normal 7 4 2 4 2 3 3 2" xfId="26404" xr:uid="{8B57975D-7B57-431F-AFA0-EBA90D5B2B6C}"/>
    <cellStyle name="Normal 7 4 2 4 2 3 3 3" xfId="16067" xr:uid="{2A7D4FCE-1B9E-4852-AC0F-593CFCD45E82}"/>
    <cellStyle name="Normal 7 4 2 4 2 3 4" xfId="8520" xr:uid="{D1D8E662-D92E-4D4B-94D1-4C0F3D9F39C7}"/>
    <cellStyle name="Normal 7 4 2 4 2 3 4 2" xfId="18900" xr:uid="{176AC416-85F2-4EA1-98E9-D00E0F615140}"/>
    <cellStyle name="Normal 7 4 2 4 2 3 5" xfId="11353" xr:uid="{A3A31C55-FA9D-4957-AC49-F573427A00BD}"/>
    <cellStyle name="Normal 7 4 2 4 2 3 5 2" xfId="21733" xr:uid="{4208DEC8-C6B4-4F37-AE56-6E605E8F1340}"/>
    <cellStyle name="Normal 7 4 2 4 2 3 6" xfId="22903" xr:uid="{E79FD255-219F-431F-B3E1-304FCA6F2C15}"/>
    <cellStyle name="Normal 7 4 2 4 2 3 7" xfId="14022" xr:uid="{66C257AD-4F3F-4013-A144-D476057269C4}"/>
    <cellStyle name="Normal 7 4 2 4 2 4" xfId="3439" xr:uid="{00000000-0005-0000-0000-00004B080000}"/>
    <cellStyle name="Normal 7 4 2 4 2 4 2" xfId="6494" xr:uid="{8BFE9F11-3954-4689-A786-FF2F9CA2A262}"/>
    <cellStyle name="Normal 7 4 2 4 2 4 2 2" xfId="28689" xr:uid="{ABA22034-8D3B-4C73-BE6F-D2077FE629EA}"/>
    <cellStyle name="Normal 7 4 2 4 2 4 2 3" xfId="16065" xr:uid="{2A6EF921-F2BD-45E7-A868-1589E9226A65}"/>
    <cellStyle name="Normal 7 4 2 4 2 4 3" xfId="8518" xr:uid="{DCCF92C3-CC7E-4C8F-AEDD-59D0FF0D089E}"/>
    <cellStyle name="Normal 7 4 2 4 2 4 3 2" xfId="18898" xr:uid="{705A7120-817A-4C9A-BBCD-AACCFACFC8FC}"/>
    <cellStyle name="Normal 7 4 2 4 2 4 4" xfId="11351" xr:uid="{D3544EA9-18B3-4A20-9D02-82043860A9CE}"/>
    <cellStyle name="Normal 7 4 2 4 2 4 4 2" xfId="21731" xr:uid="{62695414-01F9-4B16-BCA5-61906A892137}"/>
    <cellStyle name="Normal 7 4 2 4 2 4 5" xfId="23195" xr:uid="{48CCD019-64F1-476C-B343-2B3A06260B3B}"/>
    <cellStyle name="Normal 7 4 2 4 2 4 6" xfId="14020" xr:uid="{C34C3CA7-8B84-48A6-9B55-231CA1F929A4}"/>
    <cellStyle name="Normal 7 4 2 4 2 5" xfId="2620" xr:uid="{00000000-0005-0000-0000-00004C080000}"/>
    <cellStyle name="Normal 7 4 2 4 2 5 2" xfId="5882" xr:uid="{162F9534-4603-4EE7-BCC8-40DE9EB70162}"/>
    <cellStyle name="Normal 7 4 2 4 2 5 2 2" xfId="28452" xr:uid="{432BB97B-CC7F-4191-B8E3-A032AAD42965}"/>
    <cellStyle name="Normal 7 4 2 4 2 5 2 3" xfId="15292" xr:uid="{DC5DDE3B-36F3-4DB0-B0DA-D7BC83D2CD80}"/>
    <cellStyle name="Normal 7 4 2 4 2 5 3" xfId="7745" xr:uid="{8E2B9F89-271A-4C79-A763-2730A62961D8}"/>
    <cellStyle name="Normal 7 4 2 4 2 5 3 2" xfId="18125" xr:uid="{49C4C12B-032E-451E-A41E-E0B0DC138CE7}"/>
    <cellStyle name="Normal 7 4 2 4 2 5 4" xfId="10578" xr:uid="{A375E6AF-717E-4EF7-89CA-4CEAE9232747}"/>
    <cellStyle name="Normal 7 4 2 4 2 5 4 2" xfId="20958" xr:uid="{E3B04979-6F30-4D1B-8080-ADDFE1C047E3}"/>
    <cellStyle name="Normal 7 4 2 4 2 5 5" xfId="23958" xr:uid="{7B1FEF56-7F74-4BF5-AE76-88645295563C}"/>
    <cellStyle name="Normal 7 4 2 4 2 5 6" xfId="13008" xr:uid="{16D03AE3-FE86-45E0-ADF6-CAA03FDB5F2B}"/>
    <cellStyle name="Normal 7 4 2 4 2 6" xfId="2395" xr:uid="{00000000-0005-0000-0000-000047080000}"/>
    <cellStyle name="Normal 7 4 2 4 2 6 2" xfId="7522" xr:uid="{A76C84AC-D7FA-4E67-9B80-783C24274E18}"/>
    <cellStyle name="Normal 7 4 2 4 2 6 2 2" xfId="17902" xr:uid="{7735C72A-AB3A-44DB-B9CF-A60B23D5E96A}"/>
    <cellStyle name="Normal 7 4 2 4 2 6 3" xfId="10355" xr:uid="{9B054F36-4AFC-4E50-95A8-8DE63B3958E8}"/>
    <cellStyle name="Normal 7 4 2 4 2 6 3 2" xfId="20735" xr:uid="{EB380360-1AFA-4882-9966-DAE9B36363C1}"/>
    <cellStyle name="Normal 7 4 2 4 2 6 4" xfId="25488" xr:uid="{09B3EF65-0309-4500-B88F-8E69AE4097C5}"/>
    <cellStyle name="Normal 7 4 2 4 2 6 5" xfId="15069" xr:uid="{A5C5DB98-FDCA-4207-B138-48665FC4E7B5}"/>
    <cellStyle name="Normal 7 4 2 4 2 7" xfId="4099" xr:uid="{A615A8D1-6A36-46E2-847B-4878C02125FD}"/>
    <cellStyle name="Normal 7 4 2 4 2 7 2" xfId="8873" xr:uid="{4114F29A-80CA-48BA-BC1A-8A2FAF071ABD}"/>
    <cellStyle name="Normal 7 4 2 4 2 7 2 2" xfId="19253" xr:uid="{E86CC324-85D1-497C-90CD-2BE9A961181D}"/>
    <cellStyle name="Normal 7 4 2 4 2 7 3" xfId="11706" xr:uid="{D3D5E542-88E0-4657-9D32-3E8609667CC3}"/>
    <cellStyle name="Normal 7 4 2 4 2 7 3 2" xfId="22086" xr:uid="{49CD2A9E-CFD2-4895-9D5D-91A18746A95B}"/>
    <cellStyle name="Normal 7 4 2 4 2 7 4" xfId="16420" xr:uid="{573C1003-EB8C-41D1-911F-FF5B21F44878}"/>
    <cellStyle name="Normal 7 4 2 4 2 8" xfId="5421" xr:uid="{766CFB2F-622E-4F25-9D22-96633E84BE1A}"/>
    <cellStyle name="Normal 7 4 2 4 2 8 2" xfId="14718" xr:uid="{72593861-B15E-4F5A-B0ED-7813F2715FBA}"/>
    <cellStyle name="Normal 7 4 2 4 2 9" xfId="7171" xr:uid="{48407797-F7AC-41D5-9E6F-81908B182441}"/>
    <cellStyle name="Normal 7 4 2 4 2 9 2" xfId="17551" xr:uid="{2C17603D-9B4C-44AA-A0EF-A8718814D834}"/>
    <cellStyle name="Normal 7 4 2 4 3" xfId="1406" xr:uid="{00000000-0005-0000-0000-000055070000}"/>
    <cellStyle name="Normal 7 4 2 4 3 2" xfId="3442" xr:uid="{00000000-0005-0000-0000-00004E080000}"/>
    <cellStyle name="Normal 7 4 2 4 3 2 2" xfId="6497" xr:uid="{68305674-C797-40C7-BB0C-81EF594659BA}"/>
    <cellStyle name="Normal 7 4 2 4 3 2 2 2" xfId="24524" xr:uid="{3F4DC59D-B533-4571-A31D-7C9B281553C4}"/>
    <cellStyle name="Normal 7 4 2 4 3 2 2 3" xfId="28713" xr:uid="{DB599F82-26D9-4742-872D-E4677E884F2C}"/>
    <cellStyle name="Normal 7 4 2 4 3 2 2 4" xfId="16068" xr:uid="{BB2C2468-C0C3-4BD9-9CD2-9D2AB98CCE65}"/>
    <cellStyle name="Normal 7 4 2 4 3 2 3" xfId="8521" xr:uid="{517069DC-E7A8-4BCE-9CE2-9C298EBA0CEE}"/>
    <cellStyle name="Normal 7 4 2 4 3 2 3 2" xfId="28936" xr:uid="{7F8F8EDB-BB5E-42D6-8D7E-5DD70CC18786}"/>
    <cellStyle name="Normal 7 4 2 4 3 2 3 3" xfId="18901" xr:uid="{A0FA28BF-EE20-4B04-B3E4-3723FE6E22C8}"/>
    <cellStyle name="Normal 7 4 2 4 3 2 4" xfId="11354" xr:uid="{9691508A-27FF-4475-90DA-7B47F2D70909}"/>
    <cellStyle name="Normal 7 4 2 4 3 2 4 2" xfId="21734" xr:uid="{F53DEC85-5C19-4421-875A-2ACB2AA8D5BC}"/>
    <cellStyle name="Normal 7 4 2 4 3 2 5" xfId="23285" xr:uid="{7A6F7BD0-63DA-4862-8C6B-2B31A4FA3DFF}"/>
    <cellStyle name="Normal 7 4 2 4 3 2 6" xfId="14023" xr:uid="{C2486EEF-2D65-4552-A92C-6FF30E073B7A}"/>
    <cellStyle name="Normal 7 4 2 4 3 3" xfId="2824" xr:uid="{00000000-0005-0000-0000-00004F080000}"/>
    <cellStyle name="Normal 7 4 2 4 3 3 2" xfId="6040" xr:uid="{535C257E-5D4B-4198-82C8-E999FA9B3136}"/>
    <cellStyle name="Normal 7 4 2 4 3 3 2 2" xfId="27838" xr:uid="{EEAA24A5-4A7E-4F43-8F1E-8F52A537B74C}"/>
    <cellStyle name="Normal 7 4 2 4 3 3 2 3" xfId="15494" xr:uid="{31FE131C-62EE-44A7-AE47-D7F356754560}"/>
    <cellStyle name="Normal 7 4 2 4 3 3 3" xfId="7947" xr:uid="{25908E5D-77DD-4DF7-A949-876FCE3A4C83}"/>
    <cellStyle name="Normal 7 4 2 4 3 3 3 2" xfId="18327" xr:uid="{FBE47FA9-E084-4D46-83E2-26DD38C83757}"/>
    <cellStyle name="Normal 7 4 2 4 3 3 4" xfId="10780" xr:uid="{4B6532DA-BE75-4F6B-9AA2-05E530E0D4B3}"/>
    <cellStyle name="Normal 7 4 2 4 3 3 4 2" xfId="21160" xr:uid="{56285DC4-1A64-4C00-9D6E-A46781D91D64}"/>
    <cellStyle name="Normal 7 4 2 4 3 3 5" xfId="24119" xr:uid="{F557AC7F-F932-4E72-860B-1C1103051EA8}"/>
    <cellStyle name="Normal 7 4 2 4 3 3 6" xfId="13297" xr:uid="{64ADBB3E-2E50-43E0-BE71-4AF34A909986}"/>
    <cellStyle name="Normal 7 4 2 4 3 4" xfId="4215" xr:uid="{B598CC0D-41CE-4725-B55D-D9DBCBCCE81B}"/>
    <cellStyle name="Normal 7 4 2 4 3 4 2" xfId="8987" xr:uid="{346B4F6C-A1D7-4323-9FA6-6941310BCCD1}"/>
    <cellStyle name="Normal 7 4 2 4 3 4 2 2" xfId="29066" xr:uid="{C2A895EB-C6F8-4540-A260-580F69B5AEC5}"/>
    <cellStyle name="Normal 7 4 2 4 3 4 2 3" xfId="19367" xr:uid="{BBF76C09-54D7-450F-BF03-265396877F8D}"/>
    <cellStyle name="Normal 7 4 2 4 3 4 3" xfId="11820" xr:uid="{8C4A0A73-B6EA-49D5-9784-3724AB2703C1}"/>
    <cellStyle name="Normal 7 4 2 4 3 4 3 2" xfId="22200" xr:uid="{2AD8131C-1897-4EBD-9AA5-6E49E2A2711F}"/>
    <cellStyle name="Normal 7 4 2 4 3 4 4" xfId="23620" xr:uid="{977F998E-7DDA-43D2-B84A-A004A2443B61}"/>
    <cellStyle name="Normal 7 4 2 4 3 4 5" xfId="16534" xr:uid="{271A7751-C7A8-406B-A22A-45FCCD866C81}"/>
    <cellStyle name="Normal 7 4 2 4 3 5" xfId="5423" xr:uid="{2E65E1D4-3052-40C6-97F4-B6E2E11D8BF2}"/>
    <cellStyle name="Normal 7 4 2 4 3 5 2" xfId="26899" xr:uid="{39F65D39-778D-4E1B-9BD9-11AB11530AE8}"/>
    <cellStyle name="Normal 7 4 2 4 3 5 3" xfId="14720" xr:uid="{13A138FE-F583-44C8-B97E-650218C28B20}"/>
    <cellStyle name="Normal 7 4 2 4 3 6" xfId="7173" xr:uid="{DD0F5BE0-A944-4448-8295-DFBE81A71140}"/>
    <cellStyle name="Normal 7 4 2 4 3 6 2" xfId="17553" xr:uid="{D0634BD9-832B-4163-9972-AFC73A0E6B20}"/>
    <cellStyle name="Normal 7 4 2 4 3 7" xfId="10006" xr:uid="{48422E25-51C6-4046-97EA-4E22C49EDD17}"/>
    <cellStyle name="Normal 7 4 2 4 3 7 2" xfId="20386" xr:uid="{07E4FE30-D2E5-4621-B700-B135C9068521}"/>
    <cellStyle name="Normal 7 4 2 4 3 8" xfId="24130" xr:uid="{E6FC3DA2-A9DA-4B50-AEDC-E5D29766288B}"/>
    <cellStyle name="Normal 7 4 2 4 3 9" xfId="12787" xr:uid="{79A18FE0-2809-4472-8A81-356B4E62405A}"/>
    <cellStyle name="Normal 7 4 2 4 4" xfId="1407" xr:uid="{00000000-0005-0000-0000-000056070000}"/>
    <cellStyle name="Normal 7 4 2 4 4 2" xfId="4579" xr:uid="{F90CA143-97AF-4E8C-A770-D8821B1C12F5}"/>
    <cellStyle name="Normal 7 4 2 4 4 2 2" xfId="9351" xr:uid="{BABCC6F4-8932-4669-AB41-90518E651972}"/>
    <cellStyle name="Normal 7 4 2 4 4 2 2 2" xfId="29323" xr:uid="{1EBD480C-034E-4D17-897F-122D7BE25E1E}"/>
    <cellStyle name="Normal 7 4 2 4 4 2 2 3" xfId="19731" xr:uid="{FF145B92-B761-45E1-BF03-852C8B745C26}"/>
    <cellStyle name="Normal 7 4 2 4 4 2 3" xfId="12184" xr:uid="{FED648E9-FD6D-4B93-BB48-62CD3F8DCAFB}"/>
    <cellStyle name="Normal 7 4 2 4 4 2 3 2" xfId="22564" xr:uid="{D20E51FE-F8FB-4FD1-B70E-05289D3A43CA}"/>
    <cellStyle name="Normal 7 4 2 4 4 2 4" xfId="25695" xr:uid="{9AB87D3B-7502-430A-B82A-C209718BD820}"/>
    <cellStyle name="Normal 7 4 2 4 4 2 5" xfId="16898" xr:uid="{4F79C56B-8295-4535-ABB2-FDEADC126866}"/>
    <cellStyle name="Normal 7 4 2 4 4 3" xfId="5424" xr:uid="{31E3EE82-17E0-4E74-B15B-E5E7C1A8B933}"/>
    <cellStyle name="Normal 7 4 2 4 4 3 2" xfId="27830" xr:uid="{52CD2B51-6D16-4B44-A735-68CA6195A7BD}"/>
    <cellStyle name="Normal 7 4 2 4 4 3 3" xfId="14721" xr:uid="{E9A18D3B-352C-4EF1-BB95-6E1004493ECA}"/>
    <cellStyle name="Normal 7 4 2 4 4 4" xfId="7174" xr:uid="{77E0A48D-0C82-457D-A46A-8D58EA2BD4A3}"/>
    <cellStyle name="Normal 7 4 2 4 4 4 2" xfId="17554" xr:uid="{1E1110F7-1978-48EE-828F-4F436298F6E9}"/>
    <cellStyle name="Normal 7 4 2 4 4 5" xfId="10007" xr:uid="{C00F6A0C-D806-4A5B-8F7D-99E94A280068}"/>
    <cellStyle name="Normal 7 4 2 4 4 5 2" xfId="20387" xr:uid="{EDC48D79-EDBD-429E-9410-D9094CED12A4}"/>
    <cellStyle name="Normal 7 4 2 4 4 6" xfId="24543" xr:uid="{D144AA4D-3853-42D9-8FE1-26140F5E28BD}"/>
    <cellStyle name="Normal 7 4 2 4 4 7" xfId="14024" xr:uid="{AD023489-2E07-4B60-88AD-0D2124CB5C57}"/>
    <cellStyle name="Normal 7 4 2 4 5" xfId="2988" xr:uid="{00000000-0005-0000-0000-000051080000}"/>
    <cellStyle name="Normal 7 4 2 4 5 2" xfId="6138" xr:uid="{2AC1C3AE-B22F-4FE2-9930-18FFD3780E91}"/>
    <cellStyle name="Normal 7 4 2 4 5 2 2" xfId="25483" xr:uid="{CD94F832-DE7A-4F26-AB27-1611EFE6DFC3}"/>
    <cellStyle name="Normal 7 4 2 4 5 2 3" xfId="27191" xr:uid="{7D2C6571-E09A-45AD-8461-5841B9B74311}"/>
    <cellStyle name="Normal 7 4 2 4 5 2 4" xfId="15616" xr:uid="{EB12760B-3974-4EDE-A035-DF84B1A41311}"/>
    <cellStyle name="Normal 7 4 2 4 5 3" xfId="8069" xr:uid="{5DD8CBE1-B409-43F9-B9FF-50DF6587B640}"/>
    <cellStyle name="Normal 7 4 2 4 5 3 2" xfId="28765" xr:uid="{370C96D7-FBE7-40F9-8A9B-886DE567E5B3}"/>
    <cellStyle name="Normal 7 4 2 4 5 3 3" xfId="18449" xr:uid="{B1CE3031-322D-4DD1-B80A-9F7C719B033D}"/>
    <cellStyle name="Normal 7 4 2 4 5 4" xfId="10902" xr:uid="{557ACEC6-F1DC-4A79-9810-8D8953082EEC}"/>
    <cellStyle name="Normal 7 4 2 4 5 4 2" xfId="21282" xr:uid="{0CDDFD9B-9EB1-4692-91EB-F5622CF0C425}"/>
    <cellStyle name="Normal 7 4 2 4 5 5" xfId="23513" xr:uid="{7E2BDC90-743A-4CDE-8836-16218CDC2524}"/>
    <cellStyle name="Normal 7 4 2 4 5 6" xfId="13485" xr:uid="{14228182-435A-49B9-BE81-AEA0E4143C69}"/>
    <cellStyle name="Normal 7 4 2 4 6" xfId="2457" xr:uid="{00000000-0005-0000-0000-000052080000}"/>
    <cellStyle name="Normal 7 4 2 4 6 2" xfId="5749" xr:uid="{BEE05D96-D934-44ED-8368-AB5368390DFA}"/>
    <cellStyle name="Normal 7 4 2 4 6 2 2" xfId="28418" xr:uid="{7F8ECA08-AA09-4CC0-8159-86D99A414513}"/>
    <cellStyle name="Normal 7 4 2 4 6 2 3" xfId="15129" xr:uid="{3A483F97-B87C-44B3-95BF-CB39AABC850F}"/>
    <cellStyle name="Normal 7 4 2 4 6 3" xfId="7582" xr:uid="{E5E8A413-96BF-4559-BFF9-177C0427E082}"/>
    <cellStyle name="Normal 7 4 2 4 6 3 2" xfId="17962" xr:uid="{3BCC37CF-BDBE-4A19-A6B5-234712581127}"/>
    <cellStyle name="Normal 7 4 2 4 6 4" xfId="10415" xr:uid="{7679A0CE-6406-44CC-B71F-1858387BF605}"/>
    <cellStyle name="Normal 7 4 2 4 6 4 2" xfId="20795" xr:uid="{2A7A0AD0-A7BB-4844-8D8A-11783CC6F84D}"/>
    <cellStyle name="Normal 7 4 2 4 6 5" xfId="23302" xr:uid="{016C8953-02D4-49D5-9CD7-28D2D1205CB3}"/>
    <cellStyle name="Normal 7 4 2 4 6 6" xfId="12845" xr:uid="{07BC2695-B784-4FD4-BDF9-A31E26E6F7BC}"/>
    <cellStyle name="Normal 7 4 2 4 7" xfId="2211" xr:uid="{00000000-0005-0000-0000-000046080000}"/>
    <cellStyle name="Normal 7 4 2 4 7 2" xfId="7338" xr:uid="{221DA03E-D7F9-4E77-A9C9-24C02853C977}"/>
    <cellStyle name="Normal 7 4 2 4 7 2 2" xfId="17718" xr:uid="{6CED23D0-11C3-4588-9D21-0C8A53415568}"/>
    <cellStyle name="Normal 7 4 2 4 7 3" xfId="10171" xr:uid="{3CA10CEC-1F46-49A4-AD82-2E0A0BFB4AC6}"/>
    <cellStyle name="Normal 7 4 2 4 7 3 2" xfId="20551" xr:uid="{FD603573-4CC7-446F-A03F-75FD3E980E0D}"/>
    <cellStyle name="Normal 7 4 2 4 7 4" xfId="25245" xr:uid="{15C0597D-BDEA-412E-9653-FDE4E25C5976}"/>
    <cellStyle name="Normal 7 4 2 4 7 5" xfId="14885" xr:uid="{9DEC71EC-8AAA-440B-8552-BBF414B6496B}"/>
    <cellStyle name="Normal 7 4 2 4 8" xfId="4063" xr:uid="{4ABD5869-1B00-438E-90E6-141CF70F662E}"/>
    <cellStyle name="Normal 7 4 2 4 8 2" xfId="8843" xr:uid="{A3182066-70FF-4554-9B51-2999B2DAB449}"/>
    <cellStyle name="Normal 7 4 2 4 8 2 2" xfId="19223" xr:uid="{14FDB6FA-BADB-42A2-BFFB-498D668741D8}"/>
    <cellStyle name="Normal 7 4 2 4 8 3" xfId="11676" xr:uid="{67463485-28B8-44FF-A5DB-8F59EC77DC61}"/>
    <cellStyle name="Normal 7 4 2 4 8 3 2" xfId="22056" xr:uid="{06A1252E-4FB3-4E5E-ADE0-E9F9384D9AFB}"/>
    <cellStyle name="Normal 7 4 2 4 8 4" xfId="16390" xr:uid="{812D0A9A-3224-450F-B429-5C40CC67D428}"/>
    <cellStyle name="Normal 7 4 2 4 9" xfId="5420" xr:uid="{EB804556-033E-41D6-BB9C-1704BDD851CC}"/>
    <cellStyle name="Normal 7 4 2 4 9 2" xfId="14717" xr:uid="{80299997-AD89-421B-B216-EC8F8ECF5499}"/>
    <cellStyle name="Normal 7 4 2 5" xfId="1408" xr:uid="{00000000-0005-0000-0000-000057070000}"/>
    <cellStyle name="Normal 7 4 2 5 10" xfId="10008" xr:uid="{4F4B021F-78DD-4C68-8420-3089DCEF5A6A}"/>
    <cellStyle name="Normal 7 4 2 5 10 2" xfId="20388" xr:uid="{CE9593AF-2159-4713-8852-371EC3B4ED27}"/>
    <cellStyle name="Normal 7 4 2 5 11" xfId="23948" xr:uid="{A21590B5-D5FA-4C2C-91F5-25C91CBC03BE}"/>
    <cellStyle name="Normal 7 4 2 5 12" xfId="12630" xr:uid="{9C79C262-5AB5-4E25-869D-83C091DC85CA}"/>
    <cellStyle name="Normal 7 4 2 5 2" xfId="1409" xr:uid="{00000000-0005-0000-0000-000058070000}"/>
    <cellStyle name="Normal 7 4 2 5 2 2" xfId="1410" xr:uid="{00000000-0005-0000-0000-000059070000}"/>
    <cellStyle name="Normal 7 4 2 5 2 2 2" xfId="5427" xr:uid="{DC90032F-A7C8-4259-A04D-01902D52223C}"/>
    <cellStyle name="Normal 7 4 2 5 2 2 2 2" xfId="24038" xr:uid="{CF8A841D-0A25-4FFF-BE10-9094372666BC}"/>
    <cellStyle name="Normal 7 4 2 5 2 2 2 3" xfId="26696" xr:uid="{3DCE1E5B-3503-41E4-BFFB-3FC924283F66}"/>
    <cellStyle name="Normal 7 4 2 5 2 2 2 4" xfId="14724" xr:uid="{2B527BCA-D423-4503-9122-2282CC9B0298}"/>
    <cellStyle name="Normal 7 4 2 5 2 2 3" xfId="7177" xr:uid="{50096904-D60E-493E-BF10-D12065D10048}"/>
    <cellStyle name="Normal 7 4 2 5 2 2 3 2" xfId="27659" xr:uid="{03596C6D-25D5-4684-8349-791B9C74B4EA}"/>
    <cellStyle name="Normal 7 4 2 5 2 2 3 3" xfId="26807" xr:uid="{B6522971-26A5-4705-B878-C0D14A90DE1B}"/>
    <cellStyle name="Normal 7 4 2 5 2 2 3 4" xfId="17557" xr:uid="{8977E768-8809-45AA-96F3-C21DCBF63BFA}"/>
    <cellStyle name="Normal 7 4 2 5 2 2 4" xfId="10010" xr:uid="{48744055-C16C-4E02-A1BC-C76C9D86DA11}"/>
    <cellStyle name="Normal 7 4 2 5 2 2 4 2" xfId="29453" xr:uid="{82CA0832-D893-4A15-A498-C3E504F5CA01}"/>
    <cellStyle name="Normal 7 4 2 5 2 2 4 3" xfId="20390" xr:uid="{35289887-E0A1-4325-95F5-3F4E4148E3BE}"/>
    <cellStyle name="Normal 7 4 2 5 2 2 5" xfId="24367" xr:uid="{5F8623EE-AFD1-4BEE-9EFD-0D1372A39FE6}"/>
    <cellStyle name="Normal 7 4 2 5 2 2 6" xfId="14025" xr:uid="{239B6095-F271-4FC3-8047-C5C6F98D064A}"/>
    <cellStyle name="Normal 7 4 2 5 2 3" xfId="2825" xr:uid="{00000000-0005-0000-0000-000056080000}"/>
    <cellStyle name="Normal 7 4 2 5 2 3 2" xfId="6041" xr:uid="{3B687E05-5AF1-476B-96EF-1D8891D56292}"/>
    <cellStyle name="Normal 7 4 2 5 2 3 2 2" xfId="26995" xr:uid="{F174BAD1-E068-460A-8850-0F44A204B877}"/>
    <cellStyle name="Normal 7 4 2 5 2 3 2 3" xfId="15495" xr:uid="{86FC6865-D5D6-4CBA-8CD2-E90836557260}"/>
    <cellStyle name="Normal 7 4 2 5 2 3 3" xfId="7948" xr:uid="{F6A66019-9BBF-4ACB-8D7D-4937110A8EBE}"/>
    <cellStyle name="Normal 7 4 2 5 2 3 3 2" xfId="18328" xr:uid="{BAC6A313-4AF2-4524-8E47-94D2C3D3D1A5}"/>
    <cellStyle name="Normal 7 4 2 5 2 3 4" xfId="10781" xr:uid="{0A47D0C6-4148-4166-B175-0CCD96ED5179}"/>
    <cellStyle name="Normal 7 4 2 5 2 3 4 2" xfId="21161" xr:uid="{F01EA6D1-BFD3-42D8-A2C4-14718DA00CB5}"/>
    <cellStyle name="Normal 7 4 2 5 2 3 5" xfId="24253" xr:uid="{AA11F716-55BF-4F43-A013-00199C546F74}"/>
    <cellStyle name="Normal 7 4 2 5 2 3 6" xfId="13299" xr:uid="{0481F61A-9C9E-4357-8143-C6223F165FDC}"/>
    <cellStyle name="Normal 7 4 2 5 2 4" xfId="4216" xr:uid="{7908C746-7B05-4A29-BD28-29DD803831E6}"/>
    <cellStyle name="Normal 7 4 2 5 2 4 2" xfId="8988" xr:uid="{FC7F19FB-A224-4058-B1A1-C2EE96C7387A}"/>
    <cellStyle name="Normal 7 4 2 5 2 4 2 2" xfId="29067" xr:uid="{D0F4EA3A-0818-40FE-B61C-EE1ED9C623F0}"/>
    <cellStyle name="Normal 7 4 2 5 2 4 2 3" xfId="19368" xr:uid="{137D3889-0DED-4D71-82F2-D317CF828EBA}"/>
    <cellStyle name="Normal 7 4 2 5 2 4 3" xfId="11821" xr:uid="{C342DDFB-92D1-4778-9890-97FC20A8E7CB}"/>
    <cellStyle name="Normal 7 4 2 5 2 4 3 2" xfId="22201" xr:uid="{A83F5AB7-AD6A-4A27-B11A-0F0A83494DAF}"/>
    <cellStyle name="Normal 7 4 2 5 2 4 4" xfId="25136" xr:uid="{00A57F31-AA66-4FC2-9856-226F21BACAC7}"/>
    <cellStyle name="Normal 7 4 2 5 2 4 5" xfId="16535" xr:uid="{7D249806-6434-4FAC-85B3-B5D837B174F4}"/>
    <cellStyle name="Normal 7 4 2 5 2 5" xfId="5426" xr:uid="{5F0D3FCF-1197-44C3-A71A-CAAAFF02276D}"/>
    <cellStyle name="Normal 7 4 2 5 2 5 2" xfId="27997" xr:uid="{395C09B6-4C2A-4833-A72E-B29AB0BD7E53}"/>
    <cellStyle name="Normal 7 4 2 5 2 5 3" xfId="14723" xr:uid="{8526D7D3-0BCB-4BE2-AE4F-B0CBD9A1B6A1}"/>
    <cellStyle name="Normal 7 4 2 5 2 6" xfId="7176" xr:uid="{57159596-E411-4E62-ADBF-E6BB82F754F9}"/>
    <cellStyle name="Normal 7 4 2 5 2 6 2" xfId="17556" xr:uid="{FDEE0A3F-33B6-4BAD-87B5-F9AEEB3A0EA7}"/>
    <cellStyle name="Normal 7 4 2 5 2 7" xfId="10009" xr:uid="{2D9544BA-5D50-49F7-8FF8-38F6B042B1CA}"/>
    <cellStyle name="Normal 7 4 2 5 2 7 2" xfId="20389" xr:uid="{950719A6-A31F-4584-939F-52764EAE2976}"/>
    <cellStyle name="Normal 7 4 2 5 2 8" xfId="23552" xr:uid="{4263F13F-552B-45CE-AF3A-A25450F4E864}"/>
    <cellStyle name="Normal 7 4 2 5 2 9" xfId="12788" xr:uid="{61519436-3F18-46C4-B474-45A63D9C7AB6}"/>
    <cellStyle name="Normal 7 4 2 5 3" xfId="1411" xr:uid="{00000000-0005-0000-0000-00005A070000}"/>
    <cellStyle name="Normal 7 4 2 5 3 2" xfId="4580" xr:uid="{13C40225-0DA6-4F7A-93D5-510AEB78A0A7}"/>
    <cellStyle name="Normal 7 4 2 5 3 2 2" xfId="9352" xr:uid="{D44B9B45-80A4-4714-85AB-36621735EB4D}"/>
    <cellStyle name="Normal 7 4 2 5 3 2 2 2" xfId="29324" xr:uid="{F8427771-6A35-471E-9329-001360E5C35D}"/>
    <cellStyle name="Normal 7 4 2 5 3 2 2 3" xfId="19732" xr:uid="{C4D49B9A-EA51-4BE5-ABDB-C3D5687FDDB7}"/>
    <cellStyle name="Normal 7 4 2 5 3 2 3" xfId="12185" xr:uid="{47BDBF7F-27BB-4465-8373-0A622B381B62}"/>
    <cellStyle name="Normal 7 4 2 5 3 2 3 2" xfId="22565" xr:uid="{0D8467CA-3267-43C9-AF76-1E246700C673}"/>
    <cellStyle name="Normal 7 4 2 5 3 2 4" xfId="24907" xr:uid="{BD3E6A35-BE3D-4EE6-BBC1-D8212640D94A}"/>
    <cellStyle name="Normal 7 4 2 5 3 2 5" xfId="16899" xr:uid="{D77F4839-19AF-472A-AADA-876BBE0B3BD5}"/>
    <cellStyle name="Normal 7 4 2 5 3 3" xfId="5428" xr:uid="{6450F5DD-3052-44AE-9F5F-80F6A3EE9490}"/>
    <cellStyle name="Normal 7 4 2 5 3 3 2" xfId="22755" xr:uid="{82362F64-8C4D-459D-B138-3C1EDCE14382}"/>
    <cellStyle name="Normal 7 4 2 5 3 3 3" xfId="26549" xr:uid="{6EAB76BA-E1F9-4B4D-966D-BA0117E7B0BE}"/>
    <cellStyle name="Normal 7 4 2 5 3 3 4" xfId="14725" xr:uid="{7C738719-6FAF-4FC4-A32B-0116FAEB40E9}"/>
    <cellStyle name="Normal 7 4 2 5 3 4" xfId="7178" xr:uid="{F4DCA465-1ACF-45FC-9534-C32CF99F1CA5}"/>
    <cellStyle name="Normal 7 4 2 5 3 4 2" xfId="23471" xr:uid="{E9F5805B-9470-4EDC-ADDD-DCD941EAFF16}"/>
    <cellStyle name="Normal 7 4 2 5 3 4 3" xfId="26453" xr:uid="{7EECDE86-A8D7-4793-908A-F6DAB116F831}"/>
    <cellStyle name="Normal 7 4 2 5 3 4 4" xfId="17558" xr:uid="{758244B3-D92B-47D8-924C-7A5248D7C923}"/>
    <cellStyle name="Normal 7 4 2 5 3 5" xfId="10011" xr:uid="{737537A2-C40F-4B9F-BAA8-A6B342AC2340}"/>
    <cellStyle name="Normal 7 4 2 5 3 5 2" xfId="29454" xr:uid="{9BC5852B-53C0-43F8-A843-A5FF9D6E31BC}"/>
    <cellStyle name="Normal 7 4 2 5 3 5 3" xfId="20391" xr:uid="{6A8F803F-AA2E-4885-A0DA-C945AE5CD861}"/>
    <cellStyle name="Normal 7 4 2 5 3 6" xfId="25188" xr:uid="{5377AF0B-B07A-4D2B-80C5-F1CB2867184F}"/>
    <cellStyle name="Normal 7 4 2 5 3 7" xfId="14026" xr:uid="{E5137585-FB68-46C2-919F-DBB481287483}"/>
    <cellStyle name="Normal 7 4 2 5 4" xfId="1412" xr:uid="{00000000-0005-0000-0000-00005B070000}"/>
    <cellStyle name="Normal 7 4 2 5 4 2" xfId="5429" xr:uid="{9D587BF4-AC59-4918-97E4-B9E003E19072}"/>
    <cellStyle name="Normal 7 4 2 5 4 2 2" xfId="23733" xr:uid="{B019886C-1359-412E-8D96-C792177B3565}"/>
    <cellStyle name="Normal 7 4 2 5 4 2 3" xfId="26743" xr:uid="{0CE44BB1-8AB8-4275-AE33-7E35FAB49585}"/>
    <cellStyle name="Normal 7 4 2 5 4 2 4" xfId="14726" xr:uid="{45111C35-E0D5-4B5A-BBAE-16A4BE097BFF}"/>
    <cellStyle name="Normal 7 4 2 5 4 3" xfId="7179" xr:uid="{1A27C967-9251-40DF-ACB2-443B5CAB8019}"/>
    <cellStyle name="Normal 7 4 2 5 4 3 2" xfId="26086" xr:uid="{25621472-5CE3-4A0C-9494-30A0E3A54AFA}"/>
    <cellStyle name="Normal 7 4 2 5 4 3 3" xfId="17559" xr:uid="{B0C8B698-FB26-484E-873B-62D78C810D27}"/>
    <cellStyle name="Normal 7 4 2 5 4 4" xfId="10012" xr:uid="{18B4609A-23DC-4F90-B039-9F6A4303ABA1}"/>
    <cellStyle name="Normal 7 4 2 5 4 4 2" xfId="20392" xr:uid="{20A456CB-E6B6-4F6C-A6B2-C6D2B971D143}"/>
    <cellStyle name="Normal 7 4 2 5 4 5" xfId="24172" xr:uid="{FF9718A2-9A1D-406D-BDBD-1FC6CBCA4784}"/>
    <cellStyle name="Normal 7 4 2 5 4 6" xfId="13486" xr:uid="{73718355-8767-4822-BFEC-ED8909E4E64E}"/>
    <cellStyle name="Normal 7 4 2 5 5" xfId="2517" xr:uid="{00000000-0005-0000-0000-000059080000}"/>
    <cellStyle name="Normal 7 4 2 5 5 2" xfId="5795" xr:uid="{D91E1A03-91FC-4180-8558-21FDFA7B1A85}"/>
    <cellStyle name="Normal 7 4 2 5 5 2 2" xfId="26100" xr:uid="{899F7A24-B9A1-4C50-AEEA-9D474FA4A6E9}"/>
    <cellStyle name="Normal 7 4 2 5 5 2 3" xfId="15189" xr:uid="{8D1B3C93-EBFA-4819-958C-2F0CACFE1EFD}"/>
    <cellStyle name="Normal 7 4 2 5 5 3" xfId="7642" xr:uid="{81309B9C-59D9-4CC5-AD67-F40A50081CEB}"/>
    <cellStyle name="Normal 7 4 2 5 5 3 2" xfId="18022" xr:uid="{6D0B638F-51FC-4BB7-8833-AF7913B19F01}"/>
    <cellStyle name="Normal 7 4 2 5 5 4" xfId="10475" xr:uid="{EFD4DDC0-ADF2-449A-AC6E-069161845BFB}"/>
    <cellStyle name="Normal 7 4 2 5 5 4 2" xfId="20855" xr:uid="{F324FADB-B8D1-4342-A415-E1AB18C1AAA2}"/>
    <cellStyle name="Normal 7 4 2 5 5 5" xfId="24029" xr:uid="{7544ACC1-4452-4E36-8156-B8EB3A130A24}"/>
    <cellStyle name="Normal 7 4 2 5 5 6" xfId="12905" xr:uid="{5AE87465-D9FC-4676-8514-A35A9F559BF3}"/>
    <cellStyle name="Normal 7 4 2 5 6" xfId="2396" xr:uid="{00000000-0005-0000-0000-000053080000}"/>
    <cellStyle name="Normal 7 4 2 5 6 2" xfId="7523" xr:uid="{C44AA49F-EA30-4C1D-A7AA-368AC4FD12B0}"/>
    <cellStyle name="Normal 7 4 2 5 6 2 2" xfId="26847" xr:uid="{02C9C303-5722-4CA6-87FC-A9A5EBC995CE}"/>
    <cellStyle name="Normal 7 4 2 5 6 2 3" xfId="17903" xr:uid="{BB5EF9F8-B020-44DA-B448-A5890D3EE6E7}"/>
    <cellStyle name="Normal 7 4 2 5 6 3" xfId="10356" xr:uid="{A10D214D-A674-40AB-A355-E21B492E83BF}"/>
    <cellStyle name="Normal 7 4 2 5 6 3 2" xfId="20736" xr:uid="{5334C005-9896-43BF-8600-46AA296A307E}"/>
    <cellStyle name="Normal 7 4 2 5 6 4" xfId="23578" xr:uid="{24E987B6-8535-4A6B-8AC4-EF7BF8D0DAFA}"/>
    <cellStyle name="Normal 7 4 2 5 6 5" xfId="15070" xr:uid="{F3169F16-BF1F-4788-9CAD-AC7C449E61D1}"/>
    <cellStyle name="Normal 7 4 2 5 7" xfId="4064" xr:uid="{CD24C5D8-64C7-4E38-AE6A-E07FD8DAA435}"/>
    <cellStyle name="Normal 7 4 2 5 7 2" xfId="8844" xr:uid="{C6CE6DB9-81FB-438A-BE86-E541574BECAE}"/>
    <cellStyle name="Normal 7 4 2 5 7 2 2" xfId="19224" xr:uid="{1C3F134B-79D1-4839-97F2-130859F8B169}"/>
    <cellStyle name="Normal 7 4 2 5 7 3" xfId="11677" xr:uid="{57EDC30A-257C-419F-B6B7-784485107058}"/>
    <cellStyle name="Normal 7 4 2 5 7 3 2" xfId="22057" xr:uid="{A0F18111-F1BD-406C-99C7-3E89D5CADB8E}"/>
    <cellStyle name="Normal 7 4 2 5 7 4" xfId="28078" xr:uid="{C85E6CB5-C3DC-4F9A-ACB4-F3E56903F176}"/>
    <cellStyle name="Normal 7 4 2 5 7 5" xfId="16391" xr:uid="{72DD76BE-E92C-41A1-92BB-CBDEE0DF260F}"/>
    <cellStyle name="Normal 7 4 2 5 8" xfId="5425" xr:uid="{BB73E277-5C4F-4CAB-9689-E95916508D19}"/>
    <cellStyle name="Normal 7 4 2 5 8 2" xfId="14722" xr:uid="{4D7B405F-719B-4273-86A8-7ADE3E7CDFF0}"/>
    <cellStyle name="Normal 7 4 2 5 9" xfId="7175" xr:uid="{E2FC0238-D568-49BD-8CAD-C4343ECF0472}"/>
    <cellStyle name="Normal 7 4 2 5 9 2" xfId="17555" xr:uid="{1DD1EA12-FE9F-4321-98B3-29F2E25FFBB5}"/>
    <cellStyle name="Normal 7 4 2 6" xfId="1413" xr:uid="{00000000-0005-0000-0000-00005C070000}"/>
    <cellStyle name="Normal 7 4 2 6 10" xfId="10013" xr:uid="{B005047F-553F-4924-9AED-EE4FF4F402CC}"/>
    <cellStyle name="Normal 7 4 2 6 10 2" xfId="20393" xr:uid="{AEEC708B-5BE3-4339-9329-464B6727CE2D}"/>
    <cellStyle name="Normal 7 4 2 6 11" xfId="23968" xr:uid="{B1BFA53B-4411-4F77-90BC-F1ACAFC20672}"/>
    <cellStyle name="Normal 7 4 2 6 12" xfId="12631" xr:uid="{356EBB20-4CFC-4623-8999-6556D895B666}"/>
    <cellStyle name="Normal 7 4 2 6 2" xfId="1414" xr:uid="{00000000-0005-0000-0000-00005D070000}"/>
    <cellStyle name="Normal 7 4 2 6 2 2" xfId="1415" xr:uid="{00000000-0005-0000-0000-00005E070000}"/>
    <cellStyle name="Normal 7 4 2 6 2 2 2" xfId="5432" xr:uid="{ACC49959-56F5-457B-8777-6A4362BBF026}"/>
    <cellStyle name="Normal 7 4 2 6 2 2 2 2" xfId="25082" xr:uid="{3B9B08C4-D6CA-4A0C-B355-9341D725EBDD}"/>
    <cellStyle name="Normal 7 4 2 6 2 2 2 3" xfId="28228" xr:uid="{20C2A7A5-F58B-4B9B-B161-904618D63BBB}"/>
    <cellStyle name="Normal 7 4 2 6 2 2 2 4" xfId="14729" xr:uid="{C0232D7C-B838-4704-8517-D1D2136571EB}"/>
    <cellStyle name="Normal 7 4 2 6 2 2 3" xfId="7182" xr:uid="{BE33CC03-26D6-4F9E-96FB-EF0745C5CFBC}"/>
    <cellStyle name="Normal 7 4 2 6 2 2 3 2" xfId="27661" xr:uid="{8A55FD98-BA27-42A1-B444-FCB1DEC93CE1}"/>
    <cellStyle name="Normal 7 4 2 6 2 2 3 3" xfId="28705" xr:uid="{F3335788-22CA-49A2-A198-B67340352892}"/>
    <cellStyle name="Normal 7 4 2 6 2 2 3 4" xfId="17562" xr:uid="{5D2F1BA3-BFA8-4272-8075-7B079CD1E603}"/>
    <cellStyle name="Normal 7 4 2 6 2 2 4" xfId="10015" xr:uid="{62D4065E-236E-4227-B202-B705D98E07CB}"/>
    <cellStyle name="Normal 7 4 2 6 2 2 4 2" xfId="29455" xr:uid="{953B8973-E9D4-4A28-9448-9283324B166F}"/>
    <cellStyle name="Normal 7 4 2 6 2 2 4 3" xfId="20395" xr:uid="{A4154077-145C-4608-B623-9B291738B4B5}"/>
    <cellStyle name="Normal 7 4 2 6 2 2 5" xfId="24110" xr:uid="{1E6376B6-685C-41F6-AA1A-0E1371E4F7E4}"/>
    <cellStyle name="Normal 7 4 2 6 2 2 6" xfId="14027" xr:uid="{F2E8C2ED-6652-4E5E-B034-69DEC9945787}"/>
    <cellStyle name="Normal 7 4 2 6 2 3" xfId="2826" xr:uid="{00000000-0005-0000-0000-00005D080000}"/>
    <cellStyle name="Normal 7 4 2 6 2 3 2" xfId="6042" xr:uid="{CD12F26D-7E38-4B72-BD0F-648FE20591B2}"/>
    <cellStyle name="Normal 7 4 2 6 2 3 2 2" xfId="26924" xr:uid="{7A04FC21-7B5E-4CD7-B124-1DF756BCC50B}"/>
    <cellStyle name="Normal 7 4 2 6 2 3 2 3" xfId="15496" xr:uid="{92AEBB35-1F1E-45DB-A179-204373507A49}"/>
    <cellStyle name="Normal 7 4 2 6 2 3 3" xfId="7949" xr:uid="{544102D1-B4FD-4580-AB52-37F5F53691B1}"/>
    <cellStyle name="Normal 7 4 2 6 2 3 3 2" xfId="18329" xr:uid="{D5BE6525-FBCC-4B18-A71C-5E613C285E72}"/>
    <cellStyle name="Normal 7 4 2 6 2 3 4" xfId="10782" xr:uid="{4F84140B-4949-4A65-8CA7-13438E35AAFE}"/>
    <cellStyle name="Normal 7 4 2 6 2 3 4 2" xfId="21162" xr:uid="{EADBB21F-4358-4A40-9D66-D97F8AD657E1}"/>
    <cellStyle name="Normal 7 4 2 6 2 3 5" xfId="24549" xr:uid="{236C8CB4-8771-4D9A-A151-835DD1644386}"/>
    <cellStyle name="Normal 7 4 2 6 2 3 6" xfId="13300" xr:uid="{FFBBAFCE-4E25-452F-A3A4-2BFC8F0A33A5}"/>
    <cellStyle name="Normal 7 4 2 6 2 4" xfId="4217" xr:uid="{CB5E1B9E-8298-4AB5-8BA2-CDA1208127F1}"/>
    <cellStyle name="Normal 7 4 2 6 2 4 2" xfId="8989" xr:uid="{8A08711D-C16C-4D26-A112-C5B19FD900A6}"/>
    <cellStyle name="Normal 7 4 2 6 2 4 2 2" xfId="29068" xr:uid="{7DBA42BE-1030-4A1A-9B27-A843FA100053}"/>
    <cellStyle name="Normal 7 4 2 6 2 4 2 3" xfId="19369" xr:uid="{185869D1-AB3E-426B-B499-220AD464EF35}"/>
    <cellStyle name="Normal 7 4 2 6 2 4 3" xfId="11822" xr:uid="{67F4D7A1-B4EE-4730-8EAD-10F1F3EF120C}"/>
    <cellStyle name="Normal 7 4 2 6 2 4 3 2" xfId="22202" xr:uid="{23FF878B-135C-476A-A974-E6D81A426931}"/>
    <cellStyle name="Normal 7 4 2 6 2 4 4" xfId="24155" xr:uid="{3F4AFEAA-481D-442A-A5F1-93DED3FB4675}"/>
    <cellStyle name="Normal 7 4 2 6 2 4 5" xfId="16536" xr:uid="{9DDB4BA9-5EFA-4772-8776-20EE45B267C5}"/>
    <cellStyle name="Normal 7 4 2 6 2 5" xfId="5431" xr:uid="{B53CA646-856C-40E3-B9B1-1B1C39C90F5B}"/>
    <cellStyle name="Normal 7 4 2 6 2 5 2" xfId="26380" xr:uid="{985CE4B6-9B97-404E-8FC0-9CA482811201}"/>
    <cellStyle name="Normal 7 4 2 6 2 5 3" xfId="14728" xr:uid="{0DB742FD-2D59-49F6-8D24-05C7BE73D3ED}"/>
    <cellStyle name="Normal 7 4 2 6 2 6" xfId="7181" xr:uid="{7F0CD3EC-A7ED-415E-BB71-E350FC058EFE}"/>
    <cellStyle name="Normal 7 4 2 6 2 6 2" xfId="17561" xr:uid="{BF747459-136E-42E9-B078-152299A8E6D6}"/>
    <cellStyle name="Normal 7 4 2 6 2 7" xfId="10014" xr:uid="{AE1DDB34-B94D-4F70-8B50-BBDACA9B0F46}"/>
    <cellStyle name="Normal 7 4 2 6 2 7 2" xfId="20394" xr:uid="{32D57998-B51C-4D26-AE68-6ED260EE16CF}"/>
    <cellStyle name="Normal 7 4 2 6 2 8" xfId="24492" xr:uid="{6CC6677E-E6E1-45EE-BA0C-C14C13A7610E}"/>
    <cellStyle name="Normal 7 4 2 6 2 9" xfId="12789" xr:uid="{173BBFF3-D0F4-4160-AFF4-3F0497245FA6}"/>
    <cellStyle name="Normal 7 4 2 6 3" xfId="1416" xr:uid="{00000000-0005-0000-0000-00005F070000}"/>
    <cellStyle name="Normal 7 4 2 6 3 2" xfId="4581" xr:uid="{1BF54EF6-A596-4E83-B706-8E4A11FB6522}"/>
    <cellStyle name="Normal 7 4 2 6 3 2 2" xfId="9353" xr:uid="{C70380DC-B373-40D4-AC39-627D89764B5A}"/>
    <cellStyle name="Normal 7 4 2 6 3 2 2 2" xfId="29325" xr:uid="{9C1A41FE-2635-4791-A25C-E3F106F38BD2}"/>
    <cellStyle name="Normal 7 4 2 6 3 2 2 3" xfId="19733" xr:uid="{C10CF57A-7449-4792-B663-B665D61B8051}"/>
    <cellStyle name="Normal 7 4 2 6 3 2 3" xfId="12186" xr:uid="{9987C1F0-235F-4763-85FC-D06D2B2C4ECF}"/>
    <cellStyle name="Normal 7 4 2 6 3 2 3 2" xfId="22566" xr:uid="{FB548799-0E5E-406E-9E65-6539CA2FCB7D}"/>
    <cellStyle name="Normal 7 4 2 6 3 2 4" xfId="23524" xr:uid="{43912BF1-D01E-4BCF-81CA-9DEFFB11AD82}"/>
    <cellStyle name="Normal 7 4 2 6 3 2 5" xfId="16900" xr:uid="{BA4ECC0D-83ED-407F-BCAA-064BFB4F01C3}"/>
    <cellStyle name="Normal 7 4 2 6 3 3" xfId="5433" xr:uid="{586EF2D9-24F5-4293-9A1C-40A22B06FF20}"/>
    <cellStyle name="Normal 7 4 2 6 3 3 2" xfId="26866" xr:uid="{9703619E-5EBC-4ECB-9542-BD3FC3B49889}"/>
    <cellStyle name="Normal 7 4 2 6 3 3 3" xfId="27059" xr:uid="{898A3EAE-B37A-42A8-A9B5-A4B9E4D060D4}"/>
    <cellStyle name="Normal 7 4 2 6 3 3 4" xfId="14730" xr:uid="{0BBC9CEC-1798-4D37-915A-9BA30FF844EE}"/>
    <cellStyle name="Normal 7 4 2 6 3 4" xfId="7183" xr:uid="{81C49B6A-535B-4744-9D34-E03E2DC1FC01}"/>
    <cellStyle name="Normal 7 4 2 6 3 4 2" xfId="26070" xr:uid="{54965685-2E95-4A9A-8DAC-26B9ACC33AAE}"/>
    <cellStyle name="Normal 7 4 2 6 3 4 3" xfId="26077" xr:uid="{4B8C6A35-BB5E-4E04-8659-982CCD8A6CCD}"/>
    <cellStyle name="Normal 7 4 2 6 3 4 4" xfId="17563" xr:uid="{B27B0C0C-397F-4F16-AD78-649203BA9DBB}"/>
    <cellStyle name="Normal 7 4 2 6 3 5" xfId="10016" xr:uid="{DB3DA74A-F661-4D5D-9965-C692008A5E5F}"/>
    <cellStyle name="Normal 7 4 2 6 3 5 2" xfId="29456" xr:uid="{D3B1CD2D-4B81-49DE-99E0-FDDCC3584FA2}"/>
    <cellStyle name="Normal 7 4 2 6 3 5 3" xfId="20396" xr:uid="{06C36481-C097-46B8-BFA2-9452BC204D9B}"/>
    <cellStyle name="Normal 7 4 2 6 3 6" xfId="23180" xr:uid="{1DB60C66-997E-4EBF-BC69-CA57773C7EEB}"/>
    <cellStyle name="Normal 7 4 2 6 3 7" xfId="14028" xr:uid="{38A60E8F-1A15-4F0E-B1BC-C7F451D6E98E}"/>
    <cellStyle name="Normal 7 4 2 6 4" xfId="1417" xr:uid="{00000000-0005-0000-0000-000060070000}"/>
    <cellStyle name="Normal 7 4 2 6 4 2" xfId="5434" xr:uid="{1098EACB-F920-4291-9391-EFC70FC55943}"/>
    <cellStyle name="Normal 7 4 2 6 4 2 2" xfId="25673" xr:uid="{A31B6F93-403A-46B7-838C-23C6F6A7892F}"/>
    <cellStyle name="Normal 7 4 2 6 4 2 3" xfId="27222" xr:uid="{AF167C8A-3895-4A44-9B5F-E4A0FD058299}"/>
    <cellStyle name="Normal 7 4 2 6 4 2 4" xfId="14731" xr:uid="{F0BBF8B3-23E5-4EA8-81AF-B1566C2E3D6F}"/>
    <cellStyle name="Normal 7 4 2 6 4 3" xfId="7184" xr:uid="{F100B69C-70E3-4089-B3A4-FA365EB5D525}"/>
    <cellStyle name="Normal 7 4 2 6 4 3 2" xfId="27073" xr:uid="{847359D5-C1DB-48F5-8BE8-52AA144B6839}"/>
    <cellStyle name="Normal 7 4 2 6 4 3 3" xfId="17564" xr:uid="{E755EA97-62BB-408D-812C-AD918708BE0D}"/>
    <cellStyle name="Normal 7 4 2 6 4 4" xfId="10017" xr:uid="{62B92776-CB32-4631-AAD3-0911FDE28057}"/>
    <cellStyle name="Normal 7 4 2 6 4 4 2" xfId="20397" xr:uid="{7E4BA555-3E90-425F-AD14-F5855C84BBEB}"/>
    <cellStyle name="Normal 7 4 2 6 4 5" xfId="24505" xr:uid="{D1F60048-1F01-454C-8F29-5C365FD9AE94}"/>
    <cellStyle name="Normal 7 4 2 6 4 6" xfId="13487" xr:uid="{A33226EE-2783-4EA0-AEF9-1D2369B95F25}"/>
    <cellStyle name="Normal 7 4 2 6 5" xfId="2580" xr:uid="{00000000-0005-0000-0000-000060080000}"/>
    <cellStyle name="Normal 7 4 2 6 5 2" xfId="5845" xr:uid="{17D75B77-B2E5-482C-AF94-4F4BB57B6AA4}"/>
    <cellStyle name="Normal 7 4 2 6 5 2 2" xfId="28577" xr:uid="{47400427-7ED5-4ED7-8D01-2982F6F56245}"/>
    <cellStyle name="Normal 7 4 2 6 5 2 3" xfId="15252" xr:uid="{0692E47A-8ABA-490E-B809-91E5AD376575}"/>
    <cellStyle name="Normal 7 4 2 6 5 3" xfId="7705" xr:uid="{8F573EFC-8B2A-4675-9DAA-06B413A2D871}"/>
    <cellStyle name="Normal 7 4 2 6 5 3 2" xfId="18085" xr:uid="{A72F17EF-D17E-457D-A99B-9EDDAE54C255}"/>
    <cellStyle name="Normal 7 4 2 6 5 4" xfId="10538" xr:uid="{FE721382-46EC-47CE-9E00-1C7D2AD5CB5C}"/>
    <cellStyle name="Normal 7 4 2 6 5 4 2" xfId="20918" xr:uid="{BA75287A-DD7E-48BF-B60B-1477C427A975}"/>
    <cellStyle name="Normal 7 4 2 6 5 5" xfId="25293" xr:uid="{2E4EDD41-397C-4261-A4FE-33FF3F5E5E5E}"/>
    <cellStyle name="Normal 7 4 2 6 5 6" xfId="12968" xr:uid="{D2E29B5C-A764-4CBE-A5A5-82E3569611B1}"/>
    <cellStyle name="Normal 7 4 2 6 6" xfId="2397" xr:uid="{00000000-0005-0000-0000-00005A080000}"/>
    <cellStyle name="Normal 7 4 2 6 6 2" xfId="7524" xr:uid="{21F174A7-4987-4EBF-A1EF-44A664994639}"/>
    <cellStyle name="Normal 7 4 2 6 6 2 2" xfId="26785" xr:uid="{FCC0CB2D-E4EF-45DB-B929-DFB54B1569B1}"/>
    <cellStyle name="Normal 7 4 2 6 6 2 3" xfId="17904" xr:uid="{6AAD9FE9-06E3-4AD8-95AD-40296A6C342B}"/>
    <cellStyle name="Normal 7 4 2 6 6 3" xfId="10357" xr:uid="{96808953-3DDB-4A9D-9F4C-E5CBDC75F4BE}"/>
    <cellStyle name="Normal 7 4 2 6 6 3 2" xfId="20737" xr:uid="{A6BE3F22-05B0-4709-A6B2-6F8C6FB45ECB}"/>
    <cellStyle name="Normal 7 4 2 6 6 4" xfId="23099" xr:uid="{50A340EA-2354-4D27-A57E-7B444BE316CA}"/>
    <cellStyle name="Normal 7 4 2 6 6 5" xfId="15071" xr:uid="{02E62824-B523-4CBE-9AC5-A726FE865AD8}"/>
    <cellStyle name="Normal 7 4 2 6 7" xfId="4065" xr:uid="{787504FD-E615-4DF1-9D77-BBECC0DE93F8}"/>
    <cellStyle name="Normal 7 4 2 6 7 2" xfId="8845" xr:uid="{FCF05B19-81FB-4A54-BEB7-F0A61DB12570}"/>
    <cellStyle name="Normal 7 4 2 6 7 2 2" xfId="19225" xr:uid="{32B3D620-F75A-4CAD-B1E5-597DD8136D45}"/>
    <cellStyle name="Normal 7 4 2 6 7 3" xfId="11678" xr:uid="{33C1B2BD-D14A-44C0-9307-05BFF67FA58E}"/>
    <cellStyle name="Normal 7 4 2 6 7 3 2" xfId="22058" xr:uid="{6B631C3B-0DB2-48F2-B87D-D2F45125569C}"/>
    <cellStyle name="Normal 7 4 2 6 7 4" xfId="28106" xr:uid="{F5261F1D-F1B9-45E8-8F81-7C53A7BE747C}"/>
    <cellStyle name="Normal 7 4 2 6 7 5" xfId="16392" xr:uid="{D8E47FB0-8BB3-4344-AB82-69A4BA1C62CB}"/>
    <cellStyle name="Normal 7 4 2 6 8" xfId="5430" xr:uid="{1F40B752-6737-46EE-A6DF-1B75DA96DBD1}"/>
    <cellStyle name="Normal 7 4 2 6 8 2" xfId="14727" xr:uid="{391F89FC-6944-4964-B2E1-FDFC3C4ED719}"/>
    <cellStyle name="Normal 7 4 2 6 9" xfId="7180" xr:uid="{450B9847-020C-49F1-B642-B0DEC3E29F00}"/>
    <cellStyle name="Normal 7 4 2 6 9 2" xfId="17560" xr:uid="{ACCB61D8-4537-48D9-9271-7E8864C9E44C}"/>
    <cellStyle name="Normal 7 4 2 7" xfId="1418" xr:uid="{00000000-0005-0000-0000-000061070000}"/>
    <cellStyle name="Normal 7 4 2 7 10" xfId="12632" xr:uid="{94DB8E25-984C-4D8D-A56D-979E81D1A1DE}"/>
    <cellStyle name="Normal 7 4 2 7 2" xfId="1419" xr:uid="{00000000-0005-0000-0000-000062070000}"/>
    <cellStyle name="Normal 7 4 2 7 2 2" xfId="2989" xr:uid="{00000000-0005-0000-0000-000063080000}"/>
    <cellStyle name="Normal 7 4 2 7 2 2 2" xfId="6139" xr:uid="{1266CA9C-5035-448E-8939-3C069FE41792}"/>
    <cellStyle name="Normal 7 4 2 7 2 2 2 2" xfId="27831" xr:uid="{6BA6E3E3-0B5D-4725-AD7D-45FA59660042}"/>
    <cellStyle name="Normal 7 4 2 7 2 2 2 3" xfId="26312" xr:uid="{14734C87-6DE6-4D0B-84FB-F5E620DB5FDB}"/>
    <cellStyle name="Normal 7 4 2 7 2 2 2 4" xfId="15617" xr:uid="{6FB34FEA-6554-4BE3-8D10-9AD6CE81D6C6}"/>
    <cellStyle name="Normal 7 4 2 7 2 2 3" xfId="8070" xr:uid="{CE9E1B3D-C1FD-4CBA-A6BB-D92144A0865F}"/>
    <cellStyle name="Normal 7 4 2 7 2 2 3 2" xfId="27722" xr:uid="{0032E810-F024-4C77-AE8D-9373B8055228}"/>
    <cellStyle name="Normal 7 4 2 7 2 2 3 3" xfId="18450" xr:uid="{B3FB1B6C-478C-4CD5-A026-5797CBD64E79}"/>
    <cellStyle name="Normal 7 4 2 7 2 2 4" xfId="10903" xr:uid="{4415CB7F-40E9-45E1-85D9-6DABC2764ED3}"/>
    <cellStyle name="Normal 7 4 2 7 2 2 4 2" xfId="21283" xr:uid="{3E1FD531-B551-4991-9904-10393FE33A3C}"/>
    <cellStyle name="Normal 7 4 2 7 2 2 5" xfId="23828" xr:uid="{E0E623C1-45BB-4EFA-87D1-5D1FD674B409}"/>
    <cellStyle name="Normal 7 4 2 7 2 2 6" xfId="13488" xr:uid="{6258D515-6824-426D-9C18-B099CE2EE0A9}"/>
    <cellStyle name="Normal 7 4 2 7 2 3" xfId="5436" xr:uid="{73706557-7274-4A62-9D2E-9D0F68BD4BC2}"/>
    <cellStyle name="Normal 7 4 2 7 2 3 2" xfId="23500" xr:uid="{15F8D672-281A-4D72-AD12-49CEE82E7533}"/>
    <cellStyle name="Normal 7 4 2 7 2 3 3" xfId="27196" xr:uid="{D064E7A5-6181-4134-830F-81AF10BBEB20}"/>
    <cellStyle name="Normal 7 4 2 7 2 3 4" xfId="14733" xr:uid="{DB7C5814-2379-4983-8608-9F3F172D6E7F}"/>
    <cellStyle name="Normal 7 4 2 7 2 4" xfId="7186" xr:uid="{3836BD7D-4B8E-4F9B-8B5D-7B489FC8B2BF}"/>
    <cellStyle name="Normal 7 4 2 7 2 4 2" xfId="26634" xr:uid="{18E5D6C6-EF43-4D85-8CE8-AE7EE66E87D1}"/>
    <cellStyle name="Normal 7 4 2 7 2 4 3" xfId="27243" xr:uid="{6B17FA2A-E0D2-44FB-8207-51940BE33BD3}"/>
    <cellStyle name="Normal 7 4 2 7 2 4 4" xfId="17566" xr:uid="{DFEF93DD-08C3-4443-844E-F6CA5FDD1CF2}"/>
    <cellStyle name="Normal 7 4 2 7 2 5" xfId="10019" xr:uid="{0889C94F-1ABA-4FC6-9E28-0795963A3FA9}"/>
    <cellStyle name="Normal 7 4 2 7 2 5 2" xfId="29457" xr:uid="{70201FCB-86E4-489F-8B22-D4D9F690346B}"/>
    <cellStyle name="Normal 7 4 2 7 2 5 3" xfId="20399" xr:uid="{89FBEA2D-C08B-4774-AF5A-524674D3512A}"/>
    <cellStyle name="Normal 7 4 2 7 2 6" xfId="23849" xr:uid="{DF26400E-02C4-4589-8613-8A8F024D1767}"/>
    <cellStyle name="Normal 7 4 2 7 2 7" xfId="12790" xr:uid="{BFB7021A-E11C-42FB-8F02-FE5A49CDF78E}"/>
    <cellStyle name="Normal 7 4 2 7 3" xfId="1420" xr:uid="{00000000-0005-0000-0000-000063070000}"/>
    <cellStyle name="Normal 7 4 2 7 3 2" xfId="5437" xr:uid="{82B5E694-2FC5-4E24-8479-0FC41482D483}"/>
    <cellStyle name="Normal 7 4 2 7 3 2 2" xfId="26971" xr:uid="{2BF54BE0-ED09-4508-B9C3-888EF3FACA7E}"/>
    <cellStyle name="Normal 7 4 2 7 3 2 3" xfId="28157" xr:uid="{41CB8755-7976-4FA8-92E0-440C84D9FADA}"/>
    <cellStyle name="Normal 7 4 2 7 3 2 4" xfId="14734" xr:uid="{8D89238C-0030-4AB4-9F24-B117B919F0F0}"/>
    <cellStyle name="Normal 7 4 2 7 3 3" xfId="7187" xr:uid="{0008B33A-5D63-4F47-B563-238954287A5F}"/>
    <cellStyle name="Normal 7 4 2 7 3 3 2" xfId="28237" xr:uid="{260C5BFE-EE4A-4508-BB9D-B54A34FC1DD1}"/>
    <cellStyle name="Normal 7 4 2 7 3 3 3" xfId="26043" xr:uid="{7BC6694E-8F7E-426B-982B-C6FE59EE42A5}"/>
    <cellStyle name="Normal 7 4 2 7 3 3 4" xfId="17567" xr:uid="{27E6BAC9-0590-4F18-8EA6-355AEED43B58}"/>
    <cellStyle name="Normal 7 4 2 7 3 4" xfId="10020" xr:uid="{D6282C0B-23EE-4436-B69D-F5E8D9CEA92A}"/>
    <cellStyle name="Normal 7 4 2 7 3 4 2" xfId="29458" xr:uid="{794BD335-970E-4ABE-8731-2B8B81EFDD62}"/>
    <cellStyle name="Normal 7 4 2 7 3 4 3" xfId="20400" xr:uid="{5459E404-4B22-4EAD-B82F-42EE3543FD20}"/>
    <cellStyle name="Normal 7 4 2 7 3 5" xfId="23109" xr:uid="{BCC33169-2365-4075-A213-E531A6313F02}"/>
    <cellStyle name="Normal 7 4 2 7 3 6" xfId="13301" xr:uid="{44BF5C5C-C4C7-4BF3-978B-7EB2E005626C}"/>
    <cellStyle name="Normal 7 4 2 7 4" xfId="2398" xr:uid="{00000000-0005-0000-0000-000061080000}"/>
    <cellStyle name="Normal 7 4 2 7 4 2" xfId="7525" xr:uid="{86492D43-90EB-48CF-8201-D4300A5D77A1}"/>
    <cellStyle name="Normal 7 4 2 7 4 2 2" xfId="25867" xr:uid="{FFB7116F-81E7-4660-99A9-B36EAAF51FAD}"/>
    <cellStyle name="Normal 7 4 2 7 4 2 3" xfId="17905" xr:uid="{9EBB2063-CA9F-41AA-ACB2-36A461FE1529}"/>
    <cellStyle name="Normal 7 4 2 7 4 3" xfId="10358" xr:uid="{54018CCB-AB0E-4704-9798-FE8BC0349EED}"/>
    <cellStyle name="Normal 7 4 2 7 4 3 2" xfId="20738" xr:uid="{9AD254BA-D173-4481-812D-E6A24542D02F}"/>
    <cellStyle name="Normal 7 4 2 7 4 4" xfId="24787" xr:uid="{9018913B-342D-4E75-A25C-8C37B551CB05}"/>
    <cellStyle name="Normal 7 4 2 7 4 5" xfId="15072" xr:uid="{7DD61C3C-68EC-4DA4-8FD3-0480FC45329D}"/>
    <cellStyle name="Normal 7 4 2 7 5" xfId="4066" xr:uid="{77472886-F551-449A-8098-A7FB30B7B646}"/>
    <cellStyle name="Normal 7 4 2 7 5 2" xfId="8846" xr:uid="{F84EA359-FB2C-4639-A40E-838E073F2E29}"/>
    <cellStyle name="Normal 7 4 2 7 5 2 2" xfId="28995" xr:uid="{7BF56CC5-6A5C-4EF6-B5F0-8F2CBE3D79FE}"/>
    <cellStyle name="Normal 7 4 2 7 5 2 3" xfId="19226" xr:uid="{8AD95E74-020B-4D2D-9F96-D8EB383DF9DA}"/>
    <cellStyle name="Normal 7 4 2 7 5 3" xfId="11679" xr:uid="{C12A5A78-6510-436E-A32D-926A5FAD00FB}"/>
    <cellStyle name="Normal 7 4 2 7 5 3 2" xfId="22059" xr:uid="{B6EEC522-B3A4-4B2E-85A7-A04BC0C8DDFB}"/>
    <cellStyle name="Normal 7 4 2 7 5 4" xfId="22811" xr:uid="{37258880-037A-4767-9152-4095A0169B94}"/>
    <cellStyle name="Normal 7 4 2 7 5 5" xfId="16393" xr:uid="{6E299FD7-684B-4802-A6FF-86435AC177AA}"/>
    <cellStyle name="Normal 7 4 2 7 6" xfId="5435" xr:uid="{D3C90363-648C-472E-B1D6-0895137A7634}"/>
    <cellStyle name="Normal 7 4 2 7 6 2" xfId="26327" xr:uid="{B017C560-B810-4746-8C55-B4995878F636}"/>
    <cellStyle name="Normal 7 4 2 7 6 3" xfId="26509" xr:uid="{92F04E2A-EF45-425E-B460-6E5D80E4539C}"/>
    <cellStyle name="Normal 7 4 2 7 6 4" xfId="14732" xr:uid="{BAE21227-5844-4849-AED3-9A0C92C98A8C}"/>
    <cellStyle name="Normal 7 4 2 7 7" xfId="7185" xr:uid="{7CC78FA1-708E-40DD-960B-EAF910F14868}"/>
    <cellStyle name="Normal 7 4 2 7 7 2" xfId="26420" xr:uid="{6A8787EE-F31E-4982-9135-5F1148B2FDBE}"/>
    <cellStyle name="Normal 7 4 2 7 7 3" xfId="17565" xr:uid="{23954045-1D4A-4E58-9EDC-5DC74BA99BA5}"/>
    <cellStyle name="Normal 7 4 2 7 8" xfId="10018" xr:uid="{94B3A68A-3BD4-419B-9AC3-B8BD758CE315}"/>
    <cellStyle name="Normal 7 4 2 7 8 2" xfId="20398" xr:uid="{FB3E73B1-994C-477B-9EC3-AED1D1AD3CD1}"/>
    <cellStyle name="Normal 7 4 2 7 9" xfId="24624" xr:uid="{E09003C2-1B00-4328-BBF9-063EA82CCD48}"/>
    <cellStyle name="Normal 7 4 2 8" xfId="1421" xr:uid="{00000000-0005-0000-0000-000064070000}"/>
    <cellStyle name="Normal 7 4 2 8 10" xfId="12633" xr:uid="{764DDC1B-9402-4F8E-8F51-32FAF920D60E}"/>
    <cellStyle name="Normal 7 4 2 8 2" xfId="1422" xr:uid="{00000000-0005-0000-0000-000065070000}"/>
    <cellStyle name="Normal 7 4 2 8 2 2" xfId="2990" xr:uid="{00000000-0005-0000-0000-000067080000}"/>
    <cellStyle name="Normal 7 4 2 8 2 2 2" xfId="6140" xr:uid="{9041C163-69A9-43CC-9E9A-D833F2C7176D}"/>
    <cellStyle name="Normal 7 4 2 8 2 2 2 2" xfId="26202" xr:uid="{B493E099-C3E2-4544-9AA4-825065CBA4E2}"/>
    <cellStyle name="Normal 7 4 2 8 2 2 2 3" xfId="27474" xr:uid="{3AB40F7B-C570-4D06-ADBC-05D10685A382}"/>
    <cellStyle name="Normal 7 4 2 8 2 2 2 4" xfId="15618" xr:uid="{662CF5B3-522E-4A27-8305-2C33727EF944}"/>
    <cellStyle name="Normal 7 4 2 8 2 2 3" xfId="8071" xr:uid="{A7D51079-161A-4855-A031-386021851227}"/>
    <cellStyle name="Normal 7 4 2 8 2 2 3 2" xfId="28766" xr:uid="{E2D87E69-31E9-42B6-96CD-1C9BA892C7BB}"/>
    <cellStyle name="Normal 7 4 2 8 2 2 3 3" xfId="18451" xr:uid="{A4CED350-C79A-4982-82E0-0E78037D358B}"/>
    <cellStyle name="Normal 7 4 2 8 2 2 4" xfId="10904" xr:uid="{CB272D73-6214-4DBE-B2F7-601C344F4AED}"/>
    <cellStyle name="Normal 7 4 2 8 2 2 4 2" xfId="21284" xr:uid="{A51A0245-F2DF-4AE0-AADB-DA7AF0E58429}"/>
    <cellStyle name="Normal 7 4 2 8 2 2 5" xfId="25246" xr:uid="{3814E4DE-EEA9-49D4-9238-DCCEEA448DD9}"/>
    <cellStyle name="Normal 7 4 2 8 2 2 6" xfId="13489" xr:uid="{CC3172A9-4FD7-4114-8024-2F839FFAC561}"/>
    <cellStyle name="Normal 7 4 2 8 2 3" xfId="5439" xr:uid="{336699C8-1CEE-4FE0-A41F-11B48F3781CB}"/>
    <cellStyle name="Normal 7 4 2 8 2 3 2" xfId="25140" xr:uid="{143F8DC0-D0F0-4F1B-A5F6-49BBA04A9BAA}"/>
    <cellStyle name="Normal 7 4 2 8 2 3 3" xfId="27240" xr:uid="{FCF3E825-A10B-4A4B-9EA1-E9B2699347E6}"/>
    <cellStyle name="Normal 7 4 2 8 2 3 4" xfId="14736" xr:uid="{F4C934E6-EF23-4A45-A8C7-37BB666CB016}"/>
    <cellStyle name="Normal 7 4 2 8 2 4" xfId="7189" xr:uid="{18D41000-B14D-4DB2-B55D-9828FC100708}"/>
    <cellStyle name="Normal 7 4 2 8 2 4 2" xfId="26094" xr:uid="{B5DDF77C-89DA-471A-8272-5E6E03F47423}"/>
    <cellStyle name="Normal 7 4 2 8 2 4 3" xfId="26434" xr:uid="{EADE3D3C-76DB-4633-9772-34B4800C979C}"/>
    <cellStyle name="Normal 7 4 2 8 2 4 4" xfId="17569" xr:uid="{2AEDA77A-D5D4-4E04-B75B-45DDA0F9A858}"/>
    <cellStyle name="Normal 7 4 2 8 2 5" xfId="10022" xr:uid="{0B9161BD-1312-4222-8C65-7C901862FE49}"/>
    <cellStyle name="Normal 7 4 2 8 2 5 2" xfId="29459" xr:uid="{3B11A4C3-9B9B-404A-AAB3-C3FF001AC2C4}"/>
    <cellStyle name="Normal 7 4 2 8 2 5 3" xfId="20402" xr:uid="{22CC1A39-7AB0-474E-9DD9-C58BA7F6E7DB}"/>
    <cellStyle name="Normal 7 4 2 8 2 6" xfId="23374" xr:uid="{4798756F-1AD2-44D4-A672-6B80D892F56E}"/>
    <cellStyle name="Normal 7 4 2 8 2 7" xfId="12791" xr:uid="{BF2F52C6-13F2-4F1D-9924-D50FFADB0400}"/>
    <cellStyle name="Normal 7 4 2 8 3" xfId="1423" xr:uid="{00000000-0005-0000-0000-000066070000}"/>
    <cellStyle name="Normal 7 4 2 8 3 2" xfId="5440" xr:uid="{DF7E501D-4D91-426D-AD30-9FD2EF2BFCE7}"/>
    <cellStyle name="Normal 7 4 2 8 3 2 2" xfId="27432" xr:uid="{7D3C8E64-94D2-442D-AA48-12B7CF08B5B7}"/>
    <cellStyle name="Normal 7 4 2 8 3 2 3" xfId="28600" xr:uid="{1FEA78ED-3976-4495-9929-FD5F90723AF7}"/>
    <cellStyle name="Normal 7 4 2 8 3 2 4" xfId="14737" xr:uid="{E3B0F55E-0118-4914-A1F6-148CF20F42D4}"/>
    <cellStyle name="Normal 7 4 2 8 3 3" xfId="7190" xr:uid="{E0B26F10-6A1D-4076-95F6-2A99FD4F5D93}"/>
    <cellStyle name="Normal 7 4 2 8 3 3 2" xfId="27425" xr:uid="{5A5AEE34-4573-48E5-9EB2-1803A67C8182}"/>
    <cellStyle name="Normal 7 4 2 8 3 3 3" xfId="27401" xr:uid="{2556DBBF-00E5-435C-841D-7AE47896058F}"/>
    <cellStyle name="Normal 7 4 2 8 3 3 4" xfId="17570" xr:uid="{050D4FF1-B4FE-48C8-B357-5E446ABB2642}"/>
    <cellStyle name="Normal 7 4 2 8 3 4" xfId="10023" xr:uid="{D2779331-985F-4D2A-B82B-048C9760EA3D}"/>
    <cellStyle name="Normal 7 4 2 8 3 4 2" xfId="29460" xr:uid="{637DFF79-F514-4FB7-8A89-4E4CEE4DC035}"/>
    <cellStyle name="Normal 7 4 2 8 3 4 3" xfId="20403" xr:uid="{1B7A3929-C49F-4C4E-A47E-E6A72371383E}"/>
    <cellStyle name="Normal 7 4 2 8 3 5" xfId="25125" xr:uid="{7A71748C-01E1-42B4-AA1C-8BCDE39C24C6}"/>
    <cellStyle name="Normal 7 4 2 8 3 6" xfId="13302" xr:uid="{D245C534-4BE7-4770-B518-4D1A290DFB03}"/>
    <cellStyle name="Normal 7 4 2 8 4" xfId="2399" xr:uid="{00000000-0005-0000-0000-000065080000}"/>
    <cellStyle name="Normal 7 4 2 8 4 2" xfId="7526" xr:uid="{7A821489-26D7-4677-B041-69A2C39EA31A}"/>
    <cellStyle name="Normal 7 4 2 8 4 2 2" xfId="26246" xr:uid="{3F381CF9-2F0E-45E0-99AC-CBE86D141DBD}"/>
    <cellStyle name="Normal 7 4 2 8 4 2 3" xfId="17906" xr:uid="{2272D246-2772-444E-8657-CD6E53F0122A}"/>
    <cellStyle name="Normal 7 4 2 8 4 3" xfId="10359" xr:uid="{E3E695FB-914F-4538-A5FE-829A11F73630}"/>
    <cellStyle name="Normal 7 4 2 8 4 3 2" xfId="20739" xr:uid="{E48C7E1C-2B52-443E-BF89-E06BBDE3396E}"/>
    <cellStyle name="Normal 7 4 2 8 4 4" xfId="25498" xr:uid="{A4BA8B26-23DB-4570-B019-11C38E654B92}"/>
    <cellStyle name="Normal 7 4 2 8 4 5" xfId="15073" xr:uid="{D4271D88-5D5E-4508-BFC3-E6279DEB43BE}"/>
    <cellStyle name="Normal 7 4 2 8 5" xfId="4067" xr:uid="{DEAF12DA-3FA9-4DCB-8904-0FEFEC41EF1A}"/>
    <cellStyle name="Normal 7 4 2 8 5 2" xfId="8847" xr:uid="{1E336397-8442-444B-B4E3-A2BBFD7CEBFF}"/>
    <cellStyle name="Normal 7 4 2 8 5 2 2" xfId="28996" xr:uid="{75514FFB-B72B-46F8-ACF7-870092C6E62D}"/>
    <cellStyle name="Normal 7 4 2 8 5 2 3" xfId="19227" xr:uid="{4DA0DEEB-F0A6-4D78-B87F-5D39B35D266F}"/>
    <cellStyle name="Normal 7 4 2 8 5 3" xfId="11680" xr:uid="{D55E82D3-75FE-4EF0-A82A-5C356FFF3CB3}"/>
    <cellStyle name="Normal 7 4 2 8 5 3 2" xfId="22060" xr:uid="{C7ED9254-E5EE-4DDC-883D-9503F73F9DA8}"/>
    <cellStyle name="Normal 7 4 2 8 5 4" xfId="24974" xr:uid="{A72BF85D-5E4B-40FC-84A2-4CFFF781B86B}"/>
    <cellStyle name="Normal 7 4 2 8 5 5" xfId="16394" xr:uid="{D3B83BD2-8D64-4965-BCEF-EA03A12C7646}"/>
    <cellStyle name="Normal 7 4 2 8 6" xfId="5438" xr:uid="{7F3F327F-51DB-4F24-9C4B-E5C89DF83EE3}"/>
    <cellStyle name="Normal 7 4 2 8 6 2" xfId="26897" xr:uid="{E8A65548-4070-4D93-BEEB-7CCF5EE40D86}"/>
    <cellStyle name="Normal 7 4 2 8 6 3" xfId="26870" xr:uid="{84838828-46F0-4DEF-BA3F-EAB48AF9A8E2}"/>
    <cellStyle name="Normal 7 4 2 8 6 4" xfId="14735" xr:uid="{69A46E30-CEE4-4EEB-93D4-36FD588DE682}"/>
    <cellStyle name="Normal 7 4 2 8 7" xfId="7188" xr:uid="{022E0D6E-5008-440E-94C0-FCA08E2C0C61}"/>
    <cellStyle name="Normal 7 4 2 8 7 2" xfId="26951" xr:uid="{2FCBC965-BC6D-4F97-8AB6-7B6C07325484}"/>
    <cellStyle name="Normal 7 4 2 8 7 3" xfId="17568" xr:uid="{D552055A-C5C7-4BFF-92A2-74EE2AEF58D8}"/>
    <cellStyle name="Normal 7 4 2 8 8" xfId="10021" xr:uid="{9EB0C26B-B5D2-4F74-A99F-8154FF2AFA9E}"/>
    <cellStyle name="Normal 7 4 2 8 8 2" xfId="20401" xr:uid="{FAE3E505-1AB7-4AFC-99DE-4F30A123E761}"/>
    <cellStyle name="Normal 7 4 2 8 9" xfId="24217" xr:uid="{90CC9198-C7BD-4DC7-A6D9-37C25CDAEFF2}"/>
    <cellStyle name="Normal 7 4 2 9" xfId="1424" xr:uid="{00000000-0005-0000-0000-000067070000}"/>
    <cellStyle name="Normal 7 4 2 9 10" xfId="12626" xr:uid="{DFDE78C4-8E58-41BD-A9CC-0E3FE4FF757E}"/>
    <cellStyle name="Normal 7 4 2 9 2" xfId="3443" xr:uid="{00000000-0005-0000-0000-00006A080000}"/>
    <cellStyle name="Normal 7 4 2 9 2 2" xfId="6498" xr:uid="{D6E9C181-6061-4F0C-B3EA-ED194457DA41}"/>
    <cellStyle name="Normal 7 4 2 9 2 2 2" xfId="25659" xr:uid="{AF607323-AC0D-414A-8F77-EE6893045231}"/>
    <cellStyle name="Normal 7 4 2 9 2 2 3" xfId="26411" xr:uid="{509785D6-8A2F-42A6-B8DB-8ABF8E3C060A}"/>
    <cellStyle name="Normal 7 4 2 9 2 2 4" xfId="16069" xr:uid="{A58D279F-36A8-461F-89B9-FFE923980C7C}"/>
    <cellStyle name="Normal 7 4 2 9 2 3" xfId="8522" xr:uid="{EF66F453-D807-4980-B50E-4CCBAFB733A8}"/>
    <cellStyle name="Normal 7 4 2 9 2 3 2" xfId="28603" xr:uid="{B547C6E4-D9DC-4171-8FAD-C356971CE623}"/>
    <cellStyle name="Normal 7 4 2 9 2 3 3" xfId="28937" xr:uid="{0E25B91D-7487-4276-B067-0ABEBC60BEDF}"/>
    <cellStyle name="Normal 7 4 2 9 2 3 4" xfId="18902" xr:uid="{02A1BA71-9964-4CB4-A4D8-1ADEA24125BC}"/>
    <cellStyle name="Normal 7 4 2 9 2 4" xfId="11355" xr:uid="{54519620-988D-49D7-A0EA-4A122FE56D51}"/>
    <cellStyle name="Normal 7 4 2 9 2 4 2" xfId="29483" xr:uid="{FC835250-DF4C-4944-8875-1A77052EC6B1}"/>
    <cellStyle name="Normal 7 4 2 9 2 4 3" xfId="21735" xr:uid="{6E24494B-DCF2-4A6B-A86C-9F188EF0E2F6}"/>
    <cellStyle name="Normal 7 4 2 9 2 5" xfId="25159" xr:uid="{A329167D-D56F-4DA6-B18E-91E3E4955854}"/>
    <cellStyle name="Normal 7 4 2 9 2 6" xfId="14029" xr:uid="{4C006EB8-F23A-4180-92FA-69EFDB76ED45}"/>
    <cellStyle name="Normal 7 4 2 9 3" xfId="2818" xr:uid="{00000000-0005-0000-0000-00006B080000}"/>
    <cellStyle name="Normal 7 4 2 9 3 2" xfId="6034" xr:uid="{795FEE40-626B-42B5-BAF9-A3BEA4C1BB8C}"/>
    <cellStyle name="Normal 7 4 2 9 3 2 2" xfId="26770" xr:uid="{87813332-7EAD-4E02-9112-3A1229BE077B}"/>
    <cellStyle name="Normal 7 4 2 9 3 2 3" xfId="15488" xr:uid="{DCBA6F41-7C2A-414B-A542-F8AB5A081384}"/>
    <cellStyle name="Normal 7 4 2 9 3 3" xfId="7941" xr:uid="{A1F020B0-9442-4F1D-A526-F7270CF91865}"/>
    <cellStyle name="Normal 7 4 2 9 3 3 2" xfId="18321" xr:uid="{3EB35884-0264-4057-AE8C-9FAA1A3E7328}"/>
    <cellStyle name="Normal 7 4 2 9 3 4" xfId="10774" xr:uid="{3F4BB8D7-6A93-4816-BC7A-13FB97BEC3AF}"/>
    <cellStyle name="Normal 7 4 2 9 3 4 2" xfId="21154" xr:uid="{13474AFC-43F4-443F-BE0B-320A30877F95}"/>
    <cellStyle name="Normal 7 4 2 9 3 5" xfId="25144" xr:uid="{6B8F29FD-44AE-4E2F-8C63-D9C0C2430D48}"/>
    <cellStyle name="Normal 7 4 2 9 3 6" xfId="13289" xr:uid="{5C832931-E50C-4A84-AC60-CCB69FE73A52}"/>
    <cellStyle name="Normal 7 4 2 9 4" xfId="2392" xr:uid="{00000000-0005-0000-0000-000069080000}"/>
    <cellStyle name="Normal 7 4 2 9 4 2" xfId="7519" xr:uid="{7870606D-1837-44BD-BC37-7E3134EB028F}"/>
    <cellStyle name="Normal 7 4 2 9 4 2 2" xfId="26414" xr:uid="{FF062303-D59F-49DD-AAC3-2A4BA0C5BA02}"/>
    <cellStyle name="Normal 7 4 2 9 4 2 3" xfId="17899" xr:uid="{C8470F4B-0DC2-4EF0-BD9F-ED27D4F6CB5A}"/>
    <cellStyle name="Normal 7 4 2 9 4 3" xfId="10352" xr:uid="{4D7874B9-E019-443B-B306-FA092DEC4B01}"/>
    <cellStyle name="Normal 7 4 2 9 4 3 2" xfId="20732" xr:uid="{585F05EA-88E4-4145-84E6-9E74DDADE4AE}"/>
    <cellStyle name="Normal 7 4 2 9 4 4" xfId="23870" xr:uid="{AFFA7455-76C5-4A6D-AEC8-973157377937}"/>
    <cellStyle name="Normal 7 4 2 9 4 5" xfId="15066" xr:uid="{B1DA497D-9798-4947-85EB-2DFFC2B3D5A0}"/>
    <cellStyle name="Normal 7 4 2 9 5" xfId="4096" xr:uid="{A842F1E4-1C7A-4362-BC43-4637DC25B33F}"/>
    <cellStyle name="Normal 7 4 2 9 5 2" xfId="8870" xr:uid="{E5C15C7A-E4A4-4CBD-BCBC-C757F7FB36EB}"/>
    <cellStyle name="Normal 7 4 2 9 5 2 2" xfId="19250" xr:uid="{F5CF3878-642A-43DB-BF34-E6CA3F0EA0BE}"/>
    <cellStyle name="Normal 7 4 2 9 5 3" xfId="11703" xr:uid="{117745DD-C582-496B-9D1E-46B70FE21667}"/>
    <cellStyle name="Normal 7 4 2 9 5 3 2" xfId="22083" xr:uid="{6A9EA27A-94F0-48FF-B287-40F1488F38AA}"/>
    <cellStyle name="Normal 7 4 2 9 5 4" xfId="27759" xr:uid="{2936B5FE-D440-4912-B0A0-9AB4800926E0}"/>
    <cellStyle name="Normal 7 4 2 9 5 5" xfId="16417" xr:uid="{07618204-4FC9-4EDF-BD54-DADBDD2AB6B1}"/>
    <cellStyle name="Normal 7 4 2 9 6" xfId="5441" xr:uid="{4C217F3C-EC4B-448B-A6F0-DF227F715B36}"/>
    <cellStyle name="Normal 7 4 2 9 6 2" xfId="14738" xr:uid="{92D1C401-A612-4185-9E34-B9FD7B5A1E0C}"/>
    <cellStyle name="Normal 7 4 2 9 7" xfId="7191" xr:uid="{10B00204-3DB2-47A6-950C-F9215B517CCC}"/>
    <cellStyle name="Normal 7 4 2 9 7 2" xfId="17571" xr:uid="{674329F4-AE34-4A67-BEF0-E293902B27BD}"/>
    <cellStyle name="Normal 7 4 2 9 8" xfId="10024" xr:uid="{99634E40-1A29-4CCD-AD4E-A2253FDB5D72}"/>
    <cellStyle name="Normal 7 4 2 9 8 2" xfId="20404" xr:uid="{244B2B4B-504F-45AA-A156-A6C6DAC7A6B6}"/>
    <cellStyle name="Normal 7 4 2 9 9" xfId="23433" xr:uid="{187FFA7C-3B7F-4477-A6E0-532B8B6D20FC}"/>
    <cellStyle name="Normal 7 4 20" xfId="23420" xr:uid="{560269DD-4FB6-443C-9D5A-BCA4A87C8567}"/>
    <cellStyle name="Normal 7 4 21" xfId="12391" xr:uid="{78020374-5E69-42E9-9C1C-CA25722A3109}"/>
    <cellStyle name="Normal 7 4 3" xfId="1425" xr:uid="{00000000-0005-0000-0000-000068070000}"/>
    <cellStyle name="Normal 7 4 3 10" xfId="5442" xr:uid="{C369CAD4-6E23-40D4-A836-672D1462F693}"/>
    <cellStyle name="Normal 7 4 3 10 2" xfId="14739" xr:uid="{7E55366E-75AD-4BA1-A727-D0583EBE90C3}"/>
    <cellStyle name="Normal 7 4 3 11" xfId="7192" xr:uid="{0B7C27FE-72A1-4F2E-882E-9EF1BC97106C}"/>
    <cellStyle name="Normal 7 4 3 11 2" xfId="17572" xr:uid="{4EEEDC54-1342-4B0A-B166-087A6D2AEEAD}"/>
    <cellStyle name="Normal 7 4 3 12" xfId="10025" xr:uid="{E732EAF0-F96F-48CF-9F7A-C0CBA9BC5432}"/>
    <cellStyle name="Normal 7 4 3 12 2" xfId="20405" xr:uid="{49E1E74F-71EF-4F1C-AD0E-90E359AF8CCB}"/>
    <cellStyle name="Normal 7 4 3 13" xfId="23483" xr:uid="{47A70420-A2A9-41DE-AA50-2BF0B5A3C8AD}"/>
    <cellStyle name="Normal 7 4 3 14" xfId="12410" xr:uid="{369AE292-FCDB-4819-B036-27F97726FB3B}"/>
    <cellStyle name="Normal 7 4 3 2" xfId="1426" xr:uid="{00000000-0005-0000-0000-000069070000}"/>
    <cellStyle name="Normal 7 4 3 2 10" xfId="7193" xr:uid="{2E0ABF26-5374-4290-A047-2C58A8227129}"/>
    <cellStyle name="Normal 7 4 3 2 10 2" xfId="17573" xr:uid="{396054ED-31D5-4B50-8579-D2DC193BBA01}"/>
    <cellStyle name="Normal 7 4 3 2 11" xfId="10026" xr:uid="{AB474B92-B5A4-4F31-86C9-46914798584A}"/>
    <cellStyle name="Normal 7 4 3 2 11 2" xfId="20406" xr:uid="{979AABA8-78AF-4E30-A6D0-985F1669E228}"/>
    <cellStyle name="Normal 7 4 3 2 12" xfId="22694" xr:uid="{A51C8BFF-F624-4974-B58B-B31555F393BD}"/>
    <cellStyle name="Normal 7 4 3 2 13" xfId="12470" xr:uid="{A89F8D3A-8214-40EA-ABAD-20CD723F2742}"/>
    <cellStyle name="Normal 7 4 3 2 2" xfId="1427" xr:uid="{00000000-0005-0000-0000-00006A070000}"/>
    <cellStyle name="Normal 7 4 3 2 2 10" xfId="10027" xr:uid="{9FD8A555-7A7B-47CE-8FEF-C456F4145EAB}"/>
    <cellStyle name="Normal 7 4 3 2 2 10 2" xfId="20407" xr:uid="{0029460B-CCCD-48EA-BB22-22239F4AAE76}"/>
    <cellStyle name="Normal 7 4 3 2 2 11" xfId="22906" xr:uid="{CB737441-0451-493A-B999-E5301B36F1C2}"/>
    <cellStyle name="Normal 7 4 3 2 2 12" xfId="12635" xr:uid="{DCD91032-04B0-4F09-8630-4478A35CD128}"/>
    <cellStyle name="Normal 7 4 3 2 2 2" xfId="2829" xr:uid="{00000000-0005-0000-0000-00006F080000}"/>
    <cellStyle name="Normal 7 4 3 2 2 2 2" xfId="3445" xr:uid="{00000000-0005-0000-0000-000070080000}"/>
    <cellStyle name="Normal 7 4 3 2 2 2 2 2" xfId="6500" xr:uid="{73A91FAC-8613-4027-A5BA-6AE933FD408E}"/>
    <cellStyle name="Normal 7 4 3 2 2 2 2 2 2" xfId="28312" xr:uid="{5FFBBE1D-255B-4763-A079-A6BEF753B5D3}"/>
    <cellStyle name="Normal 7 4 3 2 2 2 2 2 3" xfId="28247" xr:uid="{6DE3B26C-2185-455B-AF8E-B203BB4D126C}"/>
    <cellStyle name="Normal 7 4 3 2 2 2 2 2 4" xfId="16071" xr:uid="{F97FE7E3-C7AA-4795-A148-9D2A85B8CBA2}"/>
    <cellStyle name="Normal 7 4 3 2 2 2 2 3" xfId="8524" xr:uid="{BDA0CCFD-9723-4FEC-803F-F710041E190E}"/>
    <cellStyle name="Normal 7 4 3 2 2 2 2 3 2" xfId="28938" xr:uid="{EE6549BB-6E10-4DB0-BB3C-F04D23E78B70}"/>
    <cellStyle name="Normal 7 4 3 2 2 2 2 3 3" xfId="18904" xr:uid="{B9E0C6DC-AF27-408C-9952-F29578D91555}"/>
    <cellStyle name="Normal 7 4 3 2 2 2 2 4" xfId="11357" xr:uid="{DF6325A3-6120-4C43-8647-26D0489490F5}"/>
    <cellStyle name="Normal 7 4 3 2 2 2 2 4 2" xfId="21737" xr:uid="{8B137044-9094-44BE-840D-E4C6ED98F0D9}"/>
    <cellStyle name="Normal 7 4 3 2 2 2 2 5" xfId="23132" xr:uid="{D4DDEAEF-6C19-4D83-95A6-099272D66830}"/>
    <cellStyle name="Normal 7 4 3 2 2 2 2 6" xfId="14031" xr:uid="{535B6EB0-279D-4C7B-BE13-9884454E50BC}"/>
    <cellStyle name="Normal 7 4 3 2 2 2 3" xfId="4366" xr:uid="{77596B4F-F602-4722-A351-F785FD60A7E7}"/>
    <cellStyle name="Normal 7 4 3 2 2 2 3 2" xfId="9138" xr:uid="{C31CC852-97F2-4584-AE45-B2782F8C5E6E}"/>
    <cellStyle name="Normal 7 4 3 2 2 2 3 2 2" xfId="29181" xr:uid="{3F619BC3-5FA2-4B13-A833-32DA547B3E29}"/>
    <cellStyle name="Normal 7 4 3 2 2 2 3 2 3" xfId="19518" xr:uid="{FD1E87B0-BC72-47AF-B722-8D69342202EB}"/>
    <cellStyle name="Normal 7 4 3 2 2 2 3 3" xfId="11971" xr:uid="{C915D1DB-CF42-4E04-AB1B-D2FECA0D456D}"/>
    <cellStyle name="Normal 7 4 3 2 2 2 3 3 2" xfId="22351" xr:uid="{17772FA0-B8D8-4A5F-874D-62C8045E9355}"/>
    <cellStyle name="Normal 7 4 3 2 2 2 3 4" xfId="23316" xr:uid="{2E932ACB-2132-4D31-9BDD-0C7BB62784E7}"/>
    <cellStyle name="Normal 7 4 3 2 2 2 3 5" xfId="16685" xr:uid="{F938DDC9-6772-4E20-AC96-34B02072E7DD}"/>
    <cellStyle name="Normal 7 4 3 2 2 2 4" xfId="6045" xr:uid="{A2E7AD9E-4C3A-4EF6-8D2C-2EE0BABDB26E}"/>
    <cellStyle name="Normal 7 4 3 2 2 2 4 2" xfId="28516" xr:uid="{D9EE22C2-9722-4779-ABFC-5C853846D868}"/>
    <cellStyle name="Normal 7 4 3 2 2 2 4 3" xfId="15499" xr:uid="{0787DD3D-75F4-4B77-B226-57B449D82234}"/>
    <cellStyle name="Normal 7 4 3 2 2 2 5" xfId="7952" xr:uid="{5441EE2B-D936-489D-9EBE-9784A22F64F1}"/>
    <cellStyle name="Normal 7 4 3 2 2 2 5 2" xfId="18332" xr:uid="{1CEDD6E3-F816-47AA-9346-714025A00908}"/>
    <cellStyle name="Normal 7 4 3 2 2 2 6" xfId="10785" xr:uid="{59C2E9FD-C4D8-4357-9071-9887B6DEE46F}"/>
    <cellStyle name="Normal 7 4 3 2 2 2 6 2" xfId="21165" xr:uid="{39D776FF-EE52-4020-A835-6AE2523CED41}"/>
    <cellStyle name="Normal 7 4 3 2 2 2 7" xfId="24039" xr:uid="{49765F66-5107-44ED-A16D-3EC0454B4BFA}"/>
    <cellStyle name="Normal 7 4 3 2 2 2 8" xfId="13305" xr:uid="{5CCD7CD2-BA35-4202-81D4-C8C157A4EDE8}"/>
    <cellStyle name="Normal 7 4 3 2 2 3" xfId="3446" xr:uid="{00000000-0005-0000-0000-000071080000}"/>
    <cellStyle name="Normal 7 4 3 2 2 3 2" xfId="4582" xr:uid="{448BA9DD-CA71-4DD4-9A4A-98AC19CD0CE6}"/>
    <cellStyle name="Normal 7 4 3 2 2 3 2 2" xfId="9354" xr:uid="{E92207E9-8361-42B0-B86D-18828B8D9E09}"/>
    <cellStyle name="Normal 7 4 3 2 2 3 2 2 2" xfId="29326" xr:uid="{BEA8D4E0-A165-4EF0-B274-C351B0992894}"/>
    <cellStyle name="Normal 7 4 3 2 2 3 2 2 3" xfId="19734" xr:uid="{B5F2B030-D025-46A3-9DE3-E1053033F439}"/>
    <cellStyle name="Normal 7 4 3 2 2 3 2 3" xfId="12187" xr:uid="{F0DF7214-F1EA-4BE6-A67F-DAD43EA13FAE}"/>
    <cellStyle name="Normal 7 4 3 2 2 3 2 3 2" xfId="22567" xr:uid="{DB403025-7911-486A-A3FD-C254DE64CB5E}"/>
    <cellStyle name="Normal 7 4 3 2 2 3 2 4" xfId="27275" xr:uid="{4346FAE6-88C2-4B14-B648-0908CF5F5982}"/>
    <cellStyle name="Normal 7 4 3 2 2 3 2 5" xfId="16901" xr:uid="{ADFAEA55-BD5A-4623-8389-DFAB4EBE6B30}"/>
    <cellStyle name="Normal 7 4 3 2 2 3 3" xfId="6501" xr:uid="{520C026B-62FA-45B6-95E0-484FCC53083F}"/>
    <cellStyle name="Normal 7 4 3 2 2 3 3 2" xfId="28607" xr:uid="{C897C46F-99A8-4007-90ED-9A99E7AF6F58}"/>
    <cellStyle name="Normal 7 4 3 2 2 3 3 3" xfId="16072" xr:uid="{F5CABBCC-D517-4B6D-A06E-D8F75282FBCE}"/>
    <cellStyle name="Normal 7 4 3 2 2 3 4" xfId="8525" xr:uid="{3729610D-88BC-4173-9FCE-F431092F9000}"/>
    <cellStyle name="Normal 7 4 3 2 2 3 4 2" xfId="18905" xr:uid="{E6D5C908-F513-4FFF-94A8-9C385E02D92B}"/>
    <cellStyle name="Normal 7 4 3 2 2 3 5" xfId="11358" xr:uid="{C8B369C4-6E3E-4043-A7A3-2DBBE5A5EEE4}"/>
    <cellStyle name="Normal 7 4 3 2 2 3 5 2" xfId="21738" xr:uid="{2A4305E4-BB5C-496F-BC5B-49AD81EAD71D}"/>
    <cellStyle name="Normal 7 4 3 2 2 3 6" xfId="24456" xr:uid="{004AE425-5CEF-4BF9-B966-9DA729332B64}"/>
    <cellStyle name="Normal 7 4 3 2 2 3 7" xfId="14032" xr:uid="{90D6CE88-CD3F-49B3-9CCA-153BB73EB1F4}"/>
    <cellStyle name="Normal 7 4 3 2 2 4" xfId="3444" xr:uid="{00000000-0005-0000-0000-000072080000}"/>
    <cellStyle name="Normal 7 4 3 2 2 4 2" xfId="6499" xr:uid="{EB1A46E9-0FE2-4CAA-9295-95259B6574B9}"/>
    <cellStyle name="Normal 7 4 3 2 2 4 2 2" xfId="25966" xr:uid="{5E021479-D919-4B53-A37F-E3021A4A4C58}"/>
    <cellStyle name="Normal 7 4 3 2 2 4 2 3" xfId="16070" xr:uid="{BE7FB648-4CC2-40F0-96AE-D8F325984D9F}"/>
    <cellStyle name="Normal 7 4 3 2 2 4 3" xfId="8523" xr:uid="{777CCF37-BB25-4772-A0DC-981B9D2E7A87}"/>
    <cellStyle name="Normal 7 4 3 2 2 4 3 2" xfId="18903" xr:uid="{AE8E2B10-346F-47B4-9B2E-77F81B9526C2}"/>
    <cellStyle name="Normal 7 4 3 2 2 4 4" xfId="11356" xr:uid="{BBC2A0CE-EF62-486A-9D34-6338A93DC58C}"/>
    <cellStyle name="Normal 7 4 3 2 2 4 4 2" xfId="21736" xr:uid="{041F560B-48AB-42D2-A448-E298E35B1CC5}"/>
    <cellStyle name="Normal 7 4 3 2 2 4 5" xfId="23912" xr:uid="{C5DAC3F0-87A3-448C-B2FA-D1124791F83A}"/>
    <cellStyle name="Normal 7 4 3 2 2 4 6" xfId="14030" xr:uid="{76E94513-B395-4A5B-9A19-E0C9AF0486B0}"/>
    <cellStyle name="Normal 7 4 3 2 2 5" xfId="2646" xr:uid="{00000000-0005-0000-0000-000073080000}"/>
    <cellStyle name="Normal 7 4 3 2 2 5 2" xfId="5908" xr:uid="{991E32FB-FFEC-4EA7-9CFA-9C42ED05704F}"/>
    <cellStyle name="Normal 7 4 3 2 2 5 2 2" xfId="27454" xr:uid="{A709F353-F263-4736-9BD8-43DE5C3A1F1E}"/>
    <cellStyle name="Normal 7 4 3 2 2 5 2 3" xfId="15318" xr:uid="{EC252FE6-7278-4F83-A335-0B4F2B31C299}"/>
    <cellStyle name="Normal 7 4 3 2 2 5 3" xfId="7771" xr:uid="{BF3A39B9-A372-4F64-BA03-7A2CB5013155}"/>
    <cellStyle name="Normal 7 4 3 2 2 5 3 2" xfId="18151" xr:uid="{F7951E38-6DB3-42DD-A715-E051A96463DF}"/>
    <cellStyle name="Normal 7 4 3 2 2 5 4" xfId="10604" xr:uid="{A6C5F2DA-65F0-4837-AC0B-F544FBC34583}"/>
    <cellStyle name="Normal 7 4 3 2 2 5 4 2" xfId="20984" xr:uid="{CC5D2271-DC00-4E5E-AFDE-354FCBEB032E}"/>
    <cellStyle name="Normal 7 4 3 2 2 5 5" xfId="23859" xr:uid="{683ABF96-C534-42EC-96FE-087BCB2CEFFA}"/>
    <cellStyle name="Normal 7 4 3 2 2 5 6" xfId="13035" xr:uid="{555E0BEF-EA73-478D-97B4-3F259BFE293E}"/>
    <cellStyle name="Normal 7 4 3 2 2 6" xfId="2401" xr:uid="{00000000-0005-0000-0000-00006E080000}"/>
    <cellStyle name="Normal 7 4 3 2 2 6 2" xfId="7528" xr:uid="{B7D2C21E-E0D9-45E7-A65D-035B94FE8B2B}"/>
    <cellStyle name="Normal 7 4 3 2 2 6 2 2" xfId="17908" xr:uid="{FB97DE76-37F7-4312-9792-DADF345222B9}"/>
    <cellStyle name="Normal 7 4 3 2 2 6 3" xfId="10361" xr:uid="{84F3CEE3-971D-41E2-8788-31836FAA8B11}"/>
    <cellStyle name="Normal 7 4 3 2 2 6 3 2" xfId="20741" xr:uid="{11C0C840-C431-469C-B2DA-4DEF3F50D488}"/>
    <cellStyle name="Normal 7 4 3 2 2 6 4" xfId="25587" xr:uid="{283B6E97-968B-4F13-B48B-E1C3A2BE1C14}"/>
    <cellStyle name="Normal 7 4 3 2 2 6 5" xfId="15075" xr:uid="{442A0DA2-0514-4A45-ABB2-8E3FEBB68A4E}"/>
    <cellStyle name="Normal 7 4 3 2 2 7" xfId="4101" xr:uid="{5EFD4A15-4447-498E-A1F4-436CC18FD198}"/>
    <cellStyle name="Normal 7 4 3 2 2 7 2" xfId="8875" xr:uid="{E1E5E935-8613-425E-99C8-C13E6C6CE237}"/>
    <cellStyle name="Normal 7 4 3 2 2 7 2 2" xfId="19255" xr:uid="{D46AA6BF-B9D2-47B2-A934-C6205DF9E734}"/>
    <cellStyle name="Normal 7 4 3 2 2 7 3" xfId="11708" xr:uid="{3D93CCC8-260A-4414-BFCB-792F1491E5BD}"/>
    <cellStyle name="Normal 7 4 3 2 2 7 3 2" xfId="22088" xr:uid="{D6E8D4B0-0118-4AB7-BF38-587E40144071}"/>
    <cellStyle name="Normal 7 4 3 2 2 7 4" xfId="16422" xr:uid="{88D7E175-8BEC-464D-A5E9-B3DC7325B47A}"/>
    <cellStyle name="Normal 7 4 3 2 2 8" xfId="5444" xr:uid="{8E7E55A8-31B2-436C-9C83-C7D65E223C4C}"/>
    <cellStyle name="Normal 7 4 3 2 2 8 2" xfId="14741" xr:uid="{22FFCC05-27A4-40D7-AAAF-85620A809732}"/>
    <cellStyle name="Normal 7 4 3 2 2 9" xfId="7194" xr:uid="{004D57DF-3249-4E47-812A-2F3A521EE2C6}"/>
    <cellStyle name="Normal 7 4 3 2 2 9 2" xfId="17574" xr:uid="{B5B7B915-20E5-49CE-8BAD-437A52656451}"/>
    <cellStyle name="Normal 7 4 3 2 3" xfId="1428" xr:uid="{00000000-0005-0000-0000-00006B070000}"/>
    <cellStyle name="Normal 7 4 3 2 3 2" xfId="3447" xr:uid="{00000000-0005-0000-0000-000075080000}"/>
    <cellStyle name="Normal 7 4 3 2 3 2 2" xfId="6502" xr:uid="{21205F71-0D82-48F6-A296-F4892DB16333}"/>
    <cellStyle name="Normal 7 4 3 2 3 2 2 2" xfId="25918" xr:uid="{789EB38F-23A3-4908-8B10-A46B8010D0CA}"/>
    <cellStyle name="Normal 7 4 3 2 3 2 2 3" xfId="28079" xr:uid="{40051244-9B90-4AFF-8D4B-96A99796BEE4}"/>
    <cellStyle name="Normal 7 4 3 2 3 2 2 4" xfId="16073" xr:uid="{6C408732-3AE7-4EC2-B8C5-858C2DD6BE0C}"/>
    <cellStyle name="Normal 7 4 3 2 3 2 3" xfId="8526" xr:uid="{E103CC02-1ACB-4465-9645-7C3FE3CD6878}"/>
    <cellStyle name="Normal 7 4 3 2 3 2 3 2" xfId="28939" xr:uid="{4EAD5B8C-9A20-4B2D-99FD-A03A229996F1}"/>
    <cellStyle name="Normal 7 4 3 2 3 2 3 3" xfId="18906" xr:uid="{0852BAA3-CB15-47A3-91F9-32C7A65D879E}"/>
    <cellStyle name="Normal 7 4 3 2 3 2 4" xfId="11359" xr:uid="{9032075C-26ED-4781-966B-B0368C910AAE}"/>
    <cellStyle name="Normal 7 4 3 2 3 2 4 2" xfId="21739" xr:uid="{73A39CD6-9DDB-4407-B97F-C94710083B05}"/>
    <cellStyle name="Normal 7 4 3 2 3 2 5" xfId="23557" xr:uid="{0F0FD7DD-4A65-4952-92C4-0057997402F0}"/>
    <cellStyle name="Normal 7 4 3 2 3 2 6" xfId="14033" xr:uid="{F2AC072C-4C48-4344-BDF4-A2048CA14A6B}"/>
    <cellStyle name="Normal 7 4 3 2 3 3" xfId="2828" xr:uid="{00000000-0005-0000-0000-000076080000}"/>
    <cellStyle name="Normal 7 4 3 2 3 3 2" xfId="6044" xr:uid="{2F40B74F-DC07-4D92-886F-813AC11669F3}"/>
    <cellStyle name="Normal 7 4 3 2 3 3 2 2" xfId="28722" xr:uid="{3AC6F74E-A50C-4E63-A16C-07ED6E60BD5C}"/>
    <cellStyle name="Normal 7 4 3 2 3 3 2 3" xfId="15498" xr:uid="{8CBA6569-B346-4A2B-B530-A80A3C59EBBB}"/>
    <cellStyle name="Normal 7 4 3 2 3 3 3" xfId="7951" xr:uid="{4E373BB4-504E-47EF-9E79-CAC8FA87135F}"/>
    <cellStyle name="Normal 7 4 3 2 3 3 3 2" xfId="18331" xr:uid="{EB791CD6-0471-4D99-96B7-AB76F0B3136A}"/>
    <cellStyle name="Normal 7 4 3 2 3 3 4" xfId="10784" xr:uid="{DD737E0D-9AF6-4E52-9381-ACB0A82C147E}"/>
    <cellStyle name="Normal 7 4 3 2 3 3 4 2" xfId="21164" xr:uid="{F5859D5F-3700-4692-A331-58F93B34411D}"/>
    <cellStyle name="Normal 7 4 3 2 3 3 5" xfId="24640" xr:uid="{FF35E9EC-13CF-4680-A665-3EE2893DAD72}"/>
    <cellStyle name="Normal 7 4 3 2 3 3 6" xfId="13304" xr:uid="{3CE12D0D-599C-4B99-940A-93B1F0266566}"/>
    <cellStyle name="Normal 7 4 3 2 3 4" xfId="4219" xr:uid="{6E3BC1E7-F8BD-43C1-B91A-816D12426DEE}"/>
    <cellStyle name="Normal 7 4 3 2 3 4 2" xfId="8991" xr:uid="{0A692B99-1804-4513-9F06-643635BB0790}"/>
    <cellStyle name="Normal 7 4 3 2 3 4 2 2" xfId="29070" xr:uid="{DA9D2592-47FB-4F1D-BFA6-EBB81FB188E0}"/>
    <cellStyle name="Normal 7 4 3 2 3 4 2 3" xfId="19371" xr:uid="{038B2056-D737-4FB1-A6D2-4BC63B056001}"/>
    <cellStyle name="Normal 7 4 3 2 3 4 3" xfId="11824" xr:uid="{78535C63-AB7A-44EF-A101-95F98832CCA5}"/>
    <cellStyle name="Normal 7 4 3 2 3 4 3 2" xfId="22204" xr:uid="{6D16DAF9-4B44-4D47-BF69-2D8280A83371}"/>
    <cellStyle name="Normal 7 4 3 2 3 4 4" xfId="22692" xr:uid="{B973C05B-9CC2-478B-A2C5-62E833C796DA}"/>
    <cellStyle name="Normal 7 4 3 2 3 4 5" xfId="16538" xr:uid="{C4633A96-5B7D-47DC-85FA-81F02C2A433B}"/>
    <cellStyle name="Normal 7 4 3 2 3 5" xfId="5445" xr:uid="{3A6AD47D-EAD5-4F97-A979-749B398589A4}"/>
    <cellStyle name="Normal 7 4 3 2 3 5 2" xfId="25912" xr:uid="{C5D29D23-FE1C-4BFF-89C5-69310B0DCE9C}"/>
    <cellStyle name="Normal 7 4 3 2 3 5 3" xfId="14742" xr:uid="{BD3256AC-3DE1-47C1-935A-7AF5EA9C1D44}"/>
    <cellStyle name="Normal 7 4 3 2 3 6" xfId="7195" xr:uid="{47654914-8CFE-4023-AB97-B19E9F93A688}"/>
    <cellStyle name="Normal 7 4 3 2 3 6 2" xfId="17575" xr:uid="{631FE5E1-3465-4C7A-9FCD-6AC02CF6B120}"/>
    <cellStyle name="Normal 7 4 3 2 3 7" xfId="10028" xr:uid="{9112CE37-E33E-4B59-A80E-4B8E74D3D28E}"/>
    <cellStyle name="Normal 7 4 3 2 3 7 2" xfId="20408" xr:uid="{A9ED16B8-F03F-4E24-90D7-02012BB168AC}"/>
    <cellStyle name="Normal 7 4 3 2 3 8" xfId="23822" xr:uid="{D81D44BF-8E0A-479B-B128-DD40BB514314}"/>
    <cellStyle name="Normal 7 4 3 2 3 9" xfId="12793" xr:uid="{D3B2A001-D1BB-464D-85C9-47EEBAE40815}"/>
    <cellStyle name="Normal 7 4 3 2 4" xfId="3448" xr:uid="{00000000-0005-0000-0000-000077080000}"/>
    <cellStyle name="Normal 7 4 3 2 4 2" xfId="4583" xr:uid="{BE69B502-CFA4-4673-B0CA-466D6376D99E}"/>
    <cellStyle name="Normal 7 4 3 2 4 2 2" xfId="9355" xr:uid="{B6849C53-F490-4032-AEC4-3A084CC61281}"/>
    <cellStyle name="Normal 7 4 3 2 4 2 2 2" xfId="29327" xr:uid="{49EFC940-64F5-4477-9D86-DB69A7F4CFA3}"/>
    <cellStyle name="Normal 7 4 3 2 4 2 2 3" xfId="19735" xr:uid="{32AE62BA-70DE-498C-A44C-59826C128A7C}"/>
    <cellStyle name="Normal 7 4 3 2 4 2 3" xfId="12188" xr:uid="{159A9BA1-2929-4A12-92CB-676A1CFADB15}"/>
    <cellStyle name="Normal 7 4 3 2 4 2 3 2" xfId="22568" xr:uid="{292322E4-F4B3-4726-A139-7E0F817029FB}"/>
    <cellStyle name="Normal 7 4 3 2 4 2 4" xfId="23494" xr:uid="{E04771C6-694C-4C78-9686-66A2E4A88F17}"/>
    <cellStyle name="Normal 7 4 3 2 4 2 5" xfId="16902" xr:uid="{941EFF89-C574-4C61-88AF-87557EA019BF}"/>
    <cellStyle name="Normal 7 4 3 2 4 3" xfId="6503" xr:uid="{FE9CE113-79F2-4B5C-BA67-98F3380ED68B}"/>
    <cellStyle name="Normal 7 4 3 2 4 3 2" xfId="26655" xr:uid="{D6492BDD-063D-43CD-B114-9F3447EF7DF7}"/>
    <cellStyle name="Normal 7 4 3 2 4 3 3" xfId="16074" xr:uid="{D28ACD28-03F2-41DF-91DC-E18B1FFD3BD2}"/>
    <cellStyle name="Normal 7 4 3 2 4 4" xfId="8527" xr:uid="{E3E207EE-AB51-45CE-AC81-46110AE208CC}"/>
    <cellStyle name="Normal 7 4 3 2 4 4 2" xfId="18907" xr:uid="{3022FECD-1E22-4532-8251-13E8C2CA2EF1}"/>
    <cellStyle name="Normal 7 4 3 2 4 5" xfId="11360" xr:uid="{06032698-B473-4D99-B7A2-A384DF1D6120}"/>
    <cellStyle name="Normal 7 4 3 2 4 5 2" xfId="21740" xr:uid="{2DEF58B8-F434-4326-833C-2C6D8957AC90}"/>
    <cellStyle name="Normal 7 4 3 2 4 6" xfId="23940" xr:uid="{583D7F32-4C0C-48B8-B0D6-39460D9575C2}"/>
    <cellStyle name="Normal 7 4 3 2 4 7" xfId="14034" xr:uid="{60928655-B0A7-4FF0-B832-B5642E0859B1}"/>
    <cellStyle name="Normal 7 4 3 2 5" xfId="2992" xr:uid="{00000000-0005-0000-0000-000078080000}"/>
    <cellStyle name="Normal 7 4 3 2 5 2" xfId="6142" xr:uid="{578F7411-E3DC-4F14-81AC-C358F6B04072}"/>
    <cellStyle name="Normal 7 4 3 2 5 2 2" xfId="26932" xr:uid="{FBD999AA-530E-4AA4-BD85-D9722360CD28}"/>
    <cellStyle name="Normal 7 4 3 2 5 2 3" xfId="27869" xr:uid="{B257E8BD-D4E7-4059-8C1B-A9B76FE6BFEC}"/>
    <cellStyle name="Normal 7 4 3 2 5 2 4" xfId="15620" xr:uid="{CFEBD5F4-751F-4372-A347-0DA6494FD338}"/>
    <cellStyle name="Normal 7 4 3 2 5 3" xfId="8073" xr:uid="{538275EF-640F-432E-9825-FF19D2D51182}"/>
    <cellStyle name="Normal 7 4 3 2 5 3 2" xfId="28768" xr:uid="{C681F8E4-BF3D-4C72-BD42-733E0A0057F2}"/>
    <cellStyle name="Normal 7 4 3 2 5 3 3" xfId="18453" xr:uid="{F43F2424-0270-42EC-B3BD-C36BAC8BA10C}"/>
    <cellStyle name="Normal 7 4 3 2 5 4" xfId="10906" xr:uid="{35B6B5F3-DC7D-4D12-825A-3586A22CBAF9}"/>
    <cellStyle name="Normal 7 4 3 2 5 4 2" xfId="21286" xr:uid="{5169B47F-28E6-40F9-AA14-89B747D7E99D}"/>
    <cellStyle name="Normal 7 4 3 2 5 5" xfId="24996" xr:uid="{B73C22F6-2F7D-46AC-865D-26CB506AA2E2}"/>
    <cellStyle name="Normal 7 4 3 2 5 6" xfId="13491" xr:uid="{318B7E50-E7A8-4B7B-878B-4E42339EB4EA}"/>
    <cellStyle name="Normal 7 4 3 2 6" xfId="2544" xr:uid="{00000000-0005-0000-0000-000079080000}"/>
    <cellStyle name="Normal 7 4 3 2 6 2" xfId="5816" xr:uid="{56974547-57DB-43F4-ADFE-38DD14043912}"/>
    <cellStyle name="Normal 7 4 3 2 6 2 2" xfId="26664" xr:uid="{00B38EBC-9ECA-43A2-9A83-6AA81309DC05}"/>
    <cellStyle name="Normal 7 4 3 2 6 2 3" xfId="15216" xr:uid="{32481FC7-B74B-4984-A4FF-43335934C822}"/>
    <cellStyle name="Normal 7 4 3 2 6 3" xfId="7669" xr:uid="{35F1688F-0AB5-49FC-AE97-A0D52627FA0B}"/>
    <cellStyle name="Normal 7 4 3 2 6 3 2" xfId="18049" xr:uid="{ED46ED4D-BA3A-4FBE-8BBC-5F0DD9015BE0}"/>
    <cellStyle name="Normal 7 4 3 2 6 4" xfId="10502" xr:uid="{D5929A23-9E1C-4E58-A651-98B5DB851C0A}"/>
    <cellStyle name="Normal 7 4 3 2 6 4 2" xfId="20882" xr:uid="{02F5C775-2FC8-410B-8ABB-F0311A026A2D}"/>
    <cellStyle name="Normal 7 4 3 2 6 5" xfId="23679" xr:uid="{E5C72DE6-A4B7-4B4A-9F09-5E0E03FCE46C}"/>
    <cellStyle name="Normal 7 4 3 2 6 6" xfId="12932" xr:uid="{A1D994E2-F66D-4C4C-A4DF-BC2FEA1C8FFF}"/>
    <cellStyle name="Normal 7 4 3 2 7" xfId="2238" xr:uid="{00000000-0005-0000-0000-00006D080000}"/>
    <cellStyle name="Normal 7 4 3 2 7 2" xfId="7365" xr:uid="{54C6D058-527F-4302-B06F-EF8FAFA9A236}"/>
    <cellStyle name="Normal 7 4 3 2 7 2 2" xfId="17745" xr:uid="{D19D41E0-7A7D-40B2-9C1D-59DDB17FC557}"/>
    <cellStyle name="Normal 7 4 3 2 7 3" xfId="10198" xr:uid="{A2100957-86A7-40A9-A08A-021D8F1E89DF}"/>
    <cellStyle name="Normal 7 4 3 2 7 3 2" xfId="20578" xr:uid="{A2280B11-CD6D-4527-AFE0-8A056FB63D09}"/>
    <cellStyle name="Normal 7 4 3 2 7 4" xfId="25299" xr:uid="{0603B06E-A1F5-4D58-8A1B-000246F50293}"/>
    <cellStyle name="Normal 7 4 3 2 7 5" xfId="14912" xr:uid="{40C4DFAD-8EB2-498D-A09C-408A62E4D8B9}"/>
    <cellStyle name="Normal 7 4 3 2 8" xfId="4069" xr:uid="{1788756D-2364-4287-B913-92CA22C8B232}"/>
    <cellStyle name="Normal 7 4 3 2 8 2" xfId="8849" xr:uid="{F636902B-44CD-452E-A097-BD6C9B82C6F6}"/>
    <cellStyle name="Normal 7 4 3 2 8 2 2" xfId="19229" xr:uid="{6F87E975-C485-4A61-BE1A-5F05CB89F4EE}"/>
    <cellStyle name="Normal 7 4 3 2 8 3" xfId="11682" xr:uid="{8FFFB54E-DC3D-4100-9DB7-3C91F2B513D6}"/>
    <cellStyle name="Normal 7 4 3 2 8 3 2" xfId="22062" xr:uid="{16F6A337-3841-45CC-B34C-4B770E5AADE0}"/>
    <cellStyle name="Normal 7 4 3 2 8 4" xfId="16396" xr:uid="{96617CEB-2E3E-4F5C-BCE9-EEF55DA318E9}"/>
    <cellStyle name="Normal 7 4 3 2 9" xfId="5443" xr:uid="{3E4D21E4-15FB-474A-9291-70A16EB38D4A}"/>
    <cellStyle name="Normal 7 4 3 2 9 2" xfId="14740" xr:uid="{BA42F566-5410-4CAC-812B-1D5B44999462}"/>
    <cellStyle name="Normal 7 4 3 3" xfId="1429" xr:uid="{00000000-0005-0000-0000-00006C070000}"/>
    <cellStyle name="Normal 7 4 3 3 10" xfId="10029" xr:uid="{6667FA85-31D9-4427-9837-D0170AFC350D}"/>
    <cellStyle name="Normal 7 4 3 3 10 2" xfId="20409" xr:uid="{089B2346-AECA-44F6-9A15-0847870DF850}"/>
    <cellStyle name="Normal 7 4 3 3 11" xfId="22763" xr:uid="{B86F18A5-73F3-4000-ACBC-207F0FA23A4A}"/>
    <cellStyle name="Normal 7 4 3 3 12" xfId="12634" xr:uid="{7A85351B-D760-457A-A31A-24CD8DE5DBDA}"/>
    <cellStyle name="Normal 7 4 3 3 2" xfId="2830" xr:uid="{00000000-0005-0000-0000-00007B080000}"/>
    <cellStyle name="Normal 7 4 3 3 2 2" xfId="3450" xr:uid="{00000000-0005-0000-0000-00007C080000}"/>
    <cellStyle name="Normal 7 4 3 3 2 2 2" xfId="6505" xr:uid="{48B5E98D-E20A-446E-8CE6-CB1B22942103}"/>
    <cellStyle name="Normal 7 4 3 3 2 2 2 2" xfId="26049" xr:uid="{E78C11AD-0DCB-4CFD-AC95-376CACF35712}"/>
    <cellStyle name="Normal 7 4 3 3 2 2 2 3" xfId="28498" xr:uid="{D6EB5508-2B1F-409F-BF0E-5F62BF76C654}"/>
    <cellStyle name="Normal 7 4 3 3 2 2 2 4" xfId="16076" xr:uid="{262CD2BB-F139-47AC-90B7-CAB4073CD94D}"/>
    <cellStyle name="Normal 7 4 3 3 2 2 3" xfId="8529" xr:uid="{E30491D7-3CEA-4373-B543-9CB1B7626C17}"/>
    <cellStyle name="Normal 7 4 3 3 2 2 3 2" xfId="28940" xr:uid="{1D3C20E2-F2B4-4F2C-B041-D12DDFCD41DD}"/>
    <cellStyle name="Normal 7 4 3 3 2 2 3 3" xfId="18909" xr:uid="{B6EE3C50-3755-4F44-BF67-E82A5DFA14B4}"/>
    <cellStyle name="Normal 7 4 3 3 2 2 4" xfId="11362" xr:uid="{7DC0C649-CFCA-438C-96B8-974CDE4E2BAD}"/>
    <cellStyle name="Normal 7 4 3 3 2 2 4 2" xfId="21742" xr:uid="{312F8E66-125B-4C94-9E3C-927D9C54082E}"/>
    <cellStyle name="Normal 7 4 3 3 2 2 5" xfId="24576" xr:uid="{CF31D9AE-9CF8-4A4E-A71E-355ABC001280}"/>
    <cellStyle name="Normal 7 4 3 3 2 2 6" xfId="14036" xr:uid="{96ED7D6B-5A4B-4533-A5EC-81BAC427DE5C}"/>
    <cellStyle name="Normal 7 4 3 3 2 3" xfId="4367" xr:uid="{1164E2F6-BE54-4C9A-9367-B13ECC269973}"/>
    <cellStyle name="Normal 7 4 3 3 2 3 2" xfId="9139" xr:uid="{CE24510D-F338-49D8-B45A-D82D59DDA679}"/>
    <cellStyle name="Normal 7 4 3 3 2 3 2 2" xfId="29182" xr:uid="{15A0BC14-9723-4844-997D-7F608D6D3BE4}"/>
    <cellStyle name="Normal 7 4 3 3 2 3 2 3" xfId="19519" xr:uid="{279C4189-A4D0-4F42-B42F-D442B7F2B84D}"/>
    <cellStyle name="Normal 7 4 3 3 2 3 3" xfId="11972" xr:uid="{BEC1F4D3-518A-4F33-BA3F-4CF935058B4B}"/>
    <cellStyle name="Normal 7 4 3 3 2 3 3 2" xfId="22352" xr:uid="{F89F05BD-F693-4E0A-A692-51703F75E7DD}"/>
    <cellStyle name="Normal 7 4 3 3 2 3 4" xfId="22854" xr:uid="{1326B803-3310-46CE-A6FB-42D3ED54462C}"/>
    <cellStyle name="Normal 7 4 3 3 2 3 5" xfId="16686" xr:uid="{5014DB47-F0F0-40C8-B66B-0941FA40DF3B}"/>
    <cellStyle name="Normal 7 4 3 3 2 4" xfId="6046" xr:uid="{7BB6B4AF-EA51-459C-86B6-BABFCD88A947}"/>
    <cellStyle name="Normal 7 4 3 3 2 4 2" xfId="28066" xr:uid="{17D66357-EF32-4F8C-84B6-32FE3BE82A93}"/>
    <cellStyle name="Normal 7 4 3 3 2 4 3" xfId="15500" xr:uid="{9DD7B4D8-A34D-4CAB-91BE-38C25D3B1407}"/>
    <cellStyle name="Normal 7 4 3 3 2 5" xfId="7953" xr:uid="{A98EE685-BE0A-47CF-B38D-E67C444EBDC5}"/>
    <cellStyle name="Normal 7 4 3 3 2 5 2" xfId="18333" xr:uid="{7313D125-3020-4C73-A463-409099B17A9F}"/>
    <cellStyle name="Normal 7 4 3 3 2 6" xfId="10786" xr:uid="{C0957656-6A55-4DCB-918D-D196EA4F5E7F}"/>
    <cellStyle name="Normal 7 4 3 3 2 6 2" xfId="21166" xr:uid="{2A2FB51E-E0AF-4311-AF82-31FEE760DB29}"/>
    <cellStyle name="Normal 7 4 3 3 2 7" xfId="25203" xr:uid="{F41EA67F-7807-4F32-B7E0-7363D90FCC61}"/>
    <cellStyle name="Normal 7 4 3 3 2 8" xfId="13306" xr:uid="{607FBB25-0D28-4F52-AD1B-83BEBCB24050}"/>
    <cellStyle name="Normal 7 4 3 3 3" xfId="3451" xr:uid="{00000000-0005-0000-0000-00007D080000}"/>
    <cellStyle name="Normal 7 4 3 3 3 2" xfId="4584" xr:uid="{F18E3703-1BDE-480F-BE5E-1F730306F51A}"/>
    <cellStyle name="Normal 7 4 3 3 3 2 2" xfId="9356" xr:uid="{B0677BE6-9079-4D98-A8F1-8D97277FF505}"/>
    <cellStyle name="Normal 7 4 3 3 3 2 2 2" xfId="29328" xr:uid="{24071852-15EF-40E2-9F82-D651F337EB84}"/>
    <cellStyle name="Normal 7 4 3 3 3 2 2 3" xfId="19736" xr:uid="{12701740-B917-40F3-B4F7-9F90747D2844}"/>
    <cellStyle name="Normal 7 4 3 3 3 2 3" xfId="12189" xr:uid="{BB004EC3-B997-40D7-B22F-908ADF68194E}"/>
    <cellStyle name="Normal 7 4 3 3 3 2 3 2" xfId="22569" xr:uid="{C3534578-EB7C-4F64-8B94-4616D70F02AC}"/>
    <cellStyle name="Normal 7 4 3 3 3 2 4" xfId="25453" xr:uid="{22DA6432-24DF-4E3B-B59B-B9C6A0520FC1}"/>
    <cellStyle name="Normal 7 4 3 3 3 2 5" xfId="16903" xr:uid="{FCDC8A1C-E1FD-4A4B-9C72-13153C0BB55A}"/>
    <cellStyle name="Normal 7 4 3 3 3 3" xfId="6506" xr:uid="{654F5FB6-7196-47D6-8AAF-6C493651A246}"/>
    <cellStyle name="Normal 7 4 3 3 3 3 2" xfId="27473" xr:uid="{69965E02-6437-4F03-804C-9A661E470984}"/>
    <cellStyle name="Normal 7 4 3 3 3 3 3" xfId="16077" xr:uid="{55A8CC60-1E47-4A51-A6B4-F2F325865EC8}"/>
    <cellStyle name="Normal 7 4 3 3 3 4" xfId="8530" xr:uid="{5A83B3DB-B880-4A3B-AE55-6BB6EDA7B46B}"/>
    <cellStyle name="Normal 7 4 3 3 3 4 2" xfId="18910" xr:uid="{26FDF01F-42BD-4B10-8796-FE241310EE7C}"/>
    <cellStyle name="Normal 7 4 3 3 3 5" xfId="11363" xr:uid="{06C307B1-50D8-42DF-AA97-0D940E415962}"/>
    <cellStyle name="Normal 7 4 3 3 3 5 2" xfId="21743" xr:uid="{2B6081B6-FE53-4D57-BA48-CE0983A23D21}"/>
    <cellStyle name="Normal 7 4 3 3 3 6" xfId="25237" xr:uid="{C1208326-4645-4857-A234-EB126694D89D}"/>
    <cellStyle name="Normal 7 4 3 3 3 7" xfId="14037" xr:uid="{6150ABE2-3190-4D8E-9C58-717516F2FC4D}"/>
    <cellStyle name="Normal 7 4 3 3 4" xfId="3449" xr:uid="{00000000-0005-0000-0000-00007E080000}"/>
    <cellStyle name="Normal 7 4 3 3 4 2" xfId="6504" xr:uid="{AB9CC0A2-EA6E-4ECE-8E8F-6953D22BD62A}"/>
    <cellStyle name="Normal 7 4 3 3 4 2 2" xfId="26685" xr:uid="{EF441DC9-0BA0-4DAF-859C-EAED2F3FA7E7}"/>
    <cellStyle name="Normal 7 4 3 3 4 2 3" xfId="16075" xr:uid="{CF51B8B6-35B7-465A-A95E-21074B0F731E}"/>
    <cellStyle name="Normal 7 4 3 3 4 3" xfId="8528" xr:uid="{6E3458D8-3B9B-4F11-8724-43C5E55F88DF}"/>
    <cellStyle name="Normal 7 4 3 3 4 3 2" xfId="18908" xr:uid="{AFA529B8-41D2-4DBF-A25E-50AE2612621F}"/>
    <cellStyle name="Normal 7 4 3 3 4 4" xfId="11361" xr:uid="{25DDDA3A-69A0-4D9A-BEB2-4E48E9D4813E}"/>
    <cellStyle name="Normal 7 4 3 3 4 4 2" xfId="21741" xr:uid="{561A8E3B-8179-4F40-85BC-CDBEA35B6370}"/>
    <cellStyle name="Normal 7 4 3 3 4 5" xfId="24926" xr:uid="{DF90C266-0B60-4C07-BD54-1B0EEFE5325C}"/>
    <cellStyle name="Normal 7 4 3 3 4 6" xfId="14035" xr:uid="{DFE5541A-9458-4317-A8E5-1691D21861B9}"/>
    <cellStyle name="Normal 7 4 3 3 5" xfId="2587" xr:uid="{00000000-0005-0000-0000-00007F080000}"/>
    <cellStyle name="Normal 7 4 3 3 5 2" xfId="5852" xr:uid="{111C5C2C-A182-4704-A487-D3944057A596}"/>
    <cellStyle name="Normal 7 4 3 3 5 2 2" xfId="26177" xr:uid="{1F5AABDE-1389-477C-80D6-A213032F088B}"/>
    <cellStyle name="Normal 7 4 3 3 5 2 3" xfId="15259" xr:uid="{7EA4A352-F373-45DD-B537-590F3A11C396}"/>
    <cellStyle name="Normal 7 4 3 3 5 3" xfId="7712" xr:uid="{7EAFA413-63AD-4A34-B4A4-F513D1AD5670}"/>
    <cellStyle name="Normal 7 4 3 3 5 3 2" xfId="18092" xr:uid="{8BB37E77-570C-4567-8D06-F87243B472B1}"/>
    <cellStyle name="Normal 7 4 3 3 5 4" xfId="10545" xr:uid="{E1549959-8817-4633-8289-6E00F9783B2C}"/>
    <cellStyle name="Normal 7 4 3 3 5 4 2" xfId="20925" xr:uid="{2E6ED116-9846-431C-815B-D5DC8B253A02}"/>
    <cellStyle name="Normal 7 4 3 3 5 5" xfId="25047" xr:uid="{8511F9FB-FE04-4F54-B76D-0F6555F47898}"/>
    <cellStyle name="Normal 7 4 3 3 5 6" xfId="12975" xr:uid="{43FEF3D2-CBF4-4FBD-9A90-92776017DD28}"/>
    <cellStyle name="Normal 7 4 3 3 6" xfId="2400" xr:uid="{00000000-0005-0000-0000-00007A080000}"/>
    <cellStyle name="Normal 7 4 3 3 6 2" xfId="7527" xr:uid="{3FF4B652-F802-4890-923C-4AC57CFC6BA0}"/>
    <cellStyle name="Normal 7 4 3 3 6 2 2" xfId="17907" xr:uid="{E68CA27F-967A-487A-B572-281C900CF99F}"/>
    <cellStyle name="Normal 7 4 3 3 6 3" xfId="10360" xr:uid="{193E1795-909A-4BF7-8262-DD4654DFBF86}"/>
    <cellStyle name="Normal 7 4 3 3 6 3 2" xfId="20740" xr:uid="{7AAEED86-CD26-4E1B-BB33-3ADBE7B5BB89}"/>
    <cellStyle name="Normal 7 4 3 3 6 4" xfId="23248" xr:uid="{429D2802-A5D3-42F3-9D3E-41E494361E46}"/>
    <cellStyle name="Normal 7 4 3 3 6 5" xfId="15074" xr:uid="{BD8597E0-3AE8-49CB-9D76-9F4A689838B5}"/>
    <cellStyle name="Normal 7 4 3 3 7" xfId="4100" xr:uid="{F0B7520E-C9CD-4676-9705-62383BEED1A9}"/>
    <cellStyle name="Normal 7 4 3 3 7 2" xfId="8874" xr:uid="{10C788E9-E200-4D9A-AE89-79B41165D7DD}"/>
    <cellStyle name="Normal 7 4 3 3 7 2 2" xfId="19254" xr:uid="{EA5A4DC9-E0B7-41F7-9A93-A760A1F9960C}"/>
    <cellStyle name="Normal 7 4 3 3 7 3" xfId="11707" xr:uid="{5BD47590-79D5-442D-8776-37C03AA1DA7B}"/>
    <cellStyle name="Normal 7 4 3 3 7 3 2" xfId="22087" xr:uid="{3F53DE9D-52C7-4518-8D70-DA4FED8E9BF3}"/>
    <cellStyle name="Normal 7 4 3 3 7 4" xfId="16421" xr:uid="{02B56F57-C9AC-494F-8A20-DEC5A811C11D}"/>
    <cellStyle name="Normal 7 4 3 3 8" xfId="5446" xr:uid="{DB9B4F3E-2691-495E-8284-1ECC209D77C9}"/>
    <cellStyle name="Normal 7 4 3 3 8 2" xfId="14743" xr:uid="{004188FD-65A4-406B-B9B7-8FEFB49F8489}"/>
    <cellStyle name="Normal 7 4 3 3 9" xfId="7196" xr:uid="{1D9BF1DF-B944-4ABA-BE4A-CA1C939720ED}"/>
    <cellStyle name="Normal 7 4 3 3 9 2" xfId="17576" xr:uid="{7034C2D9-C843-4505-A313-432FB976C8D2}"/>
    <cellStyle name="Normal 7 4 3 4" xfId="1430" xr:uid="{00000000-0005-0000-0000-00006D070000}"/>
    <cellStyle name="Normal 7 4 3 4 2" xfId="3452" xr:uid="{00000000-0005-0000-0000-000081080000}"/>
    <cellStyle name="Normal 7 4 3 4 2 2" xfId="6507" xr:uid="{5CBF7F30-3323-4EAB-A7E0-3F88CF0BC913}"/>
    <cellStyle name="Normal 7 4 3 4 2 2 2" xfId="23517" xr:uid="{5901EB7B-0C5A-47E2-9E44-D71F908B0092}"/>
    <cellStyle name="Normal 7 4 3 4 2 2 3" xfId="25878" xr:uid="{B2BBB98A-4899-4C7E-B326-4C91DB326458}"/>
    <cellStyle name="Normal 7 4 3 4 2 2 4" xfId="16078" xr:uid="{7055F32A-BC18-4F42-A7A0-3D55BB69C3F4}"/>
    <cellStyle name="Normal 7 4 3 4 2 3" xfId="8531" xr:uid="{11430790-3FEE-49B1-8B5A-0D306385F222}"/>
    <cellStyle name="Normal 7 4 3 4 2 3 2" xfId="28941" xr:uid="{7163F059-7EB7-4F8B-BA34-ECD7FE44467B}"/>
    <cellStyle name="Normal 7 4 3 4 2 3 3" xfId="18911" xr:uid="{C9F4ED25-46E9-4B0D-BE71-DCFFD89F00A2}"/>
    <cellStyle name="Normal 7 4 3 4 2 4" xfId="11364" xr:uid="{22A9B4A9-E21A-4750-A368-B09B5A08F92A}"/>
    <cellStyle name="Normal 7 4 3 4 2 4 2" xfId="21744" xr:uid="{8AA30EE1-CC49-4A13-B4F6-AF9FBD41C4FD}"/>
    <cellStyle name="Normal 7 4 3 4 2 5" xfId="23351" xr:uid="{F9DBE65A-8BAE-46A8-93B5-A94EE58F61D8}"/>
    <cellStyle name="Normal 7 4 3 4 2 6" xfId="14038" xr:uid="{FCB69EA9-4645-4C69-910A-24F5C7EF16C8}"/>
    <cellStyle name="Normal 7 4 3 4 3" xfId="2827" xr:uid="{00000000-0005-0000-0000-000082080000}"/>
    <cellStyle name="Normal 7 4 3 4 3 2" xfId="6043" xr:uid="{D4436D1D-1802-4B4C-A77E-8756FEE4AB49}"/>
    <cellStyle name="Normal 7 4 3 4 3 2 2" xfId="26009" xr:uid="{65CC4502-9897-4C0E-9116-B511B4EB6C1D}"/>
    <cellStyle name="Normal 7 4 3 4 3 2 3" xfId="15497" xr:uid="{870FBBFF-365B-4C7C-83AC-AB62265F91CB}"/>
    <cellStyle name="Normal 7 4 3 4 3 3" xfId="7950" xr:uid="{F289DF43-462C-4EF2-A46E-67BDAB1512D1}"/>
    <cellStyle name="Normal 7 4 3 4 3 3 2" xfId="18330" xr:uid="{36038B05-0B63-4624-BCE8-A4FEBD5C722B}"/>
    <cellStyle name="Normal 7 4 3 4 3 4" xfId="10783" xr:uid="{6781698A-5BCE-41C9-BBCA-4301FDC8D239}"/>
    <cellStyle name="Normal 7 4 3 4 3 4 2" xfId="21163" xr:uid="{F7B0FE75-3DE0-4F6B-B8B2-1A43B84AC2DE}"/>
    <cellStyle name="Normal 7 4 3 4 3 5" xfId="24871" xr:uid="{52399C13-1388-495D-8E38-FC6CAC5DC2DF}"/>
    <cellStyle name="Normal 7 4 3 4 3 6" xfId="13303" xr:uid="{C10AA231-F24F-4722-9717-CB84CBE0EB2D}"/>
    <cellStyle name="Normal 7 4 3 4 4" xfId="4218" xr:uid="{F78D4B62-EDF2-4AB7-9DEE-497CD2C415AD}"/>
    <cellStyle name="Normal 7 4 3 4 4 2" xfId="8990" xr:uid="{F71EDB45-9810-4D87-8762-F549CCD7BB02}"/>
    <cellStyle name="Normal 7 4 3 4 4 2 2" xfId="29069" xr:uid="{524B28EC-43F0-4019-9D4D-DBF6E9BC9755}"/>
    <cellStyle name="Normal 7 4 3 4 4 2 3" xfId="19370" xr:uid="{56EC96C9-509D-400C-919D-212DC4D85B5F}"/>
    <cellStyle name="Normal 7 4 3 4 4 3" xfId="11823" xr:uid="{A6B36A25-F2E9-4829-80BF-949050D817B5}"/>
    <cellStyle name="Normal 7 4 3 4 4 3 2" xfId="22203" xr:uid="{D93F6B13-0F03-4A69-80D1-F00874B103F5}"/>
    <cellStyle name="Normal 7 4 3 4 4 4" xfId="24950" xr:uid="{98B0EA07-A356-42CD-A364-0F6F4D084560}"/>
    <cellStyle name="Normal 7 4 3 4 4 5" xfId="16537" xr:uid="{C99310B4-52FC-42F8-998B-F83A68E8C447}"/>
    <cellStyle name="Normal 7 4 3 4 5" xfId="5447" xr:uid="{FFA53823-102B-449A-B135-DAA9CE52C2E1}"/>
    <cellStyle name="Normal 7 4 3 4 5 2" xfId="25871" xr:uid="{8547CB7E-A1FF-4B13-951F-A22FF4AE4097}"/>
    <cellStyle name="Normal 7 4 3 4 5 3" xfId="14744" xr:uid="{08FF8EB2-D4DD-4BE1-968D-3CF95B1085D0}"/>
    <cellStyle name="Normal 7 4 3 4 6" xfId="7197" xr:uid="{BAF5CBFF-6980-43EA-959E-43221B798C71}"/>
    <cellStyle name="Normal 7 4 3 4 6 2" xfId="17577" xr:uid="{E0417E85-D902-45ED-850B-BDDDC1EAB10C}"/>
    <cellStyle name="Normal 7 4 3 4 7" xfId="10030" xr:uid="{20E05630-56E6-49F8-B05E-B39E08C74933}"/>
    <cellStyle name="Normal 7 4 3 4 7 2" xfId="20410" xr:uid="{D606B5E7-D6DF-49FB-B867-04950CA47F6F}"/>
    <cellStyle name="Normal 7 4 3 4 8" xfId="22697" xr:uid="{E663FDFE-3056-4B0A-A699-530B605D2EAB}"/>
    <cellStyle name="Normal 7 4 3 4 9" xfId="12792" xr:uid="{EFC20897-F697-4AC5-A1D5-242406207B9D}"/>
    <cellStyle name="Normal 7 4 3 5" xfId="1431" xr:uid="{00000000-0005-0000-0000-00006E070000}"/>
    <cellStyle name="Normal 7 4 3 5 2" xfId="4585" xr:uid="{32AAEC66-C84F-4F4B-9085-09C0EB6273DA}"/>
    <cellStyle name="Normal 7 4 3 5 2 2" xfId="9357" xr:uid="{90B25159-4300-4BCE-8DE3-24844D9CEED2}"/>
    <cellStyle name="Normal 7 4 3 5 2 2 2" xfId="29329" xr:uid="{03391A60-D465-4962-94B1-865E32136359}"/>
    <cellStyle name="Normal 7 4 3 5 2 2 3" xfId="19737" xr:uid="{7B7679F3-5742-44C6-B9DA-6773280A4856}"/>
    <cellStyle name="Normal 7 4 3 5 2 3" xfId="12190" xr:uid="{32F85BC9-45B3-4D52-9F8A-C4B8F058362B}"/>
    <cellStyle name="Normal 7 4 3 5 2 3 2" xfId="22570" xr:uid="{58028893-E889-4500-9A5A-5192B2981EAA}"/>
    <cellStyle name="Normal 7 4 3 5 2 4" xfId="23987" xr:uid="{662E79A0-DCE2-4051-9540-1F063C7A2FF5}"/>
    <cellStyle name="Normal 7 4 3 5 2 5" xfId="16904" xr:uid="{36964F92-B719-4357-928D-C0A9D95E955E}"/>
    <cellStyle name="Normal 7 4 3 5 3" xfId="5448" xr:uid="{55395201-A444-4DAF-8240-6F1A99D8FF91}"/>
    <cellStyle name="Normal 7 4 3 5 3 2" xfId="26342" xr:uid="{96547A6C-7F4D-47A4-936A-437334C9FF4F}"/>
    <cellStyle name="Normal 7 4 3 5 3 3" xfId="14745" xr:uid="{B01B003D-09F0-41A7-9E25-076F0A13C040}"/>
    <cellStyle name="Normal 7 4 3 5 4" xfId="7198" xr:uid="{06444F2C-0374-48A8-8176-B66859AA11CC}"/>
    <cellStyle name="Normal 7 4 3 5 4 2" xfId="17578" xr:uid="{8B888782-6FEA-407C-9DFB-589676603ED3}"/>
    <cellStyle name="Normal 7 4 3 5 5" xfId="10031" xr:uid="{29AAE153-BD0B-4399-9C73-A798C68315C9}"/>
    <cellStyle name="Normal 7 4 3 5 5 2" xfId="20411" xr:uid="{81DDCE17-9BA0-4C95-AE8E-4B670AEA1C3D}"/>
    <cellStyle name="Normal 7 4 3 5 6" xfId="23857" xr:uid="{DA4BEBB2-AFC0-4336-ADD6-7BD0DB116E1A}"/>
    <cellStyle name="Normal 7 4 3 5 7" xfId="14039" xr:uid="{78E0465A-D360-474F-81AB-8916C3666EF8}"/>
    <cellStyle name="Normal 7 4 3 6" xfId="2991" xr:uid="{00000000-0005-0000-0000-000084080000}"/>
    <cellStyle name="Normal 7 4 3 6 2" xfId="6141" xr:uid="{DECB5462-13A0-4971-93E2-67D64097B287}"/>
    <cellStyle name="Normal 7 4 3 6 2 2" xfId="24785" xr:uid="{4763614B-9A15-465F-B4E0-4D5682EEC570}"/>
    <cellStyle name="Normal 7 4 3 6 2 3" xfId="26640" xr:uid="{38E6F481-054E-4951-A4C8-038582470DEC}"/>
    <cellStyle name="Normal 7 4 3 6 2 4" xfId="15619" xr:uid="{CF275B3F-9D0A-467E-8F53-450B4BBB2501}"/>
    <cellStyle name="Normal 7 4 3 6 3" xfId="8072" xr:uid="{684E6C9B-8F1F-4C96-B900-9475A48A6A90}"/>
    <cellStyle name="Normal 7 4 3 6 3 2" xfId="28767" xr:uid="{101FAE63-21CF-4237-B40A-3C0788565985}"/>
    <cellStyle name="Normal 7 4 3 6 3 3" xfId="18452" xr:uid="{4E427ABA-F9E9-499C-9D02-F1D537CD0FCA}"/>
    <cellStyle name="Normal 7 4 3 6 4" xfId="10905" xr:uid="{A10836A0-4C54-4C33-9779-473B3614B4F3}"/>
    <cellStyle name="Normal 7 4 3 6 4 2" xfId="21285" xr:uid="{DA2223B3-1516-44A5-BF6E-D468F9EA8F0A}"/>
    <cellStyle name="Normal 7 4 3 6 5" xfId="24500" xr:uid="{2D2D3BAB-4EE1-40A9-9DAE-9BBDB025D104}"/>
    <cellStyle name="Normal 7 4 3 6 6" xfId="13490" xr:uid="{D8C51755-15E4-4D5D-B33E-C5777ED4CD4D}"/>
    <cellStyle name="Normal 7 4 3 7" xfId="2484" xr:uid="{00000000-0005-0000-0000-000085080000}"/>
    <cellStyle name="Normal 7 4 3 7 2" xfId="5770" xr:uid="{7EC0E344-7771-4C9E-8813-722F72405483}"/>
    <cellStyle name="Normal 7 4 3 7 2 2" xfId="27030" xr:uid="{C4A76B5A-3250-41B6-83CD-0ADFD2DE1444}"/>
    <cellStyle name="Normal 7 4 3 7 2 3" xfId="15156" xr:uid="{607EB0E2-E535-4617-8722-6D0ADED78D08}"/>
    <cellStyle name="Normal 7 4 3 7 3" xfId="7609" xr:uid="{33C3883B-9E2C-4F93-BF03-9232B138A1EE}"/>
    <cellStyle name="Normal 7 4 3 7 3 2" xfId="17989" xr:uid="{67879044-935B-4B97-A03A-E634BCF98FB2}"/>
    <cellStyle name="Normal 7 4 3 7 4" xfId="10442" xr:uid="{C8B9B9BB-45C1-46CC-A234-96C734088617}"/>
    <cellStyle name="Normal 7 4 3 7 4 2" xfId="20822" xr:uid="{1DE6E8F3-B876-42BD-BA32-1791CD97C485}"/>
    <cellStyle name="Normal 7 4 3 7 5" xfId="23067" xr:uid="{0271FA07-948E-446C-9858-16D19FE45933}"/>
    <cellStyle name="Normal 7 4 3 7 6" xfId="12872" xr:uid="{231A3B36-517F-475A-9A76-713D87C84C49}"/>
    <cellStyle name="Normal 7 4 3 8" xfId="2178" xr:uid="{00000000-0005-0000-0000-00006C080000}"/>
    <cellStyle name="Normal 7 4 3 8 2" xfId="7305" xr:uid="{61404530-84D2-4FCC-B79A-40F6D1459624}"/>
    <cellStyle name="Normal 7 4 3 8 2 2" xfId="17685" xr:uid="{0B164E7B-ABA5-4238-BF26-6C01C2A9E63F}"/>
    <cellStyle name="Normal 7 4 3 8 3" xfId="10138" xr:uid="{9D3117D7-E98C-47FF-B117-08F9C3256A30}"/>
    <cellStyle name="Normal 7 4 3 8 3 2" xfId="20518" xr:uid="{90C46BEB-9A72-495F-AF5C-3C849CDBEAB0}"/>
    <cellStyle name="Normal 7 4 3 8 4" xfId="22817" xr:uid="{8043779F-2F38-4DEF-B53C-1493A615375A}"/>
    <cellStyle name="Normal 7 4 3 8 5" xfId="14852" xr:uid="{92C41245-DB38-4685-9AA4-D23501AAEF39}"/>
    <cellStyle name="Normal 7 4 3 9" xfId="4068" xr:uid="{9B83B12B-F037-4973-AB0C-83E137F3CCA4}"/>
    <cellStyle name="Normal 7 4 3 9 2" xfId="8848" xr:uid="{F26D4E52-7049-4504-862C-EDEE61895F5C}"/>
    <cellStyle name="Normal 7 4 3 9 2 2" xfId="19228" xr:uid="{BF60D9B6-3B18-46FC-AF3E-456E390ED4FD}"/>
    <cellStyle name="Normal 7 4 3 9 3" xfId="11681" xr:uid="{5AE3403A-02C3-4D2D-8309-643F1A197D08}"/>
    <cellStyle name="Normal 7 4 3 9 3 2" xfId="22061" xr:uid="{0C78B99F-AD36-4BE1-92A4-14881384F045}"/>
    <cellStyle name="Normal 7 4 3 9 4" xfId="16395" xr:uid="{92F4B5A9-F8D7-426A-A253-1347198AF915}"/>
    <cellStyle name="Normal 7 4 4" xfId="1432" xr:uid="{00000000-0005-0000-0000-00006F070000}"/>
    <cellStyle name="Normal 7 4 4 10" xfId="5449" xr:uid="{E3B89E48-5BD7-4CAB-A493-53FC19BCD894}"/>
    <cellStyle name="Normal 7 4 4 10 2" xfId="14746" xr:uid="{F69FED75-DFAE-48F9-AEF7-F43173D57B3F}"/>
    <cellStyle name="Normal 7 4 4 11" xfId="7199" xr:uid="{450BA93B-30BB-4489-A0C0-4616AAFE258B}"/>
    <cellStyle name="Normal 7 4 4 11 2" xfId="17579" xr:uid="{38E264F0-7759-4EEB-A8BE-79CFD9A7C20A}"/>
    <cellStyle name="Normal 7 4 4 12" xfId="10032" xr:uid="{AFDCE651-09CB-423B-A6E6-CBD55F2B2AFA}"/>
    <cellStyle name="Normal 7 4 4 12 2" xfId="20412" xr:uid="{1DE52EE3-07B5-4308-A5FC-33897D9F665A}"/>
    <cellStyle name="Normal 7 4 4 13" xfId="25345" xr:uid="{ECE91AA8-E135-4F43-A425-BFD3BD91DA6D}"/>
    <cellStyle name="Normal 7 4 4 14" xfId="12417" xr:uid="{91BFECF0-198C-452A-90F5-3BC8E451D944}"/>
    <cellStyle name="Normal 7 4 4 2" xfId="1433" xr:uid="{00000000-0005-0000-0000-000070070000}"/>
    <cellStyle name="Normal 7 4 4 2 10" xfId="7200" xr:uid="{1780B4E2-A429-4928-8711-A8E9D8D7B098}"/>
    <cellStyle name="Normal 7 4 4 2 10 2" xfId="17580" xr:uid="{971BB55E-6229-4B92-8ACF-623834102A83}"/>
    <cellStyle name="Normal 7 4 4 2 11" xfId="10033" xr:uid="{C035D557-3EFF-45F3-BC8F-FDEA512F952C}"/>
    <cellStyle name="Normal 7 4 4 2 11 2" xfId="20413" xr:uid="{C4E67250-1EE6-4C48-A021-E2DE29480886}"/>
    <cellStyle name="Normal 7 4 4 2 12" xfId="23472" xr:uid="{99C65200-6E1C-4865-920A-1AD02BF528B9}"/>
    <cellStyle name="Normal 7 4 4 2 13" xfId="12477" xr:uid="{1787C933-1F9A-474B-94C4-ACF8D47EE646}"/>
    <cellStyle name="Normal 7 4 4 2 2" xfId="1434" xr:uid="{00000000-0005-0000-0000-000071070000}"/>
    <cellStyle name="Normal 7 4 4 2 2 10" xfId="13042" xr:uid="{85D260CD-ECE6-4BDB-B90F-7767C72C53D5}"/>
    <cellStyle name="Normal 7 4 4 2 2 2" xfId="2833" xr:uid="{00000000-0005-0000-0000-000089080000}"/>
    <cellStyle name="Normal 7 4 4 2 2 2 2" xfId="3455" xr:uid="{00000000-0005-0000-0000-00008A080000}"/>
    <cellStyle name="Normal 7 4 4 2 2 2 2 2" xfId="6510" xr:uid="{B0689EE3-D10E-460E-9499-3C1AFF201603}"/>
    <cellStyle name="Normal 7 4 4 2 2 2 2 2 2" xfId="27706" xr:uid="{F87B1CF3-4D27-433F-AEB6-4849FE48B7BE}"/>
    <cellStyle name="Normal 7 4 4 2 2 2 2 2 3" xfId="16081" xr:uid="{09436EDD-7B29-41AF-B1F1-BCEC022D3963}"/>
    <cellStyle name="Normal 7 4 4 2 2 2 2 3" xfId="8534" xr:uid="{8D76F6F3-08D3-4D55-883F-27E1666CE904}"/>
    <cellStyle name="Normal 7 4 4 2 2 2 2 3 2" xfId="18914" xr:uid="{BC115AB2-6628-4205-B78C-F266D4F8CD53}"/>
    <cellStyle name="Normal 7 4 4 2 2 2 2 4" xfId="11367" xr:uid="{A8742545-96B9-4C68-BB6A-E1AEAD17E7C4}"/>
    <cellStyle name="Normal 7 4 4 2 2 2 2 4 2" xfId="21747" xr:uid="{98077CBB-A4A3-4B92-8568-D1EC04E51BCA}"/>
    <cellStyle name="Normal 7 4 4 2 2 2 2 5" xfId="25333" xr:uid="{D866E4A2-C79F-444C-A4E1-DAB3A77704E1}"/>
    <cellStyle name="Normal 7 4 4 2 2 2 2 6" xfId="14042" xr:uid="{1FA1CED8-CA7B-4386-9666-50BF16F6D7AE}"/>
    <cellStyle name="Normal 7 4 4 2 2 2 3" xfId="4369" xr:uid="{0DAD4E56-0B56-42BE-BBA3-FC5733DFFF43}"/>
    <cellStyle name="Normal 7 4 4 2 2 2 3 2" xfId="9141" xr:uid="{105A3B7F-F95A-4D38-AA5A-0218E258D147}"/>
    <cellStyle name="Normal 7 4 4 2 2 2 3 2 2" xfId="29184" xr:uid="{9E197F34-F4F8-449E-BC15-E5F56BE7EE69}"/>
    <cellStyle name="Normal 7 4 4 2 2 2 3 2 3" xfId="19521" xr:uid="{0E93FDFD-73C9-46BA-9CB3-0CF54B0594EB}"/>
    <cellStyle name="Normal 7 4 4 2 2 2 3 3" xfId="11974" xr:uid="{4DAAE4C4-1896-44CD-A007-6C93B672DEB7}"/>
    <cellStyle name="Normal 7 4 4 2 2 2 3 3 2" xfId="22354" xr:uid="{1931F75A-796A-4B3B-89E8-933BD93EAF88}"/>
    <cellStyle name="Normal 7 4 4 2 2 2 3 4" xfId="25557" xr:uid="{072D2D10-7B7D-4B65-BC32-6BFD4E46F379}"/>
    <cellStyle name="Normal 7 4 4 2 2 2 3 5" xfId="16688" xr:uid="{EA5C8DFA-B06A-41F5-9FB1-BEE951D0CF65}"/>
    <cellStyle name="Normal 7 4 4 2 2 2 4" xfId="6049" xr:uid="{9ED16AA7-F360-4202-AB4C-D8C141A8E0C9}"/>
    <cellStyle name="Normal 7 4 4 2 2 2 4 2" xfId="28433" xr:uid="{08334893-4728-4854-B02F-B20CA7ACE106}"/>
    <cellStyle name="Normal 7 4 4 2 2 2 4 3" xfId="15503" xr:uid="{E45DE93C-3E44-4B63-8658-F9BF77A3F236}"/>
    <cellStyle name="Normal 7 4 4 2 2 2 5" xfId="7956" xr:uid="{B44D6036-ED79-4F4A-B1EB-626F643EB465}"/>
    <cellStyle name="Normal 7 4 4 2 2 2 5 2" xfId="18336" xr:uid="{B9EB0688-D67C-43ED-8CF5-A010D5608565}"/>
    <cellStyle name="Normal 7 4 4 2 2 2 6" xfId="10789" xr:uid="{2C09063D-25A9-413E-8F72-31835EC2AABA}"/>
    <cellStyle name="Normal 7 4 4 2 2 2 6 2" xfId="21169" xr:uid="{FDDA696B-39FC-44CD-BEFC-D8925BB1D484}"/>
    <cellStyle name="Normal 7 4 4 2 2 2 7" xfId="23131" xr:uid="{EE77D4BC-B01A-4857-8FD9-A3277F61286D}"/>
    <cellStyle name="Normal 7 4 4 2 2 2 8" xfId="13309" xr:uid="{D7EA7EE7-B82D-4043-8A0B-B0E6CF6892C8}"/>
    <cellStyle name="Normal 7 4 4 2 2 3" xfId="3456" xr:uid="{00000000-0005-0000-0000-00008B080000}"/>
    <cellStyle name="Normal 7 4 4 2 2 3 2" xfId="4586" xr:uid="{0A2EBD96-5343-4C53-A307-37B25ADC726E}"/>
    <cellStyle name="Normal 7 4 4 2 2 3 2 2" xfId="9358" xr:uid="{B7D332E5-2E09-4014-96B1-2C5C2738B2E4}"/>
    <cellStyle name="Normal 7 4 4 2 2 3 2 2 2" xfId="19738" xr:uid="{FFBD64CA-DA1C-4BB5-9282-DF6B817BD172}"/>
    <cellStyle name="Normal 7 4 4 2 2 3 2 3" xfId="12191" xr:uid="{2B77A7CA-EE70-44B3-8F8B-94F9305BBC2A}"/>
    <cellStyle name="Normal 7 4 4 2 2 3 2 3 2" xfId="22571" xr:uid="{18C8B68B-75B3-48CA-82A5-BD04641DB0F0}"/>
    <cellStyle name="Normal 7 4 4 2 2 3 2 4" xfId="28439" xr:uid="{371F78E5-887F-4666-B682-8E8898BBF52B}"/>
    <cellStyle name="Normal 7 4 4 2 2 3 2 5" xfId="16905" xr:uid="{B51432E6-24D0-4EB4-8058-909E6B13D686}"/>
    <cellStyle name="Normal 7 4 4 2 2 3 3" xfId="6511" xr:uid="{EBFEE145-7C44-4FEA-A424-560480DD22B9}"/>
    <cellStyle name="Normal 7 4 4 2 2 3 3 2" xfId="16082" xr:uid="{AC61386E-B397-4853-83DC-5AF087868306}"/>
    <cellStyle name="Normal 7 4 4 2 2 3 4" xfId="8535" xr:uid="{FDE0BA1F-9267-4564-94C9-C081213DD651}"/>
    <cellStyle name="Normal 7 4 4 2 2 3 4 2" xfId="18915" xr:uid="{1BE319B7-4E1A-4DCB-9664-0E818A5C84CD}"/>
    <cellStyle name="Normal 7 4 4 2 2 3 5" xfId="11368" xr:uid="{D0543F52-B8AC-4B37-819C-9DD0F9F23915}"/>
    <cellStyle name="Normal 7 4 4 2 2 3 5 2" xfId="21748" xr:uid="{C2548F04-A02E-4CD9-AAD1-D362474D311D}"/>
    <cellStyle name="Normal 7 4 4 2 2 3 6" xfId="23053" xr:uid="{001E25AE-D7A2-415C-A238-CF147CEF1ED8}"/>
    <cellStyle name="Normal 7 4 4 2 2 3 7" xfId="14043" xr:uid="{9A645B1E-FA20-4A76-94D7-27A4F1B0F564}"/>
    <cellStyle name="Normal 7 4 4 2 2 4" xfId="3454" xr:uid="{00000000-0005-0000-0000-00008C080000}"/>
    <cellStyle name="Normal 7 4 4 2 2 4 2" xfId="6509" xr:uid="{DB8979AA-4BDB-435B-A2C3-7F281B79A5DB}"/>
    <cellStyle name="Normal 7 4 4 2 2 4 2 2" xfId="27624" xr:uid="{1364445D-4378-4F8B-8E18-5CA8A1B837D2}"/>
    <cellStyle name="Normal 7 4 4 2 2 4 2 3" xfId="16080" xr:uid="{AE9BD2D5-10BC-4B9B-B911-5F91E53CB1D2}"/>
    <cellStyle name="Normal 7 4 4 2 2 4 3" xfId="8533" xr:uid="{AB089DE0-4D9C-4850-ABE7-B6F9056C3B5A}"/>
    <cellStyle name="Normal 7 4 4 2 2 4 3 2" xfId="18913" xr:uid="{088AB71F-1714-47EF-B619-63A0C5103E0F}"/>
    <cellStyle name="Normal 7 4 4 2 2 4 4" xfId="11366" xr:uid="{E6788041-E3DF-4264-B2C2-F3EB8F695F17}"/>
    <cellStyle name="Normal 7 4 4 2 2 4 4 2" xfId="21746" xr:uid="{F513B7B1-0713-491D-922C-7C02520EB424}"/>
    <cellStyle name="Normal 7 4 4 2 2 4 5" xfId="24472" xr:uid="{BD33F25E-4D01-43E2-A79E-DACF017A302B}"/>
    <cellStyle name="Normal 7 4 4 2 2 4 6" xfId="14041" xr:uid="{AA518B72-551D-49FF-97B6-5F5E268E2048}"/>
    <cellStyle name="Normal 7 4 4 2 2 5" xfId="4243" xr:uid="{6424EC82-10A1-42F5-9FFA-D6F9DA223917}"/>
    <cellStyle name="Normal 7 4 4 2 2 5 2" xfId="9015" xr:uid="{C0A51B5F-A418-46AF-81D2-8B163386F866}"/>
    <cellStyle name="Normal 7 4 4 2 2 5 2 2" xfId="29086" xr:uid="{7EBFC413-0B91-49A7-BDAD-66B27BE1A561}"/>
    <cellStyle name="Normal 7 4 4 2 2 5 2 3" xfId="19395" xr:uid="{13EEF0C0-7C9E-4888-9368-D49232433AAC}"/>
    <cellStyle name="Normal 7 4 4 2 2 5 3" xfId="11848" xr:uid="{CC1BFE65-A6EB-4675-B539-0C46A4A8B8A0}"/>
    <cellStyle name="Normal 7 4 4 2 2 5 3 2" xfId="22228" xr:uid="{2C82E1B6-16C8-4636-AE8B-2C290E7D2D6E}"/>
    <cellStyle name="Normal 7 4 4 2 2 5 4" xfId="23100" xr:uid="{B184A7CB-64E8-4552-9480-71A0B3794C87}"/>
    <cellStyle name="Normal 7 4 4 2 2 5 5" xfId="16562" xr:uid="{35234B4C-12F7-43EA-BCE1-C58380744C48}"/>
    <cellStyle name="Normal 7 4 4 2 2 6" xfId="5451" xr:uid="{C937A26F-B1D4-4453-9186-D297675A8C84}"/>
    <cellStyle name="Normal 7 4 4 2 2 6 2" xfId="26123" xr:uid="{C4976971-ADAE-423B-AE09-1C6B9BD6BE9E}"/>
    <cellStyle name="Normal 7 4 4 2 2 6 3" xfId="14748" xr:uid="{2AFE0F13-E501-4D26-96E0-F1BDEF3312A4}"/>
    <cellStyle name="Normal 7 4 4 2 2 7" xfId="7201" xr:uid="{C07BAA99-A4AD-40A8-8A24-D840DC98A042}"/>
    <cellStyle name="Normal 7 4 4 2 2 7 2" xfId="17581" xr:uid="{87D137C4-F41A-4C53-BD2A-2A75BD6A7E74}"/>
    <cellStyle name="Normal 7 4 4 2 2 8" xfId="10034" xr:uid="{2E0ADCB0-F339-4F9E-8A5D-752AB01A92F3}"/>
    <cellStyle name="Normal 7 4 4 2 2 8 2" xfId="20414" xr:uid="{6B75B93F-10E8-49C0-950C-F9A78D9836EF}"/>
    <cellStyle name="Normal 7 4 4 2 2 9" xfId="24459" xr:uid="{73C2BF4B-6624-44F6-8D87-B3A3255B3196}"/>
    <cellStyle name="Normal 7 4 4 2 3" xfId="2832" xr:uid="{00000000-0005-0000-0000-00008D080000}"/>
    <cellStyle name="Normal 7 4 4 2 3 2" xfId="3457" xr:uid="{00000000-0005-0000-0000-00008E080000}"/>
    <cellStyle name="Normal 7 4 4 2 3 2 2" xfId="6512" xr:uid="{34236F50-C037-4F8D-B6B2-6F0363CB5844}"/>
    <cellStyle name="Normal 7 4 4 2 3 2 2 2" xfId="28485" xr:uid="{339F1BE5-9433-44FE-A763-3AF771840D39}"/>
    <cellStyle name="Normal 7 4 4 2 3 2 2 3" xfId="16083" xr:uid="{61EB5AE0-87F8-4BF5-B28C-B790D2F2AC84}"/>
    <cellStyle name="Normal 7 4 4 2 3 2 3" xfId="8536" xr:uid="{650E8CFB-2725-44A8-89A1-D7BA0FE2923E}"/>
    <cellStyle name="Normal 7 4 4 2 3 2 3 2" xfId="18916" xr:uid="{91C5B97E-2457-4587-9FA5-4B5E372B5DCA}"/>
    <cellStyle name="Normal 7 4 4 2 3 2 4" xfId="11369" xr:uid="{DA7DFC6C-B0AC-4C3E-A861-98A860641B96}"/>
    <cellStyle name="Normal 7 4 4 2 3 2 4 2" xfId="21749" xr:uid="{C6B46EAB-3A80-43F7-B514-D3D782DCE271}"/>
    <cellStyle name="Normal 7 4 4 2 3 2 5" xfId="24498" xr:uid="{D8A95826-72A8-43FF-BD71-35E9BCBFCE99}"/>
    <cellStyle name="Normal 7 4 4 2 3 2 6" xfId="14044" xr:uid="{79DA3B40-853C-4D18-8FE6-C40E89EF19E0}"/>
    <cellStyle name="Normal 7 4 4 2 3 3" xfId="4368" xr:uid="{5718650D-9B49-4598-94A3-96C121F7519F}"/>
    <cellStyle name="Normal 7 4 4 2 3 3 2" xfId="9140" xr:uid="{50B08A76-5F8B-479D-99B5-B4F20FA5D439}"/>
    <cellStyle name="Normal 7 4 4 2 3 3 2 2" xfId="29183" xr:uid="{61F201DD-B55C-4156-A085-167C97EE008E}"/>
    <cellStyle name="Normal 7 4 4 2 3 3 2 3" xfId="19520" xr:uid="{DC5B0B79-D730-4828-98F9-CC47A1978333}"/>
    <cellStyle name="Normal 7 4 4 2 3 3 3" xfId="11973" xr:uid="{28D945B7-1103-47D4-A6EB-162A9E1A71DA}"/>
    <cellStyle name="Normal 7 4 4 2 3 3 3 2" xfId="22353" xr:uid="{E65617C7-B9F8-476B-8BF2-97882EAC814A}"/>
    <cellStyle name="Normal 7 4 4 2 3 3 4" xfId="23055" xr:uid="{3C537B82-AA9A-467F-ACA3-8F8ED612691F}"/>
    <cellStyle name="Normal 7 4 4 2 3 3 5" xfId="16687" xr:uid="{B7C056BC-24CF-4E2A-9F1C-4734D38A5989}"/>
    <cellStyle name="Normal 7 4 4 2 3 4" xfId="6048" xr:uid="{8614F297-A17E-4D0E-870D-3711AD73852B}"/>
    <cellStyle name="Normal 7 4 4 2 3 4 2" xfId="27641" xr:uid="{BA3C52BA-3AC7-4896-92F9-7A7300903EC5}"/>
    <cellStyle name="Normal 7 4 4 2 3 4 3" xfId="15502" xr:uid="{2876EE0A-FAFE-4DB0-A291-825A606682A6}"/>
    <cellStyle name="Normal 7 4 4 2 3 5" xfId="7955" xr:uid="{DB2DE750-5190-4404-B65E-67182576AD24}"/>
    <cellStyle name="Normal 7 4 4 2 3 5 2" xfId="18335" xr:uid="{882DBBCA-7C96-4DDE-A6C7-39C2E96C92ED}"/>
    <cellStyle name="Normal 7 4 4 2 3 6" xfId="10788" xr:uid="{45FA64DC-7A4B-4A17-9FB9-EAE8C4D295C8}"/>
    <cellStyle name="Normal 7 4 4 2 3 6 2" xfId="21168" xr:uid="{D2095383-C4E5-473E-A330-898A2D163753}"/>
    <cellStyle name="Normal 7 4 4 2 3 7" xfId="22896" xr:uid="{A02929AC-6E9B-44A5-80F6-0B24F1028588}"/>
    <cellStyle name="Normal 7 4 4 2 3 8" xfId="13308" xr:uid="{5B80B824-8D58-4B5C-AE5C-EDE867B145B7}"/>
    <cellStyle name="Normal 7 4 4 2 4" xfId="3458" xr:uid="{00000000-0005-0000-0000-00008F080000}"/>
    <cellStyle name="Normal 7 4 4 2 4 2" xfId="4587" xr:uid="{EB627D3D-2681-4252-9B95-0E8D4C27F3C3}"/>
    <cellStyle name="Normal 7 4 4 2 4 2 2" xfId="9359" xr:uid="{1C290444-83FC-41FC-B6A0-8BFA93D20B08}"/>
    <cellStyle name="Normal 7 4 4 2 4 2 2 2" xfId="19739" xr:uid="{0F8BD4ED-A530-4B81-8098-D4E0E51C95B1}"/>
    <cellStyle name="Normal 7 4 4 2 4 2 3" xfId="12192" xr:uid="{236D53CA-13DE-41CD-B516-3C2D9C7EACBB}"/>
    <cellStyle name="Normal 7 4 4 2 4 2 3 2" xfId="22572" xr:uid="{7BFB50A7-875F-418A-AF09-1025B45772EF}"/>
    <cellStyle name="Normal 7 4 4 2 4 2 4" xfId="25977" xr:uid="{D9B52417-CCBE-49AE-B848-B57D3E63404E}"/>
    <cellStyle name="Normal 7 4 4 2 4 2 5" xfId="16906" xr:uid="{517A41E9-BAC1-4FCE-BFF1-D519FE74BAC8}"/>
    <cellStyle name="Normal 7 4 4 2 4 3" xfId="6513" xr:uid="{715B2ACF-BA4F-4DF4-A8D1-52A2E092DDE9}"/>
    <cellStyle name="Normal 7 4 4 2 4 3 2" xfId="16084" xr:uid="{0D8CF97E-21EB-4AC7-A2BA-9764C4015C9E}"/>
    <cellStyle name="Normal 7 4 4 2 4 4" xfId="8537" xr:uid="{A22FAA5C-A938-4B0B-9F88-ACABAE0B73A9}"/>
    <cellStyle name="Normal 7 4 4 2 4 4 2" xfId="18917" xr:uid="{D9A5A6CF-640A-43A0-9D79-261DAED40A5C}"/>
    <cellStyle name="Normal 7 4 4 2 4 5" xfId="11370" xr:uid="{265CEEB0-A996-4D92-8966-842C11952763}"/>
    <cellStyle name="Normal 7 4 4 2 4 5 2" xfId="21750" xr:uid="{16F38D62-10F3-4B07-B1CE-B2AD6A5F059C}"/>
    <cellStyle name="Normal 7 4 4 2 4 6" xfId="22706" xr:uid="{68B1762D-D6C1-4593-8ADC-EC870A07BDF8}"/>
    <cellStyle name="Normal 7 4 4 2 4 7" xfId="14045" xr:uid="{12A4D8A0-42B0-4D28-B709-D35887FE31D9}"/>
    <cellStyle name="Normal 7 4 4 2 5" xfId="3453" xr:uid="{00000000-0005-0000-0000-000090080000}"/>
    <cellStyle name="Normal 7 4 4 2 5 2" xfId="6508" xr:uid="{71442CDA-8704-465A-9E78-1DF9673FDA59}"/>
    <cellStyle name="Normal 7 4 4 2 5 2 2" xfId="26470" xr:uid="{7968241E-6B5D-4F67-9009-FAA894F99D23}"/>
    <cellStyle name="Normal 7 4 4 2 5 2 3" xfId="16079" xr:uid="{F0CB1509-292A-48DF-97E6-9585DCB4F1B9}"/>
    <cellStyle name="Normal 7 4 4 2 5 3" xfId="8532" xr:uid="{0AAAFE54-847A-489F-AF1C-63C13B231E16}"/>
    <cellStyle name="Normal 7 4 4 2 5 3 2" xfId="18912" xr:uid="{A7AE5073-9934-4218-95BB-4C13A6598B37}"/>
    <cellStyle name="Normal 7 4 4 2 5 4" xfId="11365" xr:uid="{A9D3F44A-5F53-4F95-B187-DB99A473ACC0}"/>
    <cellStyle name="Normal 7 4 4 2 5 4 2" xfId="21745" xr:uid="{11B55F38-7F1C-4A4E-B4E8-833C6941F2AB}"/>
    <cellStyle name="Normal 7 4 4 2 5 5" xfId="25095" xr:uid="{3AB56816-3174-4584-B530-8EBDB09C1D5E}"/>
    <cellStyle name="Normal 7 4 4 2 5 6" xfId="14040" xr:uid="{81C8A64A-C038-4D7B-B98F-C8EAF384ECC4}"/>
    <cellStyle name="Normal 7 4 4 2 6" xfId="2551" xr:uid="{00000000-0005-0000-0000-000091080000}"/>
    <cellStyle name="Normal 7 4 4 2 6 2" xfId="5823" xr:uid="{F20CE6BA-12C7-4C14-A008-A15032D5A25B}"/>
    <cellStyle name="Normal 7 4 4 2 6 2 2" xfId="27586" xr:uid="{5BEA6F7A-80FC-4FFF-AAE9-237450D76ED5}"/>
    <cellStyle name="Normal 7 4 4 2 6 2 3" xfId="15223" xr:uid="{F90B9A98-A7E6-451C-8BAE-57C7F3A42DEA}"/>
    <cellStyle name="Normal 7 4 4 2 6 3" xfId="7676" xr:uid="{F23C6D6B-CF8D-40E4-A892-EFCF66043F69}"/>
    <cellStyle name="Normal 7 4 4 2 6 3 2" xfId="18056" xr:uid="{AFF8699B-7BCE-4E04-82FD-282E7A9342F1}"/>
    <cellStyle name="Normal 7 4 4 2 6 4" xfId="10509" xr:uid="{0D24AE76-6568-4B47-8025-7FA3A808C65A}"/>
    <cellStyle name="Normal 7 4 4 2 6 4 2" xfId="20889" xr:uid="{86768A89-C52D-46AE-9800-33A4FE29CFD8}"/>
    <cellStyle name="Normal 7 4 4 2 6 5" xfId="24199" xr:uid="{91F6AB87-A6E4-486E-A0B5-0D2DA2143D03}"/>
    <cellStyle name="Normal 7 4 4 2 6 6" xfId="12939" xr:uid="{C866F9FC-8C70-4F91-A275-BC83D5C86989}"/>
    <cellStyle name="Normal 7 4 4 2 7" xfId="2245" xr:uid="{00000000-0005-0000-0000-000087080000}"/>
    <cellStyle name="Normal 7 4 4 2 7 2" xfId="7372" xr:uid="{26283281-5ABF-482D-B5B3-127F8E984BFF}"/>
    <cellStyle name="Normal 7 4 4 2 7 2 2" xfId="17752" xr:uid="{2A060D8B-9545-4E67-BD93-DE0D9596E7FB}"/>
    <cellStyle name="Normal 7 4 4 2 7 3" xfId="10205" xr:uid="{F58D38A8-DBD8-41D8-AF5C-8D0538519E16}"/>
    <cellStyle name="Normal 7 4 4 2 7 3 2" xfId="20585" xr:uid="{5E0907C3-349F-4D28-A9D8-857AE3176668}"/>
    <cellStyle name="Normal 7 4 4 2 7 4" xfId="22752" xr:uid="{FD00B7D4-3539-4198-9907-1464487681AC}"/>
    <cellStyle name="Normal 7 4 4 2 7 5" xfId="14919" xr:uid="{BA2D0341-9462-4C2B-AF9D-67FB8C251BA0}"/>
    <cellStyle name="Normal 7 4 4 2 8" xfId="3798" xr:uid="{DAA32352-6BAD-430F-9A17-F7EF7AB6614A}"/>
    <cellStyle name="Normal 7 4 4 2 8 2" xfId="8634" xr:uid="{CD6C34D6-6911-49EF-B3EA-F852754DDF1F}"/>
    <cellStyle name="Normal 7 4 4 2 8 2 2" xfId="19014" xr:uid="{F97DB3D1-9FE7-40C0-8B08-55F2D4C221F4}"/>
    <cellStyle name="Normal 7 4 4 2 8 3" xfId="11467" xr:uid="{FCEA4E2D-C2D2-4663-92A4-343D02BD1178}"/>
    <cellStyle name="Normal 7 4 4 2 8 3 2" xfId="21847" xr:uid="{E050C544-35DC-4BD0-BCB9-42DCBE06AECA}"/>
    <cellStyle name="Normal 7 4 4 2 8 4" xfId="16181" xr:uid="{EC44B864-D532-4297-BAE3-94C32EBC660A}"/>
    <cellStyle name="Normal 7 4 4 2 9" xfId="5450" xr:uid="{EE4BCC74-C422-439B-AD8A-2B512A0795F4}"/>
    <cellStyle name="Normal 7 4 4 2 9 2" xfId="14747" xr:uid="{F516A8B1-8CC9-4949-9E5F-848D22370AAE}"/>
    <cellStyle name="Normal 7 4 4 3" xfId="1435" xr:uid="{00000000-0005-0000-0000-000072070000}"/>
    <cellStyle name="Normal 7 4 4 3 10" xfId="10035" xr:uid="{0AD9C01A-7272-4FE1-A52F-22B7BBD12FF2}"/>
    <cellStyle name="Normal 7 4 4 3 10 2" xfId="20415" xr:uid="{36F7C331-6751-4B69-8C0D-AB4B7C300153}"/>
    <cellStyle name="Normal 7 4 4 3 11" xfId="24031" xr:uid="{BA681105-BE24-4BB5-8D87-F19F049BCC02}"/>
    <cellStyle name="Normal 7 4 4 3 12" xfId="12636" xr:uid="{99999AEE-47FD-4FA7-8FD4-45B02F09CBEB}"/>
    <cellStyle name="Normal 7 4 4 3 2" xfId="2834" xr:uid="{00000000-0005-0000-0000-000093080000}"/>
    <cellStyle name="Normal 7 4 4 3 2 2" xfId="3460" xr:uid="{00000000-0005-0000-0000-000094080000}"/>
    <cellStyle name="Normal 7 4 4 3 2 2 2" xfId="6515" xr:uid="{034D1EAC-D921-43B0-9889-CD6826907649}"/>
    <cellStyle name="Normal 7 4 4 3 2 2 2 2" xfId="28679" xr:uid="{053950AF-9542-4417-9943-2597D0C02EBD}"/>
    <cellStyle name="Normal 7 4 4 3 2 2 2 3" xfId="16086" xr:uid="{D1C17C96-AF36-4CC9-96B3-454480DA749B}"/>
    <cellStyle name="Normal 7 4 4 3 2 2 3" xfId="8539" xr:uid="{986437B4-FBB8-4F2F-BB70-FA6454ADB463}"/>
    <cellStyle name="Normal 7 4 4 3 2 2 3 2" xfId="18919" xr:uid="{4C575817-6CB8-496D-BF09-ABB4A9CF2DCD}"/>
    <cellStyle name="Normal 7 4 4 3 2 2 4" xfId="11372" xr:uid="{54F9B92A-66AA-45B3-866D-B16A31EC942C}"/>
    <cellStyle name="Normal 7 4 4 3 2 2 4 2" xfId="21752" xr:uid="{2502CA8E-522F-42A9-B245-AF35E3C98EA0}"/>
    <cellStyle name="Normal 7 4 4 3 2 2 5" xfId="23906" xr:uid="{1D2E9EE8-F643-4313-AF75-E46F10BE5FC2}"/>
    <cellStyle name="Normal 7 4 4 3 2 2 6" xfId="14047" xr:uid="{C13405EC-5891-4A8E-8B7C-BC6D51C259A8}"/>
    <cellStyle name="Normal 7 4 4 3 2 3" xfId="4370" xr:uid="{0659832D-C1DD-467F-B7B6-1FE42F2F2940}"/>
    <cellStyle name="Normal 7 4 4 3 2 3 2" xfId="9142" xr:uid="{E6B3A5D8-7DA3-45F9-9942-9F0A3EF5ABB4}"/>
    <cellStyle name="Normal 7 4 4 3 2 3 2 2" xfId="29185" xr:uid="{BB606388-E4A1-42F9-9CF4-70216C3CF050}"/>
    <cellStyle name="Normal 7 4 4 3 2 3 2 3" xfId="19522" xr:uid="{EDFCAAEA-3CFC-4FDC-99F1-1183F7FC1430}"/>
    <cellStyle name="Normal 7 4 4 3 2 3 3" xfId="11975" xr:uid="{E656D6CD-A3F3-4801-985F-D85295FA1C57}"/>
    <cellStyle name="Normal 7 4 4 3 2 3 3 2" xfId="22355" xr:uid="{5155C7CA-726A-4A03-988F-9D04AEDE7B53}"/>
    <cellStyle name="Normal 7 4 4 3 2 3 4" xfId="23312" xr:uid="{FF037F3A-C9EE-4789-8D8F-16D1F83D2BA6}"/>
    <cellStyle name="Normal 7 4 4 3 2 3 5" xfId="16689" xr:uid="{8113FA6A-9C2B-46E4-9489-643A315959DF}"/>
    <cellStyle name="Normal 7 4 4 3 2 4" xfId="6050" xr:uid="{DE932555-5864-4A68-B63A-46AF8A2B591A}"/>
    <cellStyle name="Normal 7 4 4 3 2 4 2" xfId="28606" xr:uid="{E8D0DB87-9700-4EAB-990B-2381980AF999}"/>
    <cellStyle name="Normal 7 4 4 3 2 4 3" xfId="15504" xr:uid="{675359B0-1C01-40AA-B61F-9A4003C9AC56}"/>
    <cellStyle name="Normal 7 4 4 3 2 5" xfId="7957" xr:uid="{49DF7570-FCF9-426A-8F55-B6D9CDC1FB76}"/>
    <cellStyle name="Normal 7 4 4 3 2 5 2" xfId="18337" xr:uid="{4CFF227B-804B-4CC6-83BE-B35A6B8DAFBA}"/>
    <cellStyle name="Normal 7 4 4 3 2 6" xfId="10790" xr:uid="{04644EAF-96E5-4873-9266-32AAE5E3774A}"/>
    <cellStyle name="Normal 7 4 4 3 2 6 2" xfId="21170" xr:uid="{C81BB689-44C1-4D2A-82D1-C28D0552B0D8}"/>
    <cellStyle name="Normal 7 4 4 3 2 7" xfId="24867" xr:uid="{807E4EA1-9D04-4E45-83F2-68B50B7A8515}"/>
    <cellStyle name="Normal 7 4 4 3 2 8" xfId="13310" xr:uid="{BD10ACE1-8FCF-4488-A07D-D7342DFEBAD6}"/>
    <cellStyle name="Normal 7 4 4 3 3" xfId="3461" xr:uid="{00000000-0005-0000-0000-000095080000}"/>
    <cellStyle name="Normal 7 4 4 3 3 2" xfId="4588" xr:uid="{A474941C-FDE8-462E-80AC-1AEBB47CFAA8}"/>
    <cellStyle name="Normal 7 4 4 3 3 2 2" xfId="9360" xr:uid="{8C1074CE-37B7-4913-A6FF-6C6D691F1ED5}"/>
    <cellStyle name="Normal 7 4 4 3 3 2 2 2" xfId="29330" xr:uid="{A451520F-E369-4C5D-9818-8B2B69613E76}"/>
    <cellStyle name="Normal 7 4 4 3 3 2 2 3" xfId="19740" xr:uid="{9F6772C3-147C-42B4-9790-4925794F556E}"/>
    <cellStyle name="Normal 7 4 4 3 3 2 3" xfId="12193" xr:uid="{231DC338-AEDB-4BF9-A826-BC73AD859B1C}"/>
    <cellStyle name="Normal 7 4 4 3 3 2 3 2" xfId="22573" xr:uid="{092FBB8C-4A28-4367-B46E-126423D2A717}"/>
    <cellStyle name="Normal 7 4 4 3 3 2 4" xfId="25335" xr:uid="{0987B2FE-3244-4645-A112-18F593F4BCFA}"/>
    <cellStyle name="Normal 7 4 4 3 3 2 5" xfId="16907" xr:uid="{67B67DB3-2EDC-4FB1-868F-EDBA5B21871B}"/>
    <cellStyle name="Normal 7 4 4 3 3 3" xfId="6516" xr:uid="{AC414C89-6E7D-4392-B1CC-1E182DA39C3D}"/>
    <cellStyle name="Normal 7 4 4 3 3 3 2" xfId="28408" xr:uid="{8DBF70E8-8A8F-4CCD-83F2-87CABD6C61ED}"/>
    <cellStyle name="Normal 7 4 4 3 3 3 3" xfId="16087" xr:uid="{037F70C4-A8F5-46D9-9E67-E1D66CF33B36}"/>
    <cellStyle name="Normal 7 4 4 3 3 4" xfId="8540" xr:uid="{CFABD363-A6D3-452D-930E-013BC2326696}"/>
    <cellStyle name="Normal 7 4 4 3 3 4 2" xfId="18920" xr:uid="{55E0E2B5-57F9-4C00-9C63-80DB3467B08E}"/>
    <cellStyle name="Normal 7 4 4 3 3 5" xfId="11373" xr:uid="{BAEB42AC-B1BC-4DBE-B93C-B07B4FF468F7}"/>
    <cellStyle name="Normal 7 4 4 3 3 5 2" xfId="21753" xr:uid="{08795ADC-573E-43A9-A426-73BD16C606C4}"/>
    <cellStyle name="Normal 7 4 4 3 3 6" xfId="25142" xr:uid="{C7CCA1E3-02D1-4BB8-AD9F-084A8C76BBD2}"/>
    <cellStyle name="Normal 7 4 4 3 3 7" xfId="14048" xr:uid="{6C3CDA8A-5BA2-48C0-82AD-A38D7AA7E568}"/>
    <cellStyle name="Normal 7 4 4 3 4" xfId="3459" xr:uid="{00000000-0005-0000-0000-000096080000}"/>
    <cellStyle name="Normal 7 4 4 3 4 2" xfId="6514" xr:uid="{F9090B4D-F3CC-4F61-8095-3B8BE0779478}"/>
    <cellStyle name="Normal 7 4 4 3 4 2 2" xfId="26421" xr:uid="{D379E330-4095-4BDC-97F3-0ADCF8EECFBB}"/>
    <cellStyle name="Normal 7 4 4 3 4 2 3" xfId="16085" xr:uid="{D375E2F8-E8AE-4EEF-8ED1-BBDAD5360910}"/>
    <cellStyle name="Normal 7 4 4 3 4 3" xfId="8538" xr:uid="{A18FDA77-F04D-4DF8-A347-B24A599E4CFD}"/>
    <cellStyle name="Normal 7 4 4 3 4 3 2" xfId="18918" xr:uid="{88DD5590-8B64-4490-8E7C-9C0CAEA6849D}"/>
    <cellStyle name="Normal 7 4 4 3 4 4" xfId="11371" xr:uid="{524758A7-14DA-41D6-9A4A-6D4F48CE43A8}"/>
    <cellStyle name="Normal 7 4 4 3 4 4 2" xfId="21751" xr:uid="{2385AD1A-2651-4DD3-A382-D510A661377B}"/>
    <cellStyle name="Normal 7 4 4 3 4 5" xfId="23401" xr:uid="{76C33ED5-E615-4081-8154-0EFD014530B6}"/>
    <cellStyle name="Normal 7 4 4 3 4 6" xfId="14046" xr:uid="{A7C35981-5852-4505-AB7C-66BF7BBD2B18}"/>
    <cellStyle name="Normal 7 4 4 3 5" xfId="2594" xr:uid="{00000000-0005-0000-0000-000097080000}"/>
    <cellStyle name="Normal 7 4 4 3 5 2" xfId="5859" xr:uid="{F2599C98-B9A0-4118-9CE8-33021C6A6B6D}"/>
    <cellStyle name="Normal 7 4 4 3 5 2 2" xfId="27145" xr:uid="{76DC0338-C8F7-4BB1-A594-E523882A8B15}"/>
    <cellStyle name="Normal 7 4 4 3 5 2 3" xfId="15266" xr:uid="{5F33D464-7C8E-4DD5-9456-6D815C1F9100}"/>
    <cellStyle name="Normal 7 4 4 3 5 3" xfId="7719" xr:uid="{AFEF6897-243C-497C-A883-74FDF5E5B904}"/>
    <cellStyle name="Normal 7 4 4 3 5 3 2" xfId="18099" xr:uid="{943B9694-A54A-4FC0-BE14-C5768314675A}"/>
    <cellStyle name="Normal 7 4 4 3 5 4" xfId="10552" xr:uid="{A4072F29-C570-459A-B51F-E90C79C94AAA}"/>
    <cellStyle name="Normal 7 4 4 3 5 4 2" xfId="20932" xr:uid="{8051ED48-CFA2-4EF5-B914-29BDD6F917FF}"/>
    <cellStyle name="Normal 7 4 4 3 5 5" xfId="25263" xr:uid="{29DE1F0B-1A51-499B-8642-4715FCB8BDB9}"/>
    <cellStyle name="Normal 7 4 4 3 5 6" xfId="12982" xr:uid="{CB99174D-2904-4DB9-8D7E-5ED794E6D756}"/>
    <cellStyle name="Normal 7 4 4 3 6" xfId="2402" xr:uid="{00000000-0005-0000-0000-000092080000}"/>
    <cellStyle name="Normal 7 4 4 3 6 2" xfId="7529" xr:uid="{22B55CE2-FDBF-4440-B37F-3513AA4B2DB5}"/>
    <cellStyle name="Normal 7 4 4 3 6 2 2" xfId="17909" xr:uid="{00E4EC6B-257D-4D6E-B791-8B8C924B17E9}"/>
    <cellStyle name="Normal 7 4 4 3 6 3" xfId="10362" xr:uid="{1D14EC35-D8CD-41E6-A37C-78351754AA0E}"/>
    <cellStyle name="Normal 7 4 4 3 6 3 2" xfId="20742" xr:uid="{18DCC22E-5D92-407D-848C-517E166002DE}"/>
    <cellStyle name="Normal 7 4 4 3 6 4" xfId="23350" xr:uid="{6059F81A-D840-4902-B026-ABAEFA6A9F0B}"/>
    <cellStyle name="Normal 7 4 4 3 6 5" xfId="15076" xr:uid="{4D55F934-1FFC-4396-9F31-6D84758483DD}"/>
    <cellStyle name="Normal 7 4 4 3 7" xfId="4102" xr:uid="{6A1C0A1D-511F-4E74-B247-18BCDAE310FC}"/>
    <cellStyle name="Normal 7 4 4 3 7 2" xfId="8876" xr:uid="{27E6B2CE-1AFD-4862-9E16-5BF29D5C5909}"/>
    <cellStyle name="Normal 7 4 4 3 7 2 2" xfId="19256" xr:uid="{824FCCF6-6BC4-4C86-AB05-99C7ABE84B42}"/>
    <cellStyle name="Normal 7 4 4 3 7 3" xfId="11709" xr:uid="{05DB735E-454B-4105-88B9-5CC241F5CCCB}"/>
    <cellStyle name="Normal 7 4 4 3 7 3 2" xfId="22089" xr:uid="{81AFA6DA-3E88-4DB8-90F1-7319E912E8F2}"/>
    <cellStyle name="Normal 7 4 4 3 7 4" xfId="16423" xr:uid="{46FF35D0-51FF-4D94-B961-C26787B78596}"/>
    <cellStyle name="Normal 7 4 4 3 8" xfId="5452" xr:uid="{58EF8992-1F4B-41D3-A46F-97B36DCFC36A}"/>
    <cellStyle name="Normal 7 4 4 3 8 2" xfId="14749" xr:uid="{472FBAF2-5C4C-439D-9980-33A89F795071}"/>
    <cellStyle name="Normal 7 4 4 3 9" xfId="7202" xr:uid="{952ADF49-3098-473E-B217-95CF5041A2A8}"/>
    <cellStyle name="Normal 7 4 4 3 9 2" xfId="17582" xr:uid="{70E7D636-D7A1-460A-BE46-3B0A90B2B5F6}"/>
    <cellStyle name="Normal 7 4 4 4" xfId="1436" xr:uid="{00000000-0005-0000-0000-000073070000}"/>
    <cellStyle name="Normal 7 4 4 4 2" xfId="3462" xr:uid="{00000000-0005-0000-0000-000099080000}"/>
    <cellStyle name="Normal 7 4 4 4 2 2" xfId="6517" xr:uid="{F982CCF3-E4B3-45BC-9DF4-6F2C832F9625}"/>
    <cellStyle name="Normal 7 4 4 4 2 2 2" xfId="25834" xr:uid="{0C93712A-98B4-4A27-9406-FAAD6D859413}"/>
    <cellStyle name="Normal 7 4 4 4 2 2 3" xfId="16088" xr:uid="{48FB1532-3D66-4BB7-92D7-C502905FCC63}"/>
    <cellStyle name="Normal 7 4 4 4 2 3" xfId="8541" xr:uid="{4A994164-35D4-4108-80D3-9858944D52C1}"/>
    <cellStyle name="Normal 7 4 4 4 2 3 2" xfId="18921" xr:uid="{178C6F7F-B996-4AAC-9298-269F9631A294}"/>
    <cellStyle name="Normal 7 4 4 4 2 4" xfId="11374" xr:uid="{4FA9F0EE-E592-4579-A037-25E98C68D43D}"/>
    <cellStyle name="Normal 7 4 4 4 2 4 2" xfId="21754" xr:uid="{0FE6EAEE-F1E8-40B0-9D52-50A69A761F3A}"/>
    <cellStyle name="Normal 7 4 4 4 2 5" xfId="22764" xr:uid="{D6039679-CC4D-4C29-9FBD-23AA925B05DE}"/>
    <cellStyle name="Normal 7 4 4 4 2 6" xfId="14049" xr:uid="{AFEDC8C5-B75D-4B3B-A740-64D6C07312F0}"/>
    <cellStyle name="Normal 7 4 4 4 3" xfId="2831" xr:uid="{00000000-0005-0000-0000-00009A080000}"/>
    <cellStyle name="Normal 7 4 4 4 3 2" xfId="6047" xr:uid="{B47FB063-49D7-4081-8C3E-40F89A8ED9AD}"/>
    <cellStyle name="Normal 7 4 4 4 3 2 2" xfId="27733" xr:uid="{B792A0A3-E041-45B6-BFA5-6531E09A3C53}"/>
    <cellStyle name="Normal 7 4 4 4 3 2 3" xfId="15501" xr:uid="{12BEB11B-A442-450C-9428-A9E6BB086A87}"/>
    <cellStyle name="Normal 7 4 4 4 3 3" xfId="7954" xr:uid="{DA97BF09-2837-4C57-AB4E-94C0D8F31BD2}"/>
    <cellStyle name="Normal 7 4 4 4 3 3 2" xfId="18334" xr:uid="{5B287435-B7E4-48B5-9AA8-6B13DAD14B82}"/>
    <cellStyle name="Normal 7 4 4 4 3 4" xfId="10787" xr:uid="{0596FCAC-9CAA-4574-86D2-F97DE7354D19}"/>
    <cellStyle name="Normal 7 4 4 4 3 4 2" xfId="21167" xr:uid="{A899A5D7-41A6-498C-9BA0-19AD65E3F0A7}"/>
    <cellStyle name="Normal 7 4 4 4 3 5" xfId="25088" xr:uid="{68A8F8FA-735F-4F37-A8AD-7CF63DF62108}"/>
    <cellStyle name="Normal 7 4 4 4 3 6" xfId="13307" xr:uid="{E3C36802-0ABD-4645-B477-520D77839989}"/>
    <cellStyle name="Normal 7 4 4 4 4" xfId="4220" xr:uid="{44491943-E6A8-4D35-9E5F-48696B2FDF6C}"/>
    <cellStyle name="Normal 7 4 4 4 4 2" xfId="8992" xr:uid="{1E995EB1-E39A-482C-9073-C5620D091600}"/>
    <cellStyle name="Normal 7 4 4 4 4 2 2" xfId="19372" xr:uid="{2100FD03-C50A-4B77-A4DE-6A7C7745C0B5}"/>
    <cellStyle name="Normal 7 4 4 4 4 3" xfId="11825" xr:uid="{AE41E4D8-5D4B-4406-9864-AF1BE471B40F}"/>
    <cellStyle name="Normal 7 4 4 4 4 3 2" xfId="22205" xr:uid="{CA58DF2F-54B7-4BC1-B6A7-876B93D3E253}"/>
    <cellStyle name="Normal 7 4 4 4 4 4" xfId="22919" xr:uid="{3A848BF1-9B56-4355-A25C-B03A989D831A}"/>
    <cellStyle name="Normal 7 4 4 4 4 5" xfId="16539" xr:uid="{6E5F843C-BF66-444E-9962-572C83A6D746}"/>
    <cellStyle name="Normal 7 4 4 4 5" xfId="5453" xr:uid="{D13E76A0-1ECF-4EBD-9186-795140A7597B}"/>
    <cellStyle name="Normal 7 4 4 4 5 2" xfId="14750" xr:uid="{25EF9968-B704-4A78-9AD6-F02A07C76212}"/>
    <cellStyle name="Normal 7 4 4 4 6" xfId="7203" xr:uid="{1EC584B9-648C-453C-8CFB-406AB96E37EB}"/>
    <cellStyle name="Normal 7 4 4 4 6 2" xfId="17583" xr:uid="{E0CF6BBE-30B7-48B7-841A-C002A3E2060D}"/>
    <cellStyle name="Normal 7 4 4 4 7" xfId="10036" xr:uid="{460CF3DF-2A15-47CB-BF9D-651639FEFF7A}"/>
    <cellStyle name="Normal 7 4 4 4 7 2" xfId="20416" xr:uid="{01419667-F645-4A46-ABBE-D34331822207}"/>
    <cellStyle name="Normal 7 4 4 4 8" xfId="25154" xr:uid="{63897A23-9DF6-4E47-90C0-BA341FBC4E4F}"/>
    <cellStyle name="Normal 7 4 4 4 9" xfId="12794" xr:uid="{18F73C9F-56BF-4797-BE54-74F01120802D}"/>
    <cellStyle name="Normal 7 4 4 5" xfId="3463" xr:uid="{00000000-0005-0000-0000-00009B080000}"/>
    <cellStyle name="Normal 7 4 4 5 2" xfId="4589" xr:uid="{BBAA1457-EF96-48C1-BC26-BB325F7B0E53}"/>
    <cellStyle name="Normal 7 4 4 5 2 2" xfId="9361" xr:uid="{73D4206B-084D-4F0E-AB3C-3EE94F592A02}"/>
    <cellStyle name="Normal 7 4 4 5 2 2 2" xfId="29331" xr:uid="{2C97B3A2-03A9-4BF5-BB89-F3AB6C7DA914}"/>
    <cellStyle name="Normal 7 4 4 5 2 2 3" xfId="19741" xr:uid="{E7D47298-C79C-4B27-A375-271385A1F32E}"/>
    <cellStyle name="Normal 7 4 4 5 2 3" xfId="12194" xr:uid="{772E7CD2-A7F4-4D15-97BD-2B6F74B8C2F8}"/>
    <cellStyle name="Normal 7 4 4 5 2 3 2" xfId="22574" xr:uid="{C5AE1F92-A2D4-4FE4-81AB-738EA7E2869B}"/>
    <cellStyle name="Normal 7 4 4 5 2 4" xfId="24837" xr:uid="{7728F992-F520-4B48-88DC-FB6E4522D4E8}"/>
    <cellStyle name="Normal 7 4 4 5 2 5" xfId="16908" xr:uid="{B77B69CB-D17F-4BA0-8BD3-EEFDA8B55E6A}"/>
    <cellStyle name="Normal 7 4 4 5 3" xfId="6518" xr:uid="{B81E5C47-1D47-43B5-A72E-8098E337F4AB}"/>
    <cellStyle name="Normal 7 4 4 5 3 2" xfId="28486" xr:uid="{61508F15-6411-4A3A-A82A-871F8F563594}"/>
    <cellStyle name="Normal 7 4 4 5 3 3" xfId="16089" xr:uid="{C400E1FF-3987-425B-8638-06C24403A991}"/>
    <cellStyle name="Normal 7 4 4 5 4" xfId="8542" xr:uid="{0F897E2E-7061-41CB-8372-D4EFA0033D3B}"/>
    <cellStyle name="Normal 7 4 4 5 4 2" xfId="18922" xr:uid="{CEAB414B-8420-45E9-ABD5-BD6DD0561A42}"/>
    <cellStyle name="Normal 7 4 4 5 5" xfId="11375" xr:uid="{8063B509-CC82-421B-95B5-CBF15BA79A53}"/>
    <cellStyle name="Normal 7 4 4 5 5 2" xfId="21755" xr:uid="{7E8C913D-9533-4ABD-8479-CB6DB2D5AE29}"/>
    <cellStyle name="Normal 7 4 4 5 6" xfId="25189" xr:uid="{1E9517DB-DDAB-419C-992E-10533A90F797}"/>
    <cellStyle name="Normal 7 4 4 5 7" xfId="14050" xr:uid="{3F2AC03E-8703-48A2-89E3-48BA060139C0}"/>
    <cellStyle name="Normal 7 4 4 6" xfId="2993" xr:uid="{00000000-0005-0000-0000-00009C080000}"/>
    <cellStyle name="Normal 7 4 4 6 2" xfId="6143" xr:uid="{2B43D5BA-5114-430D-9C49-4DCAF0AB7850}"/>
    <cellStyle name="Normal 7 4 4 6 2 2" xfId="28476" xr:uid="{28BD2B38-C118-4B21-BF93-8215D5DE7C40}"/>
    <cellStyle name="Normal 7 4 4 6 2 3" xfId="15621" xr:uid="{1DD96F9A-EB3C-4030-9B74-E9C6683B6D13}"/>
    <cellStyle name="Normal 7 4 4 6 3" xfId="8074" xr:uid="{2CC6AF16-6074-435E-8A6B-605B84CC3B5A}"/>
    <cellStyle name="Normal 7 4 4 6 3 2" xfId="18454" xr:uid="{10C6D6B9-8ACB-42E3-BB51-CC60F075ABC4}"/>
    <cellStyle name="Normal 7 4 4 6 4" xfId="10907" xr:uid="{7F482487-2CC4-4837-B8DF-E45A7A5E75C7}"/>
    <cellStyle name="Normal 7 4 4 6 4 2" xfId="21287" xr:uid="{7622F3EF-8FA5-4E71-87E5-84797A8D97E4}"/>
    <cellStyle name="Normal 7 4 4 6 5" xfId="23332" xr:uid="{A4E4CD58-90B9-4C4C-9D2F-499DA1778149}"/>
    <cellStyle name="Normal 7 4 4 6 6" xfId="13492" xr:uid="{A5FAEBB9-6985-4BD3-A833-B5FDFF03F085}"/>
    <cellStyle name="Normal 7 4 4 7" xfId="2491" xr:uid="{00000000-0005-0000-0000-00009D080000}"/>
    <cellStyle name="Normal 7 4 4 7 2" xfId="5776" xr:uid="{01B52D0A-3CF0-46DC-B6F0-FBF64E3B159C}"/>
    <cellStyle name="Normal 7 4 4 7 2 2" xfId="28612" xr:uid="{24E7A3D5-3D8D-426B-8BD8-E36A2FA9DEB1}"/>
    <cellStyle name="Normal 7 4 4 7 2 3" xfId="15163" xr:uid="{B762EAD9-688B-4EDF-913C-39867300C7A8}"/>
    <cellStyle name="Normal 7 4 4 7 3" xfId="7616" xr:uid="{9CE6A97B-B5F4-46D8-8D4A-F4AA3D6F1806}"/>
    <cellStyle name="Normal 7 4 4 7 3 2" xfId="17996" xr:uid="{F8064113-CE90-49C0-A8B7-CC868350F09C}"/>
    <cellStyle name="Normal 7 4 4 7 4" xfId="10449" xr:uid="{B7983416-652E-43C7-8228-D077394E3EF5}"/>
    <cellStyle name="Normal 7 4 4 7 4 2" xfId="20829" xr:uid="{C937A6F6-E287-47A8-8618-DA885DC3C596}"/>
    <cellStyle name="Normal 7 4 4 7 5" xfId="25016" xr:uid="{AB707457-F50F-4488-B3E1-3EB8DAE6B6F6}"/>
    <cellStyle name="Normal 7 4 4 7 6" xfId="12879" xr:uid="{7546E79D-F083-4AA2-858C-2ED96CFB2C03}"/>
    <cellStyle name="Normal 7 4 4 8" xfId="2185" xr:uid="{00000000-0005-0000-0000-000086080000}"/>
    <cellStyle name="Normal 7 4 4 8 2" xfId="7312" xr:uid="{F190B6F3-DFEB-4069-BCA7-52C1B43AB5D8}"/>
    <cellStyle name="Normal 7 4 4 8 2 2" xfId="17692" xr:uid="{CD95C1DD-EB56-4B25-8F18-B6FE79337B1B}"/>
    <cellStyle name="Normal 7 4 4 8 3" xfId="10145" xr:uid="{C513C012-6B52-44B6-AD99-B5F620C56156}"/>
    <cellStyle name="Normal 7 4 4 8 3 2" xfId="20525" xr:uid="{E058294E-89D6-44CE-A1BE-2029E7C4C2E8}"/>
    <cellStyle name="Normal 7 4 4 8 4" xfId="24347" xr:uid="{A316E81C-E4FF-4399-BB54-8027D9BCFF0F}"/>
    <cellStyle name="Normal 7 4 4 8 5" xfId="14859" xr:uid="{6FAF84CF-AF10-4F2C-909B-E12D90F9401B}"/>
    <cellStyle name="Normal 7 4 4 9" xfId="4070" xr:uid="{8D74B87E-CD51-42A7-BBFA-D19E8595345F}"/>
    <cellStyle name="Normal 7 4 4 9 2" xfId="8850" xr:uid="{78141478-0620-4302-A6B6-3580DEEA7251}"/>
    <cellStyle name="Normal 7 4 4 9 2 2" xfId="19230" xr:uid="{6ACAF1E5-B00C-4740-95A1-FC93F0EB3386}"/>
    <cellStyle name="Normal 7 4 4 9 3" xfId="11683" xr:uid="{710F83C3-37EA-4B30-8D94-EFB2076B3B47}"/>
    <cellStyle name="Normal 7 4 4 9 3 2" xfId="22063" xr:uid="{5DACBBCD-65F7-421A-9850-59D620ABD4A6}"/>
    <cellStyle name="Normal 7 4 4 9 4" xfId="16397" xr:uid="{5108955D-11F1-4CB2-A850-EE4BFF4D196F}"/>
    <cellStyle name="Normal 7 4 5" xfId="1437" xr:uid="{00000000-0005-0000-0000-000074070000}"/>
    <cellStyle name="Normal 7 4 5 10" xfId="5454" xr:uid="{3BEA69EA-7367-4B83-93C6-827E4511E462}"/>
    <cellStyle name="Normal 7 4 5 10 2" xfId="14751" xr:uid="{98E0E415-F561-49A0-B3A0-87C6719E80DE}"/>
    <cellStyle name="Normal 7 4 5 11" xfId="7204" xr:uid="{D23C35F3-A56E-4ED3-98FB-293A345E11E0}"/>
    <cellStyle name="Normal 7 4 5 11 2" xfId="17584" xr:uid="{5A62008C-C375-43A8-BEEA-1B14C41898A5}"/>
    <cellStyle name="Normal 7 4 5 12" xfId="10037" xr:uid="{20AD47E1-C817-4817-B990-CA429EE224EE}"/>
    <cellStyle name="Normal 7 4 5 12 2" xfId="20417" xr:uid="{EE524DD4-A4A4-4D08-BFF5-C085C63825A1}"/>
    <cellStyle name="Normal 7 4 5 13" xfId="23189" xr:uid="{13FA5086-04B8-458F-9CD4-5D21F985A8FF}"/>
    <cellStyle name="Normal 7 4 5 14" xfId="12451" xr:uid="{8B12ECBD-940B-4229-8FBA-83B178826641}"/>
    <cellStyle name="Normal 7 4 5 2" xfId="1438" xr:uid="{00000000-0005-0000-0000-000075070000}"/>
    <cellStyle name="Normal 7 4 5 2 10" xfId="10038" xr:uid="{7E4A2B0B-6A88-44F0-A277-731B8AE6015E}"/>
    <cellStyle name="Normal 7 4 5 2 10 2" xfId="20418" xr:uid="{B2F2615F-9C46-4F7D-B051-AB20533FE80F}"/>
    <cellStyle name="Normal 7 4 5 2 11" xfId="24163" xr:uid="{C678FABD-64B0-41FB-ACC4-EC1234DAECA2}"/>
    <cellStyle name="Normal 7 4 5 2 12" xfId="12637" xr:uid="{C532D50D-F9F1-4330-BCE7-3F9E92E22F8A}"/>
    <cellStyle name="Normal 7 4 5 2 2" xfId="1439" xr:uid="{00000000-0005-0000-0000-000076070000}"/>
    <cellStyle name="Normal 7 4 5 2 2 2" xfId="3465" xr:uid="{00000000-0005-0000-0000-0000A1080000}"/>
    <cellStyle name="Normal 7 4 5 2 2 2 2" xfId="6520" xr:uid="{759C40B8-2BAD-48C4-BBAA-C50AB5F0A92A}"/>
    <cellStyle name="Normal 7 4 5 2 2 2 2 2" xfId="27738" xr:uid="{226FC528-0EE5-4D66-AFD9-5205DE87404B}"/>
    <cellStyle name="Normal 7 4 5 2 2 2 2 3" xfId="26927" xr:uid="{C9002E2F-8DCE-45A3-A35E-13558D4EEF36}"/>
    <cellStyle name="Normal 7 4 5 2 2 2 2 4" xfId="16091" xr:uid="{95B69166-525D-4D49-9E84-AF984F5FF843}"/>
    <cellStyle name="Normal 7 4 5 2 2 2 3" xfId="8544" xr:uid="{3B7703FE-2103-42F9-A5C2-D5E40CDEDA4F}"/>
    <cellStyle name="Normal 7 4 5 2 2 2 3 2" xfId="28942" xr:uid="{2B0205DA-F7B1-4837-88B4-3162D65112BC}"/>
    <cellStyle name="Normal 7 4 5 2 2 2 3 3" xfId="18924" xr:uid="{E3BD6200-D717-4910-8462-1C4409ADFDE1}"/>
    <cellStyle name="Normal 7 4 5 2 2 2 4" xfId="11377" xr:uid="{5DF666FB-AC85-4C66-9217-AD1973C4A5C7}"/>
    <cellStyle name="Normal 7 4 5 2 2 2 4 2" xfId="21757" xr:uid="{89F97885-1607-464C-BFB4-6A1857302746}"/>
    <cellStyle name="Normal 7 4 5 2 2 2 5" xfId="23451" xr:uid="{B7218DFF-9D69-4080-B380-64735778F0ED}"/>
    <cellStyle name="Normal 7 4 5 2 2 2 6" xfId="14052" xr:uid="{49DFE780-4C61-418F-994E-F134DF7FC24D}"/>
    <cellStyle name="Normal 7 4 5 2 2 3" xfId="4372" xr:uid="{C8443702-7F2D-4E52-9E30-664900B6AACD}"/>
    <cellStyle name="Normal 7 4 5 2 2 3 2" xfId="9144" xr:uid="{1AD95E88-1032-4597-92E3-C3C5614A1AC2}"/>
    <cellStyle name="Normal 7 4 5 2 2 3 2 2" xfId="29187" xr:uid="{D1EA1C01-4B98-4844-A2E8-A5971B45F20B}"/>
    <cellStyle name="Normal 7 4 5 2 2 3 2 3" xfId="19524" xr:uid="{5E4D1342-F5FF-465C-AD31-16ECFBBBAC0E}"/>
    <cellStyle name="Normal 7 4 5 2 2 3 3" xfId="11977" xr:uid="{C342A270-226B-4E98-BA91-0EEB14C41C73}"/>
    <cellStyle name="Normal 7 4 5 2 2 3 3 2" xfId="22357" xr:uid="{4ECE6B0F-AE4F-458C-A2BE-A10850F9160D}"/>
    <cellStyle name="Normal 7 4 5 2 2 3 4" xfId="24051" xr:uid="{7488166C-A495-44C2-B9F9-42FDCE3AB047}"/>
    <cellStyle name="Normal 7 4 5 2 2 3 5" xfId="16691" xr:uid="{E0EF8343-B663-4CC7-A472-DCFED6AB6021}"/>
    <cellStyle name="Normal 7 4 5 2 2 4" xfId="5456" xr:uid="{284E01FD-7710-485A-BFA2-B4C4EDB3EDD2}"/>
    <cellStyle name="Normal 7 4 5 2 2 4 2" xfId="26771" xr:uid="{02247007-EEC9-4278-828F-C6E499097436}"/>
    <cellStyle name="Normal 7 4 5 2 2 4 3" xfId="14753" xr:uid="{98DA4B1B-DB3E-4551-8B04-2BAFA1D10C83}"/>
    <cellStyle name="Normal 7 4 5 2 2 5" xfId="7206" xr:uid="{A8D606ED-48B7-4114-9511-75844D53DF0A}"/>
    <cellStyle name="Normal 7 4 5 2 2 5 2" xfId="17586" xr:uid="{76C499E0-4165-4B1F-B593-E78787CA9E29}"/>
    <cellStyle name="Normal 7 4 5 2 2 6" xfId="10039" xr:uid="{5EB3A933-48D2-47D3-A543-5C286C2649D5}"/>
    <cellStyle name="Normal 7 4 5 2 2 6 2" xfId="20419" xr:uid="{1CA99D9C-4FF8-42D1-A289-E0C84746A60D}"/>
    <cellStyle name="Normal 7 4 5 2 2 7" xfId="22834" xr:uid="{5A7C386A-1115-4874-85A7-41FBC5C69438}"/>
    <cellStyle name="Normal 7 4 5 2 2 8" xfId="13312" xr:uid="{3424E5BB-EBB7-47F3-8D06-BC6DC77B58DA}"/>
    <cellStyle name="Normal 7 4 5 2 3" xfId="3466" xr:uid="{00000000-0005-0000-0000-0000A2080000}"/>
    <cellStyle name="Normal 7 4 5 2 3 2" xfId="4590" xr:uid="{C5FB1697-5F66-4D73-BBEF-A574F753092C}"/>
    <cellStyle name="Normal 7 4 5 2 3 2 2" xfId="9362" xr:uid="{50D94030-38F6-450D-8C26-A93EA93BC79E}"/>
    <cellStyle name="Normal 7 4 5 2 3 2 2 2" xfId="29332" xr:uid="{31C34051-A5FD-4A0E-80FD-62F7A520F809}"/>
    <cellStyle name="Normal 7 4 5 2 3 2 2 3" xfId="19742" xr:uid="{5E42A3E0-37F7-43D6-9A70-88B270FB2BC0}"/>
    <cellStyle name="Normal 7 4 5 2 3 2 3" xfId="12195" xr:uid="{E6F6FA50-DEA6-420F-9D35-C11873B36E8B}"/>
    <cellStyle name="Normal 7 4 5 2 3 2 3 2" xfId="22575" xr:uid="{8E578A5C-8020-42A4-95A5-AD3C784CCEA8}"/>
    <cellStyle name="Normal 7 4 5 2 3 2 4" xfId="25336" xr:uid="{9EC854F1-36B2-407C-A633-75D679117AF6}"/>
    <cellStyle name="Normal 7 4 5 2 3 2 5" xfId="16909" xr:uid="{1C3506FF-1B26-4EAE-BF05-07D4747E042D}"/>
    <cellStyle name="Normal 7 4 5 2 3 3" xfId="6521" xr:uid="{56C522B1-B0A4-4B91-AD8E-03E569B695CC}"/>
    <cellStyle name="Normal 7 4 5 2 3 3 2" xfId="28701" xr:uid="{8D8C42E4-4AD0-4358-9332-A68EC79F9756}"/>
    <cellStyle name="Normal 7 4 5 2 3 3 3" xfId="16092" xr:uid="{5D57D89A-FFF1-4811-8C8B-67D4BCAC36D6}"/>
    <cellStyle name="Normal 7 4 5 2 3 4" xfId="8545" xr:uid="{8DEC7C9E-115A-40D0-A41A-8514A63B41A8}"/>
    <cellStyle name="Normal 7 4 5 2 3 4 2" xfId="18925" xr:uid="{BF4047EB-C272-4D1A-8B85-C5F2C820607D}"/>
    <cellStyle name="Normal 7 4 5 2 3 5" xfId="11378" xr:uid="{217215EC-841B-40AA-B0DB-35EFE4BC0D14}"/>
    <cellStyle name="Normal 7 4 5 2 3 5 2" xfId="21758" xr:uid="{FB26DF1D-3007-4DF0-9B48-A521486431BB}"/>
    <cellStyle name="Normal 7 4 5 2 3 6" xfId="23875" xr:uid="{2B142B24-9C6B-4A99-8197-3CAFB2245630}"/>
    <cellStyle name="Normal 7 4 5 2 3 7" xfId="14053" xr:uid="{528A2296-5118-41DE-B0F1-9251904292C4}"/>
    <cellStyle name="Normal 7 4 5 2 4" xfId="3464" xr:uid="{00000000-0005-0000-0000-0000A3080000}"/>
    <cellStyle name="Normal 7 4 5 2 4 2" xfId="6519" xr:uid="{3FCEE10E-AB9A-410F-ADD7-7A98A5FF4167}"/>
    <cellStyle name="Normal 7 4 5 2 4 2 2" xfId="27874" xr:uid="{08C35DFB-141B-4EB0-A9D0-6361D4F1E786}"/>
    <cellStyle name="Normal 7 4 5 2 4 2 3" xfId="16090" xr:uid="{938F8666-FB29-49E3-A3A9-8B5F7ABC7FDA}"/>
    <cellStyle name="Normal 7 4 5 2 4 3" xfId="8543" xr:uid="{6951522A-5B8B-4170-919C-C622CBC96F3D}"/>
    <cellStyle name="Normal 7 4 5 2 4 3 2" xfId="18923" xr:uid="{16D6616C-F1F8-4DC9-A10D-1E361B5A5261}"/>
    <cellStyle name="Normal 7 4 5 2 4 4" xfId="11376" xr:uid="{13ECABE8-85AD-4240-AE31-D061B4D05B5A}"/>
    <cellStyle name="Normal 7 4 5 2 4 4 2" xfId="21756" xr:uid="{9CC4C4C8-7B1B-4FC6-B531-18B674D20C27}"/>
    <cellStyle name="Normal 7 4 5 2 4 5" xfId="24452" xr:uid="{4E86DF6A-B825-4616-810A-F440E709C2B7}"/>
    <cellStyle name="Normal 7 4 5 2 4 6" xfId="14051" xr:uid="{8E394009-EDAA-4408-852F-E73257E41C83}"/>
    <cellStyle name="Normal 7 4 5 2 5" xfId="2525" xr:uid="{00000000-0005-0000-0000-0000A4080000}"/>
    <cellStyle name="Normal 7 4 5 2 5 2" xfId="5802" xr:uid="{AE5464FD-9C27-4CD4-835D-278EF0D461C1}"/>
    <cellStyle name="Normal 7 4 5 2 5 2 2" xfId="26296" xr:uid="{EE06E6B2-2519-4BEC-B248-A80F9A994B32}"/>
    <cellStyle name="Normal 7 4 5 2 5 2 3" xfId="15197" xr:uid="{4580F76A-3C06-4ADB-9621-BE67C42B329C}"/>
    <cellStyle name="Normal 7 4 5 2 5 3" xfId="7650" xr:uid="{E6F6C072-70FB-40C0-A9A9-ED00A30D4C7F}"/>
    <cellStyle name="Normal 7 4 5 2 5 3 2" xfId="18030" xr:uid="{C5875B92-3594-4955-AC39-B2AF25FFBDE0}"/>
    <cellStyle name="Normal 7 4 5 2 5 4" xfId="10483" xr:uid="{C4F87399-C515-4447-BF61-2B0AFDEDDD36}"/>
    <cellStyle name="Normal 7 4 5 2 5 4 2" xfId="20863" xr:uid="{4156CA54-464C-40C9-B49B-22F3D6E88135}"/>
    <cellStyle name="Normal 7 4 5 2 5 5" xfId="23208" xr:uid="{B2B70038-36D2-484A-9EDE-AF015FAE5F12}"/>
    <cellStyle name="Normal 7 4 5 2 5 6" xfId="12913" xr:uid="{EFEE560A-0B5F-41BA-B8C7-72148F06874C}"/>
    <cellStyle name="Normal 7 4 5 2 6" xfId="2403" xr:uid="{00000000-0005-0000-0000-00009F080000}"/>
    <cellStyle name="Normal 7 4 5 2 6 2" xfId="7530" xr:uid="{9BBEDFB3-869E-4604-9785-608F56B8E45A}"/>
    <cellStyle name="Normal 7 4 5 2 6 2 2" xfId="17910" xr:uid="{770AEAD1-1F39-4014-8A9A-93B524BD4E77}"/>
    <cellStyle name="Normal 7 4 5 2 6 3" xfId="10363" xr:uid="{5B6E3C15-26B9-45F6-9C7D-B57E3FA50F3B}"/>
    <cellStyle name="Normal 7 4 5 2 6 3 2" xfId="20743" xr:uid="{DB5830AA-A633-46EC-9F60-CA94BABB248D}"/>
    <cellStyle name="Normal 7 4 5 2 6 4" xfId="25259" xr:uid="{7B45440A-7E9E-4EB0-916B-88EE8F7E7259}"/>
    <cellStyle name="Normal 7 4 5 2 6 5" xfId="15077" xr:uid="{FB9032AF-3629-459C-B70A-4B9C53AEF29E}"/>
    <cellStyle name="Normal 7 4 5 2 7" xfId="4103" xr:uid="{8FD28EFA-C3CB-4557-AC4E-BF87B29153B0}"/>
    <cellStyle name="Normal 7 4 5 2 7 2" xfId="8877" xr:uid="{260B4A7B-6277-4E72-B3BC-9471517336C0}"/>
    <cellStyle name="Normal 7 4 5 2 7 2 2" xfId="19257" xr:uid="{AB1FB1C3-5381-4B26-BC02-389B83916361}"/>
    <cellStyle name="Normal 7 4 5 2 7 3" xfId="11710" xr:uid="{0AFBAB61-1214-4C50-BC9C-457C50C5A534}"/>
    <cellStyle name="Normal 7 4 5 2 7 3 2" xfId="22090" xr:uid="{A884F0D6-1218-4C37-9B1E-C74A3129080F}"/>
    <cellStyle name="Normal 7 4 5 2 7 4" xfId="16424" xr:uid="{849EE00F-E1E3-49D3-801F-6DEC2BFB5916}"/>
    <cellStyle name="Normal 7 4 5 2 8" xfId="5455" xr:uid="{F09B4FB6-D050-449A-B582-47A32A44F49C}"/>
    <cellStyle name="Normal 7 4 5 2 8 2" xfId="14752" xr:uid="{1249583C-87EA-482C-963D-784FE3213BCE}"/>
    <cellStyle name="Normal 7 4 5 2 9" xfId="7205" xr:uid="{0C851AFB-7C92-43C9-A4D6-A63E4FBF4BCD}"/>
    <cellStyle name="Normal 7 4 5 2 9 2" xfId="17585" xr:uid="{C14A22CA-C2B2-4725-9704-2F05FBB73448}"/>
    <cellStyle name="Normal 7 4 5 3" xfId="1440" xr:uid="{00000000-0005-0000-0000-000077070000}"/>
    <cellStyle name="Normal 7 4 5 3 10" xfId="24613" xr:uid="{4C744DA3-21BC-440E-8C96-D4CB18772947}"/>
    <cellStyle name="Normal 7 4 5 3 11" xfId="12795" xr:uid="{99365A30-2A21-4C99-87DC-94CD63FE7E63}"/>
    <cellStyle name="Normal 7 4 5 3 2" xfId="2835" xr:uid="{00000000-0005-0000-0000-0000A6080000}"/>
    <cellStyle name="Normal 7 4 5 3 2 2" xfId="3468" xr:uid="{00000000-0005-0000-0000-0000A7080000}"/>
    <cellStyle name="Normal 7 4 5 3 2 2 2" xfId="6523" xr:uid="{3D43E045-23D5-488C-9E94-5C16E657E405}"/>
    <cellStyle name="Normal 7 4 5 3 2 2 2 2" xfId="28422" xr:uid="{15790266-B34E-4E9F-933A-BD9FF2D41BBA}"/>
    <cellStyle name="Normal 7 4 5 3 2 2 2 3" xfId="16094" xr:uid="{C4463353-E454-41CE-A818-2C9CF0EA256D}"/>
    <cellStyle name="Normal 7 4 5 3 2 2 3" xfId="8547" xr:uid="{53F06438-B183-49CA-9ABA-B126D95AEB7C}"/>
    <cellStyle name="Normal 7 4 5 3 2 2 3 2" xfId="18927" xr:uid="{C5AF21F7-5F5E-49AF-98B0-B166EE2D6D36}"/>
    <cellStyle name="Normal 7 4 5 3 2 2 4" xfId="11380" xr:uid="{5550EB3C-C080-4D72-9AF8-79C67338107E}"/>
    <cellStyle name="Normal 7 4 5 3 2 2 4 2" xfId="21760" xr:uid="{0ADD8D08-89CC-4F81-8F2A-63C26EE882A8}"/>
    <cellStyle name="Normal 7 4 5 3 2 2 5" xfId="24330" xr:uid="{110C14E9-4DA6-4C8A-A623-8C4DA1C18513}"/>
    <cellStyle name="Normal 7 4 5 3 2 2 6" xfId="14055" xr:uid="{5D48DA47-A997-40DF-A05E-03E1AA896ED0}"/>
    <cellStyle name="Normal 7 4 5 3 2 3" xfId="4373" xr:uid="{0C638723-7EC5-4BBF-B85A-F7DA74481A1F}"/>
    <cellStyle name="Normal 7 4 5 3 2 3 2" xfId="9145" xr:uid="{B721CCCD-0A08-41C4-BCBF-1B443D0E2176}"/>
    <cellStyle name="Normal 7 4 5 3 2 3 2 2" xfId="29188" xr:uid="{9AF4A210-9EBD-431C-8F19-B71E5EADA8C2}"/>
    <cellStyle name="Normal 7 4 5 3 2 3 2 3" xfId="19525" xr:uid="{8171C32E-4272-46E8-8898-B49904C3F162}"/>
    <cellStyle name="Normal 7 4 5 3 2 3 3" xfId="11978" xr:uid="{3C2152C7-F5BB-419A-88C9-79BD358B1DD7}"/>
    <cellStyle name="Normal 7 4 5 3 2 3 3 2" xfId="22358" xr:uid="{28444200-7BA3-41E2-ADD8-7301CFF40D45}"/>
    <cellStyle name="Normal 7 4 5 3 2 3 4" xfId="22917" xr:uid="{09FBA3C0-D311-4F13-AFA1-7D0F432B1A8F}"/>
    <cellStyle name="Normal 7 4 5 3 2 3 5" xfId="16692" xr:uid="{78C2EC2F-2DA8-4386-8033-35B74E2DDBB6}"/>
    <cellStyle name="Normal 7 4 5 3 2 4" xfId="6051" xr:uid="{E39BE4B3-2DF2-44F3-AC26-C01470B4FC7A}"/>
    <cellStyle name="Normal 7 4 5 3 2 4 2" xfId="26565" xr:uid="{A98C0F54-6348-4585-9F78-F7DE2FC3E7D5}"/>
    <cellStyle name="Normal 7 4 5 3 2 4 3" xfId="15505" xr:uid="{71F9AB58-1893-4104-A00A-DF7B2A71C980}"/>
    <cellStyle name="Normal 7 4 5 3 2 5" xfId="7958" xr:uid="{C8BDD795-4668-43C6-AAD5-1987D8CA839C}"/>
    <cellStyle name="Normal 7 4 5 3 2 5 2" xfId="18338" xr:uid="{00EB6901-7F88-4FF7-8B00-FA4F51A5D420}"/>
    <cellStyle name="Normal 7 4 5 3 2 6" xfId="10791" xr:uid="{62A9211B-1887-457E-ABFA-3BA132E2CE7D}"/>
    <cellStyle name="Normal 7 4 5 3 2 6 2" xfId="21171" xr:uid="{1423FCE5-862C-46F5-8F8E-E6D61F840160}"/>
    <cellStyle name="Normal 7 4 5 3 2 7" xfId="23538" xr:uid="{DE2B695C-D9BC-4A10-AD4C-A8B5B1A7AB60}"/>
    <cellStyle name="Normal 7 4 5 3 2 8" xfId="13313" xr:uid="{5B7C446C-12F1-4EF5-99F8-DB42FFD90ADB}"/>
    <cellStyle name="Normal 7 4 5 3 3" xfId="3469" xr:uid="{00000000-0005-0000-0000-0000A8080000}"/>
    <cellStyle name="Normal 7 4 5 3 3 2" xfId="4591" xr:uid="{F16ECC63-77FB-4BC0-9263-3D0232E68377}"/>
    <cellStyle name="Normal 7 4 5 3 3 2 2" xfId="9363" xr:uid="{49B8B833-66EB-47B7-A317-B968AE51B0CF}"/>
    <cellStyle name="Normal 7 4 5 3 3 2 2 2" xfId="29333" xr:uid="{9593D21F-2633-4EB4-A6EC-5B30E8195583}"/>
    <cellStyle name="Normal 7 4 5 3 3 2 2 3" xfId="19743" xr:uid="{0D44F4C7-D9D4-4DBC-9DCD-9DFEB449FD0F}"/>
    <cellStyle name="Normal 7 4 5 3 3 2 3" xfId="12196" xr:uid="{5FB3DE9C-06F9-48E1-998C-8887FF754BAE}"/>
    <cellStyle name="Normal 7 4 5 3 3 2 3 2" xfId="22576" xr:uid="{FBDB5E6A-93AE-4500-9A85-23F5F0ECF22D}"/>
    <cellStyle name="Normal 7 4 5 3 3 2 4" xfId="25812" xr:uid="{B7346527-8675-4701-B877-62C841F6EBE0}"/>
    <cellStyle name="Normal 7 4 5 3 3 2 5" xfId="16910" xr:uid="{04D13FF9-3085-4228-BF3C-FE4E49CC3FCC}"/>
    <cellStyle name="Normal 7 4 5 3 3 3" xfId="6524" xr:uid="{9A4816BF-5D82-4100-95FF-086C23DB05A8}"/>
    <cellStyle name="Normal 7 4 5 3 3 3 2" xfId="26965" xr:uid="{7D3823DC-C7EB-4964-8756-C5BA544B68C4}"/>
    <cellStyle name="Normal 7 4 5 3 3 3 3" xfId="16095" xr:uid="{B126597B-9062-4A5E-968E-68A5860302BF}"/>
    <cellStyle name="Normal 7 4 5 3 3 4" xfId="8548" xr:uid="{4142520B-C995-40C9-9D97-9BBE14EDE247}"/>
    <cellStyle name="Normal 7 4 5 3 3 4 2" xfId="18928" xr:uid="{38A8EDC7-9CCF-4D01-B2AE-A1C83511C591}"/>
    <cellStyle name="Normal 7 4 5 3 3 5" xfId="11381" xr:uid="{28947E2A-5BBA-406A-98C1-DF60F3D73676}"/>
    <cellStyle name="Normal 7 4 5 3 3 5 2" xfId="21761" xr:uid="{5175FD23-5EE1-417D-A47F-73CF52833302}"/>
    <cellStyle name="Normal 7 4 5 3 3 6" xfId="25220" xr:uid="{64D9CA94-8A3C-40DD-98CD-79811DF79CBA}"/>
    <cellStyle name="Normal 7 4 5 3 3 7" xfId="14056" xr:uid="{F8447182-E098-4626-B45E-98AADA5EA0D7}"/>
    <cellStyle name="Normal 7 4 5 3 4" xfId="3467" xr:uid="{00000000-0005-0000-0000-0000A9080000}"/>
    <cellStyle name="Normal 7 4 5 3 4 2" xfId="6522" xr:uid="{EC580DD9-7275-479A-AA36-4019BB56B500}"/>
    <cellStyle name="Normal 7 4 5 3 4 2 2" xfId="28170" xr:uid="{667E8CEF-9AC4-4C27-96BB-0ADA10B9C7DA}"/>
    <cellStyle name="Normal 7 4 5 3 4 2 3" xfId="16093" xr:uid="{B8026675-0137-407F-933C-49AB3640FD85}"/>
    <cellStyle name="Normal 7 4 5 3 4 3" xfId="8546" xr:uid="{524A143B-8D12-41FA-9DBD-30220D6C3132}"/>
    <cellStyle name="Normal 7 4 5 3 4 3 2" xfId="18926" xr:uid="{0D27E462-6BF9-4BED-9856-E51B33311492}"/>
    <cellStyle name="Normal 7 4 5 3 4 4" xfId="11379" xr:uid="{3C91C5C8-72B4-426B-B061-1B5A2292495F}"/>
    <cellStyle name="Normal 7 4 5 3 4 4 2" xfId="21759" xr:uid="{8B5C94E8-934E-4BA0-8E92-79D17A692450}"/>
    <cellStyle name="Normal 7 4 5 3 4 5" xfId="24627" xr:uid="{D35239FD-09F5-4203-B7CB-904310CA3BF3}"/>
    <cellStyle name="Normal 7 4 5 3 4 6" xfId="14054" xr:uid="{C5CDB690-D4CE-42E7-ABAA-01518013248E}"/>
    <cellStyle name="Normal 7 4 5 3 5" xfId="2628" xr:uid="{00000000-0005-0000-0000-0000AA080000}"/>
    <cellStyle name="Normal 7 4 5 3 5 2" xfId="5890" xr:uid="{23142878-3E64-49A3-BA10-E99C203598A0}"/>
    <cellStyle name="Normal 7 4 5 3 5 2 2" xfId="26003" xr:uid="{BEF8B5AC-3BC3-4BD5-A597-7EC34795E82A}"/>
    <cellStyle name="Normal 7 4 5 3 5 2 3" xfId="15300" xr:uid="{1178578C-D67A-4B6C-8AFA-C38FDC910A54}"/>
    <cellStyle name="Normal 7 4 5 3 5 3" xfId="7753" xr:uid="{D6A72C4C-0188-4478-8821-B4BACD68C0F8}"/>
    <cellStyle name="Normal 7 4 5 3 5 3 2" xfId="18133" xr:uid="{046EB1D8-C08A-4410-B8C1-BA9D1632C251}"/>
    <cellStyle name="Normal 7 4 5 3 5 4" xfId="10586" xr:uid="{D00AB987-4839-467C-A7C1-09C933AED028}"/>
    <cellStyle name="Normal 7 4 5 3 5 4 2" xfId="20966" xr:uid="{147252C8-FADB-4773-B582-3E7DBC0152CB}"/>
    <cellStyle name="Normal 7 4 5 3 5 5" xfId="22878" xr:uid="{F78359D1-4FFF-4A2A-A148-43F4BFFDE41B}"/>
    <cellStyle name="Normal 7 4 5 3 5 6" xfId="13016" xr:uid="{0E89B7A7-D291-437F-B36D-3DABFBB30ECB}"/>
    <cellStyle name="Normal 7 4 5 3 6" xfId="4221" xr:uid="{6733272E-A744-4F20-B62A-DCC6BF90E6DB}"/>
    <cellStyle name="Normal 7 4 5 3 6 2" xfId="8993" xr:uid="{BD24733A-6C45-4563-87F3-273B8C8CA50A}"/>
    <cellStyle name="Normal 7 4 5 3 6 2 2" xfId="19373" xr:uid="{5DF50BFC-DDA0-4805-926D-A233BFE2283F}"/>
    <cellStyle name="Normal 7 4 5 3 6 3" xfId="11826" xr:uid="{87FB4150-563F-4FE9-8252-81900F4010FF}"/>
    <cellStyle name="Normal 7 4 5 3 6 3 2" xfId="22206" xr:uid="{3AEBE2F6-8496-45AA-B148-6F773FFCB072}"/>
    <cellStyle name="Normal 7 4 5 3 6 4" xfId="23591" xr:uid="{96941FE2-5BA6-45C7-94A9-6E6D07771D06}"/>
    <cellStyle name="Normal 7 4 5 3 6 5" xfId="16540" xr:uid="{AC15E640-E84D-4419-A405-D7592B8FFC29}"/>
    <cellStyle name="Normal 7 4 5 3 7" xfId="5457" xr:uid="{CB254C3D-8328-438C-BCB2-8175D5A7D7C0}"/>
    <cellStyle name="Normal 7 4 5 3 7 2" xfId="14754" xr:uid="{BF2EACDD-1085-482B-92B4-1207E9B75013}"/>
    <cellStyle name="Normal 7 4 5 3 8" xfId="7207" xr:uid="{AE704272-A315-4F5C-9074-FE104449892B}"/>
    <cellStyle name="Normal 7 4 5 3 8 2" xfId="17587" xr:uid="{0E02743E-A4C4-4CC3-8694-090F8FA53EAF}"/>
    <cellStyle name="Normal 7 4 5 3 9" xfId="10040" xr:uid="{0B61A119-BD13-445E-90A8-6817F9C647CE}"/>
    <cellStyle name="Normal 7 4 5 3 9 2" xfId="20420" xr:uid="{0BB920D2-DADD-49BC-BF35-D06395A6B8A6}"/>
    <cellStyle name="Normal 7 4 5 4" xfId="1441" xr:uid="{00000000-0005-0000-0000-000078070000}"/>
    <cellStyle name="Normal 7 4 5 4 2" xfId="3470" xr:uid="{00000000-0005-0000-0000-0000AC080000}"/>
    <cellStyle name="Normal 7 4 5 4 2 2" xfId="6525" xr:uid="{42FBD595-D5B7-4AB9-8D34-D4A4C1708753}"/>
    <cellStyle name="Normal 7 4 5 4 2 2 2" xfId="25970" xr:uid="{2980C43F-A4A4-4484-B060-7C9B30649953}"/>
    <cellStyle name="Normal 7 4 5 4 2 2 3" xfId="16096" xr:uid="{DCD9613D-4A7E-43F9-A40E-EE3F54EC9E4B}"/>
    <cellStyle name="Normal 7 4 5 4 2 3" xfId="8549" xr:uid="{55FBFC02-499D-47BD-B532-C2640EB2B05D}"/>
    <cellStyle name="Normal 7 4 5 4 2 3 2" xfId="18929" xr:uid="{0F914924-E3DF-4011-854A-867251C0B59B}"/>
    <cellStyle name="Normal 7 4 5 4 2 4" xfId="11382" xr:uid="{13AC4B8A-9E5B-474E-9E6C-EE4AE33C4E9C}"/>
    <cellStyle name="Normal 7 4 5 4 2 4 2" xfId="21762" xr:uid="{90CA32E0-CB42-40E4-9F5A-8DB54EAC6541}"/>
    <cellStyle name="Normal 7 4 5 4 2 5" xfId="22770" xr:uid="{94BBA90A-4A8B-48E8-A640-3995F7A77AF9}"/>
    <cellStyle name="Normal 7 4 5 4 2 6" xfId="14057" xr:uid="{B7C92D4B-1964-4EB7-9CFC-E84F2E7C7CAE}"/>
    <cellStyle name="Normal 7 4 5 4 3" xfId="4371" xr:uid="{982E9A28-BAEF-4D2A-BA36-1FA1CE6DD9F4}"/>
    <cellStyle name="Normal 7 4 5 4 3 2" xfId="9143" xr:uid="{B712051D-32A4-43A4-8A2F-54401EFD0C75}"/>
    <cellStyle name="Normal 7 4 5 4 3 2 2" xfId="29186" xr:uid="{99D741DD-8818-4024-9257-3A11E348F120}"/>
    <cellStyle name="Normal 7 4 5 4 3 2 3" xfId="19523" xr:uid="{8264D096-1196-40D9-B548-697DC033D31E}"/>
    <cellStyle name="Normal 7 4 5 4 3 3" xfId="11976" xr:uid="{152172AE-EAFB-467A-95C5-81277FA4B09E}"/>
    <cellStyle name="Normal 7 4 5 4 3 3 2" xfId="22356" xr:uid="{0508528A-A947-49DE-AF97-F946734EE209}"/>
    <cellStyle name="Normal 7 4 5 4 3 4" xfId="25530" xr:uid="{E6EC1743-A75B-4844-8031-40D139C09885}"/>
    <cellStyle name="Normal 7 4 5 4 3 5" xfId="16690" xr:uid="{36DC94FC-6C39-42C6-91E1-F72E73567142}"/>
    <cellStyle name="Normal 7 4 5 4 4" xfId="5458" xr:uid="{F4736D85-8878-4FA8-923A-E1403838DB9E}"/>
    <cellStyle name="Normal 7 4 5 4 4 2" xfId="26571" xr:uid="{624BF12C-C3D0-4C8B-A536-EFF8619DDA34}"/>
    <cellStyle name="Normal 7 4 5 4 4 3" xfId="14755" xr:uid="{1B9A5E26-C8C1-483B-9DFB-4844385D2F0A}"/>
    <cellStyle name="Normal 7 4 5 4 5" xfId="7208" xr:uid="{D60782DB-55D6-48B1-956D-983D1F530E6E}"/>
    <cellStyle name="Normal 7 4 5 4 5 2" xfId="17588" xr:uid="{5D06CA8C-1AD9-4647-94A1-100975BFC402}"/>
    <cellStyle name="Normal 7 4 5 4 6" xfId="10041" xr:uid="{B046BC94-B393-4FC2-B26B-E939306116A1}"/>
    <cellStyle name="Normal 7 4 5 4 6 2" xfId="20421" xr:uid="{E0179641-1977-468D-A4DF-EE6E9ED518F0}"/>
    <cellStyle name="Normal 7 4 5 4 7" xfId="25044" xr:uid="{DAD150E5-63F9-456D-9DE2-ECABA4755ED5}"/>
    <cellStyle name="Normal 7 4 5 4 8" xfId="13311" xr:uid="{8A287C97-45FB-442A-B27F-6A8E1BE93E89}"/>
    <cellStyle name="Normal 7 4 5 5" xfId="3471" xr:uid="{00000000-0005-0000-0000-0000AD080000}"/>
    <cellStyle name="Normal 7 4 5 5 2" xfId="4592" xr:uid="{35926369-7039-4EEC-B75A-3BB1B347393D}"/>
    <cellStyle name="Normal 7 4 5 5 2 2" xfId="9364" xr:uid="{546177B1-454A-4B2A-BFEC-6304F37CC577}"/>
    <cellStyle name="Normal 7 4 5 5 2 2 2" xfId="29334" xr:uid="{CC14DF5E-FE0D-486C-AAF8-1B25ECD8B96E}"/>
    <cellStyle name="Normal 7 4 5 5 2 2 3" xfId="19744" xr:uid="{87C6055A-3964-4D38-8D4A-CE748D2E6B01}"/>
    <cellStyle name="Normal 7 4 5 5 2 3" xfId="12197" xr:uid="{2EC098A8-4B36-4970-AF8C-00FFD5C5EBAE}"/>
    <cellStyle name="Normal 7 4 5 5 2 3 2" xfId="22577" xr:uid="{22FC2890-9AC8-4682-9492-D716708225D3}"/>
    <cellStyle name="Normal 7 4 5 5 2 4" xfId="25013" xr:uid="{BCC1CDE4-D924-4A74-ABE2-BC5407609446}"/>
    <cellStyle name="Normal 7 4 5 5 2 5" xfId="16911" xr:uid="{004673F0-7811-480D-A61E-403C4EE5590B}"/>
    <cellStyle name="Normal 7 4 5 5 3" xfId="6526" xr:uid="{E3206B87-3C43-4C2E-8780-6DE350835BA0}"/>
    <cellStyle name="Normal 7 4 5 5 3 2" xfId="27459" xr:uid="{2502B905-3FA1-4966-ACCB-BC7CAACEF295}"/>
    <cellStyle name="Normal 7 4 5 5 3 3" xfId="16097" xr:uid="{996D8786-8EBA-4700-BBEC-ED4C5AC1B543}"/>
    <cellStyle name="Normal 7 4 5 5 4" xfId="8550" xr:uid="{82075F95-A6E9-4D35-A9F0-06F7AC3631A3}"/>
    <cellStyle name="Normal 7 4 5 5 4 2" xfId="18930" xr:uid="{A9FEF4C5-48FB-455A-BC90-FD1F945BC554}"/>
    <cellStyle name="Normal 7 4 5 5 5" xfId="11383" xr:uid="{6649B145-16D2-42EB-9E9A-6272A5863D30}"/>
    <cellStyle name="Normal 7 4 5 5 5 2" xfId="21763" xr:uid="{23C63933-20B4-4F27-B148-5287C908DEA0}"/>
    <cellStyle name="Normal 7 4 5 5 6" xfId="24610" xr:uid="{EA31AACA-524A-4320-BE62-8957480C0168}"/>
    <cellStyle name="Normal 7 4 5 5 7" xfId="14058" xr:uid="{4CB9380D-C10B-4E9E-B0DE-819499236CC6}"/>
    <cellStyle name="Normal 7 4 5 6" xfId="2994" xr:uid="{00000000-0005-0000-0000-0000AE080000}"/>
    <cellStyle name="Normal 7 4 5 6 2" xfId="6144" xr:uid="{329964A5-29AB-4E50-A18A-0A87C77E0CD2}"/>
    <cellStyle name="Normal 7 4 5 6 2 2" xfId="26282" xr:uid="{F6A11925-35D7-4E7B-A272-D237D9A4867B}"/>
    <cellStyle name="Normal 7 4 5 6 2 3" xfId="15622" xr:uid="{8C08E7FF-2AAA-4A1F-ABA8-09F53F075606}"/>
    <cellStyle name="Normal 7 4 5 6 3" xfId="8075" xr:uid="{3CE81D40-D365-4DDF-AD91-51407A1C4B00}"/>
    <cellStyle name="Normal 7 4 5 6 3 2" xfId="18455" xr:uid="{2699446A-D6E3-4CE3-B055-4CB4598BFD69}"/>
    <cellStyle name="Normal 7 4 5 6 4" xfId="10908" xr:uid="{C0D1FBFA-0F28-4D12-A591-2DBC776B99E0}"/>
    <cellStyle name="Normal 7 4 5 6 4 2" xfId="21288" xr:uid="{9C1F2FD1-FEB8-41EF-98CD-A19DD9AE8D71}"/>
    <cellStyle name="Normal 7 4 5 6 5" xfId="23243" xr:uid="{76C9B4D9-2046-4620-9B09-B04B8044D621}"/>
    <cellStyle name="Normal 7 4 5 6 6" xfId="13493" xr:uid="{94814A25-6D71-4B56-BB2B-1EF7487F1533}"/>
    <cellStyle name="Normal 7 4 5 7" xfId="2465" xr:uid="{00000000-0005-0000-0000-0000AF080000}"/>
    <cellStyle name="Normal 7 4 5 7 2" xfId="5756" xr:uid="{0806CEDE-82C4-4757-94A1-D4A364F385D3}"/>
    <cellStyle name="Normal 7 4 5 7 2 2" xfId="27823" xr:uid="{D8A20EC4-0930-48B5-BB8D-002EEEFF8B79}"/>
    <cellStyle name="Normal 7 4 5 7 2 3" xfId="15137" xr:uid="{DAB03735-5BCD-45F9-965F-F78638AB8C71}"/>
    <cellStyle name="Normal 7 4 5 7 3" xfId="7590" xr:uid="{ED185F1D-0AFD-46B2-AFBC-5817A752073C}"/>
    <cellStyle name="Normal 7 4 5 7 3 2" xfId="17970" xr:uid="{2A1AE796-8920-4BEB-9B03-81203931504B}"/>
    <cellStyle name="Normal 7 4 5 7 4" xfId="10423" xr:uid="{F3CE7AE9-9597-4D70-ADB1-9CD09D5303E7}"/>
    <cellStyle name="Normal 7 4 5 7 4 2" xfId="20803" xr:uid="{4BD12F4B-85C9-443B-ADB6-EB5598A001F6}"/>
    <cellStyle name="Normal 7 4 5 7 5" xfId="24685" xr:uid="{7F498DCC-8B79-42AE-A66D-651ED3928429}"/>
    <cellStyle name="Normal 7 4 5 7 6" xfId="12853" xr:uid="{9679F6B9-5814-4809-BD04-04514E08081E}"/>
    <cellStyle name="Normal 7 4 5 8" xfId="2219" xr:uid="{00000000-0005-0000-0000-00009E080000}"/>
    <cellStyle name="Normal 7 4 5 8 2" xfId="7346" xr:uid="{F557962B-98E4-404E-BF09-964D44DF646A}"/>
    <cellStyle name="Normal 7 4 5 8 2 2" xfId="17726" xr:uid="{AC796349-D30C-4D4B-B059-04E362F1D48F}"/>
    <cellStyle name="Normal 7 4 5 8 3" xfId="10179" xr:uid="{65D29BBD-196A-4C9A-871F-33946F3CB743}"/>
    <cellStyle name="Normal 7 4 5 8 3 2" xfId="20559" xr:uid="{0A8EC2C8-C8BA-4B53-896F-A5393B55CE64}"/>
    <cellStyle name="Normal 7 4 5 8 4" xfId="25054" xr:uid="{1DAEE79F-B8A0-4360-B81F-5E1789B45645}"/>
    <cellStyle name="Normal 7 4 5 8 5" xfId="14893" xr:uid="{9007E917-66A3-431C-88DD-43C81AF06304}"/>
    <cellStyle name="Normal 7 4 5 9" xfId="4071" xr:uid="{3A901DB5-58D0-4820-A143-9FCA31460F7B}"/>
    <cellStyle name="Normal 7 4 5 9 2" xfId="8851" xr:uid="{700C17F6-D58A-408C-990F-C332EC8EC78C}"/>
    <cellStyle name="Normal 7 4 5 9 2 2" xfId="19231" xr:uid="{21BE3DC1-CB27-4FAF-BB6A-6FA87890E308}"/>
    <cellStyle name="Normal 7 4 5 9 3" xfId="11684" xr:uid="{1CB0413C-DD3D-4618-9B8E-208420E02059}"/>
    <cellStyle name="Normal 7 4 5 9 3 2" xfId="22064" xr:uid="{5227A0D6-DE0B-44F1-888B-5E60B3D3CD5C}"/>
    <cellStyle name="Normal 7 4 5 9 4" xfId="16398" xr:uid="{C8264871-7043-484B-8B5D-04A589B9A087}"/>
    <cellStyle name="Normal 7 4 6" xfId="1442" xr:uid="{00000000-0005-0000-0000-000079070000}"/>
    <cellStyle name="Normal 7 4 6 10" xfId="7209" xr:uid="{9D0BAB81-E060-46C4-A067-C3886DD2E4F5}"/>
    <cellStyle name="Normal 7 4 6 10 2" xfId="17589" xr:uid="{9281F678-6949-4A54-9733-A9AB1BF089C4}"/>
    <cellStyle name="Normal 7 4 6 11" xfId="10042" xr:uid="{579AAEC4-267E-45D8-8DA8-18AB3513478E}"/>
    <cellStyle name="Normal 7 4 6 11 2" xfId="20422" xr:uid="{59AE8321-472F-48C9-9BCE-38BE78599AF0}"/>
    <cellStyle name="Normal 7 4 6 12" xfId="24332" xr:uid="{BBFED37D-C0AD-4F14-AA04-70C6AE104C62}"/>
    <cellStyle name="Normal 7 4 6 13" xfId="12434" xr:uid="{6BCE06AF-85C4-4CC2-A918-E39D433FF0CD}"/>
    <cellStyle name="Normal 7 4 6 2" xfId="1443" xr:uid="{00000000-0005-0000-0000-00007A070000}"/>
    <cellStyle name="Normal 7 4 6 2 10" xfId="10043" xr:uid="{015A21AC-34D4-4826-84DF-2A188863A218}"/>
    <cellStyle name="Normal 7 4 6 2 10 2" xfId="20423" xr:uid="{57D37285-A06B-422F-B2D6-F44DF926CFBE}"/>
    <cellStyle name="Normal 7 4 6 2 11" xfId="24463" xr:uid="{3A31A8B7-2F92-472E-B7B5-9E887E7C8D00}"/>
    <cellStyle name="Normal 7 4 6 2 12" xfId="12638" xr:uid="{36FBE80E-5417-4AF5-86DE-81A4404606E3}"/>
    <cellStyle name="Normal 7 4 6 2 2" xfId="1444" xr:uid="{00000000-0005-0000-0000-00007B070000}"/>
    <cellStyle name="Normal 7 4 6 2 2 2" xfId="3473" xr:uid="{00000000-0005-0000-0000-0000B3080000}"/>
    <cellStyle name="Normal 7 4 6 2 2 2 2" xfId="6528" xr:uid="{2F811766-F2D8-4F4A-BA50-EF6F59704A35}"/>
    <cellStyle name="Normal 7 4 6 2 2 2 2 2" xfId="28018" xr:uid="{0EDEF980-8DC6-4133-825D-0AC672B945BF}"/>
    <cellStyle name="Normal 7 4 6 2 2 2 2 3" xfId="28173" xr:uid="{C9E9391A-CE76-400B-A4DD-A6C96FC18D1A}"/>
    <cellStyle name="Normal 7 4 6 2 2 2 2 4" xfId="16099" xr:uid="{3605FF11-A96C-4B5F-8FB7-99805CCB62D8}"/>
    <cellStyle name="Normal 7 4 6 2 2 2 3" xfId="8552" xr:uid="{C4F74542-B8A6-42C1-A393-BC01099B8C81}"/>
    <cellStyle name="Normal 7 4 6 2 2 2 3 2" xfId="28943" xr:uid="{484EA8FF-A658-414F-9465-055E6F23859F}"/>
    <cellStyle name="Normal 7 4 6 2 2 2 3 3" xfId="18932" xr:uid="{6981B120-B073-420F-B6D7-0CB1E2F8A322}"/>
    <cellStyle name="Normal 7 4 6 2 2 2 4" xfId="11385" xr:uid="{395CAD96-80CB-41CA-BD86-7FD10E6DB9DF}"/>
    <cellStyle name="Normal 7 4 6 2 2 2 4 2" xfId="21765" xr:uid="{50EB8523-F2CE-4146-8B69-A2E310D75B9E}"/>
    <cellStyle name="Normal 7 4 6 2 2 2 5" xfId="23314" xr:uid="{7176CF5D-11D8-4B27-8F9A-BFE9DC434CCA}"/>
    <cellStyle name="Normal 7 4 6 2 2 2 6" xfId="14060" xr:uid="{D5A276A3-7024-4E73-9B16-9116CA47891B}"/>
    <cellStyle name="Normal 7 4 6 2 2 3" xfId="4374" xr:uid="{A95130CF-C1A4-4A97-BA51-A9E1E46AC1AE}"/>
    <cellStyle name="Normal 7 4 6 2 2 3 2" xfId="9146" xr:uid="{8FB22CD3-2825-4E0D-8E2B-C6AE3C0C82EF}"/>
    <cellStyle name="Normal 7 4 6 2 2 3 2 2" xfId="29189" xr:uid="{D13D335D-E041-48E9-B7D1-4A67740958C5}"/>
    <cellStyle name="Normal 7 4 6 2 2 3 2 3" xfId="19526" xr:uid="{DB344710-F17E-418C-B4A2-630026663705}"/>
    <cellStyle name="Normal 7 4 6 2 2 3 3" xfId="11979" xr:uid="{8B36AEBF-4134-4BF8-A36C-9786466154DA}"/>
    <cellStyle name="Normal 7 4 6 2 2 3 3 2" xfId="22359" xr:uid="{C7F59C12-9CF7-4B47-9F45-F7C1BEC7C5BE}"/>
    <cellStyle name="Normal 7 4 6 2 2 3 4" xfId="25163" xr:uid="{3C115A6D-5126-4E2C-B507-31228BFAAE47}"/>
    <cellStyle name="Normal 7 4 6 2 2 3 5" xfId="16693" xr:uid="{D66D56DF-7F5C-49BE-BBB9-7F2F3686A2B0}"/>
    <cellStyle name="Normal 7 4 6 2 2 4" xfId="5461" xr:uid="{0CC6A5EB-0BCE-4510-BA88-5FEA0A5CE841}"/>
    <cellStyle name="Normal 7 4 6 2 2 4 2" xfId="28462" xr:uid="{5B671DBE-841C-4EF3-B4B0-44130DDBD783}"/>
    <cellStyle name="Normal 7 4 6 2 2 4 3" xfId="14758" xr:uid="{EDEA2358-8CBB-4A34-ADCC-15B892D84035}"/>
    <cellStyle name="Normal 7 4 6 2 2 5" xfId="7211" xr:uid="{C8622CF0-6FD8-4D48-B3CB-2AF7D2A7302D}"/>
    <cellStyle name="Normal 7 4 6 2 2 5 2" xfId="17591" xr:uid="{61377672-1CFC-4732-A347-7DE660EB372D}"/>
    <cellStyle name="Normal 7 4 6 2 2 6" xfId="10044" xr:uid="{65A19268-3767-4078-A796-2C4CBC861A87}"/>
    <cellStyle name="Normal 7 4 6 2 2 6 2" xfId="20424" xr:uid="{6EEB025A-54AB-4B21-B3FD-EFE52BBACBEC}"/>
    <cellStyle name="Normal 7 4 6 2 2 7" xfId="24149" xr:uid="{DF5D084C-42C6-42A0-B7E0-1157BB69E3A5}"/>
    <cellStyle name="Normal 7 4 6 2 2 8" xfId="13315" xr:uid="{165DDDD3-124E-47C3-91DC-3E4956AB94E1}"/>
    <cellStyle name="Normal 7 4 6 2 3" xfId="3474" xr:uid="{00000000-0005-0000-0000-0000B4080000}"/>
    <cellStyle name="Normal 7 4 6 2 3 2" xfId="4593" xr:uid="{AA9A90EB-6786-4553-BCF1-820E08D62D55}"/>
    <cellStyle name="Normal 7 4 6 2 3 2 2" xfId="9365" xr:uid="{C2246DDC-4E13-4C61-8968-6177DDB50795}"/>
    <cellStyle name="Normal 7 4 6 2 3 2 2 2" xfId="29335" xr:uid="{31266F53-CA8F-4EF3-8346-F5CE4DF6BBA1}"/>
    <cellStyle name="Normal 7 4 6 2 3 2 2 3" xfId="19745" xr:uid="{35689738-0262-4E2E-BAF1-64F685E77766}"/>
    <cellStyle name="Normal 7 4 6 2 3 2 3" xfId="12198" xr:uid="{BE3011C3-5EC8-436E-AAD2-BD8EF622F124}"/>
    <cellStyle name="Normal 7 4 6 2 3 2 3 2" xfId="22578" xr:uid="{8CC6CDDA-E727-4ED4-A72A-05F6C13D9FD8}"/>
    <cellStyle name="Normal 7 4 6 2 3 2 4" xfId="23992" xr:uid="{4D51B64E-BCB2-4EE1-B006-9BC0CD8C2EF3}"/>
    <cellStyle name="Normal 7 4 6 2 3 2 5" xfId="16912" xr:uid="{012AE3E8-1ED9-4641-AB2A-A7BB3922440C}"/>
    <cellStyle name="Normal 7 4 6 2 3 3" xfId="6529" xr:uid="{2EFCFD26-23A9-43B4-8E21-F6FB3260333C}"/>
    <cellStyle name="Normal 7 4 6 2 3 3 2" xfId="26701" xr:uid="{B4B5CA8E-1E02-446A-B17B-F16112AD7BB4}"/>
    <cellStyle name="Normal 7 4 6 2 3 3 3" xfId="16100" xr:uid="{6F902B5B-0EF3-4C63-810A-D291B05A10F1}"/>
    <cellStyle name="Normal 7 4 6 2 3 4" xfId="8553" xr:uid="{4687F2C9-0B83-42E4-B559-9E6EF6827985}"/>
    <cellStyle name="Normal 7 4 6 2 3 4 2" xfId="18933" xr:uid="{3B844C43-1343-40FE-BD7C-093E5C60487E}"/>
    <cellStyle name="Normal 7 4 6 2 3 5" xfId="11386" xr:uid="{D9D4C41C-9940-41B4-83A4-0C3BF2E3A360}"/>
    <cellStyle name="Normal 7 4 6 2 3 5 2" xfId="21766" xr:uid="{3A4A0930-732E-4036-913C-716D778E0713}"/>
    <cellStyle name="Normal 7 4 6 2 3 6" xfId="22899" xr:uid="{FC5630F8-D770-4D8E-B960-DE9C0187F3DE}"/>
    <cellStyle name="Normal 7 4 6 2 3 7" xfId="14061" xr:uid="{4CE8185E-7E44-4B27-A157-43795DCE7A16}"/>
    <cellStyle name="Normal 7 4 6 2 4" xfId="3472" xr:uid="{00000000-0005-0000-0000-0000B5080000}"/>
    <cellStyle name="Normal 7 4 6 2 4 2" xfId="6527" xr:uid="{A7065ACD-749C-4101-B617-76BAE472C0A7}"/>
    <cellStyle name="Normal 7 4 6 2 4 2 2" xfId="25905" xr:uid="{B86BAEC1-F979-42C6-99B5-2C2E12484112}"/>
    <cellStyle name="Normal 7 4 6 2 4 2 3" xfId="16098" xr:uid="{58F29C10-D636-4686-938A-855CF3DCD771}"/>
    <cellStyle name="Normal 7 4 6 2 4 3" xfId="8551" xr:uid="{0AEA8D9C-556A-403C-B4B1-97E240CDC933}"/>
    <cellStyle name="Normal 7 4 6 2 4 3 2" xfId="18931" xr:uid="{79DB9C0E-2454-4F95-BF3E-02655D6D29C7}"/>
    <cellStyle name="Normal 7 4 6 2 4 4" xfId="11384" xr:uid="{5704E751-D96F-4DBF-859F-4DEFDDB9AB3D}"/>
    <cellStyle name="Normal 7 4 6 2 4 4 2" xfId="21764" xr:uid="{731B8A3F-E65F-4DA0-8B6C-75A01AF6462B}"/>
    <cellStyle name="Normal 7 4 6 2 4 5" xfId="25050" xr:uid="{F842D7F2-DBC3-4B01-8A2B-4FBB6AB1F674}"/>
    <cellStyle name="Normal 7 4 6 2 4 6" xfId="14059" xr:uid="{3FA029E0-83EC-4C1E-924F-02FAFF8C3151}"/>
    <cellStyle name="Normal 7 4 6 2 5" xfId="2611" xr:uid="{00000000-0005-0000-0000-0000B6080000}"/>
    <cellStyle name="Normal 7 4 6 2 5 2" xfId="5875" xr:uid="{ED28E35E-3B05-43CA-8272-C98CFE752A4D}"/>
    <cellStyle name="Normal 7 4 6 2 5 2 2" xfId="28341" xr:uid="{AFB9A578-F33D-4994-B6A6-915A59C8352E}"/>
    <cellStyle name="Normal 7 4 6 2 5 2 3" xfId="15283" xr:uid="{183E967D-EBC3-47C1-BAF4-AC54C24D929C}"/>
    <cellStyle name="Normal 7 4 6 2 5 3" xfId="7736" xr:uid="{7E3AB69C-436C-401C-9731-4BF2E5CA0323}"/>
    <cellStyle name="Normal 7 4 6 2 5 3 2" xfId="18116" xr:uid="{37B93855-0475-488B-AD3D-C61E28883DFC}"/>
    <cellStyle name="Normal 7 4 6 2 5 4" xfId="10569" xr:uid="{B178F962-2657-4F24-AA8F-DE264DF48D23}"/>
    <cellStyle name="Normal 7 4 6 2 5 4 2" xfId="20949" xr:uid="{077C6A62-37F7-425D-AABA-A9B4B25DC1F8}"/>
    <cellStyle name="Normal 7 4 6 2 5 5" xfId="24142" xr:uid="{5151E569-3E21-4983-BF90-72E5D7566DF1}"/>
    <cellStyle name="Normal 7 4 6 2 5 6" xfId="12999" xr:uid="{B0D1F0C8-B578-42DD-9297-A7A26493E6A5}"/>
    <cellStyle name="Normal 7 4 6 2 6" xfId="2404" xr:uid="{00000000-0005-0000-0000-0000B1080000}"/>
    <cellStyle name="Normal 7 4 6 2 6 2" xfId="7531" xr:uid="{3E5CC756-B253-4B3C-9DB5-BDF4E3049137}"/>
    <cellStyle name="Normal 7 4 6 2 6 2 2" xfId="17911" xr:uid="{4F7B4801-3A30-4063-9945-9276C0972B4A}"/>
    <cellStyle name="Normal 7 4 6 2 6 3" xfId="10364" xr:uid="{D328754E-1865-498D-ABA5-A3AA117E1F7A}"/>
    <cellStyle name="Normal 7 4 6 2 6 3 2" xfId="20744" xr:uid="{89CE0C2E-16F7-4DA9-9179-5B9D4093E09C}"/>
    <cellStyle name="Normal 7 4 6 2 6 4" xfId="23613" xr:uid="{C63B725F-10E9-4005-B129-185D18AB4974}"/>
    <cellStyle name="Normal 7 4 6 2 6 5" xfId="15078" xr:uid="{686D7622-0DA7-455A-B5E0-6173D814EE00}"/>
    <cellStyle name="Normal 7 4 6 2 7" xfId="4104" xr:uid="{FBC0C879-14E9-4755-8B03-4CDD731C2FC5}"/>
    <cellStyle name="Normal 7 4 6 2 7 2" xfId="8878" xr:uid="{C58BACB1-648D-4A62-8DF5-AE1F6BC94290}"/>
    <cellStyle name="Normal 7 4 6 2 7 2 2" xfId="19258" xr:uid="{9DE98E81-F832-46FD-90D4-FD7D25B8E057}"/>
    <cellStyle name="Normal 7 4 6 2 7 3" xfId="11711" xr:uid="{74A38B67-90CA-4EEB-BF93-499AD9B73FD6}"/>
    <cellStyle name="Normal 7 4 6 2 7 3 2" xfId="22091" xr:uid="{D7F29AF2-0D5B-41BE-82B6-57DAC19ABB89}"/>
    <cellStyle name="Normal 7 4 6 2 7 4" xfId="16425" xr:uid="{637739DF-7C78-4B06-938E-04C37FC8F35F}"/>
    <cellStyle name="Normal 7 4 6 2 8" xfId="5460" xr:uid="{2F886AA2-4DDA-40FD-9E88-F748B011B828}"/>
    <cellStyle name="Normal 7 4 6 2 8 2" xfId="14757" xr:uid="{7FA1EA60-EAA8-429A-A717-719E22507350}"/>
    <cellStyle name="Normal 7 4 6 2 9" xfId="7210" xr:uid="{0EBDD1CB-AD53-45F4-AA45-AB9B37BCF00A}"/>
    <cellStyle name="Normal 7 4 6 2 9 2" xfId="17590" xr:uid="{6BC88A3B-1DCE-4ABE-9228-C1F329747FBB}"/>
    <cellStyle name="Normal 7 4 6 3" xfId="1445" xr:uid="{00000000-0005-0000-0000-00007C070000}"/>
    <cellStyle name="Normal 7 4 6 3 2" xfId="3475" xr:uid="{00000000-0005-0000-0000-0000B8080000}"/>
    <cellStyle name="Normal 7 4 6 3 2 2" xfId="6530" xr:uid="{35017E7D-4080-453E-9AB5-4EBD7D742297}"/>
    <cellStyle name="Normal 7 4 6 3 2 2 2" xfId="25595" xr:uid="{0F8CE7FB-386C-435B-A026-98059F5A95A9}"/>
    <cellStyle name="Normal 7 4 6 3 2 2 3" xfId="28535" xr:uid="{1F2CEFE1-D1FE-4130-ACC8-FD585A24FA99}"/>
    <cellStyle name="Normal 7 4 6 3 2 2 4" xfId="16101" xr:uid="{88626788-AA4A-42B7-8834-79CDBF1F5327}"/>
    <cellStyle name="Normal 7 4 6 3 2 3" xfId="8554" xr:uid="{8FB01244-A933-4F0C-BCDB-A633B5525C26}"/>
    <cellStyle name="Normal 7 4 6 3 2 3 2" xfId="28944" xr:uid="{B5BAFC47-2B98-4822-959C-22BE61FD9BC3}"/>
    <cellStyle name="Normal 7 4 6 3 2 3 3" xfId="18934" xr:uid="{763CE3F2-E5C5-47D8-BA0B-756F115B01F4}"/>
    <cellStyle name="Normal 7 4 6 3 2 4" xfId="11387" xr:uid="{3581D6B7-B0E6-457A-AA56-376099B8AF45}"/>
    <cellStyle name="Normal 7 4 6 3 2 4 2" xfId="21767" xr:uid="{9EAA1A85-C736-4161-8EB5-AE161B56076D}"/>
    <cellStyle name="Normal 7 4 6 3 2 5" xfId="23681" xr:uid="{F6B9E067-6AA6-466A-B3C9-A78C4E1F66B9}"/>
    <cellStyle name="Normal 7 4 6 3 2 6" xfId="14062" xr:uid="{22FA1A24-F2FC-4BFE-8BAB-1373E623DF80}"/>
    <cellStyle name="Normal 7 4 6 3 3" xfId="2836" xr:uid="{00000000-0005-0000-0000-0000B9080000}"/>
    <cellStyle name="Normal 7 4 6 3 3 2" xfId="6052" xr:uid="{9833E8C8-D664-4632-AEAC-06D0FE3225DB}"/>
    <cellStyle name="Normal 7 4 6 3 3 2 2" xfId="25925" xr:uid="{1F4B852F-4C06-42C4-AD07-13893317F0E1}"/>
    <cellStyle name="Normal 7 4 6 3 3 2 3" xfId="15506" xr:uid="{17B32C06-3280-4A63-81CA-C96A785D6C1D}"/>
    <cellStyle name="Normal 7 4 6 3 3 3" xfId="7959" xr:uid="{BC3F3018-7F28-4708-97DE-8915B1749A03}"/>
    <cellStyle name="Normal 7 4 6 3 3 3 2" xfId="18339" xr:uid="{27BA55F5-426F-4C43-9835-B844C5A2DD31}"/>
    <cellStyle name="Normal 7 4 6 3 3 4" xfId="10792" xr:uid="{EAA73794-EE82-4AE9-A943-B5B056B37C1A}"/>
    <cellStyle name="Normal 7 4 6 3 3 4 2" xfId="21172" xr:uid="{5A10CD32-36F2-438E-B345-DE2BDB4A9EFE}"/>
    <cellStyle name="Normal 7 4 6 3 3 5" xfId="22940" xr:uid="{FB4C0B42-AD50-4039-A7AA-357C00D435AC}"/>
    <cellStyle name="Normal 7 4 6 3 3 6" xfId="13314" xr:uid="{C3FCB08E-F407-46DD-8B97-023E94F4A4B3}"/>
    <cellStyle name="Normal 7 4 6 3 4" xfId="4222" xr:uid="{3D508AE3-1814-404D-9AC4-712273263D09}"/>
    <cellStyle name="Normal 7 4 6 3 4 2" xfId="8994" xr:uid="{CF3251C8-5F32-48E4-AEF0-9E4ECEFAC3C5}"/>
    <cellStyle name="Normal 7 4 6 3 4 2 2" xfId="29071" xr:uid="{1044CA18-5623-4314-B05D-5ABAAC6D8965}"/>
    <cellStyle name="Normal 7 4 6 3 4 2 3" xfId="19374" xr:uid="{3ADC7E10-6F86-492B-B40F-0999E1058B87}"/>
    <cellStyle name="Normal 7 4 6 3 4 3" xfId="11827" xr:uid="{059EDE9C-EEF9-4E19-A280-1845B7381291}"/>
    <cellStyle name="Normal 7 4 6 3 4 3 2" xfId="22207" xr:uid="{1E094AD0-1DCD-4C0E-9C66-5325193AEC02}"/>
    <cellStyle name="Normal 7 4 6 3 4 4" xfId="24427" xr:uid="{2757FBC0-CFF8-45CD-BA73-66D590E944AE}"/>
    <cellStyle name="Normal 7 4 6 3 4 5" xfId="16541" xr:uid="{E8F3403B-B7F8-45DF-841A-A643EC17ED5D}"/>
    <cellStyle name="Normal 7 4 6 3 5" xfId="5462" xr:uid="{ACED7834-840E-47D4-8EAE-013D3F8DD5E1}"/>
    <cellStyle name="Normal 7 4 6 3 5 2" xfId="28044" xr:uid="{DBA71A09-0ABB-419B-85A4-F90BCEADE320}"/>
    <cellStyle name="Normal 7 4 6 3 5 3" xfId="14759" xr:uid="{3F6B750F-8CA5-4894-B3FC-F21D8C721CA2}"/>
    <cellStyle name="Normal 7 4 6 3 6" xfId="7212" xr:uid="{C6DA2319-B02F-4D3C-BA00-AEB648EC567D}"/>
    <cellStyle name="Normal 7 4 6 3 6 2" xfId="17592" xr:uid="{F6ECAE9E-E100-48F6-90F1-82731369342C}"/>
    <cellStyle name="Normal 7 4 6 3 7" xfId="10045" xr:uid="{14B519C2-0820-4466-A584-7FE00120A0A3}"/>
    <cellStyle name="Normal 7 4 6 3 7 2" xfId="20425" xr:uid="{23B42D99-E8B9-470A-B34B-1E6BC71D1E6B}"/>
    <cellStyle name="Normal 7 4 6 3 8" xfId="23300" xr:uid="{D10B02A0-CC7F-451E-B557-50CF86281086}"/>
    <cellStyle name="Normal 7 4 6 3 9" xfId="12796" xr:uid="{4D297DEC-FC89-4059-A06B-191A9F90780A}"/>
    <cellStyle name="Normal 7 4 6 4" xfId="1446" xr:uid="{00000000-0005-0000-0000-00007D070000}"/>
    <cellStyle name="Normal 7 4 6 4 2" xfId="4594" xr:uid="{06556283-BC7A-40E8-B0B8-1D337E804B2B}"/>
    <cellStyle name="Normal 7 4 6 4 2 2" xfId="9366" xr:uid="{8802636A-28FD-46A2-8892-80F032F8547E}"/>
    <cellStyle name="Normal 7 4 6 4 2 2 2" xfId="29336" xr:uid="{61E34EF4-3A13-4C76-932B-12452DD5E700}"/>
    <cellStyle name="Normal 7 4 6 4 2 2 3" xfId="19746" xr:uid="{9021AC51-3EDE-4047-A68C-1E8C5C9E6091}"/>
    <cellStyle name="Normal 7 4 6 4 2 3" xfId="12199" xr:uid="{E5B5D3AD-DEE0-44EC-BCFE-0A1535C70484}"/>
    <cellStyle name="Normal 7 4 6 4 2 3 2" xfId="22579" xr:uid="{542A0DC7-1ED4-4D5E-AC95-46C3FA357628}"/>
    <cellStyle name="Normal 7 4 6 4 2 4" xfId="23085" xr:uid="{203B5CCE-9CAB-4CF3-AB1B-CA03B1CD66EE}"/>
    <cellStyle name="Normal 7 4 6 4 2 5" xfId="16913" xr:uid="{A4F82774-452B-493E-8F71-5D91F5FB0493}"/>
    <cellStyle name="Normal 7 4 6 4 3" xfId="5463" xr:uid="{B833A83F-A323-476C-BDC2-5D9177DC1535}"/>
    <cellStyle name="Normal 7 4 6 4 3 2" xfId="27062" xr:uid="{5B70F443-C489-4B90-8D3B-0BE26E28E497}"/>
    <cellStyle name="Normal 7 4 6 4 3 3" xfId="14760" xr:uid="{D5F94BAF-D334-43DC-B93D-852F0F7F4488}"/>
    <cellStyle name="Normal 7 4 6 4 4" xfId="7213" xr:uid="{BA01F59F-0ADB-4B7F-9840-4EDC9AA8FB21}"/>
    <cellStyle name="Normal 7 4 6 4 4 2" xfId="17593" xr:uid="{49834D77-38BE-4EF6-A045-C2AA3B4A435F}"/>
    <cellStyle name="Normal 7 4 6 4 5" xfId="10046" xr:uid="{7AFF5F4B-400D-4BCE-852F-FB4131887FFD}"/>
    <cellStyle name="Normal 7 4 6 4 5 2" xfId="20426" xr:uid="{1A653C84-D28E-46F4-871C-FFFD91262864}"/>
    <cellStyle name="Normal 7 4 6 4 6" xfId="23259" xr:uid="{3DF2D86D-5F6B-4241-8670-53457CA0D6BC}"/>
    <cellStyle name="Normal 7 4 6 4 7" xfId="14063" xr:uid="{EED9FD42-1709-4C37-A935-014C3E30E31B}"/>
    <cellStyle name="Normal 7 4 6 5" xfId="2995" xr:uid="{00000000-0005-0000-0000-0000BB080000}"/>
    <cellStyle name="Normal 7 4 6 5 2" xfId="6145" xr:uid="{55E48DA5-4B76-478A-BA7F-7495F63ACFBE}"/>
    <cellStyle name="Normal 7 4 6 5 2 2" xfId="22636" xr:uid="{67BD9E09-E9FD-4CC8-B327-D9551139194D}"/>
    <cellStyle name="Normal 7 4 6 5 2 3" xfId="26803" xr:uid="{643CC87A-6649-4CAA-9C93-5E302EDF844F}"/>
    <cellStyle name="Normal 7 4 6 5 2 4" xfId="15623" xr:uid="{0EFCFE9F-1BB0-4F14-9B97-C7E15DF2761F}"/>
    <cellStyle name="Normal 7 4 6 5 3" xfId="8076" xr:uid="{8814ED0B-8579-4B4A-ACC6-722A933F1F07}"/>
    <cellStyle name="Normal 7 4 6 5 3 2" xfId="28769" xr:uid="{CB6418F2-424E-4ABA-9D8A-0060B00E9E94}"/>
    <cellStyle name="Normal 7 4 6 5 3 3" xfId="18456" xr:uid="{7AAF2FE2-E9AE-437F-B825-DB61440AA9F7}"/>
    <cellStyle name="Normal 7 4 6 5 4" xfId="10909" xr:uid="{DFAA71AD-5AE9-4FD7-A701-8DD957708B93}"/>
    <cellStyle name="Normal 7 4 6 5 4 2" xfId="21289" xr:uid="{0F31019A-44AE-4AE4-8E49-3FAD3C383265}"/>
    <cellStyle name="Normal 7 4 6 5 5" xfId="24815" xr:uid="{55A88DCE-7EB1-4825-A9C5-5692F014DE4E}"/>
    <cellStyle name="Normal 7 4 6 5 6" xfId="13494" xr:uid="{DAFD1A46-5ED7-4040-809C-00EB2EDC4E0E}"/>
    <cellStyle name="Normal 7 4 6 6" xfId="2448" xr:uid="{00000000-0005-0000-0000-0000BC080000}"/>
    <cellStyle name="Normal 7 4 6 6 2" xfId="5742" xr:uid="{91DC8A24-84B8-44CC-8DAF-4A1B7006D8FA}"/>
    <cellStyle name="Normal 7 4 6 6 2 2" xfId="28602" xr:uid="{1008F856-5904-4562-8ABB-82B63C120CBB}"/>
    <cellStyle name="Normal 7 4 6 6 2 3" xfId="15120" xr:uid="{34BBFA9B-2282-4D60-A8D3-7F1983AF70F9}"/>
    <cellStyle name="Normal 7 4 6 6 3" xfId="7573" xr:uid="{38F769B6-93FF-41AE-989A-483E7E0C64A6}"/>
    <cellStyle name="Normal 7 4 6 6 3 2" xfId="17953" xr:uid="{E56532B5-334C-41A0-9408-9A8D9896B87A}"/>
    <cellStyle name="Normal 7 4 6 6 4" xfId="10406" xr:uid="{D4173E3F-45A5-4BB0-BA83-B0B90F13EDE9}"/>
    <cellStyle name="Normal 7 4 6 6 4 2" xfId="20786" xr:uid="{6E430E16-8CFC-444C-A9D6-F231C478AA65}"/>
    <cellStyle name="Normal 7 4 6 6 5" xfId="23460" xr:uid="{15E33F00-4954-4425-BC03-3D6722B643D9}"/>
    <cellStyle name="Normal 7 4 6 6 6" xfId="12836" xr:uid="{9DA777EC-6CF3-41AD-9C1B-C781CB28E336}"/>
    <cellStyle name="Normal 7 4 6 7" xfId="2202" xr:uid="{00000000-0005-0000-0000-0000B0080000}"/>
    <cellStyle name="Normal 7 4 6 7 2" xfId="7329" xr:uid="{A8F81ABD-473B-4918-9E04-DB1C766D92A5}"/>
    <cellStyle name="Normal 7 4 6 7 2 2" xfId="17709" xr:uid="{FDCE9D7A-B89D-40BB-BEA4-74A61A8B40CC}"/>
    <cellStyle name="Normal 7 4 6 7 3" xfId="10162" xr:uid="{2C0D19E8-C15D-422B-B923-BD2F5C035D3B}"/>
    <cellStyle name="Normal 7 4 6 7 3 2" xfId="20542" xr:uid="{394CAB9D-35A2-4A86-937B-5F0D8D6D7041}"/>
    <cellStyle name="Normal 7 4 6 7 4" xfId="24839" xr:uid="{9E5FDA80-4CAB-44E3-B4E4-46156B50308A}"/>
    <cellStyle name="Normal 7 4 6 7 5" xfId="14876" xr:uid="{5DF8B1D1-0475-4895-BFC3-551D63DE687A}"/>
    <cellStyle name="Normal 7 4 6 8" xfId="4072" xr:uid="{33E269F1-C808-433A-91A0-C4A75B23DD7C}"/>
    <cellStyle name="Normal 7 4 6 8 2" xfId="8852" xr:uid="{A6AB4A80-9BD7-4DBA-8503-88D339F7795E}"/>
    <cellStyle name="Normal 7 4 6 8 2 2" xfId="19232" xr:uid="{A79640B2-7119-4697-9C1C-115D9A4EAF16}"/>
    <cellStyle name="Normal 7 4 6 8 3" xfId="11685" xr:uid="{D99C783C-3268-4C21-8A0E-0C682639B465}"/>
    <cellStyle name="Normal 7 4 6 8 3 2" xfId="22065" xr:uid="{F152A3B2-D04F-4AD8-83C6-2BB298DF8924}"/>
    <cellStyle name="Normal 7 4 6 8 4" xfId="16399" xr:uid="{BD37A6C5-F0BE-4A49-BB6C-8F9B0900EB06}"/>
    <cellStyle name="Normal 7 4 6 9" xfId="5459" xr:uid="{71C8AF85-F312-4E30-893B-D1658E4F63A4}"/>
    <cellStyle name="Normal 7 4 6 9 2" xfId="14756" xr:uid="{F214C8CE-D46B-4D80-9E30-215AC376FC0F}"/>
    <cellStyle name="Normal 7 4 7" xfId="1447" xr:uid="{00000000-0005-0000-0000-00007E070000}"/>
    <cellStyle name="Normal 7 4 7 10" xfId="7214" xr:uid="{B79F1174-C0EF-43EE-B43A-E3C61683CAC6}"/>
    <cellStyle name="Normal 7 4 7 10 2" xfId="17594" xr:uid="{95B2FC8A-E885-4B3B-B5EC-02781C1A58EC}"/>
    <cellStyle name="Normal 7 4 7 11" xfId="10047" xr:uid="{61F7AF7F-836E-4902-8FA2-4DFDAF1457E1}"/>
    <cellStyle name="Normal 7 4 7 11 2" xfId="20427" xr:uid="{ACDF87DF-0957-4653-A0EB-E45124CC174F}"/>
    <cellStyle name="Normal 7 4 7 12" xfId="23783" xr:uid="{A414E85A-79DA-4583-8CF8-9F03726BE8F9}"/>
    <cellStyle name="Normal 7 4 7 13" xfId="12495" xr:uid="{E3FF85BB-8BF9-4B25-ADB5-6C1CD46C9B5C}"/>
    <cellStyle name="Normal 7 4 7 2" xfId="1448" xr:uid="{00000000-0005-0000-0000-00007F070000}"/>
    <cellStyle name="Normal 7 4 7 2 10" xfId="10048" xr:uid="{F40C03E6-EB31-4D47-9DB7-C15F15CCF13A}"/>
    <cellStyle name="Normal 7 4 7 2 10 2" xfId="20428" xr:uid="{F6D054F0-4AB0-4B3F-95C6-26A0388FEC62}"/>
    <cellStyle name="Normal 7 4 7 2 11" xfId="23601" xr:uid="{31F11D70-37E3-4F73-9881-E3BF5C0B086F}"/>
    <cellStyle name="Normal 7 4 7 2 12" xfId="12639" xr:uid="{C1B98FB0-5037-4A65-BF12-7FE07AB74A9A}"/>
    <cellStyle name="Normal 7 4 7 2 2" xfId="1449" xr:uid="{00000000-0005-0000-0000-000080070000}"/>
    <cellStyle name="Normal 7 4 7 2 2 2" xfId="3477" xr:uid="{00000000-0005-0000-0000-0000C0080000}"/>
    <cellStyle name="Normal 7 4 7 2 2 2 2" xfId="6532" xr:uid="{835532A3-77B8-450B-8517-EF41F501D9C9}"/>
    <cellStyle name="Normal 7 4 7 2 2 2 2 2" xfId="27877" xr:uid="{753EB7B4-3D9C-4D5D-A3FC-F4E5B8D41D55}"/>
    <cellStyle name="Normal 7 4 7 2 2 2 2 3" xfId="26175" xr:uid="{0582B580-DB86-483F-8105-DFA09FC7ADC3}"/>
    <cellStyle name="Normal 7 4 7 2 2 2 2 4" xfId="16103" xr:uid="{C69B7FE9-6CA8-4618-B6CE-089E9D15D73F}"/>
    <cellStyle name="Normal 7 4 7 2 2 2 3" xfId="8556" xr:uid="{CF3D07B9-FEBB-483E-9979-C38A4907E144}"/>
    <cellStyle name="Normal 7 4 7 2 2 2 3 2" xfId="28945" xr:uid="{569A284B-BF6D-43C1-912F-2FBEB10DEC4A}"/>
    <cellStyle name="Normal 7 4 7 2 2 2 3 3" xfId="18936" xr:uid="{B79C1081-154D-47F1-BE0F-7D0B459F0F90}"/>
    <cellStyle name="Normal 7 4 7 2 2 2 4" xfId="11389" xr:uid="{198CE081-D38D-41D3-BA1F-18F68ADDD82A}"/>
    <cellStyle name="Normal 7 4 7 2 2 2 4 2" xfId="21769" xr:uid="{E91A20DD-98E4-4926-83CB-3B99B424C5A2}"/>
    <cellStyle name="Normal 7 4 7 2 2 2 5" xfId="25069" xr:uid="{2EAD1687-EDF3-4532-8749-D9E3BE5D5912}"/>
    <cellStyle name="Normal 7 4 7 2 2 2 6" xfId="14065" xr:uid="{B8C2BAA5-061A-4030-945D-403DD5A96AFD}"/>
    <cellStyle name="Normal 7 4 7 2 2 3" xfId="4375" xr:uid="{BFB4A6B1-5B30-48CD-8C71-C8027AED9B9E}"/>
    <cellStyle name="Normal 7 4 7 2 2 3 2" xfId="9147" xr:uid="{1151F43E-E6E9-4C32-97FE-1859BBC3D077}"/>
    <cellStyle name="Normal 7 4 7 2 2 3 2 2" xfId="29190" xr:uid="{1E835761-F2DC-4A00-B563-DEBA163B5F0C}"/>
    <cellStyle name="Normal 7 4 7 2 2 3 2 3" xfId="19527" xr:uid="{635DC76E-0DCC-4D5C-B01B-95173782E5BA}"/>
    <cellStyle name="Normal 7 4 7 2 2 3 3" xfId="11980" xr:uid="{890425D6-E295-44D2-A670-FE1A4CBAF665}"/>
    <cellStyle name="Normal 7 4 7 2 2 3 3 2" xfId="22360" xr:uid="{7B6E5C9E-F032-49CB-93ED-49F1925F2AEC}"/>
    <cellStyle name="Normal 7 4 7 2 2 3 4" xfId="22920" xr:uid="{180EDF12-3F04-42F0-9650-D5BA1FEAAC50}"/>
    <cellStyle name="Normal 7 4 7 2 2 3 5" xfId="16694" xr:uid="{0B8F5DD4-C2A8-408C-AB7A-BFA92340C3F0}"/>
    <cellStyle name="Normal 7 4 7 2 2 4" xfId="5466" xr:uid="{085C80A0-B636-43BC-B6E0-918B21F9F4FE}"/>
    <cellStyle name="Normal 7 4 7 2 2 4 2" xfId="27876" xr:uid="{A0231EC6-6DBA-425B-A7BE-ECB7CCE7148D}"/>
    <cellStyle name="Normal 7 4 7 2 2 4 3" xfId="14763" xr:uid="{814A1EDD-0F76-4742-802A-DDF1E255A252}"/>
    <cellStyle name="Normal 7 4 7 2 2 5" xfId="7216" xr:uid="{60B59DE1-CF70-4DFA-83F7-D16E015BB124}"/>
    <cellStyle name="Normal 7 4 7 2 2 5 2" xfId="17596" xr:uid="{114C42DE-3216-4CD0-832F-26E415C0D56A}"/>
    <cellStyle name="Normal 7 4 7 2 2 6" xfId="10049" xr:uid="{0E815CF9-78A4-4845-B442-F14A9B09353A}"/>
    <cellStyle name="Normal 7 4 7 2 2 6 2" xfId="20429" xr:uid="{CEFB5057-1F37-48F9-A9C3-5EA3C85E5147}"/>
    <cellStyle name="Normal 7 4 7 2 2 7" xfId="25194" xr:uid="{809CDBE0-EF51-474A-8E89-25D65B8BA3D0}"/>
    <cellStyle name="Normal 7 4 7 2 2 8" xfId="13317" xr:uid="{1AADC6D2-94A6-4D00-8F14-11595BDC81F5}"/>
    <cellStyle name="Normal 7 4 7 2 3" xfId="3478" xr:uid="{00000000-0005-0000-0000-0000C1080000}"/>
    <cellStyle name="Normal 7 4 7 2 3 2" xfId="4595" xr:uid="{1689FB8F-5DB2-4F3F-8C00-9F23EBA7B220}"/>
    <cellStyle name="Normal 7 4 7 2 3 2 2" xfId="9367" xr:uid="{087BBC59-C397-489E-9DBF-0D4209A62F13}"/>
    <cellStyle name="Normal 7 4 7 2 3 2 2 2" xfId="29337" xr:uid="{DBD29D0C-9D6F-4A27-B56E-90DEE53D2EFB}"/>
    <cellStyle name="Normal 7 4 7 2 3 2 2 3" xfId="19747" xr:uid="{522F09AD-AAD5-4A97-BAC3-DBA3DE60D4F5}"/>
    <cellStyle name="Normal 7 4 7 2 3 2 3" xfId="12200" xr:uid="{55C93E96-8871-49B4-80C9-9B89DE07AEDE}"/>
    <cellStyle name="Normal 7 4 7 2 3 2 3 2" xfId="22580" xr:uid="{2AA920AA-7192-4A4A-9C0E-282153FC5606}"/>
    <cellStyle name="Normal 7 4 7 2 3 2 4" xfId="22802" xr:uid="{82676B81-828D-4BDD-8E8C-6D58812B4460}"/>
    <cellStyle name="Normal 7 4 7 2 3 2 5" xfId="16914" xr:uid="{7726C983-AA88-4D6C-AFCD-8DB7CCB30F29}"/>
    <cellStyle name="Normal 7 4 7 2 3 3" xfId="6533" xr:uid="{A95C4F38-A94E-4D03-9440-684836A648C8}"/>
    <cellStyle name="Normal 7 4 7 2 3 3 2" xfId="26903" xr:uid="{F523E6E7-5F38-4FFB-92F5-496B29A97F41}"/>
    <cellStyle name="Normal 7 4 7 2 3 3 3" xfId="16104" xr:uid="{6CC3315D-F4AA-41D1-955C-B870089E995B}"/>
    <cellStyle name="Normal 7 4 7 2 3 4" xfId="8557" xr:uid="{2D62317B-2C70-4287-8FDF-457891378A2F}"/>
    <cellStyle name="Normal 7 4 7 2 3 4 2" xfId="18937" xr:uid="{9138CF04-DC4A-4C56-B8F5-CD86EB6CC4C6}"/>
    <cellStyle name="Normal 7 4 7 2 3 5" xfId="11390" xr:uid="{F5B87F4C-24F6-4D73-BE1F-956492E1AA20}"/>
    <cellStyle name="Normal 7 4 7 2 3 5 2" xfId="21770" xr:uid="{180E7CB1-72AC-4F60-BA6F-72C3B5C0D1D7}"/>
    <cellStyle name="Normal 7 4 7 2 3 6" xfId="23659" xr:uid="{433E7EB2-4F66-404D-BD3F-C6CCCB4C2BAA}"/>
    <cellStyle name="Normal 7 4 7 2 3 7" xfId="14066" xr:uid="{14FE246A-9A3A-422B-AFD3-FFE4BA1479EC}"/>
    <cellStyle name="Normal 7 4 7 2 4" xfId="3476" xr:uid="{00000000-0005-0000-0000-0000C2080000}"/>
    <cellStyle name="Normal 7 4 7 2 4 2" xfId="6531" xr:uid="{AC873C04-59CF-44C5-B9D8-1244FA312A75}"/>
    <cellStyle name="Normal 7 4 7 2 4 2 2" xfId="28692" xr:uid="{F47CEBB1-A5FF-4223-AC54-5E4BFE1C4D05}"/>
    <cellStyle name="Normal 7 4 7 2 4 2 3" xfId="16102" xr:uid="{0ECF9ED6-B2E9-400C-A529-9D0DA49C269C}"/>
    <cellStyle name="Normal 7 4 7 2 4 3" xfId="8555" xr:uid="{0AEB99EA-8B24-4814-9EAD-C812A5E1DFA2}"/>
    <cellStyle name="Normal 7 4 7 2 4 3 2" xfId="18935" xr:uid="{FBF54366-F1B3-4EB3-9265-3AA238B11917}"/>
    <cellStyle name="Normal 7 4 7 2 4 4" xfId="11388" xr:uid="{CF7BF7FC-13C8-4CF2-A553-3E054EC32361}"/>
    <cellStyle name="Normal 7 4 7 2 4 4 2" xfId="21768" xr:uid="{7FBBBFD2-9D3F-4570-8E8D-42FCDBA696EF}"/>
    <cellStyle name="Normal 7 4 7 2 4 5" xfId="23081" xr:uid="{F500A9A7-03FF-48CE-B3DA-7D9A7BF22254}"/>
    <cellStyle name="Normal 7 4 7 2 4 6" xfId="14064" xr:uid="{944BD33C-BC03-4ECA-8058-07C53A9CECA4}"/>
    <cellStyle name="Normal 7 4 7 2 5" xfId="2658" xr:uid="{00000000-0005-0000-0000-0000C3080000}"/>
    <cellStyle name="Normal 7 4 7 2 5 2" xfId="5918" xr:uid="{443DCE2B-1BCC-4789-BC72-DF370AE7C418}"/>
    <cellStyle name="Normal 7 4 7 2 5 2 2" xfId="28337" xr:uid="{8B00CD0F-65F8-4F19-92C2-FBEC85C3723B}"/>
    <cellStyle name="Normal 7 4 7 2 5 2 3" xfId="15330" xr:uid="{BC3654FF-F640-4849-BBE5-A074CF7AE471}"/>
    <cellStyle name="Normal 7 4 7 2 5 3" xfId="7783" xr:uid="{96DFB3CC-A7FD-4EDB-A126-275A452086D4}"/>
    <cellStyle name="Normal 7 4 7 2 5 3 2" xfId="18163" xr:uid="{BB748B09-C445-4262-A3D2-665784591EBE}"/>
    <cellStyle name="Normal 7 4 7 2 5 4" xfId="10616" xr:uid="{9E00C11B-8CA0-4262-9313-24F7205A5E35}"/>
    <cellStyle name="Normal 7 4 7 2 5 4 2" xfId="20996" xr:uid="{44ACAF02-FCC8-46FF-BCFC-1AC8A436311E}"/>
    <cellStyle name="Normal 7 4 7 2 5 5" xfId="24248" xr:uid="{9652E4A4-661C-461F-A4E5-6C30D82367C9}"/>
    <cellStyle name="Normal 7 4 7 2 5 6" xfId="13060" xr:uid="{497D5461-BAB8-482E-AEF1-32484752C112}"/>
    <cellStyle name="Normal 7 4 7 2 6" xfId="2405" xr:uid="{00000000-0005-0000-0000-0000BE080000}"/>
    <cellStyle name="Normal 7 4 7 2 6 2" xfId="7532" xr:uid="{12C15163-D3D2-4099-AD4D-3F32D16C7917}"/>
    <cellStyle name="Normal 7 4 7 2 6 2 2" xfId="17912" xr:uid="{752FFE43-BDC1-4658-8EE9-E42E01502B7F}"/>
    <cellStyle name="Normal 7 4 7 2 6 3" xfId="10365" xr:uid="{414B79A5-C223-41B1-8954-D6404FDB9F63}"/>
    <cellStyle name="Normal 7 4 7 2 6 3 2" xfId="20745" xr:uid="{8E74309E-0898-4694-8E1E-F07D1D4CC7CA}"/>
    <cellStyle name="Normal 7 4 7 2 6 4" xfId="24276" xr:uid="{9D38924A-EC67-40DF-9F6E-C50DBBED1E9D}"/>
    <cellStyle name="Normal 7 4 7 2 6 5" xfId="15079" xr:uid="{73E8DB9B-F18A-47A6-8E5F-C8FA1EF47659}"/>
    <cellStyle name="Normal 7 4 7 2 7" xfId="4105" xr:uid="{D87A775D-18FB-45E1-96AA-50CF7B162F1F}"/>
    <cellStyle name="Normal 7 4 7 2 7 2" xfId="8879" xr:uid="{DF991E6F-1F0C-44AE-BA6A-543E71D4749D}"/>
    <cellStyle name="Normal 7 4 7 2 7 2 2" xfId="19259" xr:uid="{3B727B29-FCC8-4D2C-8F00-B26C7C7D7724}"/>
    <cellStyle name="Normal 7 4 7 2 7 3" xfId="11712" xr:uid="{16BF8E4F-AD5A-4707-A9DC-F6654F932618}"/>
    <cellStyle name="Normal 7 4 7 2 7 3 2" xfId="22092" xr:uid="{97491C52-85E1-4BAA-A2A7-BD76FA8D6397}"/>
    <cellStyle name="Normal 7 4 7 2 7 4" xfId="16426" xr:uid="{A5E909EF-B5C4-4877-941B-A3659F729203}"/>
    <cellStyle name="Normal 7 4 7 2 8" xfId="5465" xr:uid="{6F0B7010-59EE-490E-8ED4-B783C191CA87}"/>
    <cellStyle name="Normal 7 4 7 2 8 2" xfId="14762" xr:uid="{78E2288B-5128-4C6D-9A0F-3CB5109E590F}"/>
    <cellStyle name="Normal 7 4 7 2 9" xfId="7215" xr:uid="{F4913F37-2E7F-4915-B248-3364406353F7}"/>
    <cellStyle name="Normal 7 4 7 2 9 2" xfId="17595" xr:uid="{4B90E811-204E-4212-A726-358031C684E7}"/>
    <cellStyle name="Normal 7 4 7 3" xfId="1450" xr:uid="{00000000-0005-0000-0000-000081070000}"/>
    <cellStyle name="Normal 7 4 7 3 2" xfId="3479" xr:uid="{00000000-0005-0000-0000-0000C5080000}"/>
    <cellStyle name="Normal 7 4 7 3 2 2" xfId="6534" xr:uid="{61706EA8-5D82-469E-B186-E0431E394375}"/>
    <cellStyle name="Normal 7 4 7 3 2 2 2" xfId="25749" xr:uid="{ECFDC6EF-3C9F-4A61-BFBD-7FDC7F3C51B4}"/>
    <cellStyle name="Normal 7 4 7 3 2 2 3" xfId="28068" xr:uid="{7AFE8E7C-95E4-4E6B-ACC6-3E6100D2653B}"/>
    <cellStyle name="Normal 7 4 7 3 2 2 4" xfId="16105" xr:uid="{4493339F-23EC-4A52-A00A-F6BE7069BBA3}"/>
    <cellStyle name="Normal 7 4 7 3 2 3" xfId="8558" xr:uid="{335C79E9-6054-4027-BE5B-C25C41F48C52}"/>
    <cellStyle name="Normal 7 4 7 3 2 3 2" xfId="28946" xr:uid="{B5E39330-300B-4FD5-ACC7-490077C31DCA}"/>
    <cellStyle name="Normal 7 4 7 3 2 3 3" xfId="18938" xr:uid="{6FA3E757-27A9-4C60-9684-D2642DBB38CC}"/>
    <cellStyle name="Normal 7 4 7 3 2 4" xfId="11391" xr:uid="{086E2616-65C5-472F-8D1A-8BD68DCA150D}"/>
    <cellStyle name="Normal 7 4 7 3 2 4 2" xfId="21771" xr:uid="{F7D4E1DB-B764-47EB-B5F7-06B498E5C787}"/>
    <cellStyle name="Normal 7 4 7 3 2 5" xfId="23229" xr:uid="{4AB5FA36-6094-498D-AF13-7EB6F3BD39B5}"/>
    <cellStyle name="Normal 7 4 7 3 2 6" xfId="14067" xr:uid="{753790BE-DA64-4AB2-9067-92DD94E84573}"/>
    <cellStyle name="Normal 7 4 7 3 3" xfId="2837" xr:uid="{00000000-0005-0000-0000-0000C6080000}"/>
    <cellStyle name="Normal 7 4 7 3 3 2" xfId="6053" xr:uid="{8DE4C71E-332A-403D-A415-A81138DD4354}"/>
    <cellStyle name="Normal 7 4 7 3 3 2 2" xfId="26053" xr:uid="{D388C9E6-6518-457A-8D14-B941CACB46EC}"/>
    <cellStyle name="Normal 7 4 7 3 3 2 3" xfId="15507" xr:uid="{E0B7F2D8-A1B1-452C-A864-AEFFD9A3EB8E}"/>
    <cellStyle name="Normal 7 4 7 3 3 3" xfId="7960" xr:uid="{BBE9A254-9019-4A38-B50A-12B081FC8543}"/>
    <cellStyle name="Normal 7 4 7 3 3 3 2" xfId="18340" xr:uid="{7CEA1581-C4CF-43FD-8F79-132B725EA5F5}"/>
    <cellStyle name="Normal 7 4 7 3 3 4" xfId="10793" xr:uid="{03794532-AD69-4E82-B4E9-AF8643F71B54}"/>
    <cellStyle name="Normal 7 4 7 3 3 4 2" xfId="21173" xr:uid="{1B24BDCB-82BC-4609-BCA8-2D409AFBA1C1}"/>
    <cellStyle name="Normal 7 4 7 3 3 5" xfId="23419" xr:uid="{00DB68DD-9B57-4227-8DE6-69BEA69A5BDB}"/>
    <cellStyle name="Normal 7 4 7 3 3 6" xfId="13316" xr:uid="{79771691-01FB-4CD5-A8C5-73D033E20F8D}"/>
    <cellStyle name="Normal 7 4 7 3 4" xfId="4223" xr:uid="{868E8642-FD9A-4C16-A2A9-CB4C8F6EC4D8}"/>
    <cellStyle name="Normal 7 4 7 3 4 2" xfId="8995" xr:uid="{4A114C44-F849-4837-A218-8C4BFC20DB6C}"/>
    <cellStyle name="Normal 7 4 7 3 4 2 2" xfId="29072" xr:uid="{D37E2849-96A6-402D-BF6D-51D76082C881}"/>
    <cellStyle name="Normal 7 4 7 3 4 2 3" xfId="19375" xr:uid="{04B4192F-13C7-40A9-B41F-D9FDD757D52F}"/>
    <cellStyle name="Normal 7 4 7 3 4 3" xfId="11828" xr:uid="{3E2A0BF3-04EF-4A8F-A8FE-C3832F6D8A17}"/>
    <cellStyle name="Normal 7 4 7 3 4 3 2" xfId="22208" xr:uid="{D5CE6415-826C-4C7E-B729-9BC35B831ED8}"/>
    <cellStyle name="Normal 7 4 7 3 4 4" xfId="23216" xr:uid="{15E37647-CD6C-4DA4-BBA4-28A47CCC4BEB}"/>
    <cellStyle name="Normal 7 4 7 3 4 5" xfId="16542" xr:uid="{AD8FF9A8-C77A-44FB-9887-9087FCBC4094}"/>
    <cellStyle name="Normal 7 4 7 3 5" xfId="5467" xr:uid="{8D25D220-2FF2-43BE-BC8F-56B4161337FE}"/>
    <cellStyle name="Normal 7 4 7 3 5 2" xfId="27925" xr:uid="{2BBADF59-D9E5-42CB-B28C-CEA4A398C5D1}"/>
    <cellStyle name="Normal 7 4 7 3 5 3" xfId="14764" xr:uid="{D8A35B42-5228-4B3B-9E71-60B74908A532}"/>
    <cellStyle name="Normal 7 4 7 3 6" xfId="7217" xr:uid="{126128AB-A05E-4E92-A97F-5888BB8AD877}"/>
    <cellStyle name="Normal 7 4 7 3 6 2" xfId="17597" xr:uid="{436869C4-895A-4BA2-967B-234A76F89593}"/>
    <cellStyle name="Normal 7 4 7 3 7" xfId="10050" xr:uid="{2CCB0FF7-08CC-42D7-90B9-D3F0BB1A6436}"/>
    <cellStyle name="Normal 7 4 7 3 7 2" xfId="20430" xr:uid="{CD933EEC-61EC-456A-8E02-A24EDE00DC1D}"/>
    <cellStyle name="Normal 7 4 7 3 8" xfId="24364" xr:uid="{BD47C77D-257C-4527-977A-0E9C6C74B7D7}"/>
    <cellStyle name="Normal 7 4 7 3 9" xfId="12797" xr:uid="{9A8FCB18-907D-4ABD-B53A-8AE5A6F7F03E}"/>
    <cellStyle name="Normal 7 4 7 4" xfId="1451" xr:uid="{00000000-0005-0000-0000-000082070000}"/>
    <cellStyle name="Normal 7 4 7 4 2" xfId="4596" xr:uid="{FB99FE3F-BCFD-4770-AC9D-0E013FACC6CA}"/>
    <cellStyle name="Normal 7 4 7 4 2 2" xfId="9368" xr:uid="{0289CCA7-D936-43D2-BC28-CC7ED5349085}"/>
    <cellStyle name="Normal 7 4 7 4 2 2 2" xfId="29338" xr:uid="{D4D4E986-8887-481B-82EF-15450503BCC6}"/>
    <cellStyle name="Normal 7 4 7 4 2 2 3" xfId="19748" xr:uid="{13D5F93D-EBD5-4BFA-8470-D17F42C52125}"/>
    <cellStyle name="Normal 7 4 7 4 2 3" xfId="12201" xr:uid="{02996C38-3969-42E9-BBB1-7FF44A0DEB9F}"/>
    <cellStyle name="Normal 7 4 7 4 2 3 2" xfId="22581" xr:uid="{E90656C2-4548-4684-A2EA-CCE35561E46B}"/>
    <cellStyle name="Normal 7 4 7 4 2 4" xfId="25706" xr:uid="{A431ED13-DEE9-4D05-BFBD-82AE9B4033C6}"/>
    <cellStyle name="Normal 7 4 7 4 2 5" xfId="16915" xr:uid="{DDF9C28C-4DC4-4803-85E5-CD40F5201F86}"/>
    <cellStyle name="Normal 7 4 7 4 3" xfId="5468" xr:uid="{FCC12BAB-EB74-49EA-92F5-4DD47FAEF40D}"/>
    <cellStyle name="Normal 7 4 7 4 3 2" xfId="27195" xr:uid="{005C267B-13B8-4241-9E1F-9D6D0C8A2373}"/>
    <cellStyle name="Normal 7 4 7 4 3 3" xfId="14765" xr:uid="{F961C8CD-6951-4227-9997-B8ED73975A66}"/>
    <cellStyle name="Normal 7 4 7 4 4" xfId="7218" xr:uid="{78F1A636-2A49-46B5-B168-6DA0297DA514}"/>
    <cellStyle name="Normal 7 4 7 4 4 2" xfId="17598" xr:uid="{A0C1DAC9-3967-4DE6-A4E0-BC2933ECC7B0}"/>
    <cellStyle name="Normal 7 4 7 4 5" xfId="10051" xr:uid="{247CB7BF-F3AB-4FAB-8849-615BBF88BFE3}"/>
    <cellStyle name="Normal 7 4 7 4 5 2" xfId="20431" xr:uid="{433360EF-24F2-44FE-B491-00832D4F3C4C}"/>
    <cellStyle name="Normal 7 4 7 4 6" xfId="23941" xr:uid="{4B8E3C43-E3F8-45A4-B209-D344009322F9}"/>
    <cellStyle name="Normal 7 4 7 4 7" xfId="14068" xr:uid="{D6F7031A-BBD4-41CE-8452-F3D01734CF83}"/>
    <cellStyle name="Normal 7 4 7 5" xfId="2996" xr:uid="{00000000-0005-0000-0000-0000C8080000}"/>
    <cellStyle name="Normal 7 4 7 5 2" xfId="6146" xr:uid="{6BCE8B4A-9675-40C0-A2D5-6294386B68E9}"/>
    <cellStyle name="Normal 7 4 7 5 2 2" xfId="25620" xr:uid="{00D2962E-FF70-4896-8991-B69B1A34BC5D}"/>
    <cellStyle name="Normal 7 4 7 5 2 3" xfId="28712" xr:uid="{1A2B71F5-5B9A-42F3-9242-0C02BE2F4E8E}"/>
    <cellStyle name="Normal 7 4 7 5 2 4" xfId="15624" xr:uid="{2979D8AD-8A6A-430C-8D78-829E0661FEAF}"/>
    <cellStyle name="Normal 7 4 7 5 3" xfId="8077" xr:uid="{C3649476-9B69-458C-A42E-9F7BADBA0F44}"/>
    <cellStyle name="Normal 7 4 7 5 3 2" xfId="28770" xr:uid="{1FA1714F-F91C-4808-A63D-01DAD61C1825}"/>
    <cellStyle name="Normal 7 4 7 5 3 3" xfId="18457" xr:uid="{150810D6-BA47-481C-BE74-1A7170BE9834}"/>
    <cellStyle name="Normal 7 4 7 5 4" xfId="10910" xr:uid="{76AF9BC8-791B-41D3-8DDC-70BADCC74451}"/>
    <cellStyle name="Normal 7 4 7 5 4 2" xfId="21290" xr:uid="{464574B5-8425-4615-97A5-7E829E354DC4}"/>
    <cellStyle name="Normal 7 4 7 5 5" xfId="23236" xr:uid="{E90100EE-4289-4EA3-A0A4-25E461D2A1AE}"/>
    <cellStyle name="Normal 7 4 7 5 6" xfId="13495" xr:uid="{369EE70D-046F-4304-922A-298A8F178DE4}"/>
    <cellStyle name="Normal 7 4 7 6" xfId="2508" xr:uid="{00000000-0005-0000-0000-0000C9080000}"/>
    <cellStyle name="Normal 7 4 7 6 2" xfId="5788" xr:uid="{3282F4A4-00CD-4F19-9E65-F7B74C6C665F}"/>
    <cellStyle name="Normal 7 4 7 6 2 2" xfId="26982" xr:uid="{66B53AA0-BEFE-4749-A86C-02568B55DDB5}"/>
    <cellStyle name="Normal 7 4 7 6 2 3" xfId="15180" xr:uid="{55CD1FC0-6CF1-4FB1-83EE-30066C9FC681}"/>
    <cellStyle name="Normal 7 4 7 6 3" xfId="7633" xr:uid="{5D6AE3A2-45AE-49DD-BB38-14E2B4134932}"/>
    <cellStyle name="Normal 7 4 7 6 3 2" xfId="18013" xr:uid="{88E4946E-65D9-4531-AB80-D4140E7F23CD}"/>
    <cellStyle name="Normal 7 4 7 6 4" xfId="10466" xr:uid="{24758081-1C61-4D2A-94E1-4C6478F91DAC}"/>
    <cellStyle name="Normal 7 4 7 6 4 2" xfId="20846" xr:uid="{B09CA23A-6034-47FF-992D-9130CACE3CFB}"/>
    <cellStyle name="Normal 7 4 7 6 5" xfId="22836" xr:uid="{F640ABDA-F9FF-4991-9312-581AA991DA9E}"/>
    <cellStyle name="Normal 7 4 7 6 6" xfId="12896" xr:uid="{5B8820CC-2D2B-48FD-9836-B40397742CA8}"/>
    <cellStyle name="Normal 7 4 7 7" xfId="2263" xr:uid="{00000000-0005-0000-0000-0000BD080000}"/>
    <cellStyle name="Normal 7 4 7 7 2" xfId="7390" xr:uid="{E74BE3B4-261E-444B-A27C-4F00352E7831}"/>
    <cellStyle name="Normal 7 4 7 7 2 2" xfId="17770" xr:uid="{6CEFC5A1-6090-4C2C-B75A-8C0909309771}"/>
    <cellStyle name="Normal 7 4 7 7 3" xfId="10223" xr:uid="{65CE8179-84B8-4688-8184-4749C187FB18}"/>
    <cellStyle name="Normal 7 4 7 7 3 2" xfId="20603" xr:uid="{DF899853-DDB0-4671-B968-05FF263CF7A4}"/>
    <cellStyle name="Normal 7 4 7 7 4" xfId="24888" xr:uid="{47D07235-046B-4F6B-81B0-576B8D303214}"/>
    <cellStyle name="Normal 7 4 7 7 5" xfId="14937" xr:uid="{87694CAD-8FC6-450E-952E-6ED1E3EC09BD}"/>
    <cellStyle name="Normal 7 4 7 8" xfId="4073" xr:uid="{70E150A0-3A47-4E60-B8FA-194FFB563C3E}"/>
    <cellStyle name="Normal 7 4 7 8 2" xfId="8853" xr:uid="{5DF1E159-61F3-4D49-AA29-426995D42922}"/>
    <cellStyle name="Normal 7 4 7 8 2 2" xfId="19233" xr:uid="{5A6D3A2F-AFA5-4626-99E0-6FE492875E7B}"/>
    <cellStyle name="Normal 7 4 7 8 3" xfId="11686" xr:uid="{DBB786BC-AF1E-4169-916E-BD0BE84ED065}"/>
    <cellStyle name="Normal 7 4 7 8 3 2" xfId="22066" xr:uid="{9A3746EF-A789-4423-AE61-8B8F3818B0B2}"/>
    <cellStyle name="Normal 7 4 7 8 4" xfId="16400" xr:uid="{085B9D30-FF63-40A6-AD5F-27858B14E95D}"/>
    <cellStyle name="Normal 7 4 7 9" xfId="5464" xr:uid="{9299171B-9C8B-4B60-AB4A-96F4C3795E5F}"/>
    <cellStyle name="Normal 7 4 7 9 2" xfId="14761" xr:uid="{A42887CF-1C94-4F1E-9F18-7545BC723F24}"/>
    <cellStyle name="Normal 7 4 8" xfId="1452" xr:uid="{00000000-0005-0000-0000-000083070000}"/>
    <cellStyle name="Normal 7 4 8 10" xfId="10052" xr:uid="{EF1712B9-C7CB-4AE8-AF0F-EEFD4CA74A28}"/>
    <cellStyle name="Normal 7 4 8 10 2" xfId="20432" xr:uid="{3C6DBDF1-9C3E-4E2D-8524-E76C6490384E}"/>
    <cellStyle name="Normal 7 4 8 11" xfId="23572" xr:uid="{43D06133-5809-4FC6-8DC4-450E476CEC4E}"/>
    <cellStyle name="Normal 7 4 8 12" xfId="12640" xr:uid="{6961CC9C-F0C5-4FCB-B4DB-A0EB2B36D790}"/>
    <cellStyle name="Normal 7 4 8 2" xfId="1453" xr:uid="{00000000-0005-0000-0000-000084070000}"/>
    <cellStyle name="Normal 7 4 8 2 2" xfId="1454" xr:uid="{00000000-0005-0000-0000-000085070000}"/>
    <cellStyle name="Normal 7 4 8 2 2 2" xfId="5471" xr:uid="{3636D283-D47D-4334-9F84-556F35350CD4}"/>
    <cellStyle name="Normal 7 4 8 2 2 2 2" xfId="22856" xr:uid="{001F5703-3C79-4AFC-97A0-E655D62F5145}"/>
    <cellStyle name="Normal 7 4 8 2 2 2 3" xfId="26530" xr:uid="{7B3488E1-EC29-470F-8BCA-EE71F9B0E4F4}"/>
    <cellStyle name="Normal 7 4 8 2 2 2 4" xfId="14768" xr:uid="{0E4F747D-C5F0-4A33-9086-928DFCEC4AE7}"/>
    <cellStyle name="Normal 7 4 8 2 2 3" xfId="7221" xr:uid="{114E8657-7A27-4839-9190-62CF8DE676B8}"/>
    <cellStyle name="Normal 7 4 8 2 2 3 2" xfId="27672" xr:uid="{CDF11442-3C64-4690-8B34-D1E2879987F5}"/>
    <cellStyle name="Normal 7 4 8 2 2 3 3" xfId="27223" xr:uid="{00A3FBD5-8822-4EE3-BB33-4BB4B90B7BFE}"/>
    <cellStyle name="Normal 7 4 8 2 2 3 4" xfId="17601" xr:uid="{64BCE88B-475D-4F81-BBBF-81734BD592D1}"/>
    <cellStyle name="Normal 7 4 8 2 2 4" xfId="10054" xr:uid="{F90B0E8E-6484-4357-8D7A-CF9A58E95B54}"/>
    <cellStyle name="Normal 7 4 8 2 2 4 2" xfId="29461" xr:uid="{1DD9C4E6-F108-4FE3-B158-0F11A48A747D}"/>
    <cellStyle name="Normal 7 4 8 2 2 4 3" xfId="20434" xr:uid="{B151CD92-979C-4289-BA81-31E625EE1FB0}"/>
    <cellStyle name="Normal 7 4 8 2 2 5" xfId="22982" xr:uid="{DC1D515C-8D40-4010-B201-28E36CD742B8}"/>
    <cellStyle name="Normal 7 4 8 2 2 6" xfId="14069" xr:uid="{6269B15C-ED57-4E8D-9118-1C43CE8D3032}"/>
    <cellStyle name="Normal 7 4 8 2 3" xfId="2838" xr:uid="{00000000-0005-0000-0000-0000CD080000}"/>
    <cellStyle name="Normal 7 4 8 2 3 2" xfId="6054" xr:uid="{533E40A1-DF87-4FA6-AE2C-A2B63E3428C2}"/>
    <cellStyle name="Normal 7 4 8 2 3 2 2" xfId="27975" xr:uid="{B6DBF4DC-96B9-4B03-8C95-8AEF8EB0838E}"/>
    <cellStyle name="Normal 7 4 8 2 3 2 3" xfId="15508" xr:uid="{43E36D2B-2CE5-46AC-A934-BEF148DDBB44}"/>
    <cellStyle name="Normal 7 4 8 2 3 3" xfId="7961" xr:uid="{04A2E131-B306-4793-8B45-EB3B6D12F2D2}"/>
    <cellStyle name="Normal 7 4 8 2 3 3 2" xfId="18341" xr:uid="{0291A93E-8044-4E13-8231-4795AD85073F}"/>
    <cellStyle name="Normal 7 4 8 2 3 4" xfId="10794" xr:uid="{CCBF599F-2B4A-4F20-82CB-CACDF3B1F18F}"/>
    <cellStyle name="Normal 7 4 8 2 3 4 2" xfId="21174" xr:uid="{9E42111E-D727-414C-BB03-DCEC354A0271}"/>
    <cellStyle name="Normal 7 4 8 2 3 5" xfId="25544" xr:uid="{5B2D9023-73DA-4C07-93E9-9A05B412FA11}"/>
    <cellStyle name="Normal 7 4 8 2 3 6" xfId="13318" xr:uid="{372EB46D-FBCB-4920-A543-58B0CE78C24C}"/>
    <cellStyle name="Normal 7 4 8 2 4" xfId="4224" xr:uid="{8E084ECD-D9A3-44A4-A982-75C1FF528684}"/>
    <cellStyle name="Normal 7 4 8 2 4 2" xfId="8996" xr:uid="{079480DA-C2A6-4B8B-BD2D-0CE02AB0AE0C}"/>
    <cellStyle name="Normal 7 4 8 2 4 2 2" xfId="29073" xr:uid="{6DB4ED39-4019-42DC-B1AD-57FF195097E3}"/>
    <cellStyle name="Normal 7 4 8 2 4 2 3" xfId="19376" xr:uid="{C6F3931D-3785-40C9-9691-4E0B7196FB77}"/>
    <cellStyle name="Normal 7 4 8 2 4 3" xfId="11829" xr:uid="{CDA35758-37F4-4F93-AA7D-79E55E812167}"/>
    <cellStyle name="Normal 7 4 8 2 4 3 2" xfId="22209" xr:uid="{11D3B409-E9D6-41C2-A7CE-B4EEEF93B14D}"/>
    <cellStyle name="Normal 7 4 8 2 4 4" xfId="24111" xr:uid="{0B9D6056-DDE6-48B5-BA68-07BA3D8C25C7}"/>
    <cellStyle name="Normal 7 4 8 2 4 5" xfId="16543" xr:uid="{93347217-0AD9-43A3-A432-8A0B4AB0976F}"/>
    <cellStyle name="Normal 7 4 8 2 5" xfId="5470" xr:uid="{D16A82EB-F898-4D42-B341-781736254535}"/>
    <cellStyle name="Normal 7 4 8 2 5 2" xfId="28590" xr:uid="{07B1A7FE-5DA6-4522-B8AB-1D6656A4C352}"/>
    <cellStyle name="Normal 7 4 8 2 5 3" xfId="14767" xr:uid="{EF28EBA3-8C92-4F02-A28C-B91C1791E825}"/>
    <cellStyle name="Normal 7 4 8 2 6" xfId="7220" xr:uid="{F82626F9-B023-4DD5-99F4-C3233264730A}"/>
    <cellStyle name="Normal 7 4 8 2 6 2" xfId="17600" xr:uid="{65417845-AEB1-42BC-9F5C-EC07F3813DF3}"/>
    <cellStyle name="Normal 7 4 8 2 7" xfId="10053" xr:uid="{E3A0AD72-330F-4E16-9251-6FF44E174797}"/>
    <cellStyle name="Normal 7 4 8 2 7 2" xfId="20433" xr:uid="{92058508-752E-41BD-A1E3-6A7ECF2FF9AE}"/>
    <cellStyle name="Normal 7 4 8 2 8" xfId="23181" xr:uid="{D1A9F8F7-5B3D-47D5-9AB4-485129EF5884}"/>
    <cellStyle name="Normal 7 4 8 2 9" xfId="12798" xr:uid="{E5314721-3A8C-4084-92F5-27E37DA35265}"/>
    <cellStyle name="Normal 7 4 8 3" xfId="1455" xr:uid="{00000000-0005-0000-0000-000086070000}"/>
    <cellStyle name="Normal 7 4 8 3 2" xfId="4597" xr:uid="{0552F609-7B1B-4E64-BC29-4822327C096B}"/>
    <cellStyle name="Normal 7 4 8 3 2 2" xfId="9369" xr:uid="{EFB8727F-0BF3-4E35-A6CA-126317C3646D}"/>
    <cellStyle name="Normal 7 4 8 3 2 2 2" xfId="29339" xr:uid="{4FD2DF76-9645-465E-9B70-515351FB064B}"/>
    <cellStyle name="Normal 7 4 8 3 2 2 3" xfId="19749" xr:uid="{D0EAD18A-C677-44DB-BB26-6E71FE56911A}"/>
    <cellStyle name="Normal 7 4 8 3 2 3" xfId="12202" xr:uid="{41AA11EC-67D3-42D5-857C-D96D3CF6C217}"/>
    <cellStyle name="Normal 7 4 8 3 2 3 2" xfId="22582" xr:uid="{B914BBE6-A71D-4D37-848C-FD9C5600B136}"/>
    <cellStyle name="Normal 7 4 8 3 2 4" xfId="24048" xr:uid="{BC81B891-0337-4B68-A938-824B9F85EF89}"/>
    <cellStyle name="Normal 7 4 8 3 2 5" xfId="16916" xr:uid="{45508FF6-ADAC-476C-999C-574F428865E5}"/>
    <cellStyle name="Normal 7 4 8 3 3" xfId="5472" xr:uid="{9EB788E9-C458-4241-97E0-0A5708A4F013}"/>
    <cellStyle name="Normal 7 4 8 3 3 2" xfId="26872" xr:uid="{5864A27F-D222-4694-889D-07BC791B4827}"/>
    <cellStyle name="Normal 7 4 8 3 3 3" xfId="27752" xr:uid="{970D654A-3A39-468E-9FF8-6EEF5B872978}"/>
    <cellStyle name="Normal 7 4 8 3 3 4" xfId="14769" xr:uid="{D6471D8E-B8AD-4F07-A492-B59D7BA115C2}"/>
    <cellStyle name="Normal 7 4 8 3 4" xfId="7222" xr:uid="{CFB8BE2B-B057-4463-9007-F5A746AEEFA8}"/>
    <cellStyle name="Normal 7 4 8 3 4 2" xfId="27447" xr:uid="{2C111934-A6EB-4C1C-9E28-2B305E91DA34}"/>
    <cellStyle name="Normal 7 4 8 3 4 3" xfId="26541" xr:uid="{BA28009A-4CCE-42DC-847A-665A79744884}"/>
    <cellStyle name="Normal 7 4 8 3 4 4" xfId="17602" xr:uid="{7553F6F9-5D53-48F7-AEB8-ECD0645E5423}"/>
    <cellStyle name="Normal 7 4 8 3 5" xfId="10055" xr:uid="{53D5B659-CC9A-4282-AFB6-6FC4A325B9AF}"/>
    <cellStyle name="Normal 7 4 8 3 5 2" xfId="29462" xr:uid="{ED9AC750-B820-45ED-9DBD-C803097122AA}"/>
    <cellStyle name="Normal 7 4 8 3 5 3" xfId="20435" xr:uid="{199DA9D9-5D95-4BAD-B915-2F7DEE3B0A69}"/>
    <cellStyle name="Normal 7 4 8 3 6" xfId="24085" xr:uid="{C42B40C5-0926-44A6-864E-A770011B03A1}"/>
    <cellStyle name="Normal 7 4 8 3 7" xfId="14070" xr:uid="{2387A4F3-8807-408B-8776-012E16C10264}"/>
    <cellStyle name="Normal 7 4 8 4" xfId="1456" xr:uid="{00000000-0005-0000-0000-000087070000}"/>
    <cellStyle name="Normal 7 4 8 4 2" xfId="5473" xr:uid="{958CCFC7-A3AA-4E91-A046-F3DE252E7A43}"/>
    <cellStyle name="Normal 7 4 8 4 2 2" xfId="22868" xr:uid="{26AC1B0C-17C8-4C3C-9674-A1DBA9D4E53F}"/>
    <cellStyle name="Normal 7 4 8 4 2 3" xfId="28394" xr:uid="{4B196243-582F-478C-AA12-1B90DF8A5532}"/>
    <cellStyle name="Normal 7 4 8 4 2 4" xfId="14770" xr:uid="{078F1B5B-9148-46E4-A2CF-592D9DA8B159}"/>
    <cellStyle name="Normal 7 4 8 4 3" xfId="7223" xr:uid="{DFEAD6C0-7EC2-498F-B1CF-0095E0E59A1D}"/>
    <cellStyle name="Normal 7 4 8 4 3 2" xfId="27715" xr:uid="{DD897E5F-461E-405A-A6B7-D6F62706497F}"/>
    <cellStyle name="Normal 7 4 8 4 3 3" xfId="17603" xr:uid="{73799A35-854B-47AA-BF6B-D745F5F9AE43}"/>
    <cellStyle name="Normal 7 4 8 4 4" xfId="10056" xr:uid="{274713DF-9C4F-4F39-B0C6-CC78A3E62918}"/>
    <cellStyle name="Normal 7 4 8 4 4 2" xfId="20436" xr:uid="{3C396B5E-E960-4686-A80A-8B1A6FA7ECDA}"/>
    <cellStyle name="Normal 7 4 8 4 5" xfId="25225" xr:uid="{CA4E3F5D-FCCF-4226-B39A-0FBDEB279BA7}"/>
    <cellStyle name="Normal 7 4 8 4 6" xfId="13496" xr:uid="{4E555D96-9475-4A85-A500-2A06EECEF281}"/>
    <cellStyle name="Normal 7 4 8 5" xfId="2568" xr:uid="{00000000-0005-0000-0000-0000D0080000}"/>
    <cellStyle name="Normal 7 4 8 5 2" xfId="5837" xr:uid="{0B4A4FB7-E628-4771-9D78-2BE2F5A0CC9A}"/>
    <cellStyle name="Normal 7 4 8 5 2 2" xfId="27444" xr:uid="{1CBA59C3-48A6-4C5B-9198-9C49E59DEBC6}"/>
    <cellStyle name="Normal 7 4 8 5 2 3" xfId="15240" xr:uid="{84425239-7B88-447E-A96A-BA3BA78301FC}"/>
    <cellStyle name="Normal 7 4 8 5 3" xfId="7693" xr:uid="{FF7E3AB0-9D5B-4C6B-AAA9-013CDB84EC1F}"/>
    <cellStyle name="Normal 7 4 8 5 3 2" xfId="18073" xr:uid="{AAB89A67-DE61-47AA-A2A6-73C10586305C}"/>
    <cellStyle name="Normal 7 4 8 5 4" xfId="10526" xr:uid="{F7532814-E583-40F2-A2FF-CBD1218C2FF6}"/>
    <cellStyle name="Normal 7 4 8 5 4 2" xfId="20906" xr:uid="{84ADA1D1-FA62-44CA-B030-636B308291F0}"/>
    <cellStyle name="Normal 7 4 8 5 5" xfId="23702" xr:uid="{4027B57F-1CD2-4D4D-A090-33B6A7F2C613}"/>
    <cellStyle name="Normal 7 4 8 5 6" xfId="12956" xr:uid="{268865C0-322C-4EE8-BE9D-00E2CBABDD0C}"/>
    <cellStyle name="Normal 7 4 8 6" xfId="2406" xr:uid="{00000000-0005-0000-0000-0000CA080000}"/>
    <cellStyle name="Normal 7 4 8 6 2" xfId="7533" xr:uid="{A7B3FD74-6C53-412E-86D9-EF8903CBBE17}"/>
    <cellStyle name="Normal 7 4 8 6 2 2" xfId="26367" xr:uid="{39E3F7FF-2F09-4F7F-A9AD-B4DB0A684011}"/>
    <cellStyle name="Normal 7 4 8 6 2 3" xfId="17913" xr:uid="{B1256805-C7C5-4C0B-BA11-9A8F4E51285D}"/>
    <cellStyle name="Normal 7 4 8 6 3" xfId="10366" xr:uid="{357387AB-895E-4C97-BA1B-D5593175AC1E}"/>
    <cellStyle name="Normal 7 4 8 6 3 2" xfId="20746" xr:uid="{7921721A-A43F-41A0-8E28-79734A2F6035}"/>
    <cellStyle name="Normal 7 4 8 6 4" xfId="23365" xr:uid="{6FA3567B-2144-49ED-90E4-FC728EDA7B23}"/>
    <cellStyle name="Normal 7 4 8 6 5" xfId="15080" xr:uid="{5E7F0B08-7B2C-46AF-B59F-7D7551AA5123}"/>
    <cellStyle name="Normal 7 4 8 7" xfId="4074" xr:uid="{0960D526-1A98-4C15-8071-4F9A5745CC87}"/>
    <cellStyle name="Normal 7 4 8 7 2" xfId="8854" xr:uid="{DE5A15D0-8DC0-4101-8A38-F8E39D609947}"/>
    <cellStyle name="Normal 7 4 8 7 2 2" xfId="19234" xr:uid="{A8B73B77-4E88-4475-9F15-A36B45F1D723}"/>
    <cellStyle name="Normal 7 4 8 7 3" xfId="11687" xr:uid="{638EF884-A8AF-4064-ABC9-C467478312EA}"/>
    <cellStyle name="Normal 7 4 8 7 3 2" xfId="22067" xr:uid="{0B07804D-300E-47CC-89C7-F11AD7EAE2D8}"/>
    <cellStyle name="Normal 7 4 8 7 4" xfId="26795" xr:uid="{D442B26F-BA01-4D34-AAF2-C52342F27401}"/>
    <cellStyle name="Normal 7 4 8 7 5" xfId="16401" xr:uid="{2E4142AA-993D-483A-8966-B1CE97751566}"/>
    <cellStyle name="Normal 7 4 8 8" xfId="5469" xr:uid="{684AF55B-A0B4-4691-A806-7BC4B2CAB0C4}"/>
    <cellStyle name="Normal 7 4 8 8 2" xfId="14766" xr:uid="{56AB07C7-698B-401C-BD1B-D480F5B5CC29}"/>
    <cellStyle name="Normal 7 4 8 9" xfId="7219" xr:uid="{0F50CFEF-AF0B-45D4-9190-0FE1F1CDA087}"/>
    <cellStyle name="Normal 7 4 8 9 2" xfId="17599" xr:uid="{4BA2EB9D-922F-4E67-9D93-6F9A42F6CA96}"/>
    <cellStyle name="Normal 7 4 9" xfId="1457" xr:uid="{00000000-0005-0000-0000-000088070000}"/>
    <cellStyle name="Normal 7 4 9 10" xfId="25205" xr:uid="{7241CE05-D77C-43DB-A46C-C1B42A29B8E7}"/>
    <cellStyle name="Normal 7 4 9 11" xfId="12641" xr:uid="{3348A1C7-23FF-4553-B2D0-CAA7C2FEE860}"/>
    <cellStyle name="Normal 7 4 9 2" xfId="1458" xr:uid="{00000000-0005-0000-0000-000089070000}"/>
    <cellStyle name="Normal 7 4 9 2 2" xfId="3480" xr:uid="{00000000-0005-0000-0000-0000D3080000}"/>
    <cellStyle name="Normal 7 4 9 2 2 2" xfId="6535" xr:uid="{BA36B20E-5840-4A1D-B488-DFCC8F41A966}"/>
    <cellStyle name="Normal 7 4 9 2 2 2 2" xfId="28440" xr:uid="{D6EC271F-1033-42EC-BCC4-C111AA9739D7}"/>
    <cellStyle name="Normal 7 4 9 2 2 2 3" xfId="26052" xr:uid="{D6AEC97E-0F0C-4673-98BE-D6D52C7F62A4}"/>
    <cellStyle name="Normal 7 4 9 2 2 2 4" xfId="16106" xr:uid="{8BF22692-E9F8-494C-9A6B-4241FC5D6979}"/>
    <cellStyle name="Normal 7 4 9 2 2 3" xfId="8559" xr:uid="{059B61F9-92CF-4CE2-8726-6E51F0F784E1}"/>
    <cellStyle name="Normal 7 4 9 2 2 3 2" xfId="28947" xr:uid="{0A996F82-AA77-4746-9D04-6C2DA4C2F325}"/>
    <cellStyle name="Normal 7 4 9 2 2 3 3" xfId="18939" xr:uid="{F05DFFB1-DF31-43BE-A1DE-0DD45D4E96CB}"/>
    <cellStyle name="Normal 7 4 9 2 2 4" xfId="11392" xr:uid="{9F19B492-0FA2-48FF-A20C-B3E232687F08}"/>
    <cellStyle name="Normal 7 4 9 2 2 4 2" xfId="21772" xr:uid="{C34E92A8-B2C0-4916-ACDC-E064A3D90D7D}"/>
    <cellStyle name="Normal 7 4 9 2 2 5" xfId="24232" xr:uid="{409C5A68-292E-455E-8879-B09DBDC74F9A}"/>
    <cellStyle name="Normal 7 4 9 2 2 6" xfId="14071" xr:uid="{2C07340D-D89B-493A-AD4B-3B07D3EB92A4}"/>
    <cellStyle name="Normal 7 4 9 2 3" xfId="4225" xr:uid="{596C2C39-C518-4720-A6D0-F9BE8BDE57CA}"/>
    <cellStyle name="Normal 7 4 9 2 3 2" xfId="8997" xr:uid="{D3CFC366-2233-4F6C-B642-ED89E0F0C967}"/>
    <cellStyle name="Normal 7 4 9 2 3 2 2" xfId="29074" xr:uid="{FD2DA22B-237A-45D1-842A-050C7C47708B}"/>
    <cellStyle name="Normal 7 4 9 2 3 2 3" xfId="19377" xr:uid="{281CFFE6-2F57-4FCE-9539-7A33A062615C}"/>
    <cellStyle name="Normal 7 4 9 2 3 3" xfId="11830" xr:uid="{8EEFBD95-578D-419A-8ED8-F67E64F7B848}"/>
    <cellStyle name="Normal 7 4 9 2 3 3 2" xfId="22210" xr:uid="{81B9662E-3C24-4D48-AE45-898BC0B0A91D}"/>
    <cellStyle name="Normal 7 4 9 2 3 4" xfId="24768" xr:uid="{9204D11A-797E-4CDB-96F3-EFA40F92FDCE}"/>
    <cellStyle name="Normal 7 4 9 2 3 5" xfId="16544" xr:uid="{92792AC9-0339-4CFE-B08D-FC8D8DA12481}"/>
    <cellStyle name="Normal 7 4 9 2 4" xfId="5475" xr:uid="{F7D4DD52-F08A-491D-81DB-28C7127D001F}"/>
    <cellStyle name="Normal 7 4 9 2 4 2" xfId="27601" xr:uid="{1EC68115-1AF4-449C-A038-4F9044C92822}"/>
    <cellStyle name="Normal 7 4 9 2 4 3" xfId="27805" xr:uid="{F0339573-60E5-4002-918F-93569A80834E}"/>
    <cellStyle name="Normal 7 4 9 2 4 4" xfId="14772" xr:uid="{F5BBF738-CA06-4029-8192-1C40D3FEF50A}"/>
    <cellStyle name="Normal 7 4 9 2 5" xfId="7225" xr:uid="{AAC930F3-8E13-4B24-B773-D88136900BCE}"/>
    <cellStyle name="Normal 7 4 9 2 5 2" xfId="27799" xr:uid="{7161DC4A-CA9F-45BF-965B-4BAAF68A711F}"/>
    <cellStyle name="Normal 7 4 9 2 5 3" xfId="17605" xr:uid="{050BF83E-08D8-4B51-A14B-822887668489}"/>
    <cellStyle name="Normal 7 4 9 2 6" xfId="10058" xr:uid="{A1AB6BF3-ACFE-4CA6-8113-69FA37E93CDF}"/>
    <cellStyle name="Normal 7 4 9 2 6 2" xfId="20438" xr:uid="{6C7DEB65-E8D2-485F-988E-80A6D5DAE483}"/>
    <cellStyle name="Normal 7 4 9 2 7" xfId="23448" xr:uid="{ECB327FF-942C-49BB-B733-2341E1DAA505}"/>
    <cellStyle name="Normal 7 4 9 2 8" xfId="12799" xr:uid="{25890BCF-C627-49BF-A851-B35582533F92}"/>
    <cellStyle name="Normal 7 4 9 3" xfId="1459" xr:uid="{00000000-0005-0000-0000-00008A070000}"/>
    <cellStyle name="Normal 7 4 9 3 2" xfId="5476" xr:uid="{34FC27ED-9267-4FE6-804B-4B6B659DACF4}"/>
    <cellStyle name="Normal 7 4 9 3 2 2" xfId="25513" xr:uid="{ECBF6AE4-3B42-442A-B397-A47093BAA862}"/>
    <cellStyle name="Normal 7 4 9 3 2 3" xfId="28638" xr:uid="{FBE8799A-8110-4913-BBAD-AC016AF95620}"/>
    <cellStyle name="Normal 7 4 9 3 2 4" xfId="14773" xr:uid="{93071C95-B1DC-490F-994E-C804B09ED584}"/>
    <cellStyle name="Normal 7 4 9 3 3" xfId="7226" xr:uid="{CD11F4D1-4581-4F93-A457-798636273C9F}"/>
    <cellStyle name="Normal 7 4 9 3 3 2" xfId="27157" xr:uid="{3E22AF7B-8B3D-4F56-8ADD-62DB11A0E0EF}"/>
    <cellStyle name="Normal 7 4 9 3 3 3" xfId="25830" xr:uid="{951EB23D-D78B-46E0-8017-A74A3458DCA0}"/>
    <cellStyle name="Normal 7 4 9 3 3 4" xfId="17606" xr:uid="{50F913BF-F798-4DD0-AEBA-A8B491D17827}"/>
    <cellStyle name="Normal 7 4 9 3 4" xfId="10059" xr:uid="{AFDD6B66-0556-4939-B25D-3B996FBB9A2C}"/>
    <cellStyle name="Normal 7 4 9 3 4 2" xfId="26573" xr:uid="{4027B8DC-26EC-4C8C-A66F-E12FF5141C14}"/>
    <cellStyle name="Normal 7 4 9 3 4 3" xfId="29463" xr:uid="{CEAFC507-E9CD-4663-AF1E-05BEE35F8A93}"/>
    <cellStyle name="Normal 7 4 9 3 4 4" xfId="20439" xr:uid="{2EE181E1-A004-444C-9B6F-F734AC31831E}"/>
    <cellStyle name="Normal 7 4 9 3 5" xfId="23139" xr:uid="{2AF327B9-2D1D-40BF-9B1A-2480DE36D783}"/>
    <cellStyle name="Normal 7 4 9 3 6" xfId="27907" xr:uid="{2B94D36C-826D-4C6A-8ACC-DD1229001485}"/>
    <cellStyle name="Normal 7 4 9 3 7" xfId="13497" xr:uid="{AA8FEBD0-D55B-46DB-9349-45F5D78FB400}"/>
    <cellStyle name="Normal 7 4 9 4" xfId="2839" xr:uid="{00000000-0005-0000-0000-0000D5080000}"/>
    <cellStyle name="Normal 7 4 9 4 2" xfId="6055" xr:uid="{CA35AE32-8A49-4A1D-91F3-DB3B40F122BB}"/>
    <cellStyle name="Normal 7 4 9 4 2 2" xfId="27955" xr:uid="{F560F6A6-140A-400F-87EB-1F4947E73B88}"/>
    <cellStyle name="Normal 7 4 9 4 2 3" xfId="15509" xr:uid="{5CFD9CBC-FC1E-42AA-ABBE-8CCFCE4DE975}"/>
    <cellStyle name="Normal 7 4 9 4 3" xfId="7962" xr:uid="{44734FEC-A5EC-4868-8F46-984BBB606219}"/>
    <cellStyle name="Normal 7 4 9 4 3 2" xfId="18342" xr:uid="{600C4E21-9490-4C71-A5AF-A2F76E03C564}"/>
    <cellStyle name="Normal 7 4 9 4 4" xfId="10795" xr:uid="{3EB39DCA-A7D2-4A88-A314-E1390084789F}"/>
    <cellStyle name="Normal 7 4 9 4 4 2" xfId="21175" xr:uid="{C7E13083-4768-4A29-8D0F-7F432AD845A7}"/>
    <cellStyle name="Normal 7 4 9 4 5" xfId="25357" xr:uid="{0CB459D8-1683-498E-B309-B7437B03D01D}"/>
    <cellStyle name="Normal 7 4 9 4 6" xfId="13319" xr:uid="{0C7D5F92-015A-40C3-8658-AEFA983A7BB8}"/>
    <cellStyle name="Normal 7 4 9 5" xfId="2407" xr:uid="{00000000-0005-0000-0000-0000D1080000}"/>
    <cellStyle name="Normal 7 4 9 5 2" xfId="7534" xr:uid="{EA42B910-957F-406C-BBBC-C6DAF86D86FE}"/>
    <cellStyle name="Normal 7 4 9 5 2 2" xfId="27246" xr:uid="{9FBA0F6A-3E29-4A8F-B6CC-742C60529986}"/>
    <cellStyle name="Normal 7 4 9 5 2 3" xfId="17914" xr:uid="{78DC0D4E-C4F6-49C6-BEB9-F2A5C3EE8159}"/>
    <cellStyle name="Normal 7 4 9 5 3" xfId="10367" xr:uid="{86718D3C-0642-4DCF-BDE5-480BBF1B24B2}"/>
    <cellStyle name="Normal 7 4 9 5 3 2" xfId="20747" xr:uid="{7A76C505-1F7A-4AF0-992A-613760DD97E2}"/>
    <cellStyle name="Normal 7 4 9 5 4" xfId="24927" xr:uid="{A3747C55-5DBC-47EF-BFDD-BB8F9424984E}"/>
    <cellStyle name="Normal 7 4 9 5 5" xfId="15081" xr:uid="{2A282EA6-6DD9-4676-BA80-36F3388B61BC}"/>
    <cellStyle name="Normal 7 4 9 6" xfId="4075" xr:uid="{ECFEC964-18E2-4A55-9DDE-17A187421C86}"/>
    <cellStyle name="Normal 7 4 9 6 2" xfId="8855" xr:uid="{05369801-56D3-4D72-A3C4-13544C799199}"/>
    <cellStyle name="Normal 7 4 9 6 2 2" xfId="28997" xr:uid="{985A2476-8016-48C6-B19B-8E5A095831BA}"/>
    <cellStyle name="Normal 7 4 9 6 2 3" xfId="19235" xr:uid="{64AA5B8D-8160-4A3E-ADD4-0FA6DAA3D899}"/>
    <cellStyle name="Normal 7 4 9 6 3" xfId="11688" xr:uid="{5A407977-0356-48BB-B948-B9E2BF6E857D}"/>
    <cellStyle name="Normal 7 4 9 6 3 2" xfId="22068" xr:uid="{003FE15E-2013-4C8D-86ED-88B751E3DD2C}"/>
    <cellStyle name="Normal 7 4 9 6 4" xfId="28171" xr:uid="{1CCE1AE5-BE80-4AA7-85BF-C9A73A3EA59B}"/>
    <cellStyle name="Normal 7 4 9 6 5" xfId="16402" xr:uid="{1F7BD514-47B8-46FD-A352-A22BFCFA7682}"/>
    <cellStyle name="Normal 7 4 9 7" xfId="5474" xr:uid="{CCEF96D4-FC6A-423C-B1B0-072A0C3E5B8F}"/>
    <cellStyle name="Normal 7 4 9 7 2" xfId="28304" xr:uid="{D50CC486-3BAB-43DF-A9AF-FF380362D7CD}"/>
    <cellStyle name="Normal 7 4 9 7 3" xfId="14771" xr:uid="{2F958CE7-9EE8-42DA-8FA1-7E82351CCECD}"/>
    <cellStyle name="Normal 7 4 9 8" xfId="7224" xr:uid="{C11C0213-DE70-4B4C-910B-94E9A71F0D83}"/>
    <cellStyle name="Normal 7 4 9 8 2" xfId="17604" xr:uid="{EA06E039-073F-4D18-BECB-3A1FE3F10177}"/>
    <cellStyle name="Normal 7 4 9 9" xfId="10057" xr:uid="{BEF1D5CA-EBE5-46A7-A649-AEC3EEFC11C3}"/>
    <cellStyle name="Normal 7 4 9 9 2" xfId="20437"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6" xr:uid="{203ECEE9-28AC-4CA7-BFCE-356C379A39D2}"/>
    <cellStyle name="Normal 7 6 10 2 2 3" xfId="25005"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6" xr:uid="{BE653DD7-1A95-4D05-ACBC-B4D6D2120D32}"/>
    <cellStyle name="Normal 7 6 10 2 3 3 3" xfId="30290" xr:uid="{CB1BD4F2-F63B-4AC6-A611-52768EB82BEB}"/>
    <cellStyle name="Normal 7 6 10 2 3 3 3 2" xfId="31433" xr:uid="{39266993-B013-4166-A920-C26B0A484995}"/>
    <cellStyle name="Normal 7 6 10 2 3 3 4" xfId="31630" xr:uid="{E1F93840-EE29-493B-A5F9-44A29EBD528D}"/>
    <cellStyle name="Normal 7 6 10 2 4" xfId="25603" xr:uid="{1F88F4F4-8E7E-4A10-9831-AB18C3F05F2C}"/>
    <cellStyle name="Normal 7 6 10 3" xfId="1466" xr:uid="{00000000-0005-0000-0000-000092070000}"/>
    <cellStyle name="Normal 7 6 10 4" xfId="2997" xr:uid="{00000000-0005-0000-0000-0000DB080000}"/>
    <cellStyle name="Normal 7 6 10 4 2" xfId="31282" xr:uid="{69027C77-DB7A-41A6-AD44-B417C9A1F73E}"/>
    <cellStyle name="Normal 7 6 10 5" xfId="2150" xr:uid="{00000000-0005-0000-0000-000024030000}"/>
    <cellStyle name="Normal 7 6 10 5 2" xfId="4680" xr:uid="{64225ED7-B81F-4829-937E-4C8F86992647}"/>
    <cellStyle name="Normal 7 6 10 5 3" xfId="30231" xr:uid="{E8A66BD3-D076-4AC4-9CB9-C69A4F84E392}"/>
    <cellStyle name="Normal 7 6 10 5 3 2" xfId="31375" xr:uid="{D1DAB6D5-9CCE-40FC-902D-9DEE317FF735}"/>
    <cellStyle name="Normal 7 6 10 5 4" xfId="31571" xr:uid="{11601000-5713-4821-958F-68BE4ED60597}"/>
    <cellStyle name="Normal 7 6 10 6" xfId="4078" xr:uid="{5A04D94C-6FA8-4354-90B5-CFB60835C8E6}"/>
    <cellStyle name="Normal 7 6 10 6 2" xfId="4823" xr:uid="{0FEEC669-8F27-4B5E-8A98-CFDB8125CE32}"/>
    <cellStyle name="Normal 7 6 10 6 3" xfId="30345" xr:uid="{F9587E97-63EE-407D-AB4F-67E8F50E4485}"/>
    <cellStyle name="Normal 7 6 10 6 3 2" xfId="31487" xr:uid="{1B8E676E-0AA8-4F0A-8F3B-F346F6626895}"/>
    <cellStyle name="Normal 7 6 10 6 4" xfId="31685" xr:uid="{8B0FF327-4B58-4E9D-B7E2-13B7E118E2F7}"/>
    <cellStyle name="Normal 7 6 10 7" xfId="30164" xr:uid="{12C3815A-038F-484F-AD47-98D3CF0EAE5F}"/>
    <cellStyle name="Normal 7 6 10 7 2" xfId="30534" xr:uid="{0238211A-81EA-4FE4-8F6A-61EEA3D894FA}"/>
    <cellStyle name="Normal 7 6 11" xfId="1467" xr:uid="{00000000-0005-0000-0000-000093070000}"/>
    <cellStyle name="Normal 7 6 11 10" xfId="12642" xr:uid="{4994F450-78F0-4D7A-AAC7-62621D59190D}"/>
    <cellStyle name="Normal 7 6 11 2" xfId="2423" xr:uid="{00000000-0005-0000-0000-0000DD080000}"/>
    <cellStyle name="Normal 7 6 11 2 2" xfId="2998" xr:uid="{00000000-0005-0000-0000-0000DE080000}"/>
    <cellStyle name="Normal 7 6 11 2 2 2" xfId="6147" xr:uid="{3AC7CF31-3B91-4166-A372-BC7763FFCF1D}"/>
    <cellStyle name="Normal 7 6 11 2 2 2 2" xfId="28148" xr:uid="{03FA1087-3B6E-4E72-8978-31D40D60E86C}"/>
    <cellStyle name="Normal 7 6 11 2 2 2 3" xfId="15625" xr:uid="{20161C1B-6017-4CDA-A29A-0102EDBEA5C3}"/>
    <cellStyle name="Normal 7 6 11 2 2 3" xfId="8078" xr:uid="{5E8D8961-5478-4CBE-BBDE-7EFC17FF8191}"/>
    <cellStyle name="Normal 7 6 11 2 2 3 2" xfId="18458" xr:uid="{BBB956AF-DFF1-4A67-B026-B9E16F6B9CC2}"/>
    <cellStyle name="Normal 7 6 11 2 2 4" xfId="10911" xr:uid="{3D74FEE2-D5B9-47DE-B190-ADE5D9E806EA}"/>
    <cellStyle name="Normal 7 6 11 2 2 4 2" xfId="21291" xr:uid="{7553158E-4646-4A2E-8950-DD4335E18336}"/>
    <cellStyle name="Normal 7 6 11 2 2 5" xfId="24371" xr:uid="{1CBCCA99-94AC-4230-979D-F81491E7E872}"/>
    <cellStyle name="Normal 7 6 11 2 2 6" xfId="13498" xr:uid="{92BCA6AD-5261-4290-88CB-25848BB8B0C3}"/>
    <cellStyle name="Normal 7 6 11 2 3" xfId="5723" xr:uid="{0C1D1DA6-3D1F-4E81-8A71-AC06F1C7C3AE}"/>
    <cellStyle name="Normal 7 6 11 2 3 2" xfId="26860" xr:uid="{86813863-7573-450B-8DAE-522DAD0AA597}"/>
    <cellStyle name="Normal 7 6 11 2 3 3" xfId="28087" xr:uid="{D75F17B0-65BB-480E-A52F-70B24F227861}"/>
    <cellStyle name="Normal 7 6 11 2 3 4" xfId="15097" xr:uid="{6A8E30D2-0E52-446B-B141-6C3E947D31E1}"/>
    <cellStyle name="Normal 7 6 11 2 4" xfId="7550" xr:uid="{19757AE8-A20E-4D43-B592-50A4FA82CE74}"/>
    <cellStyle name="Normal 7 6 11 2 4 2" xfId="27921" xr:uid="{BBE86201-DC1F-4FF6-9EBC-D8E968F51AF4}"/>
    <cellStyle name="Normal 7 6 11 2 4 3" xfId="17930" xr:uid="{DFA0D98A-67C2-4EEA-8877-4E00D8A21C99}"/>
    <cellStyle name="Normal 7 6 11 2 5" xfId="10383" xr:uid="{0BF49B14-911C-4DCA-B35A-7A442AC926C8}"/>
    <cellStyle name="Normal 7 6 11 2 5 2" xfId="20763" xr:uid="{5EBBEF21-D2B7-458D-A837-3D936316FF8C}"/>
    <cellStyle name="Normal 7 6 11 2 6" xfId="23440" xr:uid="{A3FF67C1-A1FC-4029-9CBD-98AE9B8E0075}"/>
    <cellStyle name="Normal 7 6 11 2 7" xfId="12800" xr:uid="{707CB870-238C-4E67-9DCB-86E13B5BF97A}"/>
    <cellStyle name="Normal 7 6 11 3" xfId="2840" xr:uid="{00000000-0005-0000-0000-0000DF080000}"/>
    <cellStyle name="Normal 7 6 11 3 2" xfId="6056" xr:uid="{0E66994F-AB92-4AE2-96D3-9E1476833E76}"/>
    <cellStyle name="Normal 7 6 11 3 2 2" xfId="28229" xr:uid="{90FBAF69-CCF2-42A5-BF1C-3A6F5F067F8F}"/>
    <cellStyle name="Normal 7 6 11 3 2 3" xfId="15510" xr:uid="{B5BE4AC8-6972-486A-9ECA-9CE45E91FADA}"/>
    <cellStyle name="Normal 7 6 11 3 3" xfId="7963" xr:uid="{A6137628-7F20-44C7-A345-B77B06069AB7}"/>
    <cellStyle name="Normal 7 6 11 3 3 2" xfId="18343" xr:uid="{5DD65BE9-E751-4A83-8338-FC6103F31FD9}"/>
    <cellStyle name="Normal 7 6 11 3 4" xfId="10796" xr:uid="{C820DEBB-9274-4C0C-93FC-B21E42B69993}"/>
    <cellStyle name="Normal 7 6 11 3 4 2" xfId="21176" xr:uid="{9DC86F1B-0AD8-41F1-9FEB-2C201D73B9DF}"/>
    <cellStyle name="Normal 7 6 11 3 5" xfId="24607" xr:uid="{001A71B5-1DBB-40D1-875D-925F704F1CD1}"/>
    <cellStyle name="Normal 7 6 11 3 6" xfId="13320" xr:uid="{96A8BCE1-FD6F-4D3C-B983-1D7D1555A729}"/>
    <cellStyle name="Normal 7 6 11 4" xfId="2408" xr:uid="{00000000-0005-0000-0000-0000DC080000}"/>
    <cellStyle name="Normal 7 6 11 4 2" xfId="7535" xr:uid="{AD2413B8-EBE9-49A2-BF62-6FA8BA92C6BA}"/>
    <cellStyle name="Normal 7 6 11 4 2 2" xfId="28149" xr:uid="{763A2114-8416-4167-99CE-F128ECACC10F}"/>
    <cellStyle name="Normal 7 6 11 4 2 3" xfId="17915" xr:uid="{7C3F0325-3EF4-4C37-B104-D0635FEB5EBF}"/>
    <cellStyle name="Normal 7 6 11 4 3" xfId="10368" xr:uid="{9023DCF8-60CC-48E8-99B6-35D3BD4D656C}"/>
    <cellStyle name="Normal 7 6 11 4 3 2" xfId="20748" xr:uid="{1BB90C20-7D78-4E49-9A7F-692C99895E0F}"/>
    <cellStyle name="Normal 7 6 11 4 4" xfId="23052" xr:uid="{1FB59AC9-B6FC-455D-9F5B-3D4148D5424E}"/>
    <cellStyle name="Normal 7 6 11 4 5" xfId="15082" xr:uid="{49648981-1940-424A-AF31-125BD8D9AD04}"/>
    <cellStyle name="Normal 7 6 11 5" xfId="4079" xr:uid="{29A54018-86C1-4A02-A68F-6FE599A9096C}"/>
    <cellStyle name="Normal 7 6 11 5 2" xfId="8857" xr:uid="{65C6C44F-2DCC-4DF3-8E09-472C2819728F}"/>
    <cellStyle name="Normal 7 6 11 5 2 2" xfId="19237" xr:uid="{375611D9-874F-4022-B426-FEDC446BD18B}"/>
    <cellStyle name="Normal 7 6 11 5 3" xfId="11690" xr:uid="{EE0497FB-2F90-477E-9FD1-5F91B9FE8910}"/>
    <cellStyle name="Normal 7 6 11 5 3 2" xfId="22070" xr:uid="{8FE4A299-C19E-40AF-839F-006BFA2FC9C8}"/>
    <cellStyle name="Normal 7 6 11 5 4" xfId="28365" xr:uid="{4AF83121-8555-436F-B8E0-9382F2D155A1}"/>
    <cellStyle name="Normal 7 6 11 5 5" xfId="16404" xr:uid="{362022DB-A9EF-45F7-9B15-4DD83BF95245}"/>
    <cellStyle name="Normal 7 6 11 6" xfId="5477" xr:uid="{5D97CF1F-2749-4B34-998A-6C1D9A483679}"/>
    <cellStyle name="Normal 7 6 11 6 2" xfId="14774" xr:uid="{ADCFD7A9-F5D7-4A62-ADD7-ECA794330AA8}"/>
    <cellStyle name="Normal 7 6 11 7" xfId="7227" xr:uid="{B44B0FFA-7DF7-42E6-BF6C-909BD4DBFEF0}"/>
    <cellStyle name="Normal 7 6 11 7 2" xfId="17607" xr:uid="{FAFFFF1C-D94B-4D7D-BAC2-5D4812C6F508}"/>
    <cellStyle name="Normal 7 6 11 8" xfId="10060" xr:uid="{19AC1174-BF6A-442B-ACEE-30994F3F1F93}"/>
    <cellStyle name="Normal 7 6 11 8 2" xfId="20440" xr:uid="{244D7068-1150-4E32-9D14-FCEF0CE33CC3}"/>
    <cellStyle name="Normal 7 6 11 9" xfId="24343"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8" xr:uid="{827BC4BE-2AD5-432F-B7C7-325F08217BCC}"/>
    <cellStyle name="Normal 7 6 12 2 2 2 2" xfId="26109" xr:uid="{9418F1EA-2734-413D-8500-BB6C4AB45D6E}"/>
    <cellStyle name="Normal 7 6 12 2 2 2 3" xfId="17608" xr:uid="{A2391066-30A0-43F6-88D2-5FA6F36424A2}"/>
    <cellStyle name="Normal 7 6 12 2 2 3" xfId="10061" xr:uid="{595E208F-F756-4A10-8055-19FC6787F55B}"/>
    <cellStyle name="Normal 7 6 12 2 2 3 2" xfId="20441" xr:uid="{63C8C390-FE77-4EEF-B461-6CAF46B2A5A7}"/>
    <cellStyle name="Normal 7 6 12 2 2 4" xfId="24992" xr:uid="{6AF005A0-6095-4522-898B-BB64A806890B}"/>
    <cellStyle name="Normal 7 6 12 2 2 5" xfId="14775" xr:uid="{CA0D64A7-87C4-40FB-8E31-79D53531E706}"/>
    <cellStyle name="Normal 7 6 12 2 3" xfId="26126" xr:uid="{DE1761FF-B39A-4DEF-BB17-1AF5EDCE2CAB}"/>
    <cellStyle name="Normal 7 6 12 3" xfId="1471" xr:uid="{00000000-0005-0000-0000-000097070000}"/>
    <cellStyle name="Normal 7 6 12 3 2" xfId="4657" xr:uid="{97AB34FA-8022-4EDD-B4EE-6D0A8751C733}"/>
    <cellStyle name="Normal 7 6 12 3 2 2" xfId="4780" xr:uid="{1283EBFF-7AA6-4AF6-9F77-7BA3E62CC93D}"/>
    <cellStyle name="Normal 7 6 12 3 2 3" xfId="30350" xr:uid="{32EA88A3-08AC-49A9-88D9-78D4B3CF965A}"/>
    <cellStyle name="Normal 7 6 12 3 2 3 2" xfId="31490" xr:uid="{4E36D0A4-F1F3-4DA5-BD91-14C17BE12718}"/>
    <cellStyle name="Normal 7 6 12 3 2 4" xfId="31690" xr:uid="{4EB2BB40-362C-4EB4-A380-9BF8050F35EC}"/>
    <cellStyle name="Normal 7 6 12 3 3" xfId="22885" xr:uid="{EEFDE06D-FAD0-4B2C-B4EC-7A08AE158797}"/>
    <cellStyle name="Normal 7 6 12 4" xfId="2031" xr:uid="{00000000-0005-0000-0000-000098070000}"/>
    <cellStyle name="Normal 7 6 12 4 2" xfId="23740" xr:uid="{79817153-0D54-48A8-826F-2B970D536EE6}"/>
    <cellStyle name="Normal 7 6 12 4 2 2" xfId="26430" xr:uid="{C49203E7-1566-434F-BAE6-BF94EB7F9C20}"/>
    <cellStyle name="Normal 7 6 12 4 3" xfId="25191" xr:uid="{F061C7BC-0996-4741-82A0-31A69AC23C4A}"/>
    <cellStyle name="Normal 7 6 12 4 3 2" xfId="26654" xr:uid="{F87E6003-60F4-45AF-8490-D1CC2D385632}"/>
    <cellStyle name="Normal 7 6 12 4 4" xfId="26353" xr:uid="{FB10D5FA-D50A-43CE-A72A-FAB2CDEE87C7}"/>
    <cellStyle name="Normal 7 6 12 5" xfId="2153" xr:uid="{00000000-0005-0000-0000-000027030000}"/>
    <cellStyle name="Normal 7 6 12 5 2" xfId="4789" xr:uid="{41EDDE25-589E-426C-B333-2F90E7438841}"/>
    <cellStyle name="Normal 7 6 12 5 2 2" xfId="28350" xr:uid="{3EB7436E-C897-4D37-A74A-339AD61DBDE8}"/>
    <cellStyle name="Normal 7 6 12 5 3" xfId="30234" xr:uid="{83457AE9-53E7-4626-824E-8BAF1E027614}"/>
    <cellStyle name="Normal 7 6 12 5 3 2" xfId="30407" xr:uid="{BBED2A49-C521-4234-9A68-3423CCBF2CC3}"/>
    <cellStyle name="Normal 7 6 12 5 4" xfId="31574" xr:uid="{F51BCC98-4641-44BA-970F-92381F3BC744}"/>
    <cellStyle name="Normal 7 6 12 6" xfId="4106" xr:uid="{30A2C7AC-688D-49BA-80A4-9263C9BFA06B}"/>
    <cellStyle name="Normal 7 6 12 6 2" xfId="4759" xr:uid="{A9321574-1AD7-4B70-B5D3-A6DF307B9A1E}"/>
    <cellStyle name="Normal 7 6 12 6 3" xfId="30348" xr:uid="{92066A0A-D760-4CC8-B1AD-E90895EDD322}"/>
    <cellStyle name="Normal 7 6 12 6 3 2" xfId="30469" xr:uid="{F372F407-C5C1-421C-B0DA-539207397CF2}"/>
    <cellStyle name="Normal 7 6 12 6 4" xfId="31688" xr:uid="{AF9DAF71-AEF0-46C2-AF8D-5CD1CE61D7A8}"/>
    <cellStyle name="Normal 7 6 12 7" xfId="25332" xr:uid="{F7D8B81A-047F-48C6-A186-A40F67FBBC1A}"/>
    <cellStyle name="Normal 7 6 12 7 2" xfId="26409" xr:uid="{92E5298E-5151-4BC5-8530-0F8A55FB4F6C}"/>
    <cellStyle name="Normal 7 6 12 7 3" xfId="31157" xr:uid="{2374E897-A2DD-4365-809D-E07045FA949F}"/>
    <cellStyle name="Normal 7 6 13" xfId="1472" xr:uid="{00000000-0005-0000-0000-000099070000}"/>
    <cellStyle name="Normal 7 6 13 2" xfId="4598" xr:uid="{3B4DDB37-5983-43FF-ACEF-860659222593}"/>
    <cellStyle name="Normal 7 6 13 2 2" xfId="9370" xr:uid="{CDEC0402-8630-454A-8E5A-5AC7B33D7A9D}"/>
    <cellStyle name="Normal 7 6 13 2 2 2" xfId="29340" xr:uid="{1398F320-3620-46AB-8D56-93072B29C3C1}"/>
    <cellStyle name="Normal 7 6 13 2 2 3" xfId="19750" xr:uid="{C0A6EE25-B01C-4B52-BECC-E276B0C87655}"/>
    <cellStyle name="Normal 7 6 13 2 3" xfId="12203" xr:uid="{43D41024-C8FE-4C65-B95F-208F8619F646}"/>
    <cellStyle name="Normal 7 6 13 2 3 2" xfId="22583" xr:uid="{3DF9474A-F397-4E1D-8623-AA6FF160C46C}"/>
    <cellStyle name="Normal 7 6 13 2 4" xfId="25322" xr:uid="{98ECA508-CF63-41EA-B13E-B59CBA420D04}"/>
    <cellStyle name="Normal 7 6 13 2 5" xfId="16917" xr:uid="{0CB1D580-E7FB-4A27-9476-70C921428E95}"/>
    <cellStyle name="Normal 7 6 13 3" xfId="5478" xr:uid="{CE46A238-16DD-4E36-BA20-268E23F60FCA}"/>
    <cellStyle name="Normal 7 6 13 3 2" xfId="23512" xr:uid="{1BC609B7-6C52-437C-A2E9-194250405883}"/>
    <cellStyle name="Normal 7 6 13 3 3" xfId="27938" xr:uid="{F9065EAC-74DE-4D0F-8B98-36D70B44BF47}"/>
    <cellStyle name="Normal 7 6 13 3 4" xfId="14776" xr:uid="{73B0D313-E46F-4BB7-9250-4D30D966D483}"/>
    <cellStyle name="Normal 7 6 13 4" xfId="7229" xr:uid="{A57384AF-2504-4427-ACE1-93DE4EDA52C9}"/>
    <cellStyle name="Normal 7 6 13 4 2" xfId="24384" xr:uid="{B1C46D47-275D-425D-ADBB-E99F9000C558}"/>
    <cellStyle name="Normal 7 6 13 4 3" xfId="28696" xr:uid="{A229D5F5-BE03-4E55-8618-2F91B811C9DB}"/>
    <cellStyle name="Normal 7 6 13 4 4" xfId="17609" xr:uid="{EEBC38E0-0F65-4135-BD17-F4E424EC63C7}"/>
    <cellStyle name="Normal 7 6 13 5" xfId="10062" xr:uid="{AAACA06A-32C1-487F-8989-1B393794C0E5}"/>
    <cellStyle name="Normal 7 6 13 5 2" xfId="29464" xr:uid="{18463E07-0ECC-4E05-84C7-B841D4A96E41}"/>
    <cellStyle name="Normal 7 6 13 5 3" xfId="20442" xr:uid="{C83BDC38-E3E2-47CA-BF4C-1C4B25CD76BF}"/>
    <cellStyle name="Normal 7 6 13 6" xfId="25177" xr:uid="{23CC18F1-B5FD-43D3-ACE6-4D68C924481A}"/>
    <cellStyle name="Normal 7 6 13 7" xfId="14072"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4" xr:uid="{54A32A04-56ED-4AB1-B7BA-D2EE0846373E}"/>
    <cellStyle name="Normal 7 6 14 3 2 2" xfId="27603" xr:uid="{5CE32205-96EA-49E5-8C23-87FB17C255E3}"/>
    <cellStyle name="Normal 7 6 14 3 3" xfId="28621" xr:uid="{50B7BDC0-20CD-4F0E-861C-3C44806BB4F1}"/>
    <cellStyle name="Normal 7 6 14 3 4" xfId="30291" xr:uid="{FAC2BF2A-86D0-46D4-9C19-960A9118AE4A}"/>
    <cellStyle name="Normal 7 6 14 3 4 2" xfId="31434" xr:uid="{1A077638-1BB3-4622-90A7-D76601927321}"/>
    <cellStyle name="Normal 7 6 14 3 5" xfId="31631" xr:uid="{F015D07E-7A10-4562-9261-1F62D0680FB5}"/>
    <cellStyle name="Normal 7 6 14 4" xfId="28271" xr:uid="{76CFB33E-5912-4B74-BBBF-6DD865E37708}"/>
    <cellStyle name="Normal 7 6 15" xfId="2440" xr:uid="{00000000-0005-0000-0000-0000E4080000}"/>
    <cellStyle name="Normal 7 6 15 2" xfId="5735" xr:uid="{495C43A3-3574-42FB-866D-BB7B70A3AE84}"/>
    <cellStyle name="Normal 7 6 15 2 2" xfId="28256" xr:uid="{A7F5FD02-FE5F-4F52-9BDE-3CDFDEDF93F6}"/>
    <cellStyle name="Normal 7 6 15 2 3" xfId="15112" xr:uid="{A605DAC2-51E2-4793-85BE-FDF33844A779}"/>
    <cellStyle name="Normal 7 6 15 3" xfId="7565" xr:uid="{B1FBA154-3591-4765-849C-DC8A096E34E7}"/>
    <cellStyle name="Normal 7 6 15 3 2" xfId="17945" xr:uid="{95A63BD3-3AA5-4531-9C1F-2173606782E4}"/>
    <cellStyle name="Normal 7 6 15 4" xfId="10398" xr:uid="{F98C58F5-E2A2-46E9-A62C-89E1E7F78CB6}"/>
    <cellStyle name="Normal 7 6 15 4 2" xfId="20778" xr:uid="{6FF81C5F-5DE3-4A3F-B5BA-3A215ECF90ED}"/>
    <cellStyle name="Normal 7 6 15 5" xfId="23162" xr:uid="{10624513-C597-4EC4-8C9B-6ABB485F5B22}"/>
    <cellStyle name="Normal 7 6 15 6" xfId="12827" xr:uid="{D57B35CA-7752-4FA8-BF85-3846C00B7CF1}"/>
    <cellStyle name="Normal 7 6 16" xfId="2170" xr:uid="{00000000-0005-0000-0000-0000D7080000}"/>
    <cellStyle name="Normal 7 6 16 2" xfId="7297" xr:uid="{B69C3657-7ADD-440C-989D-222D5F260A6C}"/>
    <cellStyle name="Normal 7 6 16 2 2" xfId="28355" xr:uid="{D6C497BB-3960-49BA-854A-2D36942534BD}"/>
    <cellStyle name="Normal 7 6 16 2 3" xfId="17677" xr:uid="{3F943B67-BF68-46FE-8EDA-A84648BC5EE8}"/>
    <cellStyle name="Normal 7 6 16 3" xfId="10130" xr:uid="{255D5F4D-71A3-4CA9-A87C-1319BF01B770}"/>
    <cellStyle name="Normal 7 6 16 3 2" xfId="20510" xr:uid="{093DA020-9795-4CA2-889A-A189C62135C3}"/>
    <cellStyle name="Normal 7 6 16 4" xfId="24529" xr:uid="{EB3C2B4A-5266-490D-9B9B-69216121C96F}"/>
    <cellStyle name="Normal 7 6 16 5" xfId="14844" xr:uid="{889E0779-BA30-46AE-A624-D2769B733098}"/>
    <cellStyle name="Normal 7 6 17" xfId="2149" xr:uid="{00000000-0005-0000-0000-000023030000}"/>
    <cellStyle name="Normal 7 6 17 2" xfId="4751" xr:uid="{96FA94DC-ED9F-4AD7-A7E8-D4EAB8FFA409}"/>
    <cellStyle name="Normal 7 6 17 2 2" xfId="27348" xr:uid="{AA61CBCD-A41A-4F57-8D53-D196359313E1}"/>
    <cellStyle name="Normal 7 6 17 3" xfId="27001" xr:uid="{CF3F67CA-7171-40A7-8B27-2E3B488C6464}"/>
    <cellStyle name="Normal 7 6 17 4" xfId="30230" xr:uid="{22805842-D57A-4294-947D-0526512732D1}"/>
    <cellStyle name="Normal 7 6 17 4 2" xfId="31374" xr:uid="{3A52D4CE-12B1-451F-B61D-7FA7D4D520E5}"/>
    <cellStyle name="Normal 7 6 17 5" xfId="31570" xr:uid="{F2A4B6CE-C68B-42CC-9C27-3F458A1293BD}"/>
    <cellStyle name="Normal 7 6 18" xfId="4077" xr:uid="{0FEC4EED-31A4-4E9D-A539-4F81C2FE41D8}"/>
    <cellStyle name="Normal 7 6 18 2" xfId="4692" xr:uid="{BF19DB26-08D9-499A-A4F6-1D49D2A37102}"/>
    <cellStyle name="Normal 7 6 18 3" xfId="30344" xr:uid="{097B12CA-5FBD-4FCE-AC04-16616058D705}"/>
    <cellStyle name="Normal 7 6 18 3 2" xfId="31486" xr:uid="{FF36C13B-12D4-45EE-9BDA-D2A65682F0F4}"/>
    <cellStyle name="Normal 7 6 18 4" xfId="31684" xr:uid="{84FA38DB-E8D3-4A3F-894E-B6DF80BE9978}"/>
    <cellStyle name="Normal 7 6 19" xfId="24157" xr:uid="{0B50E127-6DDF-46B3-9CFD-D81FF9105BDA}"/>
    <cellStyle name="Normal 7 6 2" xfId="1475" xr:uid="{00000000-0005-0000-0000-00009C070000}"/>
    <cellStyle name="Normal 7 6 2 10" xfId="28661" xr:uid="{0B934B43-1FFE-4900-9038-D4630AE52971}"/>
    <cellStyle name="Normal 7 6 2 11" xfId="12425" xr:uid="{2CBCC447-7587-426D-ACC9-4DB969F5CB85}"/>
    <cellStyle name="Normal 7 6 2 2" xfId="1476" xr:uid="{00000000-0005-0000-0000-00009D070000}"/>
    <cellStyle name="Normal 7 6 2 2 2" xfId="1477" xr:uid="{00000000-0005-0000-0000-00009E070000}"/>
    <cellStyle name="Normal 7 6 2 2 2 10" xfId="29981" xr:uid="{04EAF5DC-CECD-4DF5-8341-46D11520E3B2}"/>
    <cellStyle name="Normal 7 6 2 2 2 2" xfId="1478" xr:uid="{00000000-0005-0000-0000-00009F070000}"/>
    <cellStyle name="Normal 7 6 2 2 2 2 2" xfId="3482" xr:uid="{00000000-0005-0000-0000-0000E9080000}"/>
    <cellStyle name="Normal 7 6 2 2 2 2 2 2" xfId="6537" xr:uid="{3C43956B-92BD-42AF-94BE-7873034E45CC}"/>
    <cellStyle name="Normal 7 6 2 2 2 2 2 2 2" xfId="27970" xr:uid="{2C749FF5-9938-4C6E-8B13-46B6B9A118DE}"/>
    <cellStyle name="Normal 7 6 2 2 2 2 2 2 3" xfId="16108" xr:uid="{2E6F8660-BB0A-44BB-8411-930BB6C75FE5}"/>
    <cellStyle name="Normal 7 6 2 2 2 2 2 3" xfId="8561" xr:uid="{2D4F33BD-E1F5-48A7-B377-7ECD0C2B92E7}"/>
    <cellStyle name="Normal 7 6 2 2 2 2 2 3 2" xfId="18941" xr:uid="{F5908889-B071-4103-B187-EB026C3E9830}"/>
    <cellStyle name="Normal 7 6 2 2 2 2 2 4" xfId="11394" xr:uid="{198D3C54-6DB1-4A1B-9407-0DF7C2AEC7A3}"/>
    <cellStyle name="Normal 7 6 2 2 2 2 2 4 2" xfId="21774" xr:uid="{633C6899-E9CE-4394-8B2D-E18E351F1D3E}"/>
    <cellStyle name="Normal 7 6 2 2 2 2 2 5" xfId="23960" xr:uid="{4E1EA9D4-EA7B-4C15-8C17-E4CCEA800507}"/>
    <cellStyle name="Normal 7 6 2 2 2 2 2 6" xfId="14074" xr:uid="{917D2B9E-EF24-48CE-8383-273F4C0A52F4}"/>
    <cellStyle name="Normal 7 6 2 2 2 2 3" xfId="4376" xr:uid="{D4997153-9B6F-4C01-BE23-261C435D3A09}"/>
    <cellStyle name="Normal 7 6 2 2 2 2 3 2" xfId="9148" xr:uid="{73921F97-1065-4407-9809-495CBAD68613}"/>
    <cellStyle name="Normal 7 6 2 2 2 2 3 2 2" xfId="29191" xr:uid="{91EB5C62-EBF0-4364-A59B-31E9A108C41D}"/>
    <cellStyle name="Normal 7 6 2 2 2 2 3 2 3" xfId="19528" xr:uid="{82AB5975-74DF-48AA-A235-1243C30AF6E3}"/>
    <cellStyle name="Normal 7 6 2 2 2 2 3 3" xfId="11981" xr:uid="{0973E22F-3FBD-4A8F-A200-C78C9B6F33BB}"/>
    <cellStyle name="Normal 7 6 2 2 2 2 3 3 2" xfId="22361" xr:uid="{AFD10173-F0B6-48A8-B1EE-63990D38F079}"/>
    <cellStyle name="Normal 7 6 2 2 2 2 3 4" xfId="24426" xr:uid="{E6D7019A-E718-45E4-AFE1-762534489854}"/>
    <cellStyle name="Normal 7 6 2 2 2 2 3 5" xfId="16695" xr:uid="{F733C953-EF2A-4647-8D0D-E83858C2CA8F}"/>
    <cellStyle name="Normal 7 6 2 2 2 2 4" xfId="5479" xr:uid="{8DE60161-2BB3-4693-B577-A20D4692DEE6}"/>
    <cellStyle name="Normal 7 6 2 2 2 2 4 2" xfId="27357" xr:uid="{ADA7C34E-C8D7-4230-BA87-C3C3B92F3FB3}"/>
    <cellStyle name="Normal 7 6 2 2 2 2 4 3" xfId="14777" xr:uid="{2DA40E8B-A8D0-4E42-830B-4975E2564D1D}"/>
    <cellStyle name="Normal 7 6 2 2 2 2 5" xfId="7230" xr:uid="{AD3D54A5-6FF3-41E4-9694-D1AF111A41E0}"/>
    <cellStyle name="Normal 7 6 2 2 2 2 5 2" xfId="17610" xr:uid="{5CED58A6-1C51-42F3-A14D-7733BB90C807}"/>
    <cellStyle name="Normal 7 6 2 2 2 2 6" xfId="10063" xr:uid="{30F6F61F-22B1-464B-B9AA-148D29C8E096}"/>
    <cellStyle name="Normal 7 6 2 2 2 2 6 2" xfId="20443" xr:uid="{B11F13BF-C2A2-4741-BD41-3B0CA0F60C47}"/>
    <cellStyle name="Normal 7 6 2 2 2 2 7" xfId="25238" xr:uid="{297D51F8-69E1-48CA-A6D4-16811EF48A4E}"/>
    <cellStyle name="Normal 7 6 2 2 2 2 8" xfId="13321" xr:uid="{7D0E37C6-3D86-4C1F-9001-C790F89B8C34}"/>
    <cellStyle name="Normal 7 6 2 2 2 3" xfId="3483" xr:uid="{00000000-0005-0000-0000-0000EA080000}"/>
    <cellStyle name="Normal 7 6 2 2 2 3 2" xfId="4599" xr:uid="{F7E77E51-AF70-477D-915D-5CFCE89872C9}"/>
    <cellStyle name="Normal 7 6 2 2 2 3 2 2" xfId="9371" xr:uid="{6B21FC2E-9F3C-4C23-A412-2B431DD3ECBF}"/>
    <cellStyle name="Normal 7 6 2 2 2 3 2 2 2" xfId="29341" xr:uid="{062C8278-7C0B-4592-AAF6-FAF7FD1824CF}"/>
    <cellStyle name="Normal 7 6 2 2 2 3 2 2 3" xfId="19751" xr:uid="{540803B5-EB63-4312-ABB0-07CDC1D1382B}"/>
    <cellStyle name="Normal 7 6 2 2 2 3 2 3" xfId="12204" xr:uid="{E1162E05-973F-43E3-A05B-36A698B81043}"/>
    <cellStyle name="Normal 7 6 2 2 2 3 2 3 2" xfId="22584" xr:uid="{DB5AFD22-FB56-4383-9283-BD1C5CCDAD02}"/>
    <cellStyle name="Normal 7 6 2 2 2 3 2 4" xfId="25644" xr:uid="{CD6A38B1-3877-49CE-9454-AA7495112144}"/>
    <cellStyle name="Normal 7 6 2 2 2 3 2 5" xfId="16918" xr:uid="{FB7A93D7-025A-431A-A577-50FB9725D6E0}"/>
    <cellStyle name="Normal 7 6 2 2 2 3 3" xfId="6538" xr:uid="{0E10CFB7-73A1-4A1D-A4DC-825547754653}"/>
    <cellStyle name="Normal 7 6 2 2 2 3 3 2" xfId="27718" xr:uid="{2E469244-C77B-4BD3-960A-CFAD5B5A5197}"/>
    <cellStyle name="Normal 7 6 2 2 2 3 3 3" xfId="16109" xr:uid="{20249134-12C7-42F4-AA3F-D689BFD52AC9}"/>
    <cellStyle name="Normal 7 6 2 2 2 3 4" xfId="8562" xr:uid="{19B320F8-C9DF-4C65-847F-6BD39620D6EA}"/>
    <cellStyle name="Normal 7 6 2 2 2 3 4 2" xfId="18942" xr:uid="{5CD72663-E027-4421-9CC7-289E793CFD77}"/>
    <cellStyle name="Normal 7 6 2 2 2 3 4 3" xfId="29855" xr:uid="{F5A0251C-89B3-4ED2-B453-D31D90B62909}"/>
    <cellStyle name="Normal 7 6 2 2 2 3 5" xfId="11395" xr:uid="{FAC59828-E1EB-4737-81CE-DE16F306EB80}"/>
    <cellStyle name="Normal 7 6 2 2 2 3 5 2" xfId="21775" xr:uid="{474D0F86-4834-490D-A723-2FBB179E9695}"/>
    <cellStyle name="Normal 7 6 2 2 2 3 6" xfId="25364" xr:uid="{0F583448-3F60-430D-9CCC-94406A5FEA53}"/>
    <cellStyle name="Normal 7 6 2 2 2 3 7" xfId="25682" xr:uid="{6BEFCE0B-27F9-42CB-B022-6CCAE86597D8}"/>
    <cellStyle name="Normal 7 6 2 2 2 3 8" xfId="14075" xr:uid="{9FD870AE-3489-4168-934F-1025B36A5561}"/>
    <cellStyle name="Normal 7 6 2 2 2 4" xfId="3481" xr:uid="{00000000-0005-0000-0000-0000EB080000}"/>
    <cellStyle name="Normal 7 6 2 2 2 4 2" xfId="6536" xr:uid="{2320380E-A1D5-49AB-8E4A-A47391D43B4B}"/>
    <cellStyle name="Normal 7 6 2 2 2 4 2 2" xfId="27319" xr:uid="{1A19FDD6-EB0B-4C8E-A246-77221CE44C0A}"/>
    <cellStyle name="Normal 7 6 2 2 2 4 2 3" xfId="16107" xr:uid="{45DEF5E9-4AF0-432D-8F89-6A7ADEDA0AF0}"/>
    <cellStyle name="Normal 7 6 2 2 2 4 3" xfId="8560" xr:uid="{0A133847-C4E7-43AD-8ACD-B4957DABDD78}"/>
    <cellStyle name="Normal 7 6 2 2 2 4 3 2" xfId="18940" xr:uid="{FCEC1B20-9B09-42E7-BD3A-2B8A7462B387}"/>
    <cellStyle name="Normal 7 6 2 2 2 4 4" xfId="11393" xr:uid="{AA87D188-B539-4C73-BD47-2E0C1D4213FB}"/>
    <cellStyle name="Normal 7 6 2 2 2 4 4 2" xfId="21773" xr:uid="{E374D47B-912C-4DA9-88B5-2B7D5300E3C8}"/>
    <cellStyle name="Normal 7 6 2 2 2 4 5" xfId="23670" xr:uid="{1761F923-A575-4080-9E2C-8E823506DC55}"/>
    <cellStyle name="Normal 7 6 2 2 2 4 6" xfId="14073" xr:uid="{22FCA1B1-9327-4628-9DC9-AFD8BE8D4685}"/>
    <cellStyle name="Normal 7 6 2 2 2 5" xfId="2650" xr:uid="{00000000-0005-0000-0000-0000EC080000}"/>
    <cellStyle name="Normal 7 6 2 2 2 5 2" xfId="5912" xr:uid="{04EDB135-DE1E-44A7-AFBC-FCA5C83F406B}"/>
    <cellStyle name="Normal 7 6 2 2 2 5 2 2" xfId="28280" xr:uid="{11CC99B3-A87C-4175-91A2-9C4672B38B5C}"/>
    <cellStyle name="Normal 7 6 2 2 2 5 2 3" xfId="15322" xr:uid="{86CBC41F-3252-4286-A051-4D6F9B4B9CC8}"/>
    <cellStyle name="Normal 7 6 2 2 2 5 3" xfId="7775" xr:uid="{628AE643-BC3E-4EEC-8727-E55DCDB2A884}"/>
    <cellStyle name="Normal 7 6 2 2 2 5 3 2" xfId="18155" xr:uid="{C4AEBD2D-8F2E-4C83-BE00-B39F03431BCC}"/>
    <cellStyle name="Normal 7 6 2 2 2 5 4" xfId="10608" xr:uid="{A9A8B79E-C40F-46BD-8F9E-67BE47AD219F}"/>
    <cellStyle name="Normal 7 6 2 2 2 5 4 2" xfId="20988" xr:uid="{BC6C5DBE-8C7C-47A5-8E02-7EEE113AAD58}"/>
    <cellStyle name="Normal 7 6 2 2 2 5 5" xfId="23780" xr:uid="{B69EE12D-5EBE-4254-9996-F147571C3F8A}"/>
    <cellStyle name="Normal 7 6 2 2 2 5 6" xfId="13050" xr:uid="{0F059C69-DC57-4447-848B-B885E4C1D202}"/>
    <cellStyle name="Normal 7 6 2 2 2 6" xfId="4107" xr:uid="{14AB8BEC-B9AC-4B4E-AB64-5487A5CF4C35}"/>
    <cellStyle name="Normal 7 6 2 2 2 7" xfId="25094" xr:uid="{2DD6EE98-696C-462E-BCC5-900432B06F90}"/>
    <cellStyle name="Normal 7 6 2 2 2 7 2" xfId="29682" xr:uid="{9C6F49DB-D23B-4106-9F39-763D45CC4D93}"/>
    <cellStyle name="Normal 7 6 2 2 2 7 2 2" xfId="31155" xr:uid="{319D062E-984D-495E-A6B1-EDF1A68F4600}"/>
    <cellStyle name="Normal 7 6 2 2 2 8" xfId="29670" xr:uid="{A6916481-21A3-435F-B144-A91FBB42ED2B}"/>
    <cellStyle name="Normal 7 6 2 2 2 9" xfId="29836" xr:uid="{9D9C830E-9D27-4D5D-A596-7040B62EB861}"/>
    <cellStyle name="Normal 7 6 2 2 3" xfId="1479" xr:uid="{00000000-0005-0000-0000-0000A0070000}"/>
    <cellStyle name="Normal 7 6 2 2 3 2" xfId="3484" xr:uid="{00000000-0005-0000-0000-0000EE080000}"/>
    <cellStyle name="Normal 7 6 2 2 3 2 2" xfId="6539" xr:uid="{FF18CD6A-4F26-4260-80A0-2005F66843B1}"/>
    <cellStyle name="Normal 7 6 2 2 3 2 2 2" xfId="28383" xr:uid="{07ECBAA9-9252-4872-A60C-A39FAE87088B}"/>
    <cellStyle name="Normal 7 6 2 2 3 2 2 3" xfId="16110" xr:uid="{6D800536-7678-4839-A8DC-19931B69DAFF}"/>
    <cellStyle name="Normal 7 6 2 2 3 2 3" xfId="8563" xr:uid="{A1BAE006-68DD-4C66-A71D-005340E3CC91}"/>
    <cellStyle name="Normal 7 6 2 2 3 2 3 2" xfId="18943" xr:uid="{E4D20621-0EB1-4163-B085-EFFE44787647}"/>
    <cellStyle name="Normal 7 6 2 2 3 2 4" xfId="11396" xr:uid="{EF40E55E-F2FD-46FF-A2A3-F2C8962B2EC8}"/>
    <cellStyle name="Normal 7 6 2 2 3 2 4 2" xfId="21776" xr:uid="{ADA49CD4-49EE-469A-AD60-21774BDCB933}"/>
    <cellStyle name="Normal 7 6 2 2 3 2 5" xfId="23481" xr:uid="{4DF0783F-7C7F-4C4C-82E0-206F0EAEE840}"/>
    <cellStyle name="Normal 7 6 2 2 3 2 6" xfId="14076" xr:uid="{16A9736A-144E-4928-9AF6-4EFDD1065295}"/>
    <cellStyle name="Normal 7 6 2 2 3 3" xfId="2842" xr:uid="{00000000-0005-0000-0000-0000ED080000}"/>
    <cellStyle name="Normal 7 6 2 2 3 3 2" xfId="7964" xr:uid="{7249D37C-1CE1-44C4-AB44-0C06094481CB}"/>
    <cellStyle name="Normal 7 6 2 2 3 3 2 2" xfId="26586" xr:uid="{4936CB13-CFAD-4C01-B8A0-C873FE6357D9}"/>
    <cellStyle name="Normal 7 6 2 2 3 3 2 3" xfId="18344" xr:uid="{767D9DE3-8BA8-4ECE-8DDF-A5DE470B5A45}"/>
    <cellStyle name="Normal 7 6 2 2 3 3 3" xfId="10797" xr:uid="{1384BC0E-AF6C-4966-8D47-C417BF01370D}"/>
    <cellStyle name="Normal 7 6 2 2 3 3 3 2" xfId="21177" xr:uid="{9ABF4405-E1F5-42AA-8EE4-047FB517FF60}"/>
    <cellStyle name="Normal 7 6 2 2 3 3 4" xfId="23157" xr:uid="{45CB43B7-725A-457E-BE64-9BA44477EA48}"/>
    <cellStyle name="Normal 7 6 2 2 3 3 5" xfId="15511" xr:uid="{B4B0CDB4-80E8-43B1-832A-7E27644129C5}"/>
    <cellStyle name="Normal 7 6 2 2 3 4" xfId="3803" xr:uid="{28B2792A-E4C2-42BA-AC1C-BAFBCE227706}"/>
    <cellStyle name="Normal 7 6 2 2 3 4 2" xfId="8639" xr:uid="{78F59A9D-589F-4C8B-9D37-7FAF077F9C38}"/>
    <cellStyle name="Normal 7 6 2 2 3 4 2 2" xfId="19019" xr:uid="{3A43083D-68EB-4073-BB41-542ACCDC4DD5}"/>
    <cellStyle name="Normal 7 6 2 2 3 4 3" xfId="11472" xr:uid="{77914C42-79A0-45E7-A6D5-C13A38D0FBFB}"/>
    <cellStyle name="Normal 7 6 2 2 3 4 3 2" xfId="21852" xr:uid="{6469B20A-8342-4E19-8943-E9F35BF15376}"/>
    <cellStyle name="Normal 7 6 2 2 3 4 4" xfId="27421" xr:uid="{F1090F80-B0C1-46E5-B080-330F0302A84D}"/>
    <cellStyle name="Normal 7 6 2 2 3 4 5" xfId="16186" xr:uid="{13904CB8-1769-410C-A745-D63646D406DF}"/>
    <cellStyle name="Normal 7 6 2 2 3 5" xfId="5480" xr:uid="{049B8662-1A99-4A8B-A424-009D4B14D026}"/>
    <cellStyle name="Normal 7 6 2 2 3 5 2" xfId="14778" xr:uid="{0AB0EF44-AADF-4F49-92B0-4065F856268C}"/>
    <cellStyle name="Normal 7 6 2 2 3 6" xfId="7231" xr:uid="{1FC6158B-B2CD-42C7-B621-C330C4EAC1A0}"/>
    <cellStyle name="Normal 7 6 2 2 3 6 2" xfId="17611" xr:uid="{68EE18A3-D37E-42DA-9C03-37DC158E6A58}"/>
    <cellStyle name="Normal 7 6 2 2 3 7" xfId="10064" xr:uid="{F7111006-E276-435A-93CD-33A3271CCB09}"/>
    <cellStyle name="Normal 7 6 2 2 3 7 2" xfId="20444" xr:uid="{0412B25D-50C0-4063-9B20-08869A45F482}"/>
    <cellStyle name="Normal 7 6 2 2 3 8" xfId="24087" xr:uid="{E2C51115-D68E-431A-8B6A-FB0455416D5A}"/>
    <cellStyle name="Normal 7 6 2 2 3 9" xfId="13322"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2" xr:uid="{4D3D6C70-B861-4573-814D-03A56D0F782A}"/>
    <cellStyle name="Normal 7 6 2 2 5 2 2 2" xfId="19752" xr:uid="{17D1EA00-D755-4FB7-89C1-504E5DBF8B1B}"/>
    <cellStyle name="Normal 7 6 2 2 5 2 3" xfId="12205" xr:uid="{97C9921C-C018-44E5-8721-8F39A9FF8C06}"/>
    <cellStyle name="Normal 7 6 2 2 5 2 3 2" xfId="22585" xr:uid="{69B2F764-A1F2-4BE8-AF28-B9F55204C887}"/>
    <cellStyle name="Normal 7 6 2 2 5 2 4" xfId="26735" xr:uid="{934F4AF8-BE69-4D83-8C74-1814C6B5140D}"/>
    <cellStyle name="Normal 7 6 2 2 5 2 5" xfId="16919" xr:uid="{040E12F0-1115-44F0-B8BF-02F016E01AB1}"/>
    <cellStyle name="Normal 7 6 2 2 5 3" xfId="6540" xr:uid="{61CB24AD-EF4B-4C70-8A05-E1ED25D7E49E}"/>
    <cellStyle name="Normal 7 6 2 2 5 3 2" xfId="16111" xr:uid="{D929F99D-2176-487F-9CC7-C2BD318A8A3C}"/>
    <cellStyle name="Normal 7 6 2 2 5 4" xfId="8564" xr:uid="{1B046643-6896-4EBD-A8BC-F4FE2D2C7ED5}"/>
    <cellStyle name="Normal 7 6 2 2 5 4 2" xfId="18944" xr:uid="{D8EEE973-8CA6-4140-90F5-0B6F16E7D485}"/>
    <cellStyle name="Normal 7 6 2 2 5 5" xfId="11397" xr:uid="{8A9DBD6E-90C5-4E9B-99D1-92A6BAC7FB19}"/>
    <cellStyle name="Normal 7 6 2 2 5 5 2" xfId="21777" xr:uid="{5BF316AA-94AB-4134-8F00-A333BEFF6EE0}"/>
    <cellStyle name="Normal 7 6 2 2 5 6" xfId="24561" xr:uid="{3E76B5FF-1B9A-4161-87A4-751D4B3E9752}"/>
    <cellStyle name="Normal 7 6 2 2 5 7" xfId="14077" xr:uid="{4DDD2D37-CA5D-497E-BC0D-7E552FC39117}"/>
    <cellStyle name="Normal 7 6 2 2 6" xfId="2559" xr:uid="{00000000-0005-0000-0000-0000F1080000}"/>
    <cellStyle name="Normal 7 6 2 2 6 2" xfId="5829" xr:uid="{B66FAA02-2061-4C28-94CA-12E640BE358B}"/>
    <cellStyle name="Normal 7 6 2 2 6 2 2" xfId="28671" xr:uid="{B0FFD673-EFD7-4AF0-A637-F37D84DBAEDF}"/>
    <cellStyle name="Normal 7 6 2 2 6 2 3" xfId="15231" xr:uid="{9DFBBEA0-13F0-460E-A223-45BA0E6D6AA1}"/>
    <cellStyle name="Normal 7 6 2 2 6 3" xfId="7684" xr:uid="{63FA4D9A-472C-4BCB-9C4D-EBF0C0779232}"/>
    <cellStyle name="Normal 7 6 2 2 6 3 2" xfId="18064" xr:uid="{AA1276C8-F94F-4E02-9918-E5158BBD146E}"/>
    <cellStyle name="Normal 7 6 2 2 6 4" xfId="10517" xr:uid="{39AA716C-C051-4882-8AB7-1A507ADBEE45}"/>
    <cellStyle name="Normal 7 6 2 2 6 4 2" xfId="20897" xr:uid="{6A7A902D-7399-4B15-ADA7-3A63D562E9E1}"/>
    <cellStyle name="Normal 7 6 2 2 6 5" xfId="23878" xr:uid="{B97EB2A7-DC6C-47FB-9D73-FFC054BBD131}"/>
    <cellStyle name="Normal 7 6 2 2 6 6" xfId="12947" xr:uid="{5C138EAE-DEA9-4AD5-A5FC-91C0DB1C2EFB}"/>
    <cellStyle name="Normal 7 6 2 2 7" xfId="2253" xr:uid="{00000000-0005-0000-0000-0000E6080000}"/>
    <cellStyle name="Normal 7 6 2 2 7 2" xfId="7380" xr:uid="{FF82BE85-CF7E-4D30-9509-E49B9532792C}"/>
    <cellStyle name="Normal 7 6 2 2 7 2 2" xfId="17760" xr:uid="{757A19E5-54D2-47FB-9AAD-B0C917D4B4BB}"/>
    <cellStyle name="Normal 7 6 2 2 7 3" xfId="10213" xr:uid="{9E5C0D3E-2C0D-4C99-8AC6-38661FC76CAE}"/>
    <cellStyle name="Normal 7 6 2 2 7 3 2" xfId="20593" xr:uid="{E32D5685-E2FB-49A1-A380-BF6348883FF4}"/>
    <cellStyle name="Normal 7 6 2 2 7 4" xfId="22861" xr:uid="{1D27C0B9-DB74-48FE-AB51-476EA2630360}"/>
    <cellStyle name="Normal 7 6 2 2 7 5" xfId="14927" xr:uid="{1AE6BEDE-C5EE-45E3-B1A0-392B2C209929}"/>
    <cellStyle name="Normal 7 6 2 2 8" xfId="23547" xr:uid="{C5CE898B-5079-473C-B569-1516EB8A0480}"/>
    <cellStyle name="Normal 7 6 2 2 9" xfId="12485" xr:uid="{39F8E732-094A-4460-B449-9D1468C045E8}"/>
    <cellStyle name="Normal 7 6 2 3" xfId="1480" xr:uid="{00000000-0005-0000-0000-0000A1070000}"/>
    <cellStyle name="Normal 7 6 2 3 10" xfId="10065" xr:uid="{1E1A3F6E-F969-4BAE-9F6F-3AA572EF8B3A}"/>
    <cellStyle name="Normal 7 6 2 3 10 2" xfId="20445" xr:uid="{256AC34C-FBD0-4F27-88CC-FEFDC0ABDECA}"/>
    <cellStyle name="Normal 7 6 2 3 11" xfId="25392" xr:uid="{167A9EED-2DEA-4CC9-B832-6DB0C5C99144}"/>
    <cellStyle name="Normal 7 6 2 3 12" xfId="12643" xr:uid="{E8BC95D7-541E-43E5-A0AF-7043290B7F2A}"/>
    <cellStyle name="Normal 7 6 2 3 2" xfId="2424" xr:uid="{00000000-0005-0000-0000-0000F3080000}"/>
    <cellStyle name="Normal 7 6 2 3 2 2" xfId="3486" xr:uid="{00000000-0005-0000-0000-0000F4080000}"/>
    <cellStyle name="Normal 7 6 2 3 2 2 2" xfId="6541" xr:uid="{2ED177E0-8D34-47F6-A550-BB54CD807983}"/>
    <cellStyle name="Normal 7 6 2 3 2 2 2 2" xfId="27735" xr:uid="{7B4B4AD0-D389-448D-9CF1-2C7A12CFAB15}"/>
    <cellStyle name="Normal 7 6 2 3 2 2 2 3" xfId="27485" xr:uid="{974FFAAC-0323-4FC9-A221-BF7EAC317557}"/>
    <cellStyle name="Normal 7 6 2 3 2 2 2 4" xfId="16112" xr:uid="{943B722A-1B6D-485C-BE3E-606506E530D2}"/>
    <cellStyle name="Normal 7 6 2 3 2 2 3" xfId="8565" xr:uid="{FA3BE7CA-8711-46A0-ACF0-5961A05AB851}"/>
    <cellStyle name="Normal 7 6 2 3 2 2 3 2" xfId="28948" xr:uid="{A37E3316-1CDF-4325-9EA6-9E73D2DB4680}"/>
    <cellStyle name="Normal 7 6 2 3 2 2 3 3" xfId="18945" xr:uid="{DF22B7A1-C024-4378-99DA-6E0A161155FE}"/>
    <cellStyle name="Normal 7 6 2 3 2 2 4" xfId="11398" xr:uid="{5880DDF9-8A56-4C4D-9CD8-7088981D7E9F}"/>
    <cellStyle name="Normal 7 6 2 3 2 2 4 2" xfId="21778" xr:uid="{4CB6013D-D85D-4607-B82A-4F2B066B2D34}"/>
    <cellStyle name="Normal 7 6 2 3 2 2 5" xfId="24796" xr:uid="{3EA3BD21-3DB5-4AE3-BB45-0A9CADD59DC2}"/>
    <cellStyle name="Normal 7 6 2 3 2 2 6" xfId="14078" xr:uid="{CC47A00B-1AB7-464B-A96F-1B0D14F90019}"/>
    <cellStyle name="Normal 7 6 2 3 2 3" xfId="2843" xr:uid="{00000000-0005-0000-0000-0000F5080000}"/>
    <cellStyle name="Normal 7 6 2 3 2 3 2" xfId="6057" xr:uid="{28B2E169-D7C2-4667-819D-0471C974F8D7}"/>
    <cellStyle name="Normal 7 6 2 3 2 3 2 2" xfId="26560" xr:uid="{74A0F5AF-D0CB-49BF-8753-E75A9FB067B3}"/>
    <cellStyle name="Normal 7 6 2 3 2 3 2 3" xfId="15512" xr:uid="{11978ACD-762B-44EB-A880-BC19191F914D}"/>
    <cellStyle name="Normal 7 6 2 3 2 3 3" xfId="7965" xr:uid="{B0545A4D-8699-4CA2-B39E-1B70F4A32311}"/>
    <cellStyle name="Normal 7 6 2 3 2 3 3 2" xfId="18345" xr:uid="{0DA7AE16-5A69-446A-A742-5D1BA50817CC}"/>
    <cellStyle name="Normal 7 6 2 3 2 3 4" xfId="10798" xr:uid="{A22CF988-77B7-483B-B476-BEAFAE84D019}"/>
    <cellStyle name="Normal 7 6 2 3 2 3 4 2" xfId="21178" xr:uid="{52400798-466A-47CC-86FE-E125E28CA297}"/>
    <cellStyle name="Normal 7 6 2 3 2 3 5" xfId="23175" xr:uid="{CF5192CA-0014-421A-99D0-F4FCC99E05C3}"/>
    <cellStyle name="Normal 7 6 2 3 2 3 6" xfId="13323" xr:uid="{613B7118-BE5A-48C6-B989-DE44F6BDA5DE}"/>
    <cellStyle name="Normal 7 6 2 3 2 4" xfId="4226" xr:uid="{4C5857AD-234B-4557-ADE5-B8289ADFA87B}"/>
    <cellStyle name="Normal 7 6 2 3 2 4 2" xfId="8998" xr:uid="{CB3B5041-B31D-497A-9D0B-64FC5C0E3A11}"/>
    <cellStyle name="Normal 7 6 2 3 2 4 2 2" xfId="19378" xr:uid="{60104DF8-912C-4105-A482-48B17DE8EA36}"/>
    <cellStyle name="Normal 7 6 2 3 2 4 3" xfId="11831" xr:uid="{2A4BF771-42B9-4F8D-B0E4-FB6E90789D39}"/>
    <cellStyle name="Normal 7 6 2 3 2 4 3 2" xfId="22211" xr:uid="{180518FC-28E0-4F1D-B9E9-975CB149259E}"/>
    <cellStyle name="Normal 7 6 2 3 2 4 4" xfId="23190" xr:uid="{DF7D4F32-EB8C-4BB1-AF49-8F4DEC3925B3}"/>
    <cellStyle name="Normal 7 6 2 3 2 4 5" xfId="16545" xr:uid="{16983FF2-37E5-4C2D-9694-40C4B52EDD4E}"/>
    <cellStyle name="Normal 7 6 2 3 2 5" xfId="5724" xr:uid="{CEE0CD0B-5F26-4751-88D7-0A0E532635CB}"/>
    <cellStyle name="Normal 7 6 2 3 2 5 2" xfId="15098" xr:uid="{C6DBCB33-7F20-48A6-9F48-D85BE71DD538}"/>
    <cellStyle name="Normal 7 6 2 3 2 6" xfId="7551" xr:uid="{189EF68A-E256-4796-89AE-AC0F3FAF7D8E}"/>
    <cellStyle name="Normal 7 6 2 3 2 6 2" xfId="17931" xr:uid="{43FB66C0-390C-4279-B678-C9FDF62130EE}"/>
    <cellStyle name="Normal 7 6 2 3 2 7" xfId="10384" xr:uid="{DBB79F94-F3C9-4812-B61F-AFDCD4D42AF7}"/>
    <cellStyle name="Normal 7 6 2 3 2 7 2" xfId="20764" xr:uid="{3C339B12-A6EB-4E4B-8738-0FBB837DE6F7}"/>
    <cellStyle name="Normal 7 6 2 3 2 8" xfId="23596" xr:uid="{46362229-43AB-4867-8795-752F1117C320}"/>
    <cellStyle name="Normal 7 6 2 3 2 9" xfId="12801" xr:uid="{00811522-1434-49F0-9892-C89467140CF9}"/>
    <cellStyle name="Normal 7 6 2 3 3" xfId="3487" xr:uid="{00000000-0005-0000-0000-0000F6080000}"/>
    <cellStyle name="Normal 7 6 2 3 3 2" xfId="4601" xr:uid="{4517D012-AB3F-4A50-A0AE-6DC9C9AABA35}"/>
    <cellStyle name="Normal 7 6 2 3 3 2 2" xfId="9373" xr:uid="{C788363A-D2D0-4902-9FC0-2B01B7C53F29}"/>
    <cellStyle name="Normal 7 6 2 3 3 2 2 2" xfId="29342" xr:uid="{F7D3D6A1-47D2-48DF-964B-7A00284DE874}"/>
    <cellStyle name="Normal 7 6 2 3 3 2 2 3" xfId="19753" xr:uid="{2595AF05-3149-411D-B2A3-9AB2965C3326}"/>
    <cellStyle name="Normal 7 6 2 3 3 2 3" xfId="12206" xr:uid="{8306838D-A175-48DF-9E22-7CCECC7A46AF}"/>
    <cellStyle name="Normal 7 6 2 3 3 2 3 2" xfId="22586" xr:uid="{666A7408-14DC-4E23-BF53-D70A7F51D1CC}"/>
    <cellStyle name="Normal 7 6 2 3 3 2 4" xfId="23844" xr:uid="{E19D32D2-28B6-4847-815D-8D68D928324E}"/>
    <cellStyle name="Normal 7 6 2 3 3 2 5" xfId="16920" xr:uid="{1F763406-0259-44E6-8D78-7596465B723C}"/>
    <cellStyle name="Normal 7 6 2 3 3 3" xfId="6542" xr:uid="{935A2752-8B7F-4C6A-BF5C-9EDD067E1A9A}"/>
    <cellStyle name="Normal 7 6 2 3 3 3 2" xfId="26796" xr:uid="{88148196-7D1B-4249-9D88-AFD134F9481F}"/>
    <cellStyle name="Normal 7 6 2 3 3 3 3" xfId="16113" xr:uid="{5C68F48B-039B-4724-A7FE-555E7C0A0FE3}"/>
    <cellStyle name="Normal 7 6 2 3 3 4" xfId="8566" xr:uid="{A34AC5BC-0734-4227-9483-F63AE9FA58A4}"/>
    <cellStyle name="Normal 7 6 2 3 3 4 2" xfId="18946" xr:uid="{DA7AF1A6-8AED-419E-8558-7AA2EF1EDAAE}"/>
    <cellStyle name="Normal 7 6 2 3 3 5" xfId="11399" xr:uid="{ADA725C3-BAC9-4DE8-B058-DE956EBE7BD5}"/>
    <cellStyle name="Normal 7 6 2 3 3 5 2" xfId="21779" xr:uid="{106E1BA2-A679-4A52-8A91-C8AD22D52F32}"/>
    <cellStyle name="Normal 7 6 2 3 3 6" xfId="23951" xr:uid="{3DF65DFE-68C1-4814-B5DB-D46D28CCC849}"/>
    <cellStyle name="Normal 7 6 2 3 3 7" xfId="14079" xr:uid="{2AAC3EB0-648E-4039-A54B-70CFFB60586E}"/>
    <cellStyle name="Normal 7 6 2 3 4" xfId="2999" xr:uid="{00000000-0005-0000-0000-0000F7080000}"/>
    <cellStyle name="Normal 7 6 2 3 4 2" xfId="6148" xr:uid="{8CE6BF8B-0E9F-4452-84EA-E1F3441688C5}"/>
    <cellStyle name="Normal 7 6 2 3 4 2 2" xfId="26410" xr:uid="{58070C94-302A-4FED-9388-BC7FD3B37CC0}"/>
    <cellStyle name="Normal 7 6 2 3 4 2 3" xfId="15626" xr:uid="{0C47AA3F-AB24-4930-9F11-72E8E2853579}"/>
    <cellStyle name="Normal 7 6 2 3 4 3" xfId="8079" xr:uid="{DE95BD2A-6FEC-43D3-99B0-B0875EAAA115}"/>
    <cellStyle name="Normal 7 6 2 3 4 3 2" xfId="18459" xr:uid="{ED7BAE7D-93BA-4869-9024-02B2F0BF21BA}"/>
    <cellStyle name="Normal 7 6 2 3 4 4" xfId="10912" xr:uid="{B17E3A17-CCA1-40F8-B55A-5C7F6649D437}"/>
    <cellStyle name="Normal 7 6 2 3 4 4 2" xfId="21292" xr:uid="{E8854CB8-4A7B-42B7-B6C5-59EAF2B0AF74}"/>
    <cellStyle name="Normal 7 6 2 3 4 5" xfId="24931" xr:uid="{CD25090A-1621-41C6-A210-0964DFF056A3}"/>
    <cellStyle name="Normal 7 6 2 3 4 6" xfId="13499" xr:uid="{FBD1A3F5-66E5-42B8-A13E-5BBCC43129D9}"/>
    <cellStyle name="Normal 7 6 2 3 5" xfId="2602" xr:uid="{00000000-0005-0000-0000-0000F8080000}"/>
    <cellStyle name="Normal 7 6 2 3 5 2" xfId="5867" xr:uid="{68540AEA-0E8E-4490-B917-D8E157903F73}"/>
    <cellStyle name="Normal 7 6 2 3 5 2 2" xfId="25872" xr:uid="{99D1D200-427F-4337-BF8F-46411779011E}"/>
    <cellStyle name="Normal 7 6 2 3 5 2 3" xfId="15274" xr:uid="{7B3CE3F2-FBE3-4F86-B53B-87E78ECF1E4D}"/>
    <cellStyle name="Normal 7 6 2 3 5 3" xfId="7727" xr:uid="{46B538C4-698E-407A-A73A-E6508947368F}"/>
    <cellStyle name="Normal 7 6 2 3 5 3 2" xfId="18107" xr:uid="{8C020935-67DA-4919-8F95-EE48A1028C02}"/>
    <cellStyle name="Normal 7 6 2 3 5 4" xfId="10560" xr:uid="{A7DF25E5-D097-4AB6-8A00-5C02D02AC826}"/>
    <cellStyle name="Normal 7 6 2 3 5 4 2" xfId="20940" xr:uid="{31A32AC7-551F-4906-BAB2-3B442B016CFC}"/>
    <cellStyle name="Normal 7 6 2 3 5 5" xfId="22925" xr:uid="{DCFA66F2-A4CC-4D03-88FA-4D2DEDA2B454}"/>
    <cellStyle name="Normal 7 6 2 3 5 6" xfId="12990" xr:uid="{F0E67ACF-9FBC-40E0-A18F-2E957BAD3AC0}"/>
    <cellStyle name="Normal 7 6 2 3 6" xfId="2409" xr:uid="{00000000-0005-0000-0000-0000F2080000}"/>
    <cellStyle name="Normal 7 6 2 3 6 2" xfId="7536" xr:uid="{78E3D2FD-30E3-475C-A30E-3B2F53C80C2E}"/>
    <cellStyle name="Normal 7 6 2 3 6 2 2" xfId="17916" xr:uid="{81BE1BC3-C79A-4BCB-A37E-0F1B6A11141F}"/>
    <cellStyle name="Normal 7 6 2 3 6 3" xfId="10369" xr:uid="{BC48B4BF-DD1D-4F5D-8422-249DC6A0F923}"/>
    <cellStyle name="Normal 7 6 2 3 6 3 2" xfId="20749" xr:uid="{186FE3F9-E38C-4563-937D-AF0E6A552712}"/>
    <cellStyle name="Normal 7 6 2 3 6 4" xfId="25439" xr:uid="{FEDB20F1-CD1B-4AB9-9D41-85153BDA663B}"/>
    <cellStyle name="Normal 7 6 2 3 6 5" xfId="15083" xr:uid="{94E2F247-9332-4E0E-A9F1-EE55A5533C72}"/>
    <cellStyle name="Normal 7 6 2 3 7" xfId="4080" xr:uid="{A6B066F1-DD96-4C23-A370-41D05A534855}"/>
    <cellStyle name="Normal 7 6 2 3 7 2" xfId="8858" xr:uid="{667C695F-D196-43B0-9454-E2BEAC50E32B}"/>
    <cellStyle name="Normal 7 6 2 3 7 2 2" xfId="19238" xr:uid="{58A1C407-A8BF-4947-968E-83CFCDF6891D}"/>
    <cellStyle name="Normal 7 6 2 3 7 3" xfId="11691" xr:uid="{D348FA38-632B-4CDE-8A66-F8DC1E6E7289}"/>
    <cellStyle name="Normal 7 6 2 3 7 3 2" xfId="22071" xr:uid="{860FD70A-BDAB-4B4D-84BD-620614E8FCD7}"/>
    <cellStyle name="Normal 7 6 2 3 7 4" xfId="16405" xr:uid="{95D5832A-9277-429F-AC12-EB7E130781B2}"/>
    <cellStyle name="Normal 7 6 2 3 8" xfId="5481" xr:uid="{7A635B9E-6B33-46CF-BC6A-D7E5668F196F}"/>
    <cellStyle name="Normal 7 6 2 3 8 2" xfId="14779" xr:uid="{A9FE8C30-9E0C-4D99-BCA5-24D0BB0B4012}"/>
    <cellStyle name="Normal 7 6 2 3 9" xfId="7232" xr:uid="{69B6C9D1-4B47-4FD4-9E52-B740DF431ACF}"/>
    <cellStyle name="Normal 7 6 2 3 9 2" xfId="17612" xr:uid="{B773A3F7-250A-44AB-B434-737FFFE34FD5}"/>
    <cellStyle name="Normal 7 6 2 4" xfId="1481" xr:uid="{00000000-0005-0000-0000-0000A2070000}"/>
    <cellStyle name="Normal 7 6 2 4 2" xfId="1482" xr:uid="{00000000-0005-0000-0000-0000A3070000}"/>
    <cellStyle name="Normal 7 6 2 4 2 2" xfId="7233" xr:uid="{6E122A99-0A2B-481E-941E-1A629EFDA561}"/>
    <cellStyle name="Normal 7 6 2 4 2 2 2" xfId="28572" xr:uid="{83729F6A-F6F6-4A57-98C1-F05D08D6747E}"/>
    <cellStyle name="Normal 7 6 2 4 2 2 3" xfId="28471" xr:uid="{B2F2DA54-1103-42A2-9A7C-76FB970A49FC}"/>
    <cellStyle name="Normal 7 6 2 4 2 2 4" xfId="17613" xr:uid="{D3ADCC34-AB49-487F-8203-E8A8E112658B}"/>
    <cellStyle name="Normal 7 6 2 4 2 3" xfId="10066" xr:uid="{CEDBC37A-7193-45AF-A6B6-FCA2810ED39C}"/>
    <cellStyle name="Normal 7 6 2 4 2 3 2" xfId="29465" xr:uid="{2956D692-3D13-45A4-A872-ED62089834FD}"/>
    <cellStyle name="Normal 7 6 2 4 2 3 3" xfId="20446" xr:uid="{6A1C4D72-F17D-4E46-9A7F-286D12EE63B6}"/>
    <cellStyle name="Normal 7 6 2 4 2 4" xfId="22634" xr:uid="{4D6831AF-81DC-4B28-8CFE-4A01A6C21AFC}"/>
    <cellStyle name="Normal 7 6 2 4 2 5" xfId="14780" xr:uid="{724AB0AE-DCBD-447A-9A5F-559E64BBAC60}"/>
    <cellStyle name="Normal 7 6 2 4 3" xfId="27383" xr:uid="{FA1FF1D9-E270-4A7D-A943-E427F0729186}"/>
    <cellStyle name="Normal 7 6 2 4 4" xfId="27361" xr:uid="{5E3A2284-2B4C-4BE2-948C-47C09382975B}"/>
    <cellStyle name="Normal 7 6 2 5" xfId="1483" xr:uid="{00000000-0005-0000-0000-0000A4070000}"/>
    <cellStyle name="Normal 7 6 2 5 2" xfId="4602" xr:uid="{12B5E42F-D790-45DA-9D1D-5C233CD01BAE}"/>
    <cellStyle name="Normal 7 6 2 5 2 2" xfId="9374" xr:uid="{2F3F45FC-EC56-4E7D-93DD-DA14367C6125}"/>
    <cellStyle name="Normal 7 6 2 5 2 2 2" xfId="29343" xr:uid="{19A9BD2C-7CD5-4F36-819D-FCF0DCCAC26D}"/>
    <cellStyle name="Normal 7 6 2 5 2 2 3" xfId="19754" xr:uid="{6D73268A-E381-41BB-9B34-46954B025484}"/>
    <cellStyle name="Normal 7 6 2 5 2 3" xfId="12207" xr:uid="{B541EE0C-4218-421C-9358-C9821E1A6070}"/>
    <cellStyle name="Normal 7 6 2 5 2 3 2" xfId="22587" xr:uid="{012FB8A7-B699-401A-B4CF-B396529CC047}"/>
    <cellStyle name="Normal 7 6 2 5 2 4" xfId="22818" xr:uid="{5A2CA262-985D-488C-8315-7CA4E45DF330}"/>
    <cellStyle name="Normal 7 6 2 5 2 5" xfId="16921" xr:uid="{3BAEB2FB-CA7F-4AFE-9FED-04598FABBA68}"/>
    <cellStyle name="Normal 7 6 2 5 3" xfId="5482" xr:uid="{9BFE6913-B7FD-46C9-B7DA-1CA04FBD48E1}"/>
    <cellStyle name="Normal 7 6 2 5 3 2" xfId="23479" xr:uid="{FB55B3A7-7CC4-4B33-81ED-58C90816DEA3}"/>
    <cellStyle name="Normal 7 6 2 5 3 3" xfId="26129" xr:uid="{E82DA417-FF46-4F52-9655-06161D003715}"/>
    <cellStyle name="Normal 7 6 2 5 3 4" xfId="14781" xr:uid="{35CE0722-3881-4B50-B822-855499230C93}"/>
    <cellStyle name="Normal 7 6 2 5 4" xfId="7234" xr:uid="{61D9F8CE-C3A3-4C75-975A-5683861D81A8}"/>
    <cellStyle name="Normal 7 6 2 5 4 2" xfId="24404" xr:uid="{FF928902-5FAB-491E-94A9-CC6410DAF7CB}"/>
    <cellStyle name="Normal 7 6 2 5 4 3" xfId="26435" xr:uid="{92080964-D7FF-4FC2-9B39-69DF9E261DF5}"/>
    <cellStyle name="Normal 7 6 2 5 4 4" xfId="17614" xr:uid="{A1508B5E-4B42-4C5E-8E1E-D427EE683154}"/>
    <cellStyle name="Normal 7 6 2 5 5" xfId="10067" xr:uid="{5E8CB66E-C768-459E-B683-3A13F096FB12}"/>
    <cellStyle name="Normal 7 6 2 5 5 2" xfId="29466" xr:uid="{A01A7646-22A0-41C3-B691-FACD4DA56448}"/>
    <cellStyle name="Normal 7 6 2 5 5 3" xfId="20447" xr:uid="{E4F574C7-E9B7-468D-9451-085997566E7D}"/>
    <cellStyle name="Normal 7 6 2 5 6" xfId="25143" xr:uid="{1CD5A22A-E0C0-40E0-BF04-96020AA18368}"/>
    <cellStyle name="Normal 7 6 2 5 7" xfId="14080" xr:uid="{6F77A334-7E8D-454F-9079-979D25F26416}"/>
    <cellStyle name="Normal 7 6 2 6" xfId="1484" xr:uid="{00000000-0005-0000-0000-0000A5070000}"/>
    <cellStyle name="Normal 7 6 2 6 2" xfId="2499" xr:uid="{00000000-0005-0000-0000-0000FB080000}"/>
    <cellStyle name="Normal 7 6 2 6 2 2" xfId="7624" xr:uid="{6DA91824-4395-46A4-B38A-CA6BA7737022}"/>
    <cellStyle name="Normal 7 6 2 6 2 2 2" xfId="18004" xr:uid="{B286C0FC-B35F-4A65-8F1E-46A4D3D798C7}"/>
    <cellStyle name="Normal 7 6 2 6 2 3" xfId="10457" xr:uid="{F0F27D90-69BA-4FBF-9D6A-63517C68C43B}"/>
    <cellStyle name="Normal 7 6 2 6 2 3 2" xfId="20837" xr:uid="{5D964759-6C67-4757-A5AD-5C7EDC1A05BE}"/>
    <cellStyle name="Normal 7 6 2 6 2 4" xfId="28456" xr:uid="{14B8BD50-F673-4976-A063-187232F799C6}"/>
    <cellStyle name="Normal 7 6 2 6 2 5" xfId="15171" xr:uid="{B518ABFA-065B-423C-BD0E-6902CAC24386}"/>
    <cellStyle name="Normal 7 6 2 6 3" xfId="2046" xr:uid="{00000000-0005-0000-0000-0000A5070000}"/>
    <cellStyle name="Normal 7 6 2 6 4" xfId="5483" xr:uid="{A67FD77B-8C42-46EF-8626-0391DF1149CC}"/>
    <cellStyle name="Normal 7 6 2 6 4 2" xfId="29746" xr:uid="{5D856566-71DC-4B60-BA54-4AAFB41ABC56}"/>
    <cellStyle name="Normal 7 6 2 6 5" xfId="22766" xr:uid="{55D9A16F-D7A4-4684-8925-24433A61B1FE}"/>
    <cellStyle name="Normal 7 6 2 6 6" xfId="12887" xr:uid="{23CC4D2E-FB2B-433A-8457-8D4F882A536F}"/>
    <cellStyle name="Normal 7 6 2 7" xfId="2193" xr:uid="{00000000-0005-0000-0000-0000E5080000}"/>
    <cellStyle name="Normal 7 6 2 7 2" xfId="7320" xr:uid="{BF72EEEC-0363-42E3-BC13-D45899A28E16}"/>
    <cellStyle name="Normal 7 6 2 7 2 2" xfId="25933" xr:uid="{B86B97D5-6C7E-4598-A23A-995132FA8F68}"/>
    <cellStyle name="Normal 7 6 2 7 2 3" xfId="17700" xr:uid="{4BEFBD65-26C5-4811-A175-AF2DB6BCCA56}"/>
    <cellStyle name="Normal 7 6 2 7 3" xfId="10153" xr:uid="{21A3D271-F3A0-4463-94E9-EDCAD5111008}"/>
    <cellStyle name="Normal 7 6 2 7 3 2" xfId="20533" xr:uid="{E0479714-0684-4F81-93CE-59DB467146FA}"/>
    <cellStyle name="Normal 7 6 2 7 4" xfId="24912" xr:uid="{8956E53A-E2B5-4656-A712-A63BE9BA9A20}"/>
    <cellStyle name="Normal 7 6 2 7 5" xfId="14867" xr:uid="{53DC5CB4-8DC4-4461-95A0-784F72F2BAF7}"/>
    <cellStyle name="Normal 7 6 2 8" xfId="24377" xr:uid="{ED4EC8EF-5843-457B-AF88-4D7D2FF16CC9}"/>
    <cellStyle name="Normal 7 6 2 8 2" xfId="26103" xr:uid="{1718AF5F-58E8-4B0F-AB17-E916184D4514}"/>
    <cellStyle name="Normal 7 6 2 9" xfId="26698" xr:uid="{6293BA1F-4F0E-4845-A691-991D33328C21}"/>
    <cellStyle name="Normal 7 6 20" xfId="12402" xr:uid="{4D736B5C-A5E8-4CE8-A84B-CC95F0450F18}"/>
    <cellStyle name="Normal 7 6 21" xfId="29835" xr:uid="{14591012-5BF2-4661-84EF-D3C202A421F1}"/>
    <cellStyle name="Normal 7 6 21 2" xfId="31504" xr:uid="{AE07DE1B-668E-4B16-88FD-3A9EC54BD8AE}"/>
    <cellStyle name="Normal 7 6 22" xfId="29980" xr:uid="{9BCCC15C-78C9-486F-A701-1A52E6003D5D}"/>
    <cellStyle name="Normal 7 6 23" xfId="30163" xr:uid="{49D357EA-AD67-4E3B-A3C0-C67DEDCA22C2}"/>
    <cellStyle name="Normal 7 6 3" xfId="1485" xr:uid="{00000000-0005-0000-0000-0000A6070000}"/>
    <cellStyle name="Normal 7 6 3 10" xfId="5484" xr:uid="{0FF0B9C9-C1B6-4F32-B56F-A6E9F15C0064}"/>
    <cellStyle name="Normal 7 6 3 10 2" xfId="14782" xr:uid="{11F63485-85EE-419C-92E1-1121CED9FCEE}"/>
    <cellStyle name="Normal 7 6 3 11" xfId="7235" xr:uid="{C03B5CF4-3859-4FAB-B0F8-AD00D31F5CD5}"/>
    <cellStyle name="Normal 7 6 3 11 2" xfId="17615" xr:uid="{3965AFF5-D500-4564-8608-7B8F9F639B94}"/>
    <cellStyle name="Normal 7 6 3 12" xfId="10068" xr:uid="{FB397A62-BE51-4249-8822-47E85F69ACF6}"/>
    <cellStyle name="Normal 7 6 3 12 2" xfId="20448" xr:uid="{2017A004-559C-4D69-BB7E-AF23B9128025}"/>
    <cellStyle name="Normal 7 6 3 13" xfId="24059" xr:uid="{00283BD8-6DFE-4D42-A8C9-DE55BB8542D4}"/>
    <cellStyle name="Normal 7 6 3 14" xfId="12462" xr:uid="{330A2FA6-1B02-4750-856C-3013779CABB4}"/>
    <cellStyle name="Normal 7 6 3 2" xfId="1486" xr:uid="{00000000-0005-0000-0000-0000A7070000}"/>
    <cellStyle name="Normal 7 6 3 2 10" xfId="10069" xr:uid="{C384459C-EE0B-4E33-B24B-329E5047D295}"/>
    <cellStyle name="Normal 7 6 3 2 10 2" xfId="20449" xr:uid="{36061472-8AC3-4274-8073-CEF844A71F48}"/>
    <cellStyle name="Normal 7 6 3 2 11" xfId="24504" xr:uid="{4204AB79-5DC5-4919-B457-C0C5904DDC3B}"/>
    <cellStyle name="Normal 7 6 3 2 12" xfId="12644" xr:uid="{22329E4F-DB2C-4C3F-9CF0-92AE194A115C}"/>
    <cellStyle name="Normal 7 6 3 2 2" xfId="1487" xr:uid="{00000000-0005-0000-0000-0000A8070000}"/>
    <cellStyle name="Normal 7 6 3 2 2 2" xfId="3489" xr:uid="{00000000-0005-0000-0000-0000FF080000}"/>
    <cellStyle name="Normal 7 6 3 2 2 2 2" xfId="6544" xr:uid="{A75AD212-DE64-4528-9504-E8C40F6BFFD9}"/>
    <cellStyle name="Normal 7 6 3 2 2 2 2 2" xfId="24604" xr:uid="{A8C4C092-3BDF-4E13-8A90-AF197A9ED4D0}"/>
    <cellStyle name="Normal 7 6 3 2 2 2 2 3" xfId="27047" xr:uid="{2ED1A404-9ADC-44F3-A047-EBCF7D564F86}"/>
    <cellStyle name="Normal 7 6 3 2 2 2 2 4" xfId="16115" xr:uid="{EF263C13-2736-4C6F-8F51-B5CEE61F346C}"/>
    <cellStyle name="Normal 7 6 3 2 2 2 3" xfId="8568" xr:uid="{32111021-159F-4647-B700-FE0DBF32DC34}"/>
    <cellStyle name="Normal 7 6 3 2 2 2 3 2" xfId="28949" xr:uid="{EAA0EE0C-4FE5-4161-BCED-F3045E4F6B01}"/>
    <cellStyle name="Normal 7 6 3 2 2 2 3 3" xfId="18948" xr:uid="{BFC8A839-9433-4509-8CDC-EE5B8F75A796}"/>
    <cellStyle name="Normal 7 6 3 2 2 2 4" xfId="11401" xr:uid="{3903FC95-6D88-43D5-B48C-BF1168E91186}"/>
    <cellStyle name="Normal 7 6 3 2 2 2 4 2" xfId="21781" xr:uid="{85F0D391-5129-4115-8BDB-5E45211D7ADD}"/>
    <cellStyle name="Normal 7 6 3 2 2 2 5" xfId="24105" xr:uid="{53B646B6-BDEF-47EF-BC18-89C8554F3A50}"/>
    <cellStyle name="Normal 7 6 3 2 2 2 6" xfId="14082" xr:uid="{BAE7D445-FB7C-42D7-AD8B-B9AC3626DEDA}"/>
    <cellStyle name="Normal 7 6 3 2 2 3" xfId="4377" xr:uid="{C162742C-DE66-4955-A711-6E4484B11279}"/>
    <cellStyle name="Normal 7 6 3 2 2 3 2" xfId="9149" xr:uid="{0918B151-3C2B-4B85-A6EE-AA68960CB029}"/>
    <cellStyle name="Normal 7 6 3 2 2 3 2 2" xfId="29192" xr:uid="{88587D24-EEEF-4814-86EC-5BC5CAA19DD2}"/>
    <cellStyle name="Normal 7 6 3 2 2 3 2 3" xfId="19529" xr:uid="{8B3E029C-4D34-4CE9-B3C5-4B123FC6AEC1}"/>
    <cellStyle name="Normal 7 6 3 2 2 3 3" xfId="11982" xr:uid="{266513DF-7348-434C-8067-A7FDC9FC347D}"/>
    <cellStyle name="Normal 7 6 3 2 2 3 3 2" xfId="22362" xr:uid="{F34BC78C-C166-4889-B870-241F722142EB}"/>
    <cellStyle name="Normal 7 6 3 2 2 3 4" xfId="24115" xr:uid="{9C2A6350-DC11-4F7E-A855-98DE6405744B}"/>
    <cellStyle name="Normal 7 6 3 2 2 3 5" xfId="16696" xr:uid="{EA3FD3EA-104B-4372-8508-1829A0B44B5A}"/>
    <cellStyle name="Normal 7 6 3 2 2 4" xfId="5486" xr:uid="{F6EB880C-ED38-43AD-9751-1348F342E406}"/>
    <cellStyle name="Normal 7 6 3 2 2 4 2" xfId="26681" xr:uid="{174D04E0-A481-4349-AFBB-03F3FEE58C33}"/>
    <cellStyle name="Normal 7 6 3 2 2 4 3" xfId="14784" xr:uid="{1351964C-5036-4720-AC2B-4923681CF4AE}"/>
    <cellStyle name="Normal 7 6 3 2 2 5" xfId="7237" xr:uid="{B202CF5B-A6DC-4139-A90D-747D11398E52}"/>
    <cellStyle name="Normal 7 6 3 2 2 5 2" xfId="17617" xr:uid="{B893D070-4A71-4F7A-9322-7BF783E4AD36}"/>
    <cellStyle name="Normal 7 6 3 2 2 6" xfId="10070" xr:uid="{4F20E983-D5B4-4F3B-9774-CCF5C3CD4021}"/>
    <cellStyle name="Normal 7 6 3 2 2 6 2" xfId="20450" xr:uid="{EF6D2DA0-8AC6-416D-AB1F-40B3D31A6C2B}"/>
    <cellStyle name="Normal 7 6 3 2 2 7" xfId="25105" xr:uid="{89018BB3-8938-462E-AEA3-006F14FFFBAD}"/>
    <cellStyle name="Normal 7 6 3 2 2 8" xfId="13325" xr:uid="{61F590E0-3462-4D35-AD10-130D37A535D8}"/>
    <cellStyle name="Normal 7 6 3 2 3" xfId="3490" xr:uid="{00000000-0005-0000-0000-000000090000}"/>
    <cellStyle name="Normal 7 6 3 2 3 2" xfId="4603" xr:uid="{39ECBFA1-EFA7-434E-B5B7-F7621C6DED91}"/>
    <cellStyle name="Normal 7 6 3 2 3 2 2" xfId="9375" xr:uid="{6A24BE19-D00A-402A-BF36-29A11EF1785A}"/>
    <cellStyle name="Normal 7 6 3 2 3 2 2 2" xfId="29344" xr:uid="{1EFC031E-8BC5-41C9-B3F7-ADEFFFCEF88E}"/>
    <cellStyle name="Normal 7 6 3 2 3 2 2 3" xfId="19755" xr:uid="{F8C1338B-9D46-4335-A532-D1A8DCD6CDB1}"/>
    <cellStyle name="Normal 7 6 3 2 3 2 3" xfId="12208" xr:uid="{E79DF795-2412-48C3-839B-400AC4100CB6}"/>
    <cellStyle name="Normal 7 6 3 2 3 2 3 2" xfId="22588" xr:uid="{90C6B6F4-9B46-4D95-BA39-EA67B5D745C0}"/>
    <cellStyle name="Normal 7 6 3 2 3 2 4" xfId="25652" xr:uid="{2CE1781A-5E26-4029-AEFA-75D6D87258A2}"/>
    <cellStyle name="Normal 7 6 3 2 3 2 5" xfId="16922" xr:uid="{9B51D3E1-8B40-45FB-B22D-E8E0CBC33D80}"/>
    <cellStyle name="Normal 7 6 3 2 3 3" xfId="6545" xr:uid="{E4F7623D-6662-4A7F-8469-B85FD6B2A69A}"/>
    <cellStyle name="Normal 7 6 3 2 3 3 2" xfId="26833" xr:uid="{EBEE138B-E2C0-41E6-96F2-23A53F2328CC}"/>
    <cellStyle name="Normal 7 6 3 2 3 3 3" xfId="16116" xr:uid="{94112684-D143-469E-B73F-BA75177662C5}"/>
    <cellStyle name="Normal 7 6 3 2 3 4" xfId="8569" xr:uid="{204587C1-477C-4F02-AC2C-FB776FA0CC80}"/>
    <cellStyle name="Normal 7 6 3 2 3 4 2" xfId="18949" xr:uid="{5C79DCA2-4A5F-46C4-AAFF-A42ADB2FB554}"/>
    <cellStyle name="Normal 7 6 3 2 3 5" xfId="11402" xr:uid="{AEB043DD-3436-4ACC-B81C-0B3407855D19}"/>
    <cellStyle name="Normal 7 6 3 2 3 5 2" xfId="21782" xr:uid="{BAC586FA-8088-469D-8538-E78A0BE57809}"/>
    <cellStyle name="Normal 7 6 3 2 3 6" xfId="24226" xr:uid="{8EED4C54-AB70-4569-8CE6-1053658155E5}"/>
    <cellStyle name="Normal 7 6 3 2 3 7" xfId="14083" xr:uid="{30054B3B-B915-405B-ADE7-584368C336C6}"/>
    <cellStyle name="Normal 7 6 3 2 4" xfId="3488" xr:uid="{00000000-0005-0000-0000-000001090000}"/>
    <cellStyle name="Normal 7 6 3 2 4 2" xfId="6543" xr:uid="{7B6E7000-0441-4622-945D-CE45B7D4AB6B}"/>
    <cellStyle name="Normal 7 6 3 2 4 2 2" xfId="26592" xr:uid="{4BCE06FB-C81E-4322-B29F-BBE14600E106}"/>
    <cellStyle name="Normal 7 6 3 2 4 2 3" xfId="16114" xr:uid="{3A1732FA-27B6-45A2-AF77-63EB64C97D89}"/>
    <cellStyle name="Normal 7 6 3 2 4 3" xfId="8567" xr:uid="{9DD597EA-EC23-4792-894C-E9B1C33E94AE}"/>
    <cellStyle name="Normal 7 6 3 2 4 3 2" xfId="18947" xr:uid="{362CFB7D-F2B8-4926-B044-983395B01BA1}"/>
    <cellStyle name="Normal 7 6 3 2 4 4" xfId="11400" xr:uid="{D92811AC-761B-403F-B3BF-E85A22387678}"/>
    <cellStyle name="Normal 7 6 3 2 4 4 2" xfId="21780" xr:uid="{FB91684D-B12B-42F6-90A5-428E33A98090}"/>
    <cellStyle name="Normal 7 6 3 2 4 5" xfId="23523" xr:uid="{8A11F309-5766-481E-9FEA-7954DA7B47B4}"/>
    <cellStyle name="Normal 7 6 3 2 4 6" xfId="14081" xr:uid="{CE988D99-B1B8-4C92-985D-D11FA4B9C379}"/>
    <cellStyle name="Normal 7 6 3 2 5" xfId="2536" xr:uid="{00000000-0005-0000-0000-000002090000}"/>
    <cellStyle name="Normal 7 6 3 2 5 2" xfId="5810" xr:uid="{F4DFDF64-7DF7-4B91-90EE-A93EAE6980E3}"/>
    <cellStyle name="Normal 7 6 3 2 5 2 2" xfId="27622" xr:uid="{63BA84BA-A60E-4664-B663-17E1FEC0AD59}"/>
    <cellStyle name="Normal 7 6 3 2 5 2 3" xfId="15208" xr:uid="{BBE616B4-4FED-4FAD-9B28-D5068FF531DD}"/>
    <cellStyle name="Normal 7 6 3 2 5 3" xfId="7661" xr:uid="{61134F25-A1A6-4156-9344-85714967A00C}"/>
    <cellStyle name="Normal 7 6 3 2 5 3 2" xfId="18041" xr:uid="{05AE6B0B-E90F-496D-9F41-02F654425368}"/>
    <cellStyle name="Normal 7 6 3 2 5 4" xfId="10494" xr:uid="{5797FCFC-89AF-49F9-9975-DF75035D6631}"/>
    <cellStyle name="Normal 7 6 3 2 5 4 2" xfId="20874" xr:uid="{D1EF8E00-47DB-4AF1-89E3-031429467C7E}"/>
    <cellStyle name="Normal 7 6 3 2 5 5" xfId="24102" xr:uid="{037A8E6B-0580-4D89-A363-ABD4DA75EE1C}"/>
    <cellStyle name="Normal 7 6 3 2 5 6" xfId="12924" xr:uid="{F05D9D0A-05DF-4E0B-BA3C-4F5C0046ED46}"/>
    <cellStyle name="Normal 7 6 3 2 6" xfId="2410" xr:uid="{00000000-0005-0000-0000-0000FD080000}"/>
    <cellStyle name="Normal 7 6 3 2 6 2" xfId="7537" xr:uid="{0AF1B255-9782-4AA0-85B9-E2F027122566}"/>
    <cellStyle name="Normal 7 6 3 2 6 2 2" xfId="17917" xr:uid="{A8F0BB78-33FF-4A33-9C14-85171F59F9D7}"/>
    <cellStyle name="Normal 7 6 3 2 6 3" xfId="10370" xr:uid="{748D5359-7EA2-4C9F-A25C-AC466CAA6C64}"/>
    <cellStyle name="Normal 7 6 3 2 6 3 2" xfId="20750" xr:uid="{21BAC3C7-CA48-4471-B2F8-D6F7724DCB22}"/>
    <cellStyle name="Normal 7 6 3 2 6 4" xfId="24578" xr:uid="{7DA92AAD-0C30-4D70-8EF8-F92F27EDCF5E}"/>
    <cellStyle name="Normal 7 6 3 2 6 5" xfId="15084" xr:uid="{3F5B5856-726F-4C40-B48C-00F81E228475}"/>
    <cellStyle name="Normal 7 6 3 2 7" xfId="4082" xr:uid="{8905C58B-3AA2-4522-9658-D1A4F26EBCA6}"/>
    <cellStyle name="Normal 7 6 3 2 7 2" xfId="8860" xr:uid="{AE4A32B9-46AF-4B7A-9737-F3E5908BFA7F}"/>
    <cellStyle name="Normal 7 6 3 2 7 2 2" xfId="19240" xr:uid="{9A3E086B-6CD9-4D34-9AB3-3AECDBA64CA3}"/>
    <cellStyle name="Normal 7 6 3 2 7 3" xfId="11693" xr:uid="{6653D4D5-6BF4-413E-A5D3-BE0A02CE4719}"/>
    <cellStyle name="Normal 7 6 3 2 7 3 2" xfId="22073" xr:uid="{0D8C75DD-86CE-40BD-B9F8-D0241E611C28}"/>
    <cellStyle name="Normal 7 6 3 2 7 4" xfId="16407" xr:uid="{24095FED-6EE3-4AC6-9E67-DA564407F3A5}"/>
    <cellStyle name="Normal 7 6 3 2 8" xfId="5485" xr:uid="{1C04D63F-2527-4922-B84E-C8532F610DB5}"/>
    <cellStyle name="Normal 7 6 3 2 8 2" xfId="14783" xr:uid="{FE9598D6-D404-4D12-A2A9-953F6914CC16}"/>
    <cellStyle name="Normal 7 6 3 2 9" xfId="7236" xr:uid="{EF280821-8194-4C2F-9C83-1E7EDD85217C}"/>
    <cellStyle name="Normal 7 6 3 2 9 2" xfId="17616"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1" xr:uid="{8B74FCD3-3004-4FF9-A207-3B34207350F0}"/>
    <cellStyle name="Normal 7 6 3 3 2 2 2 2 2" xfId="28951" xr:uid="{7332878A-36D6-4C54-9958-DC49BDBA1940}"/>
    <cellStyle name="Normal 7 6 3 3 2 2 2 2 3" xfId="18951" xr:uid="{5421953C-2644-4634-A08A-92CAB110B78D}"/>
    <cellStyle name="Normal 7 6 3 3 2 2 2 3" xfId="11404" xr:uid="{595A7502-EE64-4239-A595-0E27D4A90B57}"/>
    <cellStyle name="Normal 7 6 3 3 2 2 2 3 2" xfId="21784" xr:uid="{AD091209-4EC8-4E66-94C2-820E502DE9F6}"/>
    <cellStyle name="Normal 7 6 3 3 2 2 2 4" xfId="23833" xr:uid="{1CC13E34-5A25-404A-9A23-D6B30847F204}"/>
    <cellStyle name="Normal 7 6 3 3 2 2 2 5" xfId="16118" xr:uid="{2C6D172E-98DF-4EBB-AA83-BFF35D6113D1}"/>
    <cellStyle name="Normal 7 6 3 3 2 2 3" xfId="3623" xr:uid="{00000000-0005-0000-0000-0000AB070000}"/>
    <cellStyle name="Normal 7 6 3 3 2 2 3 2" xfId="28143" xr:uid="{8EEB4BA7-6823-4210-B5A8-6255A1ED9AD1}"/>
    <cellStyle name="Normal 7 6 3 3 2 2 3 3" xfId="26090" xr:uid="{EB27B8F3-FCF2-43E1-9E0B-18AE21233D3B}"/>
    <cellStyle name="Normal 7 6 3 3 2 2 4" xfId="5487" xr:uid="{3D8DF5C9-2CCE-4182-AF0F-F0C5756989A7}"/>
    <cellStyle name="Normal 7 6 3 3 2 2 4 2" xfId="29785" xr:uid="{AEE5E8D0-64E0-4EF2-B258-9A2F3F526AE1}"/>
    <cellStyle name="Normal 7 6 3 3 2 2 5" xfId="24558" xr:uid="{B922943A-682E-4BDA-97D1-4B15684C58BE}"/>
    <cellStyle name="Normal 7 6 3 3 2 2 6" xfId="14085" xr:uid="{962D000C-A1AC-4453-ACAB-73642BEFA1C9}"/>
    <cellStyle name="Normal 7 6 3 3 2 3" xfId="3492" xr:uid="{00000000-0005-0000-0000-000006090000}"/>
    <cellStyle name="Normal 7 6 3 3 2 3 2" xfId="30073" xr:uid="{32C9490F-223B-4F54-991F-4B3A7967E779}"/>
    <cellStyle name="Normal 7 6 3 3 2 4" xfId="2845" xr:uid="{00000000-0005-0000-0000-000004090000}"/>
    <cellStyle name="Normal 7 6 3 3 2 4 2" xfId="7967" xr:uid="{7FEAC7C5-8702-4A4A-B139-616752534E0F}"/>
    <cellStyle name="Normal 7 6 3 3 2 4 2 2" xfId="26704" xr:uid="{CB561070-5FA2-49DC-A8AE-EB062A357746}"/>
    <cellStyle name="Normal 7 6 3 3 2 4 2 3" xfId="18347" xr:uid="{B7D03DF5-BD0B-495C-8930-FF0F2A8CD2C0}"/>
    <cellStyle name="Normal 7 6 3 3 2 4 3" xfId="10800" xr:uid="{F0E2E89E-372C-4389-8A1A-DBA4DCC2754E}"/>
    <cellStyle name="Normal 7 6 3 3 2 4 3 2" xfId="21180" xr:uid="{10594F66-5859-4BA2-8F95-ABD9FCBFBF80}"/>
    <cellStyle name="Normal 7 6 3 3 2 4 4" xfId="22793" xr:uid="{19E007BA-7098-4A3F-9530-9818CE4A424A}"/>
    <cellStyle name="Normal 7 6 3 3 2 4 5" xfId="15514" xr:uid="{08EB1DFA-FFE2-4B40-9F7A-2B80C57D678F}"/>
    <cellStyle name="Normal 7 6 3 3 2 5" xfId="3767" xr:uid="{00000000-0005-0000-0000-000009070000}"/>
    <cellStyle name="Normal 7 6 3 3 2 5 2" xfId="4094" xr:uid="{9ECDFCFE-9E25-458F-A3CA-22ABFB47DDE6}"/>
    <cellStyle name="Normal 7 6 3 3 2 5 2 2" xfId="29805" xr:uid="{5B30EC69-E692-4A67-825D-515A3CD295B3}"/>
    <cellStyle name="Normal 7 6 3 3 2 5 3" xfId="23111" xr:uid="{8B9C337C-9F1F-4B71-B33C-4BBF8768F2B4}"/>
    <cellStyle name="Normal 7 6 3 3 2 5 3 2" xfId="30093" xr:uid="{704ABBA2-7391-4C03-A229-8C5BE6596277}"/>
    <cellStyle name="Normal 7 6 3 3 2 5 4" xfId="25623" xr:uid="{08F19465-FA20-4EFC-BDBA-F333EA0FE99C}"/>
    <cellStyle name="Normal 7 6 3 3 2 5 5" xfId="30292" xr:uid="{B0B0FC5E-A681-4C7A-9402-587E6D246449}"/>
    <cellStyle name="Normal 7 6 3 3 2 5 5 2" xfId="31435" xr:uid="{0C479F8B-31BC-4A83-A9FF-C393F1C53DF5}"/>
    <cellStyle name="Normal 7 6 3 3 2 5 6" xfId="31632" xr:uid="{30D63F68-2665-4D62-BFD1-4D3B105583A0}"/>
    <cellStyle name="Normal 7 6 3 3 2 6" xfId="23048" xr:uid="{6A1329E9-4F61-4AE7-A038-DC47D92FCBA5}"/>
    <cellStyle name="Normal 7 6 3 3 2 6 2" xfId="31145" xr:uid="{34B83ACE-44A3-4940-AFE5-B4EF022905B3}"/>
    <cellStyle name="Normal 7 6 3 3 2 6 3" xfId="30913" xr:uid="{6E2A21CD-035E-489F-A7DE-293D595960DB}"/>
    <cellStyle name="Normal 7 6 3 3 2 7" xfId="13326" xr:uid="{F64208F4-0E3F-4CEE-8256-88031B63933C}"/>
    <cellStyle name="Normal 7 6 3 3 2 8" xfId="30925" xr:uid="{9FCF0968-A979-4539-AD90-D2D9D79CDAFE}"/>
    <cellStyle name="Normal 7 6 3 3 3" xfId="1491" xr:uid="{00000000-0005-0000-0000-0000AC070000}"/>
    <cellStyle name="Normal 7 6 3 3 3 2" xfId="3494" xr:uid="{00000000-0005-0000-0000-000007090000}"/>
    <cellStyle name="Normal 7 6 3 3 3 2 2" xfId="8572" xr:uid="{EF5855A4-E2C1-49DF-9504-E2EA90CE0347}"/>
    <cellStyle name="Normal 7 6 3 3 3 2 2 2" xfId="28952" xr:uid="{025541B1-DBD4-4EEF-9100-08DB729F7508}"/>
    <cellStyle name="Normal 7 6 3 3 3 2 2 3" xfId="18952" xr:uid="{63D9C151-495E-40D9-AF42-DAF5A7960CFA}"/>
    <cellStyle name="Normal 7 6 3 3 3 2 2 4" xfId="29815" xr:uid="{A6D295F5-EE7B-4174-AF97-372C2354F921}"/>
    <cellStyle name="Normal 7 6 3 3 3 2 3" xfId="11405" xr:uid="{36AF5DE9-B923-43DA-853A-9DA9024BB51D}"/>
    <cellStyle name="Normal 7 6 3 3 3 2 3 2" xfId="21785" xr:uid="{1F465D1C-26CD-4943-9251-547D0E3620B2}"/>
    <cellStyle name="Normal 7 6 3 3 3 2 4" xfId="25233" xr:uid="{ACDE281D-914C-4269-A204-0BEA3AA49052}"/>
    <cellStyle name="Normal 7 6 3 3 3 2 5" xfId="24789" xr:uid="{E7424FEE-A287-4278-8785-A45E7B369859}"/>
    <cellStyle name="Normal 7 6 3 3 3 2 6" xfId="16119" xr:uid="{36AD8D00-0916-4C96-8A04-308D4955D853}"/>
    <cellStyle name="Normal 7 6 3 3 3 3" xfId="3581" xr:uid="{00000000-0005-0000-0000-0000AC070000}"/>
    <cellStyle name="Normal 7 6 3 3 3 3 2" xfId="22701" xr:uid="{AA2F5C75-DC2C-4230-A5D8-101807C85474}"/>
    <cellStyle name="Normal 7 6 3 3 3 3 2 2" xfId="29818" xr:uid="{780A20BF-D728-490A-A368-FF54E81B0461}"/>
    <cellStyle name="Normal 7 6 3 3 3 3 3" xfId="23938" xr:uid="{BF96C682-830A-4B3C-86E6-BED0BFAFAB1E}"/>
    <cellStyle name="Normal 7 6 3 3 3 4" xfId="4604" xr:uid="{B2D18F5D-868F-400D-8613-513DEF26BB5F}"/>
    <cellStyle name="Normal 7 6 3 3 3 4 2" xfId="9376" xr:uid="{0425B6A6-629F-4611-80FC-EDBECEF46DCF}"/>
    <cellStyle name="Normal 7 6 3 3 3 4 2 2" xfId="19756" xr:uid="{F252610E-686D-4982-B396-9C861E514B40}"/>
    <cellStyle name="Normal 7 6 3 3 3 4 2 3" xfId="31106" xr:uid="{8CB3474E-5571-49FA-AE72-8D5E115219A0}"/>
    <cellStyle name="Normal 7 6 3 3 3 4 2 4" xfId="30914" xr:uid="{DE5E27BB-B822-402D-923F-F9EA10B0EB4E}"/>
    <cellStyle name="Normal 7 6 3 3 3 4 3" xfId="12209" xr:uid="{380CCD94-C053-4C53-BD94-FFD08E872D30}"/>
    <cellStyle name="Normal 7 6 3 3 3 4 3 2" xfId="22589" xr:uid="{6FDC5E10-66D4-454D-ADAD-CEBBF6359800}"/>
    <cellStyle name="Normal 7 6 3 3 3 4 4" xfId="16923" xr:uid="{F6ECB581-5B9B-47AF-9F76-84B6EC88C8E6}"/>
    <cellStyle name="Normal 7 6 3 3 3 5" xfId="5488" xr:uid="{E526189A-FBBF-4CD8-BD80-1D49B21A9FC2}"/>
    <cellStyle name="Normal 7 6 3 3 3 5 2" xfId="29709" xr:uid="{04BD60D3-49F8-449A-9143-0C78D84BF8AD}"/>
    <cellStyle name="Normal 7 6 3 3 3 5 2 2" xfId="30952" xr:uid="{B3D80988-D845-47B0-B2DE-F9006412263D}"/>
    <cellStyle name="Normal 7 6 3 3 3 6" xfId="22963" xr:uid="{A39247FC-957C-4179-8B1D-E102D3CFAC6C}"/>
    <cellStyle name="Normal 7 6 3 3 3 6 2" xfId="29673" xr:uid="{CA9E9E34-311D-47F7-9DA7-90D58AC2FE83}"/>
    <cellStyle name="Normal 7 6 3 3 3 7" xfId="25778" xr:uid="{E22A0136-BAAB-4D71-B4B6-C80D15B87F53}"/>
    <cellStyle name="Normal 7 6 3 3 3 8" xfId="14086" xr:uid="{574FAC05-942C-4FEA-9B51-28FD901D0829}"/>
    <cellStyle name="Normal 7 6 3 3 4" xfId="3491" xr:uid="{00000000-0005-0000-0000-000008090000}"/>
    <cellStyle name="Normal 7 6 3 3 4 2" xfId="6546" xr:uid="{F5FEA776-40B7-467D-A373-0714A130124A}"/>
    <cellStyle name="Normal 7 6 3 3 4 2 2" xfId="23241" xr:uid="{51F7082C-2196-41C7-B373-69BB56C93B1A}"/>
    <cellStyle name="Normal 7 6 3 3 4 2 3" xfId="28159" xr:uid="{DC6147DF-82B5-4E3B-916F-0BCF6F0F8E91}"/>
    <cellStyle name="Normal 7 6 3 3 4 2 4" xfId="16117" xr:uid="{30F026B2-B805-4647-990F-CDDA94500353}"/>
    <cellStyle name="Normal 7 6 3 3 4 2 5" xfId="30569" xr:uid="{84B7872D-76F9-4A5E-9DB5-AB13DBD0B9B6}"/>
    <cellStyle name="Normal 7 6 3 3 4 3" xfId="8570" xr:uid="{1B8B625A-97E3-41E8-AF27-40244788585F}"/>
    <cellStyle name="Normal 7 6 3 3 4 3 2" xfId="28950" xr:uid="{3B3AD2CA-9486-42DA-8189-C299B1046117}"/>
    <cellStyle name="Normal 7 6 3 3 4 3 3" xfId="18950" xr:uid="{82189C2D-B2BE-4B80-88E4-6F1F020896B9}"/>
    <cellStyle name="Normal 7 6 3 3 4 4" xfId="11403" xr:uid="{303873E4-CF73-49B2-B038-F358E018E3BA}"/>
    <cellStyle name="Normal 7 6 3 3 4 4 2" xfId="21783" xr:uid="{5ED4D9AD-9B8A-4975-ACB2-0C70ABBDF531}"/>
    <cellStyle name="Normal 7 6 3 3 4 5" xfId="23497" xr:uid="{32B2BFD8-525E-4378-91D5-DDA650781DB0}"/>
    <cellStyle name="Normal 7 6 3 3 4 6" xfId="26301" xr:uid="{7E74C817-56EC-4084-A037-5AED7963C962}"/>
    <cellStyle name="Normal 7 6 3 3 4 7" xfId="14084" xr:uid="{470675C5-9F8B-41C5-B2C5-F6046364DB90}"/>
    <cellStyle name="Normal 7 6 3 3 5" xfId="2638" xr:uid="{00000000-0005-0000-0000-000009090000}"/>
    <cellStyle name="Normal 7 6 3 3 5 2" xfId="5900" xr:uid="{48132DCA-E8C2-4B60-8DE5-7EB3B66FFC2A}"/>
    <cellStyle name="Normal 7 6 3 3 5 2 2" xfId="15310" xr:uid="{0F63A216-69B1-45FD-AB2D-0A9A1A2FF379}"/>
    <cellStyle name="Normal 7 6 3 3 5 3" xfId="7763" xr:uid="{DBB43D33-4A0F-4C79-9AD8-720A439FBA15}"/>
    <cellStyle name="Normal 7 6 3 3 5 3 2" xfId="18143" xr:uid="{8030CBFF-0684-4121-AA6D-DB623D42B6E4}"/>
    <cellStyle name="Normal 7 6 3 3 5 4" xfId="10596" xr:uid="{389C6673-130F-44DE-BAD7-639E6FAAE7BC}"/>
    <cellStyle name="Normal 7 6 3 3 5 4 2" xfId="20976" xr:uid="{132AC504-2503-4B3D-AFD5-9A34968FC33D}"/>
    <cellStyle name="Normal 7 6 3 3 5 5" xfId="22689" xr:uid="{3688B1EF-53C5-488A-ACE0-5EA188193F00}"/>
    <cellStyle name="Normal 7 6 3 3 5 6" xfId="27188" xr:uid="{C5DA87B6-E3B5-4F70-81FF-F04A3C4CD07F}"/>
    <cellStyle name="Normal 7 6 3 3 5 7" xfId="13027" xr:uid="{CEBC3EB5-DFC0-40A5-A11A-60194FAE245D}"/>
    <cellStyle name="Normal 7 6 3 3 6" xfId="2151" xr:uid="{00000000-0005-0000-0000-000031030000}"/>
    <cellStyle name="Normal 7 6 3 3 6 2" xfId="4638" xr:uid="{DDD6DC4B-9466-4B61-9B06-D6792D4BBF9B}"/>
    <cellStyle name="Normal 7 6 3 3 6 3" xfId="30232" xr:uid="{6645CF52-C51C-46A3-B69A-670BFF6D043C}"/>
    <cellStyle name="Normal 7 6 3 3 6 3 2" xfId="31376" xr:uid="{9C0664F1-2BC2-4486-BD5C-A88F2827CD6E}"/>
    <cellStyle name="Normal 7 6 3 3 6 4" xfId="31572" xr:uid="{B935607C-FA16-46A0-8678-73DBE2437CBD}"/>
    <cellStyle name="Normal 7 6 3 3 7" xfId="4083" xr:uid="{FF6F513F-DDB9-462A-B13C-92776B7D2349}"/>
    <cellStyle name="Normal 7 6 3 3 7 2" xfId="4735" xr:uid="{CF2CB097-34DC-4247-8F0E-ABB43BA53B2B}"/>
    <cellStyle name="Normal 7 6 3 3 7 2 2" xfId="27717" xr:uid="{1EDD18A6-6835-40A8-88E3-C4F11ED69DE5}"/>
    <cellStyle name="Normal 7 6 3 3 7 3" xfId="26787" xr:uid="{96671C3B-A1B1-44DF-9104-304A20AEB2C0}"/>
    <cellStyle name="Normal 7 6 3 3 7 3 2" xfId="31184" xr:uid="{6E7833E5-778C-465E-8DE0-065A447A6E20}"/>
    <cellStyle name="Normal 7 6 3 3 7 4" xfId="27626" xr:uid="{D690042B-48A8-4B37-88B6-2BF49BC9445A}"/>
    <cellStyle name="Normal 7 6 3 3 7 5" xfId="30346" xr:uid="{9CC4D4A5-A59A-485D-9725-F0B5952F9150}"/>
    <cellStyle name="Normal 7 6 3 3 7 5 2" xfId="31488" xr:uid="{7896352E-95E3-41EA-B176-36FF0CEE565A}"/>
    <cellStyle name="Normal 7 6 3 3 7 6" xfId="31686" xr:uid="{D11F685F-83BD-4E7B-A8DA-FFB6C0997B38}"/>
    <cellStyle name="Normal 7 6 3 3 8" xfId="29681" xr:uid="{DDD031FA-DD35-4F20-99A5-AA11D3C98D44}"/>
    <cellStyle name="Normal 7 6 3 3 8 2" xfId="30544" xr:uid="{DE3B6B93-E2A5-480B-9010-B39AA1DCB833}"/>
    <cellStyle name="Normal 7 6 3 3 9" xfId="29669" xr:uid="{5A811436-6D74-48D3-AB9A-EE7538A6A6FC}"/>
    <cellStyle name="Normal 7 6 3 4" xfId="1492" xr:uid="{00000000-0005-0000-0000-0000AD070000}"/>
    <cellStyle name="Normal 7 6 3 4 2" xfId="3495" xr:uid="{00000000-0005-0000-0000-00000B090000}"/>
    <cellStyle name="Normal 7 6 3 4 2 2" xfId="6547" xr:uid="{BDCE6B7E-62BD-4044-B894-D9E0A2E850C9}"/>
    <cellStyle name="Normal 7 6 3 4 2 2 2" xfId="25816" xr:uid="{7B4532F0-478E-4AB7-9ED1-5AA482BF542A}"/>
    <cellStyle name="Normal 7 6 3 4 2 2 3" xfId="16120" xr:uid="{35E135D1-54BB-4081-99BA-AEF677987A76}"/>
    <cellStyle name="Normal 7 6 3 4 2 3" xfId="8573" xr:uid="{90BA02D6-CC03-4693-9CC9-BCB83579C29B}"/>
    <cellStyle name="Normal 7 6 3 4 2 3 2" xfId="18953" xr:uid="{65545394-FAE5-44BB-B2F1-507185147897}"/>
    <cellStyle name="Normal 7 6 3 4 2 4" xfId="11406" xr:uid="{CFF84FD6-9744-4EFE-86F3-8F7164451CEF}"/>
    <cellStyle name="Normal 7 6 3 4 2 4 2" xfId="21786" xr:uid="{1D951B25-C0C3-4BD6-96F5-5A17B8028CF0}"/>
    <cellStyle name="Normal 7 6 3 4 2 5" xfId="23154" xr:uid="{2B59EF41-2E53-450E-A5F1-810ABB2CF3ED}"/>
    <cellStyle name="Normal 7 6 3 4 2 6" xfId="14087" xr:uid="{9879ECFA-35C0-46D6-8663-23859D7AC2AF}"/>
    <cellStyle name="Normal 7 6 3 4 3" xfId="2844" xr:uid="{00000000-0005-0000-0000-00000C090000}"/>
    <cellStyle name="Normal 7 6 3 4 3 2" xfId="6058" xr:uid="{7FB49BD6-6F31-4B45-B557-17E3453C031E}"/>
    <cellStyle name="Normal 7 6 3 4 3 2 2" xfId="27110" xr:uid="{55A0543A-1117-4D83-A7B8-F9A9D7E41E40}"/>
    <cellStyle name="Normal 7 6 3 4 3 2 3" xfId="15513" xr:uid="{D16F7FB5-F41D-421D-A9B9-779147882517}"/>
    <cellStyle name="Normal 7 6 3 4 3 3" xfId="7966" xr:uid="{15655578-63B4-41BF-A5B3-024B7D70EB39}"/>
    <cellStyle name="Normal 7 6 3 4 3 3 2" xfId="18346" xr:uid="{630A5C95-8882-492D-8B3C-D91C8593B88B}"/>
    <cellStyle name="Normal 7 6 3 4 3 4" xfId="10799" xr:uid="{3EEDB382-2C2E-4827-8256-DD31D1484B28}"/>
    <cellStyle name="Normal 7 6 3 4 3 4 2" xfId="21179" xr:uid="{9D54FC28-AC6C-48D7-AEFC-121BF1CB48EB}"/>
    <cellStyle name="Normal 7 6 3 4 3 5" xfId="25337" xr:uid="{16C01234-1BA7-4D1A-9A8A-A36392ED2FF9}"/>
    <cellStyle name="Normal 7 6 3 4 3 6" xfId="13324" xr:uid="{DE1E783A-8BA0-4C3B-8CCC-83EDD34DE2B3}"/>
    <cellStyle name="Normal 7 6 3 4 4" xfId="4227" xr:uid="{32C5111D-E894-401D-8BA7-B9AF0DE3D009}"/>
    <cellStyle name="Normal 7 6 3 4 4 2" xfId="8999" xr:uid="{75079CD1-BECF-4205-B52C-BD9B59C4C153}"/>
    <cellStyle name="Normal 7 6 3 4 4 2 2" xfId="19379" xr:uid="{F7166BD3-B39C-465F-B5F9-DDCE8F8F3F52}"/>
    <cellStyle name="Normal 7 6 3 4 4 3" xfId="11832" xr:uid="{1463F024-B423-4C98-815A-F12B8C80C849}"/>
    <cellStyle name="Normal 7 6 3 4 4 3 2" xfId="22212" xr:uid="{13DD88AD-FF73-4A21-BE70-28E43FA1F7E0}"/>
    <cellStyle name="Normal 7 6 3 4 4 4" xfId="23207" xr:uid="{BBA65995-B27D-45A9-BD56-3555EE9DE275}"/>
    <cellStyle name="Normal 7 6 3 4 4 5" xfId="16546" xr:uid="{23563D06-ACFA-4D53-8FAB-2687F20D5518}"/>
    <cellStyle name="Normal 7 6 3 4 5" xfId="5489" xr:uid="{B1CB6DCF-31E2-43F8-A244-6C39885D46AF}"/>
    <cellStyle name="Normal 7 6 3 4 5 2" xfId="14785" xr:uid="{95E64EF2-3171-4025-9C61-DD362010BBE1}"/>
    <cellStyle name="Normal 7 6 3 4 6" xfId="7238" xr:uid="{108BD58C-916F-48C3-9672-7A310AE010EF}"/>
    <cellStyle name="Normal 7 6 3 4 6 2" xfId="17618" xr:uid="{C5E76D88-3368-4496-BCBD-A49B920BB512}"/>
    <cellStyle name="Normal 7 6 3 4 7" xfId="10071" xr:uid="{1CFE59E8-5846-4B0B-A048-57B198C01098}"/>
    <cellStyle name="Normal 7 6 3 4 7 2" xfId="20451" xr:uid="{2EC0ED5F-C82F-46A2-8D96-111897ACAF92}"/>
    <cellStyle name="Normal 7 6 3 4 8" xfId="25110" xr:uid="{1645CE95-CC52-4795-AA28-D0ACA599BC28}"/>
    <cellStyle name="Normal 7 6 3 4 9" xfId="12802" xr:uid="{861CFB80-084F-49F2-BC7A-8CE1FD2B9E70}"/>
    <cellStyle name="Normal 7 6 3 5" xfId="1493" xr:uid="{00000000-0005-0000-0000-0000AE070000}"/>
    <cellStyle name="Normal 7 6 3 5 2" xfId="4605" xr:uid="{334770A4-F9AD-44B1-9E35-20123E2610C4}"/>
    <cellStyle name="Normal 7 6 3 5 2 2" xfId="9377" xr:uid="{0A3E0FEE-8653-4C0D-A345-B0A5A370D5F5}"/>
    <cellStyle name="Normal 7 6 3 5 2 2 2" xfId="29345" xr:uid="{BA7A14BD-8546-4157-B552-4D65E2B154EF}"/>
    <cellStyle name="Normal 7 6 3 5 2 2 3" xfId="19757" xr:uid="{55B73C30-5F3E-4A07-AAD1-7978DB1C75D8}"/>
    <cellStyle name="Normal 7 6 3 5 2 3" xfId="12210" xr:uid="{00F0E0D4-CA95-4E8F-A0C3-023838EADDCF}"/>
    <cellStyle name="Normal 7 6 3 5 2 3 2" xfId="22590" xr:uid="{2DBB6977-B16C-4C03-9F51-82159352EC90}"/>
    <cellStyle name="Normal 7 6 3 5 2 4" xfId="25452" xr:uid="{F2EF33B9-DD57-4843-BF51-CF9E8EF3466B}"/>
    <cellStyle name="Normal 7 6 3 5 2 5" xfId="16924" xr:uid="{8A2C4A4E-12AD-476D-B7FD-3F9AE25A9C30}"/>
    <cellStyle name="Normal 7 6 3 5 3" xfId="5490" xr:uid="{78A76860-74B0-42D7-8CAB-5F737FE07FBE}"/>
    <cellStyle name="Normal 7 6 3 5 3 2" xfId="27480" xr:uid="{7F98AA3E-87F5-46D2-8F9F-22BC5432271A}"/>
    <cellStyle name="Normal 7 6 3 5 3 3" xfId="14786" xr:uid="{4591BEF2-F23B-4A12-B0A5-E1E40B0CBD23}"/>
    <cellStyle name="Normal 7 6 3 5 4" xfId="7239" xr:uid="{C134C1AF-352F-41CC-A63F-8160F9B16606}"/>
    <cellStyle name="Normal 7 6 3 5 4 2" xfId="17619" xr:uid="{908330EF-5FDB-4180-9CAA-5D7CAC7F7E2B}"/>
    <cellStyle name="Normal 7 6 3 5 5" xfId="10072" xr:uid="{8374ABE6-97A6-401D-8078-3437C41512B6}"/>
    <cellStyle name="Normal 7 6 3 5 5 2" xfId="20452" xr:uid="{A09BCBE1-F36A-4F23-8013-7B3682F03646}"/>
    <cellStyle name="Normal 7 6 3 5 6" xfId="24064" xr:uid="{F27258FD-AF9D-4FDF-AFF2-21ACF01FCDB7}"/>
    <cellStyle name="Normal 7 6 3 5 7" xfId="14088" xr:uid="{6FE82AB9-A0E6-4E41-AB83-B9B16AA87F12}"/>
    <cellStyle name="Normal 7 6 3 6" xfId="3000" xr:uid="{00000000-0005-0000-0000-00000E090000}"/>
    <cellStyle name="Normal 7 6 3 6 2" xfId="6149" xr:uid="{D2225D40-537E-4931-856D-C80A52FF4BFA}"/>
    <cellStyle name="Normal 7 6 3 6 2 2" xfId="24292" xr:uid="{26C16EB9-858D-4BD4-9CFC-A8959CDF03BA}"/>
    <cellStyle name="Normal 7 6 3 6 2 3" xfId="15627" xr:uid="{27642C92-841C-4AFF-A755-FBC6D1CD5A2F}"/>
    <cellStyle name="Normal 7 6 3 6 3" xfId="8080" xr:uid="{CAC6634D-B02E-46B0-97B1-64A92891BB5A}"/>
    <cellStyle name="Normal 7 6 3 6 3 2" xfId="18460" xr:uid="{011E2817-E21F-42F8-8972-6FD23128CA95}"/>
    <cellStyle name="Normal 7 6 3 6 4" xfId="10913" xr:uid="{A9C75B3C-8F6C-49E9-9579-D72106984BF7}"/>
    <cellStyle name="Normal 7 6 3 6 4 2" xfId="21293" xr:uid="{2DDB2999-8856-41A9-BB9E-8E60C308C139}"/>
    <cellStyle name="Normal 7 6 3 6 5" xfId="23061" xr:uid="{E42710B7-7567-4CFC-8C13-A58F2CF6B02A}"/>
    <cellStyle name="Normal 7 6 3 6 6" xfId="13500" xr:uid="{262120CC-206C-4228-98C6-2FE900E4E433}"/>
    <cellStyle name="Normal 7 6 3 7" xfId="2476" xr:uid="{00000000-0005-0000-0000-00000F090000}"/>
    <cellStyle name="Normal 7 6 3 7 2" xfId="5764" xr:uid="{D54B627D-F2BB-47A4-8AAC-8C90500B1422}"/>
    <cellStyle name="Normal 7 6 3 7 2 2" xfId="27189" xr:uid="{5AE2C8CB-5B95-4C16-9ED1-D003474EDB5F}"/>
    <cellStyle name="Normal 7 6 3 7 2 3" xfId="15148" xr:uid="{228B54B7-1555-4C16-BE58-ACEEF3A67042}"/>
    <cellStyle name="Normal 7 6 3 7 3" xfId="7601" xr:uid="{4BD16946-689F-47B3-8C7A-0D7BA2F18EA5}"/>
    <cellStyle name="Normal 7 6 3 7 3 2" xfId="17981" xr:uid="{8F73512D-077C-4320-8FF6-BC40E720BEE9}"/>
    <cellStyle name="Normal 7 6 3 7 4" xfId="10434" xr:uid="{2CFE7D18-FF92-4123-B761-3B4491F2CFA2}"/>
    <cellStyle name="Normal 7 6 3 7 4 2" xfId="20814" xr:uid="{2707D9FB-9E67-43DB-962B-7B7F5F705B63}"/>
    <cellStyle name="Normal 7 6 3 7 5" xfId="23767" xr:uid="{936336D0-0778-4AE6-9464-D33BF9F6A356}"/>
    <cellStyle name="Normal 7 6 3 7 6" xfId="12864" xr:uid="{082891E5-27E3-4D78-A5F1-3147C37C3EE4}"/>
    <cellStyle name="Normal 7 6 3 8" xfId="2230" xr:uid="{00000000-0005-0000-0000-0000FC080000}"/>
    <cellStyle name="Normal 7 6 3 8 2" xfId="7357" xr:uid="{B0DD7F28-8B64-421D-811E-519E770901DA}"/>
    <cellStyle name="Normal 7 6 3 8 2 2" xfId="17737" xr:uid="{BB0AB26C-8DA6-4783-AA0E-4EAA007CB7EF}"/>
    <cellStyle name="Normal 7 6 3 8 3" xfId="10190" xr:uid="{BEBBE2B1-8816-4318-AE32-5D46A10282F2}"/>
    <cellStyle name="Normal 7 6 3 8 3 2" xfId="20570" xr:uid="{B88BB2F0-AE3C-4FF5-95A4-01B02DFB5404}"/>
    <cellStyle name="Normal 7 6 3 8 4" xfId="23683" xr:uid="{CED53B9C-BA16-4491-B6F8-6BD65392DCD9}"/>
    <cellStyle name="Normal 7 6 3 8 5" xfId="14904" xr:uid="{7AF9EC48-2BFE-41A4-97B8-C7DC6094307C}"/>
    <cellStyle name="Normal 7 6 3 9" xfId="4081" xr:uid="{EF2773C0-75F8-4338-8D49-6A223B83D823}"/>
    <cellStyle name="Normal 7 6 3 9 2" xfId="8859" xr:uid="{C24C100F-3C93-4C78-BABE-8D3DA12C1E19}"/>
    <cellStyle name="Normal 7 6 3 9 2 2" xfId="19239" xr:uid="{B526C73A-CE7A-462A-BBCE-70A06B044FE8}"/>
    <cellStyle name="Normal 7 6 3 9 3" xfId="11692" xr:uid="{A39B2275-139E-43AE-9E93-1C45495EAD8D}"/>
    <cellStyle name="Normal 7 6 3 9 3 2" xfId="22072" xr:uid="{24D02D32-3058-49EF-824F-F7408B5EB3A0}"/>
    <cellStyle name="Normal 7 6 3 9 4" xfId="16406" xr:uid="{F289F06D-4061-4F56-A06D-D8BCDAA2EEB2}"/>
    <cellStyle name="Normal 7 6 4" xfId="1494" xr:uid="{00000000-0005-0000-0000-0000AF070000}"/>
    <cellStyle name="Normal 7 6 4 10" xfId="7240" xr:uid="{035EE198-4A52-4876-87A0-070F5F7708CF}"/>
    <cellStyle name="Normal 7 6 4 10 2" xfId="17620" xr:uid="{D89DF4CC-0987-4DE1-8B85-5A0C99566751}"/>
    <cellStyle name="Normal 7 6 4 11" xfId="10073" xr:uid="{F5343F40-5D9A-4340-8BBF-07E79251F3C3}"/>
    <cellStyle name="Normal 7 6 4 11 2" xfId="20453" xr:uid="{B702B95F-96D1-4434-9D40-676A330F5478}"/>
    <cellStyle name="Normal 7 6 4 12" xfId="24698" xr:uid="{0F9783B3-1B61-4494-BDB0-5321A3955761}"/>
    <cellStyle name="Normal 7 6 4 13" xfId="12442" xr:uid="{E596B25F-4216-4C7F-AFEA-51C74067E89C}"/>
    <cellStyle name="Normal 7 6 4 2" xfId="1495" xr:uid="{00000000-0005-0000-0000-0000B0070000}"/>
    <cellStyle name="Normal 7 6 4 2 10" xfId="10074" xr:uid="{49AB007F-0B85-4E9B-9297-7FAB9EDD1A13}"/>
    <cellStyle name="Normal 7 6 4 2 10 2" xfId="20454" xr:uid="{07B8A567-6003-482F-A8D1-6F8D08720156}"/>
    <cellStyle name="Normal 7 6 4 2 11" xfId="24833" xr:uid="{84097491-E54A-4F8D-89AD-642D736C2ECF}"/>
    <cellStyle name="Normal 7 6 4 2 12" xfId="12645" xr:uid="{D133F7A5-CB7E-41D0-B1D2-C6384AA4A48A}"/>
    <cellStyle name="Normal 7 6 4 2 2" xfId="1496" xr:uid="{00000000-0005-0000-0000-0000B1070000}"/>
    <cellStyle name="Normal 7 6 4 2 2 2" xfId="3497" xr:uid="{00000000-0005-0000-0000-000013090000}"/>
    <cellStyle name="Normal 7 6 4 2 2 2 2" xfId="6549" xr:uid="{214EEB64-1D93-45D2-8CEE-24CCB5F09020}"/>
    <cellStyle name="Normal 7 6 4 2 2 2 2 2" xfId="26709" xr:uid="{2A3AD107-4414-477B-8FB4-A88673D3BC25}"/>
    <cellStyle name="Normal 7 6 4 2 2 2 2 3" xfId="27004" xr:uid="{39EEA1F4-25C0-4828-9CB9-0A7767AB67EE}"/>
    <cellStyle name="Normal 7 6 4 2 2 2 2 4" xfId="16122" xr:uid="{C223E3D0-527D-4D4A-AC2A-7D30010B4321}"/>
    <cellStyle name="Normal 7 6 4 2 2 2 3" xfId="8575" xr:uid="{CA2E8B40-3298-401D-9DF9-9D47F9083327}"/>
    <cellStyle name="Normal 7 6 4 2 2 2 3 2" xfId="28953" xr:uid="{285D4BB7-57D0-491B-8105-EBF2388F0C4C}"/>
    <cellStyle name="Normal 7 6 4 2 2 2 3 3" xfId="18955" xr:uid="{A56A4225-07CA-4D6C-95D3-ED802EA7B0A3}"/>
    <cellStyle name="Normal 7 6 4 2 2 2 4" xfId="11408" xr:uid="{DA0BBD34-69D9-440E-BD34-6F0EE9C954A7}"/>
    <cellStyle name="Normal 7 6 4 2 2 2 4 2" xfId="21788" xr:uid="{674CA4BB-0812-40C8-A408-5A3CF9E6C347}"/>
    <cellStyle name="Normal 7 6 4 2 2 2 5" xfId="25575" xr:uid="{2A25585F-AAD2-4C72-8326-06640CEA80EE}"/>
    <cellStyle name="Normal 7 6 4 2 2 2 6" xfId="14090" xr:uid="{62891AED-D085-4513-83D0-0FDF749C6787}"/>
    <cellStyle name="Normal 7 6 4 2 2 3" xfId="4378" xr:uid="{6B0C6F2C-F1EA-4317-B151-4A0E02E17B31}"/>
    <cellStyle name="Normal 7 6 4 2 2 3 2" xfId="9150" xr:uid="{5E25D483-94C1-4C6C-8F93-262F279AE31D}"/>
    <cellStyle name="Normal 7 6 4 2 2 3 2 2" xfId="29193" xr:uid="{1C357637-EB2A-4B49-B8E1-5CFCFBEF3DA0}"/>
    <cellStyle name="Normal 7 6 4 2 2 3 2 3" xfId="19530" xr:uid="{008419AC-12D3-4030-8471-7A11685807FB}"/>
    <cellStyle name="Normal 7 6 4 2 2 3 3" xfId="11983" xr:uid="{CE59ADFC-3D0E-4D8E-A1E0-67BF151C7A21}"/>
    <cellStyle name="Normal 7 6 4 2 2 3 3 2" xfId="22363" xr:uid="{D470C0D9-346B-4FF2-AE3C-7631F48FE8B6}"/>
    <cellStyle name="Normal 7 6 4 2 2 3 4" xfId="24132" xr:uid="{01CA1647-475F-4DAE-A951-51BAB4AE9EB2}"/>
    <cellStyle name="Normal 7 6 4 2 2 3 5" xfId="16697" xr:uid="{ADD8F09B-422D-4159-884D-963C9A8967E0}"/>
    <cellStyle name="Normal 7 6 4 2 2 4" xfId="5493" xr:uid="{C30A7CF7-8099-4867-879B-2A15BF15C23D}"/>
    <cellStyle name="Normal 7 6 4 2 2 4 2" xfId="26926" xr:uid="{51714018-8DA3-4B95-8778-06DDBC6938DC}"/>
    <cellStyle name="Normal 7 6 4 2 2 4 3" xfId="14789" xr:uid="{76D31EED-C37C-4B0B-9F52-FB4C8E514434}"/>
    <cellStyle name="Normal 7 6 4 2 2 5" xfId="7242" xr:uid="{80EAA8DB-BAA0-4ABA-8A4D-573BCCD6D179}"/>
    <cellStyle name="Normal 7 6 4 2 2 5 2" xfId="17622" xr:uid="{96D2DF67-A618-41C9-9E6F-6575B034B959}"/>
    <cellStyle name="Normal 7 6 4 2 2 6" xfId="10075" xr:uid="{5C6DCC4E-28BF-4E27-8114-ADE19AE0B452}"/>
    <cellStyle name="Normal 7 6 4 2 2 6 2" xfId="20455" xr:uid="{8A009F11-04D3-497F-9B78-CB0EFDD8CB6B}"/>
    <cellStyle name="Normal 7 6 4 2 2 7" xfId="24577" xr:uid="{1A61F48B-7205-49C2-AA4D-4F3208C1919B}"/>
    <cellStyle name="Normal 7 6 4 2 2 8" xfId="13328" xr:uid="{6FA52218-8A77-4EF4-94F5-80A5FB768C2E}"/>
    <cellStyle name="Normal 7 6 4 2 3" xfId="3498" xr:uid="{00000000-0005-0000-0000-000014090000}"/>
    <cellStyle name="Normal 7 6 4 2 3 2" xfId="4606" xr:uid="{66F6D489-D49B-45AF-ADD0-5A63CD6F86D1}"/>
    <cellStyle name="Normal 7 6 4 2 3 2 2" xfId="9378" xr:uid="{13F6ED99-B520-4F0F-962D-7C6496C77841}"/>
    <cellStyle name="Normal 7 6 4 2 3 2 2 2" xfId="29346" xr:uid="{111B7E26-43CD-4734-AC48-BDB1414D34B9}"/>
    <cellStyle name="Normal 7 6 4 2 3 2 2 3" xfId="19758" xr:uid="{0AAD0977-7135-4C42-8D21-D2C61851AABF}"/>
    <cellStyle name="Normal 7 6 4 2 3 2 3" xfId="12211" xr:uid="{0428E7B4-13B1-4215-8937-D2289B0A14E5}"/>
    <cellStyle name="Normal 7 6 4 2 3 2 3 2" xfId="22591" xr:uid="{A0B6B42E-F3D2-408A-BC8A-BADCC9B082A8}"/>
    <cellStyle name="Normal 7 6 4 2 3 2 4" xfId="23244" xr:uid="{09DA1CB3-B645-49A8-8DCF-D310CFCEAA5B}"/>
    <cellStyle name="Normal 7 6 4 2 3 2 5" xfId="16925" xr:uid="{C7D63BF1-7F62-45F4-BCC1-DEFBD46C845A}"/>
    <cellStyle name="Normal 7 6 4 2 3 3" xfId="6550" xr:uid="{F5922A6E-BDD9-4825-BAF7-237878C34A8D}"/>
    <cellStyle name="Normal 7 6 4 2 3 3 2" xfId="27768" xr:uid="{D3CFDD13-73FD-4080-8D31-72CE817E5517}"/>
    <cellStyle name="Normal 7 6 4 2 3 3 3" xfId="16123" xr:uid="{569ACA0E-6D2C-41EF-9BF3-A6E20F299AFA}"/>
    <cellStyle name="Normal 7 6 4 2 3 4" xfId="8576" xr:uid="{0B4CADA8-46D5-435B-AE28-90CAFED1AF89}"/>
    <cellStyle name="Normal 7 6 4 2 3 4 2" xfId="18956" xr:uid="{34F622B0-3350-4944-8D8B-BC2F93F58DE3}"/>
    <cellStyle name="Normal 7 6 4 2 3 5" xfId="11409" xr:uid="{31F6793A-534E-42E2-AD39-BA9DD8743DB4}"/>
    <cellStyle name="Normal 7 6 4 2 3 5 2" xfId="21789" xr:uid="{5673C078-898F-4C9D-B37B-B7F3C28FF66A}"/>
    <cellStyle name="Normal 7 6 4 2 3 6" xfId="23959" xr:uid="{D783E5CE-2E14-4883-88B2-8675FBE6978F}"/>
    <cellStyle name="Normal 7 6 4 2 3 7" xfId="14091" xr:uid="{E2CF11E8-08A7-456F-ABF1-92CDC18F2C5C}"/>
    <cellStyle name="Normal 7 6 4 2 4" xfId="3496" xr:uid="{00000000-0005-0000-0000-000015090000}"/>
    <cellStyle name="Normal 7 6 4 2 4 2" xfId="6548" xr:uid="{CD82B9AD-1120-4375-8BF3-85B1EB5A0DFC}"/>
    <cellStyle name="Normal 7 6 4 2 4 2 2" xfId="26286" xr:uid="{8525F22A-04E3-4DB9-A4BB-91F8DD646266}"/>
    <cellStyle name="Normal 7 6 4 2 4 2 3" xfId="16121" xr:uid="{623069F8-A423-469D-A071-FE11F0374414}"/>
    <cellStyle name="Normal 7 6 4 2 4 3" xfId="8574" xr:uid="{49DD5175-9EA0-48AC-BDD5-DEB9FB6E8565}"/>
    <cellStyle name="Normal 7 6 4 2 4 3 2" xfId="18954" xr:uid="{337F8F82-4C28-41F2-B7E5-F877F277B9EE}"/>
    <cellStyle name="Normal 7 6 4 2 4 4" xfId="11407" xr:uid="{2368853A-E8C0-46E9-A1A2-939D1BB14FD5}"/>
    <cellStyle name="Normal 7 6 4 2 4 4 2" xfId="21787" xr:uid="{69D7CCEF-F97D-42F4-94BB-EB13570F5694}"/>
    <cellStyle name="Normal 7 6 4 2 4 5" xfId="22702" xr:uid="{297823CD-807C-4D59-BFA8-2B0411ACC5E4}"/>
    <cellStyle name="Normal 7 6 4 2 4 6" xfId="14089" xr:uid="{03F4B3A2-BAFC-45D5-9F9A-E46A98E9A94B}"/>
    <cellStyle name="Normal 7 6 4 2 5" xfId="2619" xr:uid="{00000000-0005-0000-0000-000016090000}"/>
    <cellStyle name="Normal 7 6 4 2 5 2" xfId="5881" xr:uid="{CA82C9FA-ECBB-4830-AAC9-1A35263FD096}"/>
    <cellStyle name="Normal 7 6 4 2 5 2 2" xfId="27734" xr:uid="{B4311067-D804-4D03-B5B7-74D45B43874D}"/>
    <cellStyle name="Normal 7 6 4 2 5 2 3" xfId="15291" xr:uid="{062D6E6D-9851-4F2C-B5D5-BD6F47412466}"/>
    <cellStyle name="Normal 7 6 4 2 5 3" xfId="7744" xr:uid="{D11D1D9F-CBC8-439E-9280-87A8061AD43A}"/>
    <cellStyle name="Normal 7 6 4 2 5 3 2" xfId="18124" xr:uid="{C2F39C00-C66C-4C15-BBDB-2798A8E8031C}"/>
    <cellStyle name="Normal 7 6 4 2 5 4" xfId="10577" xr:uid="{03D8FC28-5C5B-4C0F-95C5-F44C702848F1}"/>
    <cellStyle name="Normal 7 6 4 2 5 4 2" xfId="20957" xr:uid="{BA2958BA-73A3-40F8-BDF5-31AD53E6180E}"/>
    <cellStyle name="Normal 7 6 4 2 5 5" xfId="23641" xr:uid="{89F6BECF-0EC9-478F-B1DE-95553FB28B0C}"/>
    <cellStyle name="Normal 7 6 4 2 5 6" xfId="13007" xr:uid="{B1E7B27F-1398-479E-9BD9-CC4DE1E4F93F}"/>
    <cellStyle name="Normal 7 6 4 2 6" xfId="2411" xr:uid="{00000000-0005-0000-0000-000011090000}"/>
    <cellStyle name="Normal 7 6 4 2 6 2" xfId="7538" xr:uid="{909C80D6-F97A-4A5F-9535-F2822C42DD2D}"/>
    <cellStyle name="Normal 7 6 4 2 6 2 2" xfId="17918" xr:uid="{2E747C5F-4256-4B90-9FCC-72116FC8D146}"/>
    <cellStyle name="Normal 7 6 4 2 6 3" xfId="10371" xr:uid="{DA9631A7-2BA3-48D2-B158-0A801C9D75EF}"/>
    <cellStyle name="Normal 7 6 4 2 6 3 2" xfId="20751" xr:uid="{218BD272-9FA9-449E-989D-FAA0659443DC}"/>
    <cellStyle name="Normal 7 6 4 2 6 4" xfId="22962" xr:uid="{DB140B91-8617-458B-A1D6-A52A595FFBAA}"/>
    <cellStyle name="Normal 7 6 4 2 6 5" xfId="15085" xr:uid="{9D2CFA7D-55B1-4DF9-9125-26CBC1EC63D4}"/>
    <cellStyle name="Normal 7 6 4 2 7" xfId="4108" xr:uid="{77E46761-4AE2-4ED7-BEE7-7728377FC1FB}"/>
    <cellStyle name="Normal 7 6 4 2 7 2" xfId="8880" xr:uid="{6C0F0865-8587-43DB-AB1E-FC6EE651C3FE}"/>
    <cellStyle name="Normal 7 6 4 2 7 2 2" xfId="19260" xr:uid="{79693B14-F256-438F-80F3-2E9EAE2685D3}"/>
    <cellStyle name="Normal 7 6 4 2 7 3" xfId="11713" xr:uid="{BD46F7F7-AF10-44E4-A8E7-4A239FB3CAE8}"/>
    <cellStyle name="Normal 7 6 4 2 7 3 2" xfId="22093" xr:uid="{4BC53BCB-BF34-4BCB-87E8-584A463F96BE}"/>
    <cellStyle name="Normal 7 6 4 2 7 4" xfId="16427" xr:uid="{161D2999-90BA-4C98-82B4-AAA544CB94F7}"/>
    <cellStyle name="Normal 7 6 4 2 8" xfId="5492" xr:uid="{ED208182-AB4A-43E2-B8D4-3D0E4CE3FC3D}"/>
    <cellStyle name="Normal 7 6 4 2 8 2" xfId="14788" xr:uid="{827BB9A6-6F22-42F9-97F6-75D452236B82}"/>
    <cellStyle name="Normal 7 6 4 2 9" xfId="7241" xr:uid="{5FCE118D-9011-46AC-97E4-C1A923D60652}"/>
    <cellStyle name="Normal 7 6 4 2 9 2" xfId="17621" xr:uid="{F5FC5549-0709-4391-A1B4-7DFCAB1765FB}"/>
    <cellStyle name="Normal 7 6 4 3" xfId="1497" xr:uid="{00000000-0005-0000-0000-0000B2070000}"/>
    <cellStyle name="Normal 7 6 4 3 2" xfId="3499" xr:uid="{00000000-0005-0000-0000-000018090000}"/>
    <cellStyle name="Normal 7 6 4 3 2 2" xfId="6551" xr:uid="{D5D721FD-4294-41E9-9E53-B39918ABA39F}"/>
    <cellStyle name="Normal 7 6 4 3 2 2 2" xfId="23054" xr:uid="{3BE78620-1BC4-4DF3-A5DE-DB2C98BC7C91}"/>
    <cellStyle name="Normal 7 6 4 3 2 2 3" xfId="26087" xr:uid="{F8B224D6-DEB0-48B7-8C9E-E1D80A12A2C2}"/>
    <cellStyle name="Normal 7 6 4 3 2 2 4" xfId="16124" xr:uid="{A36195B5-1EBC-40F4-A100-AC26DF93E762}"/>
    <cellStyle name="Normal 7 6 4 3 2 3" xfId="8577" xr:uid="{937966F0-4210-4544-AC52-3D1795A1E072}"/>
    <cellStyle name="Normal 7 6 4 3 2 3 2" xfId="28954" xr:uid="{A459C81F-790B-4A1C-B115-EB72415FCA89}"/>
    <cellStyle name="Normal 7 6 4 3 2 3 3" xfId="18957" xr:uid="{C9A2FCA2-BCF3-40D5-9E91-1625D7C4269A}"/>
    <cellStyle name="Normal 7 6 4 3 2 4" xfId="11410" xr:uid="{781009EA-ACEE-4181-95A0-1AD5234FF42C}"/>
    <cellStyle name="Normal 7 6 4 3 2 4 2" xfId="21790" xr:uid="{DF504D84-6586-4591-BEFB-5063037976D2}"/>
    <cellStyle name="Normal 7 6 4 3 2 5" xfId="24722" xr:uid="{E9ECF8B6-8C80-4E7D-A69B-84FDD893AE7D}"/>
    <cellStyle name="Normal 7 6 4 3 2 6" xfId="14092" xr:uid="{82571571-29DA-43BB-B6F9-C12F49F1DAAC}"/>
    <cellStyle name="Normal 7 6 4 3 3" xfId="2846" xr:uid="{00000000-0005-0000-0000-000019090000}"/>
    <cellStyle name="Normal 7 6 4 3 3 2" xfId="6059" xr:uid="{0DA2B59D-B791-46D6-8532-4C10B6B91FBA}"/>
    <cellStyle name="Normal 7 6 4 3 3 2 2" xfId="28356" xr:uid="{5D105145-8517-4BE2-A09D-ECFB5DEA7455}"/>
    <cellStyle name="Normal 7 6 4 3 3 2 3" xfId="15515" xr:uid="{096319CA-E769-4DE6-BECA-93CE94F800F8}"/>
    <cellStyle name="Normal 7 6 4 3 3 3" xfId="7968" xr:uid="{2F5CE179-3A0F-4A9D-B401-53D318BCBD18}"/>
    <cellStyle name="Normal 7 6 4 3 3 3 2" xfId="18348" xr:uid="{FBFA4E50-9252-468E-8F29-60E2C05BE592}"/>
    <cellStyle name="Normal 7 6 4 3 3 4" xfId="10801" xr:uid="{3E22AB5A-4335-420E-80AD-C0134BE393BF}"/>
    <cellStyle name="Normal 7 6 4 3 3 4 2" xfId="21181" xr:uid="{8CE11DFB-2E08-48D4-ABB7-4E2446763A20}"/>
    <cellStyle name="Normal 7 6 4 3 3 5" xfId="24986" xr:uid="{2B1A971E-F5B0-47FF-8658-F8F56EDA747D}"/>
    <cellStyle name="Normal 7 6 4 3 3 6" xfId="13327" xr:uid="{4E9911BA-E1F1-432A-85FE-474B10F1C98E}"/>
    <cellStyle name="Normal 7 6 4 3 4" xfId="4228" xr:uid="{5644E9A4-EBAE-4A30-A3A7-814AEB5E2BBD}"/>
    <cellStyle name="Normal 7 6 4 3 4 2" xfId="9000" xr:uid="{1F1E9345-0D5F-4EB5-BC77-66AA88AF8084}"/>
    <cellStyle name="Normal 7 6 4 3 4 2 2" xfId="29075" xr:uid="{04EF2121-8F9D-47E1-95D6-2A96462046A0}"/>
    <cellStyle name="Normal 7 6 4 3 4 2 3" xfId="19380" xr:uid="{00120F8E-2E91-487F-AC3F-BD77EFA709C8}"/>
    <cellStyle name="Normal 7 6 4 3 4 3" xfId="11833" xr:uid="{3133CD66-DEC5-48F4-9AAD-E488D033F91C}"/>
    <cellStyle name="Normal 7 6 4 3 4 3 2" xfId="22213" xr:uid="{AB3E41C7-A31C-482C-8829-CDF220706801}"/>
    <cellStyle name="Normal 7 6 4 3 4 4" xfId="22915" xr:uid="{117F10E1-0F2A-436E-ACBF-F6C29F47C5A9}"/>
    <cellStyle name="Normal 7 6 4 3 4 5" xfId="16547" xr:uid="{A5BEF6C1-15E3-4E49-8272-A8C2C967417A}"/>
    <cellStyle name="Normal 7 6 4 3 5" xfId="5494" xr:uid="{B08F0AA9-0A61-4228-BEC0-06332A122D18}"/>
    <cellStyle name="Normal 7 6 4 3 5 2" xfId="28395" xr:uid="{761A86C3-ED31-49F1-93DC-0C7D04858817}"/>
    <cellStyle name="Normal 7 6 4 3 5 3" xfId="14790" xr:uid="{49F51432-65E2-4899-8358-EACE04E00462}"/>
    <cellStyle name="Normal 7 6 4 3 6" xfId="7243" xr:uid="{F646D13A-AED6-4D8D-A845-E6F81DC4ECAA}"/>
    <cellStyle name="Normal 7 6 4 3 6 2" xfId="17623" xr:uid="{F4ED4057-A56C-40B8-B84C-F083BD5C8E7D}"/>
    <cellStyle name="Normal 7 6 4 3 7" xfId="10076" xr:uid="{DF3E602C-AE99-4F19-BF5D-BA08004E781C}"/>
    <cellStyle name="Normal 7 6 4 3 7 2" xfId="20456" xr:uid="{6D5DAEA5-68AE-4405-8C12-ECE841313B1E}"/>
    <cellStyle name="Normal 7 6 4 3 8" xfId="23340" xr:uid="{635B3F8E-57FD-4427-A73F-46D378261E0D}"/>
    <cellStyle name="Normal 7 6 4 3 9" xfId="12803" xr:uid="{6E0D6631-0B8D-43E8-9700-2101A92FE9BC}"/>
    <cellStyle name="Normal 7 6 4 4" xfId="1498" xr:uid="{00000000-0005-0000-0000-0000B3070000}"/>
    <cellStyle name="Normal 7 6 4 4 2" xfId="4607" xr:uid="{B16931EB-7DAE-4907-8E70-D8B738510EE6}"/>
    <cellStyle name="Normal 7 6 4 4 2 2" xfId="9379" xr:uid="{D3C7172B-6501-44FC-BC19-3FAAE562FBFB}"/>
    <cellStyle name="Normal 7 6 4 4 2 2 2" xfId="29347" xr:uid="{5028358C-192B-4348-BDD4-2BD130CC8A4F}"/>
    <cellStyle name="Normal 7 6 4 4 2 2 3" xfId="19759" xr:uid="{13D538F3-9528-4969-A811-47504BBADF1D}"/>
    <cellStyle name="Normal 7 6 4 4 2 3" xfId="12212" xr:uid="{74B0E405-8302-4CE7-8775-ECA51A499A38}"/>
    <cellStyle name="Normal 7 6 4 4 2 3 2" xfId="22592" xr:uid="{A8AB96D9-7258-42D5-99A1-55B661C2972D}"/>
    <cellStyle name="Normal 7 6 4 4 2 4" xfId="23736" xr:uid="{9C5B22E1-2BF8-44D0-8F15-C795EA035DF6}"/>
    <cellStyle name="Normal 7 6 4 4 2 5" xfId="16926" xr:uid="{7512255A-B8C1-4313-98A9-B8AAA554676D}"/>
    <cellStyle name="Normal 7 6 4 4 3" xfId="5495" xr:uid="{0773F734-9059-4CFF-8EC5-101FF109C416}"/>
    <cellStyle name="Normal 7 6 4 4 3 2" xfId="27783" xr:uid="{1A12C115-CC31-43A4-9197-A7CD1F6F391C}"/>
    <cellStyle name="Normal 7 6 4 4 3 3" xfId="14791" xr:uid="{C18CF4CC-B277-44AB-828B-A04FF0926824}"/>
    <cellStyle name="Normal 7 6 4 4 4" xfId="7244" xr:uid="{6240168D-E640-496A-96A9-F337D8E4203C}"/>
    <cellStyle name="Normal 7 6 4 4 4 2" xfId="17624" xr:uid="{525548CA-F646-40DD-BC6F-23687FEDF6FD}"/>
    <cellStyle name="Normal 7 6 4 4 5" xfId="10077" xr:uid="{CE001266-510D-4FC6-B297-6ECD56E12BDC}"/>
    <cellStyle name="Normal 7 6 4 4 5 2" xfId="20457" xr:uid="{B242D98E-EABD-4686-955D-F8E4E40B0A18}"/>
    <cellStyle name="Normal 7 6 4 4 6" xfId="23473" xr:uid="{D2D71813-8875-4C5D-B3D6-044D13BE8A19}"/>
    <cellStyle name="Normal 7 6 4 4 7" xfId="14093" xr:uid="{AD175A59-4B0F-44EC-9EE9-E862184E4AF4}"/>
    <cellStyle name="Normal 7 6 4 5" xfId="3001" xr:uid="{00000000-0005-0000-0000-00001B090000}"/>
    <cellStyle name="Normal 7 6 4 5 2" xfId="6150" xr:uid="{90578136-11C7-49EF-81BA-156BF174B318}"/>
    <cellStyle name="Normal 7 6 4 5 2 2" xfId="25646" xr:uid="{50B6CDAF-0D17-4CD8-90BD-95FF3A06F049}"/>
    <cellStyle name="Normal 7 6 4 5 2 3" xfId="27507" xr:uid="{E3DABAFF-4279-48AD-9175-C601B5BFAC61}"/>
    <cellStyle name="Normal 7 6 4 5 2 4" xfId="15628" xr:uid="{59D28FE0-3EBB-4B33-8B51-3592740E3B8E}"/>
    <cellStyle name="Normal 7 6 4 5 3" xfId="8081" xr:uid="{1593290C-B0DA-4379-A3E0-534ACFF6909F}"/>
    <cellStyle name="Normal 7 6 4 5 3 2" xfId="28771" xr:uid="{03946E0B-3269-497D-B1B4-77B97149BEDE}"/>
    <cellStyle name="Normal 7 6 4 5 3 3" xfId="18461" xr:uid="{BF16C1A0-9822-4D47-A742-0B5348BF515D}"/>
    <cellStyle name="Normal 7 6 4 5 4" xfId="10914" xr:uid="{15D1B895-427B-42C9-8218-BC101DA53385}"/>
    <cellStyle name="Normal 7 6 4 5 4 2" xfId="21294" xr:uid="{07E05386-D6B5-4F0F-9541-E2ADBF877C18}"/>
    <cellStyle name="Normal 7 6 4 5 5" xfId="22987" xr:uid="{AA691454-5113-4FB4-87D2-11739E7C604C}"/>
    <cellStyle name="Normal 7 6 4 5 6" xfId="13501" xr:uid="{80EDD499-EB67-449A-A662-417C08D2759D}"/>
    <cellStyle name="Normal 7 6 4 6" xfId="2456" xr:uid="{00000000-0005-0000-0000-00001C090000}"/>
    <cellStyle name="Normal 7 6 4 6 2" xfId="5748" xr:uid="{5C7ECC11-5A5E-4742-93C1-93ABCAF451DD}"/>
    <cellStyle name="Normal 7 6 4 6 2 2" xfId="27518" xr:uid="{0B431D5C-5A9F-40C1-A469-B3FB46C54045}"/>
    <cellStyle name="Normal 7 6 4 6 2 3" xfId="15128" xr:uid="{7786E342-5940-4005-A46E-4386156685AA}"/>
    <cellStyle name="Normal 7 6 4 6 3" xfId="7581" xr:uid="{6614F47F-3B61-438F-A015-54D8ED0B784D}"/>
    <cellStyle name="Normal 7 6 4 6 3 2" xfId="17961" xr:uid="{582818AA-C3A4-4DAA-8F13-7948F36C02D0}"/>
    <cellStyle name="Normal 7 6 4 6 4" xfId="10414" xr:uid="{0840C9DB-4E69-40F0-BEE7-88E70FFD731F}"/>
    <cellStyle name="Normal 7 6 4 6 4 2" xfId="20794" xr:uid="{12344003-0DAF-491F-972E-91BB6DFF52CC}"/>
    <cellStyle name="Normal 7 6 4 6 5" xfId="23395" xr:uid="{9FA5B035-2601-4F75-8A83-5A87EB96104D}"/>
    <cellStyle name="Normal 7 6 4 6 6" xfId="12844" xr:uid="{9ED57ABB-C750-4436-896D-DA1DBDFB3F0B}"/>
    <cellStyle name="Normal 7 6 4 7" xfId="2210" xr:uid="{00000000-0005-0000-0000-000010090000}"/>
    <cellStyle name="Normal 7 6 4 7 2" xfId="7337" xr:uid="{C6DD2CEB-8E2E-467D-BAE0-3FBCF447319B}"/>
    <cellStyle name="Normal 7 6 4 7 2 2" xfId="17717" xr:uid="{29EE4852-5465-45F1-8671-6D1F0111BE9B}"/>
    <cellStyle name="Normal 7 6 4 7 3" xfId="10170" xr:uid="{41AD4F93-CE63-4CAF-8287-65AE5F09F554}"/>
    <cellStyle name="Normal 7 6 4 7 3 2" xfId="20550" xr:uid="{438D9016-FB78-4B8E-BF5E-6395939B03E9}"/>
    <cellStyle name="Normal 7 6 4 7 4" xfId="23894" xr:uid="{0CADA542-F7D4-4031-8302-CBD27A5EA11C}"/>
    <cellStyle name="Normal 7 6 4 7 5" xfId="14884" xr:uid="{2FCCF03A-40FB-4A4C-BEB3-A1933E008AB1}"/>
    <cellStyle name="Normal 7 6 4 8" xfId="4084" xr:uid="{11850CE3-2A1F-47EF-B471-999DD0D6EC39}"/>
    <cellStyle name="Normal 7 6 4 8 2" xfId="8861" xr:uid="{FE95634D-8F33-41D2-9E6C-F65192F00752}"/>
    <cellStyle name="Normal 7 6 4 8 2 2" xfId="19241" xr:uid="{8BE33F30-94BC-4BBC-8383-2CB6173F8692}"/>
    <cellStyle name="Normal 7 6 4 8 3" xfId="11694" xr:uid="{CE13F861-80D1-45D9-B0C6-B1E764EFA1C2}"/>
    <cellStyle name="Normal 7 6 4 8 3 2" xfId="22074" xr:uid="{95A5F071-E116-4268-8948-93F70ECB1FF0}"/>
    <cellStyle name="Normal 7 6 4 8 4" xfId="16408" xr:uid="{C8F0C22F-C200-44E0-8CBD-0716BEC85CC9}"/>
    <cellStyle name="Normal 7 6 4 9" xfId="5491" xr:uid="{D292BAB4-4D87-46A6-BF4A-6386D5DA9302}"/>
    <cellStyle name="Normal 7 6 4 9 2" xfId="14787" xr:uid="{50E78859-CACB-4E35-B1CA-1A390D183C89}"/>
    <cellStyle name="Normal 7 6 5" xfId="1499" xr:uid="{00000000-0005-0000-0000-0000B4070000}"/>
    <cellStyle name="Normal 7 6 5 10" xfId="10078" xr:uid="{DF3FBC87-0B9B-40A1-AE4C-0EAC5DF663CA}"/>
    <cellStyle name="Normal 7 6 5 10 2" xfId="20458" xr:uid="{4EC8ADD7-9EF6-408B-969E-A98714B64BE2}"/>
    <cellStyle name="Normal 7 6 5 11" xfId="24068" xr:uid="{E61F5D74-F8CC-4F82-8A62-7F385A9996D1}"/>
    <cellStyle name="Normal 7 6 5 12" xfId="12646" xr:uid="{FB75F0C5-BC27-4FA1-8CDF-8AB2BD8454C9}"/>
    <cellStyle name="Normal 7 6 5 2" xfId="1500" xr:uid="{00000000-0005-0000-0000-0000B5070000}"/>
    <cellStyle name="Normal 7 6 5 2 2" xfId="1501" xr:uid="{00000000-0005-0000-0000-0000B6070000}"/>
    <cellStyle name="Normal 7 6 5 2 2 2" xfId="5498" xr:uid="{E7D01064-A9DA-43E2-BD7F-8BE99A6CBE46}"/>
    <cellStyle name="Normal 7 6 5 2 2 2 2" xfId="24803" xr:uid="{D74CCB81-EE89-40BD-A651-D2397EED77F1}"/>
    <cellStyle name="Normal 7 6 5 2 2 2 3" xfId="27835" xr:uid="{858DF70D-599C-44FE-BC8D-CCEEAE3631E2}"/>
    <cellStyle name="Normal 7 6 5 2 2 2 4" xfId="14794" xr:uid="{5AFCEABD-88CD-4BC1-A9F3-858BA1A0DB98}"/>
    <cellStyle name="Normal 7 6 5 2 2 3" xfId="7247" xr:uid="{205E6962-B9B9-4764-A254-6B36C81DAA70}"/>
    <cellStyle name="Normal 7 6 5 2 2 3 2" xfId="27679" xr:uid="{903D530F-9213-4378-A3E2-20DB1D6D8E2E}"/>
    <cellStyle name="Normal 7 6 5 2 2 3 3" xfId="27829" xr:uid="{B8EB2944-3F2D-4394-970A-437B5D6F330F}"/>
    <cellStyle name="Normal 7 6 5 2 2 3 4" xfId="17627" xr:uid="{51A2E2CE-64DE-40DE-A6A2-316D44780599}"/>
    <cellStyle name="Normal 7 6 5 2 2 4" xfId="10080" xr:uid="{1A92C8BC-D39C-4639-8D36-28691DFCA540}"/>
    <cellStyle name="Normal 7 6 5 2 2 4 2" xfId="29467" xr:uid="{9F20443E-21B9-494F-B24D-1211805F4477}"/>
    <cellStyle name="Normal 7 6 5 2 2 4 3" xfId="20460" xr:uid="{93EC5B0D-A3C5-4AFE-ADC9-40F688624D8C}"/>
    <cellStyle name="Normal 7 6 5 2 2 5" xfId="24686" xr:uid="{DE10F9B7-7379-4872-8B6A-23698B840900}"/>
    <cellStyle name="Normal 7 6 5 2 2 6" xfId="14094" xr:uid="{B0BE8522-4076-441B-96EA-40824BB98BCA}"/>
    <cellStyle name="Normal 7 6 5 2 3" xfId="2847" xr:uid="{00000000-0005-0000-0000-000020090000}"/>
    <cellStyle name="Normal 7 6 5 2 3 2" xfId="6060" xr:uid="{2D925E2C-A4E9-4D58-917A-11A3E56E570C}"/>
    <cellStyle name="Normal 7 6 5 2 3 2 2" xfId="27686" xr:uid="{08579B00-37A0-4D2D-B741-0D76075C24B8}"/>
    <cellStyle name="Normal 7 6 5 2 3 2 3" xfId="15516" xr:uid="{937FC035-2C2E-4A21-989C-416B995AE6D9}"/>
    <cellStyle name="Normal 7 6 5 2 3 3" xfId="7969" xr:uid="{564FBD73-78CC-4849-8011-285DF5FAEA1D}"/>
    <cellStyle name="Normal 7 6 5 2 3 3 2" xfId="18349" xr:uid="{4B9EECFA-4E80-40F4-8D21-9F0CD286499E}"/>
    <cellStyle name="Normal 7 6 5 2 3 4" xfId="10802" xr:uid="{643B0A30-BEED-4CC2-9056-F8CB97C651AA}"/>
    <cellStyle name="Normal 7 6 5 2 3 4 2" xfId="21182" xr:uid="{BC6BBA72-C174-4E41-B37A-38CFFE3AF547}"/>
    <cellStyle name="Normal 7 6 5 2 3 5" xfId="24229" xr:uid="{2DD603A8-BED6-4F04-BFF2-A5BDD9C3C6AE}"/>
    <cellStyle name="Normal 7 6 5 2 3 6" xfId="13329" xr:uid="{E11FFCF2-C722-4897-80E4-2E9BB38A8AAB}"/>
    <cellStyle name="Normal 7 6 5 2 4" xfId="4229" xr:uid="{BEFF7DA6-1B62-4455-981F-FF52525144C4}"/>
    <cellStyle name="Normal 7 6 5 2 4 2" xfId="9001" xr:uid="{052E31BB-E2DA-475B-AF01-E6B7DC9A4042}"/>
    <cellStyle name="Normal 7 6 5 2 4 2 2" xfId="29076" xr:uid="{F6532E92-B218-496F-A9A0-A9A7BD61A0F8}"/>
    <cellStyle name="Normal 7 6 5 2 4 2 3" xfId="19381" xr:uid="{7DD29C7B-D90B-4FBB-A9F7-7C6E62FCEBD4}"/>
    <cellStyle name="Normal 7 6 5 2 4 3" xfId="11834" xr:uid="{33D767A8-829E-46E3-896D-5754A6CF897C}"/>
    <cellStyle name="Normal 7 6 5 2 4 3 2" xfId="22214" xr:uid="{DD737A68-9990-408A-95BA-F9BE69979620}"/>
    <cellStyle name="Normal 7 6 5 2 4 4" xfId="23843" xr:uid="{D76A78E7-45C2-4F5D-8A2F-1A50B7832796}"/>
    <cellStyle name="Normal 7 6 5 2 4 5" xfId="16548" xr:uid="{2890542C-1270-4BDE-AF4B-E1326976F566}"/>
    <cellStyle name="Normal 7 6 5 2 5" xfId="5497" xr:uid="{57B78EE6-7841-42ED-A2A6-9BDAEA7C889A}"/>
    <cellStyle name="Normal 7 6 5 2 5 2" xfId="27138" xr:uid="{3CB9700E-5A5C-4819-AB08-22F6E62D5BE7}"/>
    <cellStyle name="Normal 7 6 5 2 5 3" xfId="14793" xr:uid="{A7FE7C76-E922-4743-B111-09BC9106E9CC}"/>
    <cellStyle name="Normal 7 6 5 2 6" xfId="7246" xr:uid="{4862564F-D428-4D96-A80C-2DCBD8993F2B}"/>
    <cellStyle name="Normal 7 6 5 2 6 2" xfId="17626" xr:uid="{562F2376-9098-419C-95D0-4E76847DFC1B}"/>
    <cellStyle name="Normal 7 6 5 2 7" xfId="10079" xr:uid="{DC63A437-50E5-491A-AD3F-C1CABC2759BE}"/>
    <cellStyle name="Normal 7 6 5 2 7 2" xfId="20459" xr:uid="{5124A459-17B2-48D3-91D4-BD503E8A9CF2}"/>
    <cellStyle name="Normal 7 6 5 2 8" xfId="23237" xr:uid="{9E3CA18B-B945-400C-9C14-33091210BAF6}"/>
    <cellStyle name="Normal 7 6 5 2 9" xfId="12804" xr:uid="{C37684F4-A37F-4EA8-AAA9-4B7A6619FBB3}"/>
    <cellStyle name="Normal 7 6 5 3" xfId="1502" xr:uid="{00000000-0005-0000-0000-0000B7070000}"/>
    <cellStyle name="Normal 7 6 5 3 2" xfId="4608" xr:uid="{A31E5E11-9452-49DF-82C6-7A872B65B43C}"/>
    <cellStyle name="Normal 7 6 5 3 2 2" xfId="9380" xr:uid="{5D7F5286-3528-42BB-8D71-FDB46231D195}"/>
    <cellStyle name="Normal 7 6 5 3 2 2 2" xfId="29348" xr:uid="{6FA31A69-84ED-4BEC-A0E2-88DDF5E61206}"/>
    <cellStyle name="Normal 7 6 5 3 2 2 3" xfId="19760" xr:uid="{9FBC37E3-2557-4260-A526-F7BB117EF95D}"/>
    <cellStyle name="Normal 7 6 5 3 2 3" xfId="12213" xr:uid="{3BB80120-C50E-4D9B-8D76-121F08A551F3}"/>
    <cellStyle name="Normal 7 6 5 3 2 3 2" xfId="22593" xr:uid="{6BF84990-48C2-4EC4-9B8F-77256D126BCB}"/>
    <cellStyle name="Normal 7 6 5 3 2 4" xfId="23874" xr:uid="{A4373488-25F7-4AE1-A30A-4A24639504D8}"/>
    <cellStyle name="Normal 7 6 5 3 2 5" xfId="16927" xr:uid="{EAA94611-9138-4B12-9179-5EA06D298EEA}"/>
    <cellStyle name="Normal 7 6 5 3 3" xfId="5499" xr:uid="{E7DAD043-6AE3-4AC1-B786-9BBFE7339374}"/>
    <cellStyle name="Normal 7 6 5 3 3 2" xfId="25800" xr:uid="{44967C79-7D0B-4E84-A99E-681F3E8F24C1}"/>
    <cellStyle name="Normal 7 6 5 3 3 3" xfId="28113" xr:uid="{B93C29BC-09E4-4A66-8E44-8F0A6CF78288}"/>
    <cellStyle name="Normal 7 6 5 3 3 4" xfId="14795" xr:uid="{D165794D-EA70-4A47-8B38-33BA446E4169}"/>
    <cellStyle name="Normal 7 6 5 3 4" xfId="7248" xr:uid="{81B50CBF-AC87-4D6C-8852-00497000B5CD}"/>
    <cellStyle name="Normal 7 6 5 3 4 2" xfId="24854" xr:uid="{FE06049C-30C1-43B9-B38C-3DFFB8716974}"/>
    <cellStyle name="Normal 7 6 5 3 4 3" xfId="27205" xr:uid="{63796442-6B39-4ABD-BFF2-28A58284432A}"/>
    <cellStyle name="Normal 7 6 5 3 4 4" xfId="17628" xr:uid="{A5F050B3-85E0-4682-A9DB-664CDC9A79EF}"/>
    <cellStyle name="Normal 7 6 5 3 5" xfId="10081" xr:uid="{D7DC216D-1E73-4623-8389-1E20B8153073}"/>
    <cellStyle name="Normal 7 6 5 3 5 2" xfId="29468" xr:uid="{200210D5-41D4-42EC-8CE0-4DC6FEF33C50}"/>
    <cellStyle name="Normal 7 6 5 3 5 3" xfId="20461" xr:uid="{A19966B2-E5BB-4CC7-A122-3C1E264E1887}"/>
    <cellStyle name="Normal 7 6 5 3 6" xfId="23589" xr:uid="{82992022-37F0-40A8-9867-021839D0216E}"/>
    <cellStyle name="Normal 7 6 5 3 7" xfId="14095" xr:uid="{B9886D02-1060-421F-98E1-3B9D47822D62}"/>
    <cellStyle name="Normal 7 6 5 4" xfId="1503" xr:uid="{00000000-0005-0000-0000-0000B8070000}"/>
    <cellStyle name="Normal 7 6 5 4 2" xfId="5500" xr:uid="{0448C5CA-400A-4F9A-9F2C-FFC0C2A5BC16}"/>
    <cellStyle name="Normal 7 6 5 4 2 2" xfId="25064" xr:uid="{6D85387C-BEE5-4EA8-8562-29F7FEAF8C54}"/>
    <cellStyle name="Normal 7 6 5 4 2 3" xfId="28316" xr:uid="{5BA3CC29-3443-4898-BCAE-1DE0AD6F8EB1}"/>
    <cellStyle name="Normal 7 6 5 4 2 4" xfId="14796" xr:uid="{F6A537C0-D38D-49E9-A143-B03E526A3625}"/>
    <cellStyle name="Normal 7 6 5 4 3" xfId="7249" xr:uid="{D3E2AE04-D1F3-4C38-A891-B9B7297207D2}"/>
    <cellStyle name="Normal 7 6 5 4 3 2" xfId="27310" xr:uid="{96C97A13-D7ED-428C-8971-01428BF5CD64}"/>
    <cellStyle name="Normal 7 6 5 4 3 3" xfId="17629" xr:uid="{137D9BBF-689C-40AD-98C7-64A77D725B87}"/>
    <cellStyle name="Normal 7 6 5 4 4" xfId="10082" xr:uid="{0A5C38E3-CD4B-488F-97E0-91E36EEDF728}"/>
    <cellStyle name="Normal 7 6 5 4 4 2" xfId="20462" xr:uid="{39388F70-C8A2-4962-AC8A-626FD65554AC}"/>
    <cellStyle name="Normal 7 6 5 4 5" xfId="23553" xr:uid="{98F9B7CA-BCF9-44B6-A03D-846CA1C21B07}"/>
    <cellStyle name="Normal 7 6 5 4 6" xfId="13502" xr:uid="{8D2DF42F-EFC1-44D8-9472-20F47BF14A7E}"/>
    <cellStyle name="Normal 7 6 5 5" xfId="2516" xr:uid="{00000000-0005-0000-0000-000023090000}"/>
    <cellStyle name="Normal 7 6 5 5 2" xfId="5794" xr:uid="{A9F19D54-6E6A-46E2-9C4C-8DF33B402472}"/>
    <cellStyle name="Normal 7 6 5 5 2 2" xfId="26307" xr:uid="{60489D58-1A9D-4CF3-9EED-BEEB248944F9}"/>
    <cellStyle name="Normal 7 6 5 5 2 3" xfId="15188" xr:uid="{59C38AAD-98DE-48FB-8D51-B5ED5DB69078}"/>
    <cellStyle name="Normal 7 6 5 5 3" xfId="7641" xr:uid="{114DA3DD-D026-404F-B1D3-2312EE0C354A}"/>
    <cellStyle name="Normal 7 6 5 5 3 2" xfId="18021" xr:uid="{0DD8FB3C-2F4B-4FDF-AF12-910BBC8759CD}"/>
    <cellStyle name="Normal 7 6 5 5 4" xfId="10474" xr:uid="{3E356359-D060-4D23-991E-B97B13F06CB5}"/>
    <cellStyle name="Normal 7 6 5 5 4 2" xfId="20854" xr:uid="{44EECC84-9E0F-4F15-B137-F654756F5474}"/>
    <cellStyle name="Normal 7 6 5 5 5" xfId="23905" xr:uid="{E3F90392-059D-469A-AC0E-0BDACDF09501}"/>
    <cellStyle name="Normal 7 6 5 5 6" xfId="12904" xr:uid="{C1D38FF7-5C92-4681-BF21-05503F8663E1}"/>
    <cellStyle name="Normal 7 6 5 6" xfId="2412" xr:uid="{00000000-0005-0000-0000-00001D090000}"/>
    <cellStyle name="Normal 7 6 5 6 2" xfId="7539" xr:uid="{3508834D-B89E-46C8-B299-CDA7B4274BBE}"/>
    <cellStyle name="Normal 7 6 5 6 2 2" xfId="28430" xr:uid="{4C9CF324-6BA4-4F60-B99D-0370AA4F4A93}"/>
    <cellStyle name="Normal 7 6 5 6 2 3" xfId="17919" xr:uid="{99EA2127-49D3-4607-95F1-053C6827513B}"/>
    <cellStyle name="Normal 7 6 5 6 3" xfId="10372" xr:uid="{B72334EA-2842-42B8-AE23-5F70208D013F}"/>
    <cellStyle name="Normal 7 6 5 6 3 2" xfId="20752" xr:uid="{FA60AE56-242F-41F8-94D0-21A1BEDA3DB4}"/>
    <cellStyle name="Normal 7 6 5 6 4" xfId="24939" xr:uid="{CFE09879-813F-4BF0-BF6F-92F31AC8B8AC}"/>
    <cellStyle name="Normal 7 6 5 6 5" xfId="15086" xr:uid="{5E843A23-20EA-4DBC-8888-73032B54F864}"/>
    <cellStyle name="Normal 7 6 5 7" xfId="4085" xr:uid="{B50348EB-0804-4161-A015-D162F110C8BD}"/>
    <cellStyle name="Normal 7 6 5 7 2" xfId="8862" xr:uid="{24B99DFC-2ACB-4ED6-90AC-1BBEFE0B71C7}"/>
    <cellStyle name="Normal 7 6 5 7 2 2" xfId="19242" xr:uid="{4C2B3425-55F2-43B2-9249-D780CDF9D891}"/>
    <cellStyle name="Normal 7 6 5 7 3" xfId="11695" xr:uid="{2357267F-3C24-4CB3-8332-CAA36D5BC0A7}"/>
    <cellStyle name="Normal 7 6 5 7 3 2" xfId="22075" xr:uid="{2DD6BFAA-42BC-4F91-A4AF-9EC1FA3D0BA3}"/>
    <cellStyle name="Normal 7 6 5 7 4" xfId="27364" xr:uid="{DBD02698-3E7A-4D39-940A-E12FE30B168E}"/>
    <cellStyle name="Normal 7 6 5 7 5" xfId="16409" xr:uid="{A55057EA-B0DE-44A3-86F5-D09B84CC644A}"/>
    <cellStyle name="Normal 7 6 5 8" xfId="5496" xr:uid="{C4B4A565-1729-4507-AEF3-F0F3746693D0}"/>
    <cellStyle name="Normal 7 6 5 8 2" xfId="14792" xr:uid="{39D3E485-0063-4AE3-A647-329FAC49358D}"/>
    <cellStyle name="Normal 7 6 5 9" xfId="7245" xr:uid="{FDBB60B6-CCCA-4215-9EBD-417F9A818965}"/>
    <cellStyle name="Normal 7 6 5 9 2" xfId="17625" xr:uid="{4C1C3760-73F1-4520-AA0E-3E8190282C36}"/>
    <cellStyle name="Normal 7 6 6" xfId="1504" xr:uid="{00000000-0005-0000-0000-0000B9070000}"/>
    <cellStyle name="Normal 7 6 6 10" xfId="10083" xr:uid="{9B121F16-A290-4197-B44F-6E69836089B0}"/>
    <cellStyle name="Normal 7 6 6 10 2" xfId="20463" xr:uid="{30DC266A-56CA-4C6B-A34D-80F0098443A0}"/>
    <cellStyle name="Normal 7 6 6 11" xfId="24360" xr:uid="{6410A27D-6B69-46D0-8F51-0ED5BF83BC57}"/>
    <cellStyle name="Normal 7 6 6 12" xfId="12647" xr:uid="{E9519333-2B6F-4A8D-856E-C824E5F393D6}"/>
    <cellStyle name="Normal 7 6 6 2" xfId="1505" xr:uid="{00000000-0005-0000-0000-0000BA070000}"/>
    <cellStyle name="Normal 7 6 6 2 2" xfId="1506" xr:uid="{00000000-0005-0000-0000-0000BB070000}"/>
    <cellStyle name="Normal 7 6 6 2 2 2" xfId="5503" xr:uid="{66B9D532-A4E6-42C2-84FA-23C65AFFCF31}"/>
    <cellStyle name="Normal 7 6 6 2 2 2 2" xfId="25083" xr:uid="{6B52F8F8-4313-4B80-9398-0AA11670A4A1}"/>
    <cellStyle name="Normal 7 6 6 2 2 2 3" xfId="26241" xr:uid="{84E34A4D-CE0E-4BF4-81D8-3BF44BBD6CCA}"/>
    <cellStyle name="Normal 7 6 6 2 2 2 4" xfId="14799" xr:uid="{E26BC03C-90D7-4629-8D61-133D401B09F6}"/>
    <cellStyle name="Normal 7 6 6 2 2 3" xfId="7252" xr:uid="{E8C4E03D-37ED-4BEB-8E4B-2F11686E682B}"/>
    <cellStyle name="Normal 7 6 6 2 2 3 2" xfId="27681" xr:uid="{65B0E04E-FBEA-48B1-9F0A-4B5EAF851E1F}"/>
    <cellStyle name="Normal 7 6 6 2 2 3 3" xfId="27639" xr:uid="{D0868920-65DE-48FA-BE3C-429C1847C4D3}"/>
    <cellStyle name="Normal 7 6 6 2 2 3 4" xfId="17632" xr:uid="{1605AD8E-97AD-4CF4-BDFA-4E6722E783FB}"/>
    <cellStyle name="Normal 7 6 6 2 2 4" xfId="10085" xr:uid="{D4EFA8F4-58C7-4071-B63C-6B349D4907A1}"/>
    <cellStyle name="Normal 7 6 6 2 2 4 2" xfId="29469" xr:uid="{9D218204-F3AE-4304-ACCF-308F57A75CDE}"/>
    <cellStyle name="Normal 7 6 6 2 2 4 3" xfId="20465" xr:uid="{D9DB5CF1-0839-47D2-9A8B-2EB8139606C1}"/>
    <cellStyle name="Normal 7 6 6 2 2 5" xfId="23186" xr:uid="{8F807369-CD25-4CCE-A376-550BCE61BF84}"/>
    <cellStyle name="Normal 7 6 6 2 2 6" xfId="14096" xr:uid="{A23A3A3E-B6FB-4F24-99A8-FF3721C11DFB}"/>
    <cellStyle name="Normal 7 6 6 2 3" xfId="2848" xr:uid="{00000000-0005-0000-0000-000027090000}"/>
    <cellStyle name="Normal 7 6 6 2 3 2" xfId="6061" xr:uid="{EC8937D3-ACD6-45B5-BB65-2C456B8FDA71}"/>
    <cellStyle name="Normal 7 6 6 2 3 2 2" xfId="26789" xr:uid="{3C319A9D-AB1A-4A43-AF91-B55E12066FFB}"/>
    <cellStyle name="Normal 7 6 6 2 3 2 3" xfId="15517" xr:uid="{54B92E17-B78D-4634-8730-CE48B4B24AAB}"/>
    <cellStyle name="Normal 7 6 6 2 3 3" xfId="7970" xr:uid="{AD8F4644-535B-4915-883A-88DC203AB579}"/>
    <cellStyle name="Normal 7 6 6 2 3 3 2" xfId="18350" xr:uid="{87FB52A6-6CE3-4283-BEB4-B7E4BFC29F79}"/>
    <cellStyle name="Normal 7 6 6 2 3 4" xfId="10803" xr:uid="{C3DD5877-10AA-4D2E-9371-104F91F5B5C6}"/>
    <cellStyle name="Normal 7 6 6 2 3 4 2" xfId="21183" xr:uid="{884396C8-AED6-46D9-A577-228829186CC5}"/>
    <cellStyle name="Normal 7 6 6 2 3 5" xfId="24223" xr:uid="{C9354425-C819-4EC8-8BD8-F1436EE5B4A5}"/>
    <cellStyle name="Normal 7 6 6 2 3 6" xfId="13330" xr:uid="{48A48117-C8D3-4B37-9DDF-316FB5CE0346}"/>
    <cellStyle name="Normal 7 6 6 2 4" xfId="4230" xr:uid="{96586672-87B1-4913-984A-17E53571DCBA}"/>
    <cellStyle name="Normal 7 6 6 2 4 2" xfId="9002" xr:uid="{7AE56A67-32F7-4039-AA29-2DF78912FDB0}"/>
    <cellStyle name="Normal 7 6 6 2 4 2 2" xfId="29077" xr:uid="{85A50398-B79F-4714-9769-7B93ABC37BED}"/>
    <cellStyle name="Normal 7 6 6 2 4 2 3" xfId="19382" xr:uid="{74EAF74C-BCFA-4DE5-8BD8-45CE8CE70AEB}"/>
    <cellStyle name="Normal 7 6 6 2 4 3" xfId="11835" xr:uid="{CCE31F3E-1130-444E-ACBD-CC971A255CB3}"/>
    <cellStyle name="Normal 7 6 6 2 4 3 2" xfId="22215" xr:uid="{7676A053-1EDB-4EE4-ADD5-287BA4D75F4C}"/>
    <cellStyle name="Normal 7 6 6 2 4 4" xfId="23140" xr:uid="{7DACF0CB-2FDB-41C4-AE40-507DD9740409}"/>
    <cellStyle name="Normal 7 6 6 2 4 5" xfId="16549" xr:uid="{72D1934E-2114-4BE2-80BA-195B8E688A8F}"/>
    <cellStyle name="Normal 7 6 6 2 5" xfId="5502" xr:uid="{60C0B025-1DC6-42ED-8C10-81AF1593DD4B}"/>
    <cellStyle name="Normal 7 6 6 2 5 2" xfId="28109" xr:uid="{BEA1BF45-6A94-4922-B8F9-A7D08A4CAD92}"/>
    <cellStyle name="Normal 7 6 6 2 5 3" xfId="14798" xr:uid="{8011D1AE-A096-49B3-A833-5A3211D0A05D}"/>
    <cellStyle name="Normal 7 6 6 2 6" xfId="7251" xr:uid="{7CF328A4-4908-44FA-B972-75D59A28DDA1}"/>
    <cellStyle name="Normal 7 6 6 2 6 2" xfId="17631" xr:uid="{2938AFDE-3D6F-4AFC-A431-0AFC23B4817B}"/>
    <cellStyle name="Normal 7 6 6 2 7" xfId="10084" xr:uid="{B600220D-9330-452C-85B4-091C21D3E5D2}"/>
    <cellStyle name="Normal 7 6 6 2 7 2" xfId="20464" xr:uid="{1CF45A2F-4BDD-463E-8AE8-125CAD9CE958}"/>
    <cellStyle name="Normal 7 6 6 2 8" xfId="25386" xr:uid="{5569986E-846C-48E9-B343-C5A293E1820F}"/>
    <cellStyle name="Normal 7 6 6 2 9" xfId="12805" xr:uid="{C145EB29-7EE7-41FA-8EEE-0623BCB2FF8B}"/>
    <cellStyle name="Normal 7 6 6 3" xfId="1507" xr:uid="{00000000-0005-0000-0000-0000BC070000}"/>
    <cellStyle name="Normal 7 6 6 3 2" xfId="4609" xr:uid="{F14CE967-CAE8-4480-8105-4FCB90A37042}"/>
    <cellStyle name="Normal 7 6 6 3 2 2" xfId="9381" xr:uid="{C99E997D-08CD-4908-985C-5EC8E1428681}"/>
    <cellStyle name="Normal 7 6 6 3 2 2 2" xfId="29349" xr:uid="{8727CD08-8DE0-4178-8FAB-9EEDB235D22A}"/>
    <cellStyle name="Normal 7 6 6 3 2 2 3" xfId="19761" xr:uid="{06F669DE-4B87-41B7-8C2F-116D16D00B6F}"/>
    <cellStyle name="Normal 7 6 6 3 2 3" xfId="12214" xr:uid="{D7CCF65F-3506-4683-96F9-F5E823D11A84}"/>
    <cellStyle name="Normal 7 6 6 3 2 3 2" xfId="22594" xr:uid="{AAFEA359-EC7A-4C13-808A-D5B42C63E00B}"/>
    <cellStyle name="Normal 7 6 6 3 2 4" xfId="22978" xr:uid="{C7FDCBBD-6BCC-405C-A3A9-76D67F1E25D8}"/>
    <cellStyle name="Normal 7 6 6 3 2 5" xfId="16928" xr:uid="{4DC315E7-0311-4131-B8D5-1E08462052FA}"/>
    <cellStyle name="Normal 7 6 6 3 3" xfId="5504" xr:uid="{8522F306-649E-4170-97FC-7493F82F02D9}"/>
    <cellStyle name="Normal 7 6 6 3 3 2" xfId="26884" xr:uid="{01DA18E4-630B-407C-90D8-A91D7245FB40}"/>
    <cellStyle name="Normal 7 6 6 3 3 3" xfId="28168" xr:uid="{7C2D3BB2-4CDA-4B63-808A-80FBE4F1B9CF}"/>
    <cellStyle name="Normal 7 6 6 3 3 4" xfId="14800" xr:uid="{D8150843-5B72-4389-80BE-739888821749}"/>
    <cellStyle name="Normal 7 6 6 3 4" xfId="7253" xr:uid="{F509454B-227C-426F-970A-B489BD7153BC}"/>
    <cellStyle name="Normal 7 6 6 3 4 2" xfId="25900" xr:uid="{03B433BB-282D-4668-99EA-A3DFFEF34C56}"/>
    <cellStyle name="Normal 7 6 6 3 4 3" xfId="28639" xr:uid="{2FC4DC22-583C-4AE0-B574-3F4737361CF8}"/>
    <cellStyle name="Normal 7 6 6 3 4 4" xfId="17633" xr:uid="{632C8BC2-1B4E-4244-AC82-F2BB44834442}"/>
    <cellStyle name="Normal 7 6 6 3 5" xfId="10086" xr:uid="{33884DD8-7790-4C34-9D44-87B0B9071B03}"/>
    <cellStyle name="Normal 7 6 6 3 5 2" xfId="29470" xr:uid="{D657E74B-A85A-4BE1-B0EF-D68ABA591894}"/>
    <cellStyle name="Normal 7 6 6 3 5 3" xfId="20466" xr:uid="{17476645-C583-4B81-BAB9-3D431711E7D8}"/>
    <cellStyle name="Normal 7 6 6 3 6" xfId="24550" xr:uid="{7F04EA5A-7CA8-4E0F-A5D3-9DBD12856DA2}"/>
    <cellStyle name="Normal 7 6 6 3 7" xfId="14097" xr:uid="{2083B337-D404-4396-BEBD-396F3F4FB296}"/>
    <cellStyle name="Normal 7 6 6 4" xfId="1508" xr:uid="{00000000-0005-0000-0000-0000BD070000}"/>
    <cellStyle name="Normal 7 6 6 4 2" xfId="5505" xr:uid="{B1732BA7-F99E-4741-8EAB-B210D7C053B9}"/>
    <cellStyle name="Normal 7 6 6 4 2 2" xfId="24095" xr:uid="{FA1B13A7-D167-4EA2-A350-A98617B2D303}"/>
    <cellStyle name="Normal 7 6 6 4 2 3" xfId="28266" xr:uid="{56DBB3E1-308A-4947-82A4-B10BE50C8A1B}"/>
    <cellStyle name="Normal 7 6 6 4 2 4" xfId="14801" xr:uid="{7E7F5B2D-6716-44CD-94E9-DC067523BD92}"/>
    <cellStyle name="Normal 7 6 6 4 3" xfId="7254" xr:uid="{F8A11A8C-8BFF-48F3-A1FD-EF29614361A6}"/>
    <cellStyle name="Normal 7 6 6 4 3 2" xfId="28369" xr:uid="{FEF2D7E9-A34A-4940-8224-435FEFF01F1D}"/>
    <cellStyle name="Normal 7 6 6 4 3 3" xfId="17634" xr:uid="{4ED87E50-93AE-4538-9786-4F9D0E2789A3}"/>
    <cellStyle name="Normal 7 6 6 4 4" xfId="10087" xr:uid="{FEB4022C-F1E3-4EEA-BC90-D9D14035388A}"/>
    <cellStyle name="Normal 7 6 6 4 4 2" xfId="20467" xr:uid="{FF1819DC-C74B-4760-AC62-38CC67072738}"/>
    <cellStyle name="Normal 7 6 6 4 5" xfId="25458" xr:uid="{884E5F05-DE08-4D40-BA10-0149E35848F9}"/>
    <cellStyle name="Normal 7 6 6 4 6" xfId="13503" xr:uid="{FB128930-BA0C-4BB7-850E-07204CFDD584}"/>
    <cellStyle name="Normal 7 6 6 5" xfId="2579" xr:uid="{00000000-0005-0000-0000-00002A090000}"/>
    <cellStyle name="Normal 7 6 6 5 2" xfId="5844" xr:uid="{FC07E65B-AECC-4723-8B85-42B93FFCFF2A}"/>
    <cellStyle name="Normal 7 6 6 5 2 2" xfId="27771" xr:uid="{9518A7A9-2E88-4A12-8133-4CDBCE5423B9}"/>
    <cellStyle name="Normal 7 6 6 5 2 3" xfId="15251" xr:uid="{08C635A3-EA47-4E40-9C92-EBF23F30B52F}"/>
    <cellStyle name="Normal 7 6 6 5 3" xfId="7704" xr:uid="{0318551E-54D7-4162-BC80-5B7FEAC080D4}"/>
    <cellStyle name="Normal 7 6 6 5 3 2" xfId="18084" xr:uid="{AB883187-AEFB-401B-98C3-A91990143091}"/>
    <cellStyle name="Normal 7 6 6 5 4" xfId="10537" xr:uid="{623578DD-EDBB-4CB0-B8A4-201B6942FEDD}"/>
    <cellStyle name="Normal 7 6 6 5 4 2" xfId="20917" xr:uid="{30F4F925-14E5-44E2-A19C-94BA78423C76}"/>
    <cellStyle name="Normal 7 6 6 5 5" xfId="25130" xr:uid="{0B389366-22C8-49F9-AF34-069A9E312800}"/>
    <cellStyle name="Normal 7 6 6 5 6" xfId="12967" xr:uid="{797A1FFD-B612-440A-BE6B-1FFE202CD8F2}"/>
    <cellStyle name="Normal 7 6 6 6" xfId="2413" xr:uid="{00000000-0005-0000-0000-000024090000}"/>
    <cellStyle name="Normal 7 6 6 6 2" xfId="7540" xr:uid="{4FDC4E51-6D31-4A25-8512-CBBA185C9F63}"/>
    <cellStyle name="Normal 7 6 6 6 2 2" xfId="26819" xr:uid="{A4D45A25-76E5-4F37-89C4-1606FF657ECD}"/>
    <cellStyle name="Normal 7 6 6 6 2 3" xfId="17920" xr:uid="{D7558F3D-D4B8-467E-8F01-332C6031EECD}"/>
    <cellStyle name="Normal 7 6 6 6 3" xfId="10373" xr:uid="{EFA65DA9-A015-4BE6-BEA2-4A7A7C5A90AA}"/>
    <cellStyle name="Normal 7 6 6 6 3 2" xfId="20753" xr:uid="{48359B26-D60F-4260-833C-0AC33A063146}"/>
    <cellStyle name="Normal 7 6 6 6 4" xfId="24881" xr:uid="{817D6BB7-50E5-497B-B0F2-3248DEC74781}"/>
    <cellStyle name="Normal 7 6 6 6 5" xfId="15087" xr:uid="{BA3BE017-311B-43EA-8080-8C40EA3F788B}"/>
    <cellStyle name="Normal 7 6 6 7" xfId="4086" xr:uid="{AD82AA17-F863-4080-AE76-D5694A4D0A0D}"/>
    <cellStyle name="Normal 7 6 6 7 2" xfId="8863" xr:uid="{736F0F43-2BD4-47E7-955C-8BE517273D03}"/>
    <cellStyle name="Normal 7 6 6 7 2 2" xfId="19243" xr:uid="{C64B38B8-5287-4B1A-BE40-405A749A9673}"/>
    <cellStyle name="Normal 7 6 6 7 3" xfId="11696" xr:uid="{59C47437-3B8A-4A7D-8C7C-B854A9B0C1D9}"/>
    <cellStyle name="Normal 7 6 6 7 3 2" xfId="22076" xr:uid="{BBA0E55D-6FC3-47E8-A22A-86BC5E1155B7}"/>
    <cellStyle name="Normal 7 6 6 7 4" xfId="28089" xr:uid="{64006040-061F-4846-90B0-61C074CBA756}"/>
    <cellStyle name="Normal 7 6 6 7 5" xfId="16410" xr:uid="{89E87FA3-C5C8-4FE7-9FD5-82141A46A5F7}"/>
    <cellStyle name="Normal 7 6 6 8" xfId="5501" xr:uid="{8C2001EF-CE6E-4312-9B27-D4ED056D7F73}"/>
    <cellStyle name="Normal 7 6 6 8 2" xfId="14797" xr:uid="{AC29F6D8-C066-4EB8-8AAF-790769E45F74}"/>
    <cellStyle name="Normal 7 6 6 9" xfId="7250" xr:uid="{BCFA341F-BBF9-4B76-8716-B250CFC70BA2}"/>
    <cellStyle name="Normal 7 6 6 9 2" xfId="17630" xr:uid="{4A490468-A8E8-4FE8-9B9B-7E76C4A83845}"/>
    <cellStyle name="Normal 7 6 7" xfId="1509" xr:uid="{00000000-0005-0000-0000-0000BE070000}"/>
    <cellStyle name="Normal 7 6 7 10" xfId="12648" xr:uid="{6613BBB2-E1A1-4A0A-B1C4-F1A50DD76820}"/>
    <cellStyle name="Normal 7 6 7 2" xfId="1510" xr:uid="{00000000-0005-0000-0000-0000BF070000}"/>
    <cellStyle name="Normal 7 6 7 2 2" xfId="3002" xr:uid="{00000000-0005-0000-0000-00002D090000}"/>
    <cellStyle name="Normal 7 6 7 2 2 2" xfId="6151" xr:uid="{080ABE97-B2E2-4E61-8652-1A37699BBBF3}"/>
    <cellStyle name="Normal 7 6 7 2 2 2 2" xfId="27713" xr:uid="{27DD2297-39A5-4C35-A642-8D66ED12C58C}"/>
    <cellStyle name="Normal 7 6 7 2 2 2 3" xfId="28215" xr:uid="{6F8031B1-E034-4FD5-9844-F89DC6F10E87}"/>
    <cellStyle name="Normal 7 6 7 2 2 2 4" xfId="15629" xr:uid="{EFBAB4C5-27F5-4952-8540-ABD00479F2B5}"/>
    <cellStyle name="Normal 7 6 7 2 2 3" xfId="8082" xr:uid="{F1B62941-20EB-4DE6-8854-23C934EA88B7}"/>
    <cellStyle name="Normal 7 6 7 2 2 3 2" xfId="28772" xr:uid="{C802CC61-F50C-4C41-8073-E79A2A6DE01B}"/>
    <cellStyle name="Normal 7 6 7 2 2 3 3" xfId="18462" xr:uid="{192526C5-1B6C-409F-B402-201E9EAE43F4}"/>
    <cellStyle name="Normal 7 6 7 2 2 4" xfId="10915" xr:uid="{A810FF71-D6A1-4B30-B447-46D407037906}"/>
    <cellStyle name="Normal 7 6 7 2 2 4 2" xfId="21295" xr:uid="{EF98612A-D2AC-459E-AB5E-66F8C3EB41D6}"/>
    <cellStyle name="Normal 7 6 7 2 2 5" xfId="22731" xr:uid="{BDD1352B-9AF1-4EB1-839C-479DBC5D6CF0}"/>
    <cellStyle name="Normal 7 6 7 2 2 6" xfId="13504" xr:uid="{B40B867E-575C-48C2-96E2-8087B463203C}"/>
    <cellStyle name="Normal 7 6 7 2 3" xfId="5507" xr:uid="{0D1C3F98-7444-4796-9719-7935A150882F}"/>
    <cellStyle name="Normal 7 6 7 2 3 2" xfId="23506" xr:uid="{4B0EDB46-F5A1-417D-AA76-5E18DB7A653B}"/>
    <cellStyle name="Normal 7 6 7 2 3 3" xfId="26810" xr:uid="{A7DBD1A4-A307-40D4-A554-9B49C072DE4B}"/>
    <cellStyle name="Normal 7 6 7 2 3 4" xfId="14803" xr:uid="{6D8CDFE8-C924-40F1-BF4F-87F16F5C7BAF}"/>
    <cellStyle name="Normal 7 6 7 2 4" xfId="7256" xr:uid="{7B4AD736-9165-47FF-8869-95C08FC07855}"/>
    <cellStyle name="Normal 7 6 7 2 4 2" xfId="28088" xr:uid="{272CA894-78E3-437B-854F-B62209FDCA6A}"/>
    <cellStyle name="Normal 7 6 7 2 4 3" xfId="27579" xr:uid="{9381158D-9526-44F0-A16B-A01CC9FE2035}"/>
    <cellStyle name="Normal 7 6 7 2 4 4" xfId="17636" xr:uid="{4AB6D8D8-6B86-4136-BCAD-100867AD5B06}"/>
    <cellStyle name="Normal 7 6 7 2 5" xfId="10089" xr:uid="{5D942458-53FB-4B9E-9596-47BAB7BE0CC8}"/>
    <cellStyle name="Normal 7 6 7 2 5 2" xfId="29471" xr:uid="{E10E9DCB-37C1-4BED-B673-516D0B36DA47}"/>
    <cellStyle name="Normal 7 6 7 2 5 3" xfId="20469" xr:uid="{8CF82372-2F7F-460E-8D13-DE3A3C7EE63E}"/>
    <cellStyle name="Normal 7 6 7 2 6" xfId="24365" xr:uid="{F7B5B9B8-0479-469B-B68B-99E0D8F6747A}"/>
    <cellStyle name="Normal 7 6 7 2 7" xfId="12806" xr:uid="{8E4EE383-B604-480E-BBF7-9D69D7A8B6A6}"/>
    <cellStyle name="Normal 7 6 7 3" xfId="1511" xr:uid="{00000000-0005-0000-0000-0000C0070000}"/>
    <cellStyle name="Normal 7 6 7 3 2" xfId="5508" xr:uid="{34F986F0-B558-46D8-92F7-4FB60422883D}"/>
    <cellStyle name="Normal 7 6 7 3 2 2" xfId="28508" xr:uid="{409834E1-969F-4E1F-9261-1088BCA14ED7}"/>
    <cellStyle name="Normal 7 6 7 3 2 3" xfId="26981" xr:uid="{5045E64F-960D-4A8E-BC82-D7ABA7EF7E8E}"/>
    <cellStyle name="Normal 7 6 7 3 2 4" xfId="14804" xr:uid="{739C2D90-EC90-404C-BA85-EC612F0D9090}"/>
    <cellStyle name="Normal 7 6 7 3 3" xfId="7257" xr:uid="{14C9598E-269D-4F8B-8BB0-669E07821B82}"/>
    <cellStyle name="Normal 7 6 7 3 3 2" xfId="26876" xr:uid="{4BB77D7B-DE4F-4C44-A3AE-A9B7983EA802}"/>
    <cellStyle name="Normal 7 6 7 3 3 3" xfId="27974" xr:uid="{F7BB6B8E-073F-4937-85E9-F14842BDE935}"/>
    <cellStyle name="Normal 7 6 7 3 3 4" xfId="17637" xr:uid="{9D70DA91-48F7-4CD0-9518-4D629D7B8D35}"/>
    <cellStyle name="Normal 7 6 7 3 4" xfId="10090" xr:uid="{136BE510-F66E-4D9E-AF0B-D21EEA11AD1F}"/>
    <cellStyle name="Normal 7 6 7 3 4 2" xfId="29472" xr:uid="{C620F071-D9C4-44CC-8F65-4810C8762C5A}"/>
    <cellStyle name="Normal 7 6 7 3 4 3" xfId="20470" xr:uid="{2E6C462F-8B17-467B-992A-2AFF6727BFD9}"/>
    <cellStyle name="Normal 7 6 7 3 5" xfId="22720" xr:uid="{9EADBDAF-129B-48A4-B542-9DBCA21F384E}"/>
    <cellStyle name="Normal 7 6 7 3 6" xfId="13331" xr:uid="{4C52449C-8F2A-4028-A5A3-3704AF93FD5B}"/>
    <cellStyle name="Normal 7 6 7 4" xfId="2414" xr:uid="{00000000-0005-0000-0000-00002B090000}"/>
    <cellStyle name="Normal 7 6 7 4 2" xfId="7541" xr:uid="{08EB01D6-AB8E-4775-A28B-1EAF80F723E8}"/>
    <cellStyle name="Normal 7 6 7 4 2 2" xfId="28435" xr:uid="{96CDC6F0-1E1B-4294-95F6-6B4B18CFCCA2}"/>
    <cellStyle name="Normal 7 6 7 4 2 3" xfId="17921" xr:uid="{B996FC26-B713-4B53-919A-06E3B34AA916}"/>
    <cellStyle name="Normal 7 6 7 4 3" xfId="10374" xr:uid="{C82718F1-4981-4C5B-8D4B-47DEC2D44FA2}"/>
    <cellStyle name="Normal 7 6 7 4 3 2" xfId="20754" xr:uid="{33A6C9FE-E2BB-4FE8-A69E-B999139845C0}"/>
    <cellStyle name="Normal 7 6 7 4 4" xfId="23924" xr:uid="{8962E17B-97F8-422A-A065-8D564CAC16D7}"/>
    <cellStyle name="Normal 7 6 7 4 5" xfId="15088" xr:uid="{801BA0D2-29DD-457B-A574-172CF5D56217}"/>
    <cellStyle name="Normal 7 6 7 5" xfId="4087" xr:uid="{5447E32B-0A0F-40AE-B370-2B5373924D12}"/>
    <cellStyle name="Normal 7 6 7 5 2" xfId="8864" xr:uid="{4DD92BC6-9875-4460-9CFF-95B3697BAE4B}"/>
    <cellStyle name="Normal 7 6 7 5 2 2" xfId="28998" xr:uid="{2B955F8C-32A2-49D6-BD12-923BA7BE86AD}"/>
    <cellStyle name="Normal 7 6 7 5 2 3" xfId="19244" xr:uid="{339F6D67-D6EB-4190-A170-28821FB76135}"/>
    <cellStyle name="Normal 7 6 7 5 3" xfId="11697" xr:uid="{F50B4B69-54DE-4CA3-8803-277F5240FACE}"/>
    <cellStyle name="Normal 7 6 7 5 3 2" xfId="22077" xr:uid="{4AEA814F-AA9D-4EBF-BD8A-3ADC1E179C3F}"/>
    <cellStyle name="Normal 7 6 7 5 4" xfId="24984" xr:uid="{651AFEB9-E3F7-485D-9E17-42CBD082B1A7}"/>
    <cellStyle name="Normal 7 6 7 5 5" xfId="16411" xr:uid="{5240F479-5ADC-4124-99F2-2DF6F521B8DC}"/>
    <cellStyle name="Normal 7 6 7 6" xfId="5506" xr:uid="{7D013370-A388-4364-BB0A-927C952754BD}"/>
    <cellStyle name="Normal 7 6 7 6 2" xfId="28186" xr:uid="{27220882-AE72-42F7-9892-2AA2D872B6D2}"/>
    <cellStyle name="Normal 7 6 7 6 3" xfId="26096" xr:uid="{B8C32442-4CEC-40FB-826C-CAF41DCA68B8}"/>
    <cellStyle name="Normal 7 6 7 6 4" xfId="14802" xr:uid="{F3ACB335-189C-4282-8A6E-887CA1DA89CE}"/>
    <cellStyle name="Normal 7 6 7 7" xfId="7255" xr:uid="{9A0C3AF1-1982-425A-A7D2-2271FF6BE6FC}"/>
    <cellStyle name="Normal 7 6 7 7 2" xfId="25967" xr:uid="{DB732E0C-CE5D-46CF-8221-5040249B02DE}"/>
    <cellStyle name="Normal 7 6 7 7 3" xfId="17635" xr:uid="{8BA47303-40CB-4C40-85AD-3D9AF7C28189}"/>
    <cellStyle name="Normal 7 6 7 8" xfId="10088" xr:uid="{761919A9-7EFF-4657-BDAA-1C96AFE884F4}"/>
    <cellStyle name="Normal 7 6 7 8 2" xfId="20468" xr:uid="{11FFC442-1C67-45F5-A45D-85E4A1F393F1}"/>
    <cellStyle name="Normal 7 6 7 9" xfId="23149" xr:uid="{5BF4DAFD-94AD-489C-A856-6462CEAE81AE}"/>
    <cellStyle name="Normal 7 6 8" xfId="1512" xr:uid="{00000000-0005-0000-0000-0000C1070000}"/>
    <cellStyle name="Normal 7 6 8 10" xfId="12649" xr:uid="{554EF0C8-2CAF-4171-8C8E-D3D4A4494C79}"/>
    <cellStyle name="Normal 7 6 8 2" xfId="1513" xr:uid="{00000000-0005-0000-0000-0000C2070000}"/>
    <cellStyle name="Normal 7 6 8 2 2" xfId="3003" xr:uid="{00000000-0005-0000-0000-000031090000}"/>
    <cellStyle name="Normal 7 6 8 2 2 2" xfId="6152" xr:uid="{CC140979-0A8B-4FC7-A6E0-1DA3F65E100B}"/>
    <cellStyle name="Normal 7 6 8 2 2 2 2" xfId="27238" xr:uid="{1F315FCD-6B19-4D94-8E5D-3756A45B62F6}"/>
    <cellStyle name="Normal 7 6 8 2 2 2 3" xfId="27515" xr:uid="{2DEB4296-D487-454C-93AA-17F127C0E66A}"/>
    <cellStyle name="Normal 7 6 8 2 2 2 4" xfId="15630" xr:uid="{205D61BA-E6B1-40F9-B3D7-75B50B0AAF82}"/>
    <cellStyle name="Normal 7 6 8 2 2 3" xfId="8083" xr:uid="{826BCC74-F38F-4FEC-A952-AC965578CD6B}"/>
    <cellStyle name="Normal 7 6 8 2 2 3 2" xfId="28773" xr:uid="{656A6E39-2F70-452E-9E11-6A870201D508}"/>
    <cellStyle name="Normal 7 6 8 2 2 3 3" xfId="18463" xr:uid="{17E9700F-9E8B-40A8-BDD6-D59C4AFEF4C9}"/>
    <cellStyle name="Normal 7 6 8 2 2 4" xfId="10916" xr:uid="{5784923F-C5DA-4ED9-96C9-C9E735129722}"/>
    <cellStyle name="Normal 7 6 8 2 2 4 2" xfId="21296" xr:uid="{E094762C-B45A-4663-BAA3-BF7302EC2FD6}"/>
    <cellStyle name="Normal 7 6 8 2 2 5" xfId="24589" xr:uid="{B7D3F56C-7CBC-40E0-8725-AD3257430DA5}"/>
    <cellStyle name="Normal 7 6 8 2 2 6" xfId="13505" xr:uid="{817E433A-E7F3-491F-83E8-97ED8CB429A3}"/>
    <cellStyle name="Normal 7 6 8 2 3" xfId="5510" xr:uid="{52CF00B2-7171-4170-A4FE-F6A5EE947A9D}"/>
    <cellStyle name="Normal 7 6 8 2 3 2" xfId="25043" xr:uid="{DC7F0F18-D9DC-47CB-BA79-F5EB7F822477}"/>
    <cellStyle name="Normal 7 6 8 2 3 3" xfId="27051" xr:uid="{A7714589-F090-46F3-9ABF-D91F8E2BAFD3}"/>
    <cellStyle name="Normal 7 6 8 2 3 4" xfId="14806" xr:uid="{62FC836F-55EE-49EC-A952-822D62A01DDC}"/>
    <cellStyle name="Normal 7 6 8 2 4" xfId="7259" xr:uid="{CD7CFFB2-EE8E-4FEC-B5F5-93CCF6AC1410}"/>
    <cellStyle name="Normal 7 6 8 2 4 2" xfId="27801" xr:uid="{72607EB8-5B14-491F-90F5-7C9C14E39708}"/>
    <cellStyle name="Normal 7 6 8 2 4 3" xfId="26950" xr:uid="{33E49809-0D74-482A-B4ED-F288A9708BA5}"/>
    <cellStyle name="Normal 7 6 8 2 4 4" xfId="17639" xr:uid="{9FC55906-7CB2-4561-8C40-99CC00785CB7}"/>
    <cellStyle name="Normal 7 6 8 2 5" xfId="10092" xr:uid="{789D05B8-2E3D-4ECC-A80D-2993A33489FB}"/>
    <cellStyle name="Normal 7 6 8 2 5 2" xfId="29473" xr:uid="{667EB77B-1A80-4318-AD74-42920ADC3936}"/>
    <cellStyle name="Normal 7 6 8 2 5 3" xfId="20472" xr:uid="{F5E30A7E-E2DF-4D4B-B6B6-CB117F302806}"/>
    <cellStyle name="Normal 7 6 8 2 6" xfId="25132" xr:uid="{9A77F4ED-6C9E-4E29-BFBB-3F66EA865EB2}"/>
    <cellStyle name="Normal 7 6 8 2 7" xfId="12807" xr:uid="{B7D3FC20-7E19-4C7C-84AB-95CECF16A3AC}"/>
    <cellStyle name="Normal 7 6 8 3" xfId="1514" xr:uid="{00000000-0005-0000-0000-0000C3070000}"/>
    <cellStyle name="Normal 7 6 8 3 2" xfId="5511" xr:uid="{B72048B6-0134-4663-BD71-836DDABD42ED}"/>
    <cellStyle name="Normal 7 6 8 3 2 2" xfId="26431" xr:uid="{D360AD84-AB31-47D4-9B09-6CC34916B15E}"/>
    <cellStyle name="Normal 7 6 8 3 2 3" xfId="27464" xr:uid="{966EDC14-457F-4731-9E9E-9A7D295841F5}"/>
    <cellStyle name="Normal 7 6 8 3 2 4" xfId="14807" xr:uid="{4A3FC10F-15B4-4416-90A8-97C0218A902C}"/>
    <cellStyle name="Normal 7 6 8 3 3" xfId="7260" xr:uid="{DD2F54F9-01EF-41D5-8D71-BAEA5EB97AB2}"/>
    <cellStyle name="Normal 7 6 8 3 3 2" xfId="28731" xr:uid="{61D759C3-F0AF-4F79-8D32-4CD39E251A9F}"/>
    <cellStyle name="Normal 7 6 8 3 3 3" xfId="27143" xr:uid="{6079D208-AA83-4A3C-9F0C-DA77242C1108}"/>
    <cellStyle name="Normal 7 6 8 3 3 4" xfId="17640" xr:uid="{12C583DD-6D8F-43DD-81FA-89F597737CEB}"/>
    <cellStyle name="Normal 7 6 8 3 4" xfId="10093" xr:uid="{C6049051-5F2D-4558-9F0E-33787B49DD90}"/>
    <cellStyle name="Normal 7 6 8 3 4 2" xfId="29474" xr:uid="{C3490728-ADAD-44F7-9697-9906C012B277}"/>
    <cellStyle name="Normal 7 6 8 3 4 3" xfId="20473" xr:uid="{A75AB428-9466-42F3-B9BB-2CC6E5C59975}"/>
    <cellStyle name="Normal 7 6 8 3 5" xfId="22979" xr:uid="{F6DBF923-C9F4-4D49-9494-65B04710DE73}"/>
    <cellStyle name="Normal 7 6 8 3 6" xfId="13332" xr:uid="{1369D01F-A10E-49C7-82AB-9D1E5C89697F}"/>
    <cellStyle name="Normal 7 6 8 4" xfId="2415" xr:uid="{00000000-0005-0000-0000-00002F090000}"/>
    <cellStyle name="Normal 7 6 8 4 2" xfId="7542" xr:uid="{C11B5D9B-82E1-4B2F-A1E0-57C0FAA092D5}"/>
    <cellStyle name="Normal 7 6 8 4 2 2" xfId="26461" xr:uid="{99F765B3-02EF-448A-A5DE-D643F9456262}"/>
    <cellStyle name="Normal 7 6 8 4 2 3" xfId="17922" xr:uid="{5D816BAD-016A-4946-9938-937901AC8CE7}"/>
    <cellStyle name="Normal 7 6 8 4 3" xfId="10375" xr:uid="{2F18354F-5E69-4AA1-9CAE-C436E194D724}"/>
    <cellStyle name="Normal 7 6 8 4 3 2" xfId="20755" xr:uid="{69FD87EF-4DC7-4390-B4C4-2BFBBEBCC2CF}"/>
    <cellStyle name="Normal 7 6 8 4 4" xfId="24813" xr:uid="{604949DB-AF2B-489E-ADD6-7C677EF3D0E1}"/>
    <cellStyle name="Normal 7 6 8 4 5" xfId="15089" xr:uid="{5DED99FE-B5E4-4BD5-99B2-F71871C767A3}"/>
    <cellStyle name="Normal 7 6 8 5" xfId="4088" xr:uid="{D9041D1F-885D-434D-AAE9-9E4554E7130B}"/>
    <cellStyle name="Normal 7 6 8 5 2" xfId="8865" xr:uid="{227165F0-0C24-47CF-B5D0-CBC412E44D02}"/>
    <cellStyle name="Normal 7 6 8 5 2 2" xfId="28999" xr:uid="{E80C4487-2BB7-4CB7-86BD-0A5C32B56ADA}"/>
    <cellStyle name="Normal 7 6 8 5 2 3" xfId="19245" xr:uid="{0DACE2F1-CE37-44B0-A659-77EB73846BBE}"/>
    <cellStyle name="Normal 7 6 8 5 3" xfId="11698" xr:uid="{D90B6D2A-7125-4880-909F-BEC13BECF37D}"/>
    <cellStyle name="Normal 7 6 8 5 3 2" xfId="22078" xr:uid="{B07C2314-2E84-479C-95B7-AD9FAFB85B34}"/>
    <cellStyle name="Normal 7 6 8 5 4" xfId="22812" xr:uid="{62FF5670-8968-49EF-B138-03D58E0DC197}"/>
    <cellStyle name="Normal 7 6 8 5 5" xfId="16412" xr:uid="{D25DEB90-37FF-49D3-91CF-BEBF5CF42DB4}"/>
    <cellStyle name="Normal 7 6 8 6" xfId="5509" xr:uid="{158CAD52-D7BF-4F02-8F11-03D9841D0936}"/>
    <cellStyle name="Normal 7 6 8 6 2" xfId="27230" xr:uid="{C56D41CB-4D33-4319-B9D1-37B83C6813E8}"/>
    <cellStyle name="Normal 7 6 8 6 3" xfId="28505" xr:uid="{9A3C800A-03FC-41E2-9A02-1689263DA470}"/>
    <cellStyle name="Normal 7 6 8 6 4" xfId="14805" xr:uid="{7DE166AB-36BD-4CEF-B846-4F5428411E67}"/>
    <cellStyle name="Normal 7 6 8 7" xfId="7258" xr:uid="{6D67B509-3936-48F8-B3E7-C1597928E3DF}"/>
    <cellStyle name="Normal 7 6 8 7 2" xfId="26352" xr:uid="{14C69467-F8F7-4C34-9E1B-82A31847E70A}"/>
    <cellStyle name="Normal 7 6 8 7 3" xfId="17638" xr:uid="{E57FAD4F-7EDC-4D4A-85AE-C8312005B7E4}"/>
    <cellStyle name="Normal 7 6 8 8" xfId="10091" xr:uid="{81DB28D6-C3A6-426F-97FC-0A0E81209779}"/>
    <cellStyle name="Normal 7 6 8 8 2" xfId="20471" xr:uid="{5D1CE01E-DF35-4B11-8062-5C3761B2B427}"/>
    <cellStyle name="Normal 7 6 8 9" xfId="25387" xr:uid="{B3F5AD1B-E2A5-4545-A3E7-526CFA7A2F0B}"/>
    <cellStyle name="Normal 7 6 9" xfId="1515" xr:uid="{00000000-0005-0000-0000-0000C4070000}"/>
    <cellStyle name="Normal 7 6 9 2" xfId="30416" xr:uid="{AB45C2D4-D1A5-4191-A2B5-6B3B04A57500}"/>
    <cellStyle name="Normal 7 6 9 3" xfId="30417" xr:uid="{878EED05-4C5D-4667-BCA2-DAD249232A25}"/>
    <cellStyle name="Normal 7 6 9 3 2" xfId="30570" xr:uid="{1BBA716F-322A-443F-9F1C-34B4B91E48F1}"/>
    <cellStyle name="Normal 7 6 9 3 2 2" xfId="30609" xr:uid="{4BD1B694-F951-4017-95A9-FF534FEB7058}"/>
    <cellStyle name="Normal 7 6 9 3 2 3" xfId="30628" xr:uid="{D926D891-B7C7-4693-8B9F-A282844D3DAF}"/>
    <cellStyle name="Normal 7 6 9 3 2 4" xfId="30935" xr:uid="{D974361E-AECE-4B32-BC25-92B53BFBEF24}"/>
    <cellStyle name="Normal 7 6 9 3 3" xfId="30596" xr:uid="{1CB22FE2-C93E-4B7A-9F83-F05BC42F8988}"/>
    <cellStyle name="Normal 7 6 9 3 3 2" xfId="30637" xr:uid="{0E85BEEA-8502-4FB9-9D7B-9B39FC6894C4}"/>
    <cellStyle name="Normal 7 6 9 3 3 3" xfId="30948" xr:uid="{10A0B2B1-C014-460B-B97B-1F8715293478}"/>
    <cellStyle name="Normal 7 6 9 3 4" xfId="30625" xr:uid="{D5B2EEA1-BA41-4ECF-8645-DC7FCB362E6F}"/>
    <cellStyle name="Normal 7 6 9 3 5" xfId="30923" xr:uid="{59272B79-6782-498A-A565-B27F383EE7E8}"/>
    <cellStyle name="Normal 7 6 9 4" xfId="30573" xr:uid="{AF443EFD-BF75-488F-8C96-3A07A286175C}"/>
    <cellStyle name="Normal 7 6 9 4 2" xfId="30612" xr:uid="{93E0A71D-1FCA-4C1A-8893-2D82F9B7C858}"/>
    <cellStyle name="Normal 7 6 9 4 3" xfId="30631" xr:uid="{32F1BC2F-10D3-4E71-AD07-986C280704B2}"/>
    <cellStyle name="Normal 7 6 9 4 4" xfId="30939" xr:uid="{D4C2894F-E69E-46C0-825F-9DFEC6921BF8}"/>
    <cellStyle name="Normal 7 7" xfId="1516" xr:uid="{00000000-0005-0000-0000-0000C5070000}"/>
    <cellStyle name="Normal 7 7 10" xfId="5512" xr:uid="{B65931B3-EFA4-461D-A169-E0EDDDD36F2D}"/>
    <cellStyle name="Normal 7 7 10 2" xfId="14808" xr:uid="{0644F959-A9B9-428F-B781-384083067488}"/>
    <cellStyle name="Normal 7 7 11" xfId="7261" xr:uid="{F781D481-6E98-44FC-931A-7A16F23FEF0F}"/>
    <cellStyle name="Normal 7 7 11 2" xfId="17641" xr:uid="{882EE3F5-913E-4D35-BF8A-106AC651D1DB}"/>
    <cellStyle name="Normal 7 7 12" xfId="10094" xr:uid="{0A216596-F8DE-459F-BF6E-75A6C3E8BDD6}"/>
    <cellStyle name="Normal 7 7 12 2" xfId="20474" xr:uid="{8091C60B-559A-4150-8F18-7605712FBE1A}"/>
    <cellStyle name="Normal 7 7 13" xfId="24126" xr:uid="{76ABBC37-BB4A-4EAE-8FEE-A63D322C2D72}"/>
    <cellStyle name="Normal 7 7 14" xfId="12416" xr:uid="{A1FE8148-2A66-4DAD-8241-526212D23733}"/>
    <cellStyle name="Normal 7 7 2" xfId="1517" xr:uid="{00000000-0005-0000-0000-0000C6070000}"/>
    <cellStyle name="Normal 7 7 2 10" xfId="7262" xr:uid="{5725BABE-2C86-4433-A52E-0A0E203CEAA2}"/>
    <cellStyle name="Normal 7 7 2 10 2" xfId="17642" xr:uid="{2CF5C8C6-EF94-41E7-AE84-942A241CE748}"/>
    <cellStyle name="Normal 7 7 2 11" xfId="10095" xr:uid="{503BA08A-61CD-4257-80A0-F8CED33380E4}"/>
    <cellStyle name="Normal 7 7 2 11 2" xfId="20475" xr:uid="{1CE5763B-B8A7-4049-AAB9-D0EFD31794BE}"/>
    <cellStyle name="Normal 7 7 2 12" xfId="23661" xr:uid="{203F4F39-A45F-4E4A-BC0F-0D7F44832D20}"/>
    <cellStyle name="Normal 7 7 2 13" xfId="12476" xr:uid="{FE7C9CD0-B5EC-4C63-98D6-58344E375680}"/>
    <cellStyle name="Normal 7 7 2 2" xfId="1518" xr:uid="{00000000-0005-0000-0000-0000C7070000}"/>
    <cellStyle name="Normal 7 7 2 2 10" xfId="13041" xr:uid="{68D862B1-D3A2-4966-8087-882C6E650677}"/>
    <cellStyle name="Normal 7 7 2 2 2" xfId="2851" xr:uid="{00000000-0005-0000-0000-000037090000}"/>
    <cellStyle name="Normal 7 7 2 2 2 2" xfId="3502" xr:uid="{00000000-0005-0000-0000-000038090000}"/>
    <cellStyle name="Normal 7 7 2 2 2 2 2" xfId="6554" xr:uid="{8A7F56BB-97F8-43CC-8A61-6B07154BC05C}"/>
    <cellStyle name="Normal 7 7 2 2 2 2 2 2" xfId="28594" xr:uid="{97BDA337-4F9D-4FD6-A3AC-7B1075FE8142}"/>
    <cellStyle name="Normal 7 7 2 2 2 2 2 3" xfId="16127" xr:uid="{749F2506-1275-4FE1-9B3C-CDBBA18209C4}"/>
    <cellStyle name="Normal 7 7 2 2 2 2 3" xfId="8580" xr:uid="{A27FDD61-B51F-4FF3-A34D-50C81E058EA0}"/>
    <cellStyle name="Normal 7 7 2 2 2 2 3 2" xfId="18960" xr:uid="{070E0826-5C0A-4EAC-A5D5-B9B8AE0D3F26}"/>
    <cellStyle name="Normal 7 7 2 2 2 2 4" xfId="11413" xr:uid="{AD85F889-70BF-4B6F-86E2-4CAF020A8D65}"/>
    <cellStyle name="Normal 7 7 2 2 2 2 4 2" xfId="21793" xr:uid="{666F27A8-083A-41CF-B434-33B854BF45B3}"/>
    <cellStyle name="Normal 7 7 2 2 2 2 5" xfId="23128" xr:uid="{1544CB35-C14E-4597-954C-49812D8BC5E9}"/>
    <cellStyle name="Normal 7 7 2 2 2 2 6" xfId="14100" xr:uid="{39E9F013-8260-4ABF-8905-3CF26F0B8C49}"/>
    <cellStyle name="Normal 7 7 2 2 2 3" xfId="4380" xr:uid="{85F90BBB-79EA-478E-BDB4-7E8FEF344D4D}"/>
    <cellStyle name="Normal 7 7 2 2 2 3 2" xfId="9152" xr:uid="{38B64029-21D7-4897-BA77-1B347FF4F390}"/>
    <cellStyle name="Normal 7 7 2 2 2 3 2 2" xfId="29195" xr:uid="{06DD33A1-CE5A-4EB3-BCBC-B5C0CA49173F}"/>
    <cellStyle name="Normal 7 7 2 2 2 3 2 3" xfId="19532" xr:uid="{A598D3CF-E9CF-409E-8B97-CC87BF0FF12F}"/>
    <cellStyle name="Normal 7 7 2 2 2 3 3" xfId="11985" xr:uid="{D373C97D-45CF-4BEF-A073-82DDB7413D83}"/>
    <cellStyle name="Normal 7 7 2 2 2 3 3 2" xfId="22365" xr:uid="{BEC795A3-CE18-4BE7-BBEC-62059D814D08}"/>
    <cellStyle name="Normal 7 7 2 2 2 3 4" xfId="25310" xr:uid="{1D2493A3-FDCA-495A-A00D-9054AC1C4C25}"/>
    <cellStyle name="Normal 7 7 2 2 2 3 5" xfId="16699" xr:uid="{BA564E98-3E95-425F-9FA4-5844E35C1F0A}"/>
    <cellStyle name="Normal 7 7 2 2 2 4" xfId="6064" xr:uid="{4913AD3F-20F7-4BDA-9BB3-4CE0BCC21811}"/>
    <cellStyle name="Normal 7 7 2 2 2 4 2" xfId="27102" xr:uid="{8A02BD49-AC21-4A59-ABA4-8342BADB1107}"/>
    <cellStyle name="Normal 7 7 2 2 2 4 3" xfId="15520" xr:uid="{EDB941BA-97FF-4D0B-8BF8-E415CA77F7C7}"/>
    <cellStyle name="Normal 7 7 2 2 2 5" xfId="7973" xr:uid="{83DC090E-6FEF-4203-A51F-15D01AE05D3E}"/>
    <cellStyle name="Normal 7 7 2 2 2 5 2" xfId="18353" xr:uid="{2B273C8A-00DB-48EA-81A1-692E752B9199}"/>
    <cellStyle name="Normal 7 7 2 2 2 6" xfId="10806" xr:uid="{ECE1C341-1B68-4022-8AEA-999CFBB31D2C}"/>
    <cellStyle name="Normal 7 7 2 2 2 6 2" xfId="21186" xr:uid="{2C6C8BF7-8425-4C9F-9CE3-1FD679234A8B}"/>
    <cellStyle name="Normal 7 7 2 2 2 7" xfId="22808" xr:uid="{9745E6A6-F7C5-449A-A002-2EFF8514DA9F}"/>
    <cellStyle name="Normal 7 7 2 2 2 8" xfId="13335" xr:uid="{F701AE6D-CFB1-425D-8A6E-47148B9CE4F5}"/>
    <cellStyle name="Normal 7 7 2 2 3" xfId="3503" xr:uid="{00000000-0005-0000-0000-000039090000}"/>
    <cellStyle name="Normal 7 7 2 2 3 2" xfId="4610" xr:uid="{CE2BAE83-4160-4C93-BE4F-5776AB29D064}"/>
    <cellStyle name="Normal 7 7 2 2 3 2 2" xfId="9382" xr:uid="{611FFDF8-3421-4D2D-8B18-059E921A591E}"/>
    <cellStyle name="Normal 7 7 2 2 3 2 2 2" xfId="19762" xr:uid="{60986F51-A049-4B2D-98B9-635DA865E423}"/>
    <cellStyle name="Normal 7 7 2 2 3 2 3" xfId="12215" xr:uid="{B849224E-1C69-47F9-A9C3-81F3BDC81132}"/>
    <cellStyle name="Normal 7 7 2 2 3 2 3 2" xfId="22595" xr:uid="{9A475CEB-EAD1-42D7-A212-781A1D748227}"/>
    <cellStyle name="Normal 7 7 2 2 3 2 4" xfId="27483" xr:uid="{2695481F-4E16-4567-94BC-F425171C3220}"/>
    <cellStyle name="Normal 7 7 2 2 3 2 5" xfId="16929" xr:uid="{CFFD335A-CFC9-483B-9AA9-8A636E873DAD}"/>
    <cellStyle name="Normal 7 7 2 2 3 3" xfId="6555" xr:uid="{6A997E21-21D9-4D28-BB9F-EFF44D1DEC54}"/>
    <cellStyle name="Normal 7 7 2 2 3 3 2" xfId="16128" xr:uid="{98EA32EC-176A-4F2A-A1E5-AB0855E7FDF9}"/>
    <cellStyle name="Normal 7 7 2 2 3 4" xfId="8581" xr:uid="{A94759A3-7CAD-458E-AFD5-E11467111F6E}"/>
    <cellStyle name="Normal 7 7 2 2 3 4 2" xfId="18961" xr:uid="{F67D37A4-7FAD-4B31-817F-AD4EC7DD8553}"/>
    <cellStyle name="Normal 7 7 2 2 3 5" xfId="11414" xr:uid="{4FDF9CA4-E128-44DD-9D8E-A74EA72AE15C}"/>
    <cellStyle name="Normal 7 7 2 2 3 5 2" xfId="21794" xr:uid="{2124FE84-72A1-4CA6-9CBA-212E6C07F703}"/>
    <cellStyle name="Normal 7 7 2 2 3 6" xfId="25124" xr:uid="{CA259301-9E2C-45FF-8833-2E2A107B0C1C}"/>
    <cellStyle name="Normal 7 7 2 2 3 7" xfId="14101" xr:uid="{05C014A3-96AE-4AB2-AC0C-ECF1386EEE7D}"/>
    <cellStyle name="Normal 7 7 2 2 4" xfId="3501" xr:uid="{00000000-0005-0000-0000-00003A090000}"/>
    <cellStyle name="Normal 7 7 2 2 4 2" xfId="6553" xr:uid="{B95E6696-FDC6-4E21-8239-05764AEE9548}"/>
    <cellStyle name="Normal 7 7 2 2 4 2 2" xfId="28429" xr:uid="{06B56C5B-3707-41FB-BA0C-C9CA506A321E}"/>
    <cellStyle name="Normal 7 7 2 2 4 2 3" xfId="16126" xr:uid="{EC1CB896-F84C-4D63-9AA4-FA793E838C91}"/>
    <cellStyle name="Normal 7 7 2 2 4 3" xfId="8579" xr:uid="{195E87B3-5AA1-4A48-A601-AD26DCC7C1F0}"/>
    <cellStyle name="Normal 7 7 2 2 4 3 2" xfId="18959" xr:uid="{F962E145-9005-4470-9F8D-C8C2B973C01D}"/>
    <cellStyle name="Normal 7 7 2 2 4 4" xfId="11412" xr:uid="{DA19A551-FC06-42D2-8792-781DC09997D7}"/>
    <cellStyle name="Normal 7 7 2 2 4 4 2" xfId="21792" xr:uid="{8174A278-1E41-4832-A302-CBBAE22B57A2}"/>
    <cellStyle name="Normal 7 7 2 2 4 5" xfId="22769" xr:uid="{A0C9C968-AA72-45F4-9E8F-B6D3CF0D4FC2}"/>
    <cellStyle name="Normal 7 7 2 2 4 6" xfId="14099" xr:uid="{353CAE13-8D4C-46D6-9905-B586747E12DF}"/>
    <cellStyle name="Normal 7 7 2 2 5" xfId="4242" xr:uid="{02C7555F-C4FD-492B-8F94-B1D216A041FD}"/>
    <cellStyle name="Normal 7 7 2 2 5 2" xfId="9014" xr:uid="{7DF9B4B5-E7FA-41F8-B2DB-8E3BC72C2903}"/>
    <cellStyle name="Normal 7 7 2 2 5 2 2" xfId="29085" xr:uid="{BBB082D7-D16D-4803-ABDB-876E5E068720}"/>
    <cellStyle name="Normal 7 7 2 2 5 2 3" xfId="19394" xr:uid="{F570B7DD-221F-47C6-9633-EBAF1981BB43}"/>
    <cellStyle name="Normal 7 7 2 2 5 3" xfId="11847" xr:uid="{76711169-FECD-4892-B761-A9AFAFC415D1}"/>
    <cellStyle name="Normal 7 7 2 2 5 3 2" xfId="22227" xr:uid="{4BB2516E-AEFA-4EA7-A252-4C1E062D57F0}"/>
    <cellStyle name="Normal 7 7 2 2 5 4" xfId="24415" xr:uid="{170A7A7D-C5AD-4006-AFF0-83ABD7F0A9D6}"/>
    <cellStyle name="Normal 7 7 2 2 5 5" xfId="16561" xr:uid="{25434C06-C725-4848-8B23-7CB867832F3D}"/>
    <cellStyle name="Normal 7 7 2 2 6" xfId="5514" xr:uid="{EA6BF84F-EF85-44FD-B505-0BD2CD2D6439}"/>
    <cellStyle name="Normal 7 7 2 2 6 2" xfId="26751" xr:uid="{535669B0-D7BE-4815-953A-A0E07F2ECAA3}"/>
    <cellStyle name="Normal 7 7 2 2 6 3" xfId="14810" xr:uid="{4A8885DF-14D8-480D-ABE4-644DA944A0A4}"/>
    <cellStyle name="Normal 7 7 2 2 7" xfId="7263" xr:uid="{AA3516CF-9252-4C9E-9A3F-AAC0CBFA7F80}"/>
    <cellStyle name="Normal 7 7 2 2 7 2" xfId="17643" xr:uid="{7FFE5E33-05BA-4D50-A39E-539BBC0007B4}"/>
    <cellStyle name="Normal 7 7 2 2 8" xfId="10096" xr:uid="{334158FD-A5F5-4E42-A86B-BA8B0A40062D}"/>
    <cellStyle name="Normal 7 7 2 2 8 2" xfId="20476" xr:uid="{9DE1F241-217F-4C6A-9172-1BFCA0E5912A}"/>
    <cellStyle name="Normal 7 7 2 2 9" xfId="22728" xr:uid="{BB04A600-8A16-4C3E-9E6F-DC38BB302AC7}"/>
    <cellStyle name="Normal 7 7 2 3" xfId="2850" xr:uid="{00000000-0005-0000-0000-00003B090000}"/>
    <cellStyle name="Normal 7 7 2 3 2" xfId="3504" xr:uid="{00000000-0005-0000-0000-00003C090000}"/>
    <cellStyle name="Normal 7 7 2 3 2 2" xfId="6556" xr:uid="{74C32873-4400-4FDE-BE43-EBFF4EB983DA}"/>
    <cellStyle name="Normal 7 7 2 3 2 2 2" xfId="28232" xr:uid="{CC7EF20A-BAF7-4373-81C4-99490C3B13DD}"/>
    <cellStyle name="Normal 7 7 2 3 2 2 3" xfId="16129" xr:uid="{C8D02C5F-17F1-4725-9205-7E487E442A5B}"/>
    <cellStyle name="Normal 7 7 2 3 2 3" xfId="8582" xr:uid="{75B88EDC-E732-4C87-8875-B89974FECFEF}"/>
    <cellStyle name="Normal 7 7 2 3 2 3 2" xfId="18962" xr:uid="{47FD6994-A31C-4DA0-826F-BB8704FBEB0B}"/>
    <cellStyle name="Normal 7 7 2 3 2 4" xfId="11415" xr:uid="{360655D1-6344-4F6B-BF55-EE289793D602}"/>
    <cellStyle name="Normal 7 7 2 3 2 4 2" xfId="21795" xr:uid="{2C9FEAA2-CA1A-4DDB-B8E3-59DB57CAF968}"/>
    <cellStyle name="Normal 7 7 2 3 2 5" xfId="24327" xr:uid="{E303D694-140B-447F-A192-9E37FB506793}"/>
    <cellStyle name="Normal 7 7 2 3 2 6" xfId="14102" xr:uid="{D99ABD0F-A978-4142-958A-BDD5E38D9E01}"/>
    <cellStyle name="Normal 7 7 2 3 3" xfId="4379" xr:uid="{11705BEB-5E02-4E11-AB5F-7A28B705A6EB}"/>
    <cellStyle name="Normal 7 7 2 3 3 2" xfId="9151" xr:uid="{DC88A757-CBE9-4871-98FB-470EF2AF4483}"/>
    <cellStyle name="Normal 7 7 2 3 3 2 2" xfId="29194" xr:uid="{CE364987-8BB2-408D-A423-FE4299C75767}"/>
    <cellStyle name="Normal 7 7 2 3 3 2 3" xfId="19531" xr:uid="{D6DF9143-5493-4087-869E-2B14BCB446BF}"/>
    <cellStyle name="Normal 7 7 2 3 3 3" xfId="11984" xr:uid="{441CD3BF-032E-462C-8A92-46A68399F7E4}"/>
    <cellStyle name="Normal 7 7 2 3 3 3 2" xfId="22364" xr:uid="{767C7C25-FFA2-4DD6-B662-D9ECA62A27F9}"/>
    <cellStyle name="Normal 7 7 2 3 3 4" xfId="23599" xr:uid="{6C98C5C0-C0B6-48E1-9DC3-5C7AFA9B2A2C}"/>
    <cellStyle name="Normal 7 7 2 3 3 5" xfId="16698" xr:uid="{26064FA9-A3CF-49E6-A2AE-E6CFDEF805AB}"/>
    <cellStyle name="Normal 7 7 2 3 4" xfId="6063" xr:uid="{910300EE-64A3-4AA8-9876-D5905525DDE7}"/>
    <cellStyle name="Normal 7 7 2 3 4 2" xfId="27192" xr:uid="{D6837CDE-3448-4E7A-8B46-01FF125A9F72}"/>
    <cellStyle name="Normal 7 7 2 3 4 3" xfId="15519" xr:uid="{ECF19E94-8C03-4482-B0B9-EDF99F2F95F9}"/>
    <cellStyle name="Normal 7 7 2 3 5" xfId="7972" xr:uid="{8D198D18-1126-4592-9441-15F49CA4550B}"/>
    <cellStyle name="Normal 7 7 2 3 5 2" xfId="18352" xr:uid="{4BB0996E-FB10-4A95-A636-B4C9250FCC36}"/>
    <cellStyle name="Normal 7 7 2 3 6" xfId="10805" xr:uid="{8AE028EE-40DB-4E3F-B2AC-45A6795FA071}"/>
    <cellStyle name="Normal 7 7 2 3 6 2" xfId="21185" xr:uid="{442527F8-D175-426B-8BCF-89A0BDD12D2A}"/>
    <cellStyle name="Normal 7 7 2 3 7" xfId="23249" xr:uid="{FE9FFA83-38C0-434F-9212-EDB55AC66800}"/>
    <cellStyle name="Normal 7 7 2 3 8" xfId="13334" xr:uid="{2AB79A17-E891-4166-B5A1-3B7735F0A94E}"/>
    <cellStyle name="Normal 7 7 2 4" xfId="3505" xr:uid="{00000000-0005-0000-0000-00003D090000}"/>
    <cellStyle name="Normal 7 7 2 4 2" xfId="4611" xr:uid="{18CAA640-6556-42AE-8F98-37BA36952E4C}"/>
    <cellStyle name="Normal 7 7 2 4 2 2" xfId="9383" xr:uid="{F93D302A-ABD3-47F5-ABAC-118282B8BA8D}"/>
    <cellStyle name="Normal 7 7 2 4 2 2 2" xfId="19763" xr:uid="{3BAB0E7C-A9A2-4610-B07F-49103E3E2BFF}"/>
    <cellStyle name="Normal 7 7 2 4 2 3" xfId="12216" xr:uid="{0290D4EB-95E3-4800-B034-DE84BE33121E}"/>
    <cellStyle name="Normal 7 7 2 4 2 3 2" xfId="22596" xr:uid="{63B5A958-CD44-4AA4-8665-DFA2B6927A0F}"/>
    <cellStyle name="Normal 7 7 2 4 2 4" xfId="26734" xr:uid="{83471AB3-1BEA-47B6-A89A-DC88358E0FC5}"/>
    <cellStyle name="Normal 7 7 2 4 2 5" xfId="16930" xr:uid="{01CBAAEA-9B2E-4411-A2DF-09E44DB7863D}"/>
    <cellStyle name="Normal 7 7 2 4 3" xfId="6557" xr:uid="{2C4972A3-539A-4EEF-81DF-322B26E56178}"/>
    <cellStyle name="Normal 7 7 2 4 3 2" xfId="16130" xr:uid="{7F54276A-4DED-4EE8-B380-72562D86ADE1}"/>
    <cellStyle name="Normal 7 7 2 4 4" xfId="8583" xr:uid="{02F6784B-F759-42E7-B1D2-3BF47A98356E}"/>
    <cellStyle name="Normal 7 7 2 4 4 2" xfId="18963" xr:uid="{5394B1FA-B686-44C9-AB3D-FD4E8C76B3BF}"/>
    <cellStyle name="Normal 7 7 2 4 5" xfId="11416" xr:uid="{78A4CAEC-81D6-4084-A8BB-60CCFA5D6450}"/>
    <cellStyle name="Normal 7 7 2 4 5 2" xfId="21796" xr:uid="{FB44EFB1-93E2-4525-8CD0-5B3A0590DE40}"/>
    <cellStyle name="Normal 7 7 2 4 6" xfId="25476" xr:uid="{FC04CEE0-1EF2-49D9-B678-B5E49C2DCCC7}"/>
    <cellStyle name="Normal 7 7 2 4 7" xfId="14103" xr:uid="{2DF58188-7F74-40DC-81D6-0BE8F5911262}"/>
    <cellStyle name="Normal 7 7 2 5" xfId="3500" xr:uid="{00000000-0005-0000-0000-00003E090000}"/>
    <cellStyle name="Normal 7 7 2 5 2" xfId="6552" xr:uid="{744E8FEC-BB66-403F-9219-1A9096D30CA3}"/>
    <cellStyle name="Normal 7 7 2 5 2 2" xfId="27446" xr:uid="{4318EE14-9EA5-4287-A009-C15F27EE49EF}"/>
    <cellStyle name="Normal 7 7 2 5 2 3" xfId="16125" xr:uid="{7CDE6C64-659F-4DE3-BD73-7B8A01EE1139}"/>
    <cellStyle name="Normal 7 7 2 5 3" xfId="8578" xr:uid="{4F0CB3D6-4986-472E-916C-8026CE28F1AA}"/>
    <cellStyle name="Normal 7 7 2 5 3 2" xfId="18958" xr:uid="{4A82204B-4A83-43F6-A1E7-B1AC6F7EF695}"/>
    <cellStyle name="Normal 7 7 2 5 4" xfId="11411" xr:uid="{2A46D254-9B3E-4597-946D-E560017E6407}"/>
    <cellStyle name="Normal 7 7 2 5 4 2" xfId="21791" xr:uid="{A75CC807-F6BC-48DB-9BFC-9CBCF0E393EB}"/>
    <cellStyle name="Normal 7 7 2 5 5" xfId="23076" xr:uid="{38185F1E-9A85-4922-ACD6-988073C3BE36}"/>
    <cellStyle name="Normal 7 7 2 5 6" xfId="14098" xr:uid="{AD4F087C-6797-4F8B-BC18-D91177481C8F}"/>
    <cellStyle name="Normal 7 7 2 6" xfId="2550" xr:uid="{00000000-0005-0000-0000-00003F090000}"/>
    <cellStyle name="Normal 7 7 2 6 2" xfId="5822" xr:uid="{55FDA0E5-B7A5-4C7D-A6AE-4E27236F019B}"/>
    <cellStyle name="Normal 7 7 2 6 2 2" xfId="26759" xr:uid="{FF5A90EE-9ED1-4201-8BAA-0570895F5DFD}"/>
    <cellStyle name="Normal 7 7 2 6 2 3" xfId="15222" xr:uid="{A1833B6B-45CB-4E2E-A29F-F98B210BA2AC}"/>
    <cellStyle name="Normal 7 7 2 6 3" xfId="7675" xr:uid="{0C046EB4-3079-4CF8-9250-B840841387EF}"/>
    <cellStyle name="Normal 7 7 2 6 3 2" xfId="18055" xr:uid="{A1819B08-C3E9-4709-9A61-311CE1A80C26}"/>
    <cellStyle name="Normal 7 7 2 6 4" xfId="10508" xr:uid="{E135B376-9EE0-4910-850C-9FF8DEC2F005}"/>
    <cellStyle name="Normal 7 7 2 6 4 2" xfId="20888" xr:uid="{D478F345-D789-4531-974D-0DB27AF6DCEE}"/>
    <cellStyle name="Normal 7 7 2 6 5" xfId="22828" xr:uid="{F828551F-C002-41D8-91B3-2456343F7AB8}"/>
    <cellStyle name="Normal 7 7 2 6 6" xfId="12938" xr:uid="{6466CFE4-7C87-4F70-A313-C28E5FA435CD}"/>
    <cellStyle name="Normal 7 7 2 7" xfId="2244" xr:uid="{00000000-0005-0000-0000-000035090000}"/>
    <cellStyle name="Normal 7 7 2 7 2" xfId="7371" xr:uid="{C90A7C76-9FBA-4F49-B74D-620A284E05B2}"/>
    <cellStyle name="Normal 7 7 2 7 2 2" xfId="17751" xr:uid="{214AC6BA-9E2E-4049-869A-D296B8488A81}"/>
    <cellStyle name="Normal 7 7 2 7 3" xfId="10204" xr:uid="{222B8ACB-F360-48CC-9C41-5C5F6E216311}"/>
    <cellStyle name="Normal 7 7 2 7 3 2" xfId="20584" xr:uid="{8EBA7DCE-D183-4FAA-B2B3-C3CAC029ADDA}"/>
    <cellStyle name="Normal 7 7 2 7 4" xfId="25369" xr:uid="{A2861691-64ED-4C59-A9EB-142B63F50E5A}"/>
    <cellStyle name="Normal 7 7 2 7 5" xfId="14918" xr:uid="{933DB0ED-1D3B-4955-BC4C-3152E12FEF4D}"/>
    <cellStyle name="Normal 7 7 2 8" xfId="3797" xr:uid="{E5E400FB-C358-4E4D-B459-DD38D66E6E48}"/>
    <cellStyle name="Normal 7 7 2 8 2" xfId="8633" xr:uid="{9C5CA804-3A2C-4EA5-A190-E58CF3A306D5}"/>
    <cellStyle name="Normal 7 7 2 8 2 2" xfId="19013" xr:uid="{DE7F16E4-AA72-4DC9-8C67-2B6F6F4E7487}"/>
    <cellStyle name="Normal 7 7 2 8 3" xfId="11466" xr:uid="{5F8BF3F2-0546-426E-919A-D58EB0D5EC30}"/>
    <cellStyle name="Normal 7 7 2 8 3 2" xfId="21846" xr:uid="{18DD9CC4-9F3D-449B-974E-5EA1558F48CB}"/>
    <cellStyle name="Normal 7 7 2 8 4" xfId="16180" xr:uid="{1695695F-2464-41D6-AAB1-EFDD296FE4A2}"/>
    <cellStyle name="Normal 7 7 2 9" xfId="5513" xr:uid="{67402623-62A7-484C-BBBD-29B0747A30AE}"/>
    <cellStyle name="Normal 7 7 2 9 2" xfId="14809" xr:uid="{C623544B-77DF-432D-98B2-3EFA6A5FBC1B}"/>
    <cellStyle name="Normal 7 7 3" xfId="1519" xr:uid="{00000000-0005-0000-0000-0000C8070000}"/>
    <cellStyle name="Normal 7 7 3 10" xfId="10097" xr:uid="{E889C744-B608-43B5-BB3E-ACFE2A4C50EA}"/>
    <cellStyle name="Normal 7 7 3 10 2" xfId="20477" xr:uid="{8D285B90-6549-4EE6-AB9F-079A362A9800}"/>
    <cellStyle name="Normal 7 7 3 11" xfId="22640" xr:uid="{A5951408-860D-411A-BD5F-CA66E2B35D51}"/>
    <cellStyle name="Normal 7 7 3 12" xfId="12650" xr:uid="{03EE881B-1C63-4E95-9385-147D60493E94}"/>
    <cellStyle name="Normal 7 7 3 2" xfId="2852" xr:uid="{00000000-0005-0000-0000-000041090000}"/>
    <cellStyle name="Normal 7 7 3 2 2" xfId="3507" xr:uid="{00000000-0005-0000-0000-000042090000}"/>
    <cellStyle name="Normal 7 7 3 2 2 2" xfId="6559" xr:uid="{2C71E10F-77E2-480D-992A-F093AC9F1BCE}"/>
    <cellStyle name="Normal 7 7 3 2 2 2 2" xfId="25911" xr:uid="{98416AC1-7510-4ECC-8DB9-CA572F2882A9}"/>
    <cellStyle name="Normal 7 7 3 2 2 2 3" xfId="16132" xr:uid="{D062C442-F187-4EAD-91F9-D04044821CDA}"/>
    <cellStyle name="Normal 7 7 3 2 2 3" xfId="8585" xr:uid="{B7C43149-46D8-4831-A649-740A5B6F2BDD}"/>
    <cellStyle name="Normal 7 7 3 2 2 3 2" xfId="18965" xr:uid="{E547BB34-0BE3-4C17-8AF5-1E2A567BE5AB}"/>
    <cellStyle name="Normal 7 7 3 2 2 4" xfId="11418" xr:uid="{FF2A3025-8A1F-441D-ACE8-64BDE0D1135C}"/>
    <cellStyle name="Normal 7 7 3 2 2 4 2" xfId="21798" xr:uid="{EA46ECA1-2BDF-4F03-977D-5861686BFB7C}"/>
    <cellStyle name="Normal 7 7 3 2 2 5" xfId="24042" xr:uid="{DE9FD3CB-5AE4-43AC-BED0-8D042F99DAA2}"/>
    <cellStyle name="Normal 7 7 3 2 2 6" xfId="14105" xr:uid="{759737F0-C4A8-4FBA-82DF-065AEDEA5EAA}"/>
    <cellStyle name="Normal 7 7 3 2 3" xfId="4381" xr:uid="{3C28BC18-1B7B-43C7-8BF0-93A4A445BB24}"/>
    <cellStyle name="Normal 7 7 3 2 3 2" xfId="9153" xr:uid="{2D561BC2-362F-450B-825F-BA789CCF5760}"/>
    <cellStyle name="Normal 7 7 3 2 3 2 2" xfId="29196" xr:uid="{A0E574BF-9E24-48E1-A271-0DFCAA34FABA}"/>
    <cellStyle name="Normal 7 7 3 2 3 2 3" xfId="19533" xr:uid="{ED971030-3520-4518-A462-0354BF77764C}"/>
    <cellStyle name="Normal 7 7 3 2 3 3" xfId="11986" xr:uid="{89053BC3-BE6D-4BA1-A02E-7C814AAD062A}"/>
    <cellStyle name="Normal 7 7 3 2 3 3 2" xfId="22366" xr:uid="{8FB6A495-6AAC-4A79-958E-26038FB2225B}"/>
    <cellStyle name="Normal 7 7 3 2 3 4" xfId="24518" xr:uid="{DABB4DE9-D7AF-438F-B64E-5FCAFC4C9344}"/>
    <cellStyle name="Normal 7 7 3 2 3 5" xfId="16700" xr:uid="{EC4484C3-4297-406D-8770-5C9C01B586CD}"/>
    <cellStyle name="Normal 7 7 3 2 4" xfId="6065" xr:uid="{6D51BC33-05C7-4AA0-91CE-E2E28C585877}"/>
    <cellStyle name="Normal 7 7 3 2 4 2" xfId="27250" xr:uid="{B1C0F13B-5457-42CF-BF0D-1810B67828FE}"/>
    <cellStyle name="Normal 7 7 3 2 4 3" xfId="15521" xr:uid="{3A80E960-9A1C-4E96-93ED-B76F8CFDB768}"/>
    <cellStyle name="Normal 7 7 3 2 5" xfId="7974" xr:uid="{DC3F4607-8FBF-4229-ABF0-992CE51C53E7}"/>
    <cellStyle name="Normal 7 7 3 2 5 2" xfId="18354" xr:uid="{FBCE5760-87AC-4838-A3E6-27D17E88049E}"/>
    <cellStyle name="Normal 7 7 3 2 6" xfId="10807" xr:uid="{33977F88-70FF-460E-B122-E4355F19D071}"/>
    <cellStyle name="Normal 7 7 3 2 6 2" xfId="21187" xr:uid="{CF81CA87-9367-4294-9F2C-D29238041B5A}"/>
    <cellStyle name="Normal 7 7 3 2 7" xfId="24267" xr:uid="{227AD105-8158-4CA4-8393-6C398F7799EA}"/>
    <cellStyle name="Normal 7 7 3 2 8" xfId="13336" xr:uid="{8548A3FC-6708-4D3D-8F1C-19F3CF3BD883}"/>
    <cellStyle name="Normal 7 7 3 3" xfId="3508" xr:uid="{00000000-0005-0000-0000-000043090000}"/>
    <cellStyle name="Normal 7 7 3 3 2" xfId="4612" xr:uid="{89F2C6BD-23ED-462B-BE28-A288060C0DFC}"/>
    <cellStyle name="Normal 7 7 3 3 2 2" xfId="9384" xr:uid="{6BD16B65-C7FD-4472-AF20-AED7BF8EB114}"/>
    <cellStyle name="Normal 7 7 3 3 2 2 2" xfId="29350" xr:uid="{CE945988-CE41-416F-9389-6C5A28DBEFB9}"/>
    <cellStyle name="Normal 7 7 3 3 2 2 3" xfId="19764" xr:uid="{4871CDDE-717F-4676-912F-B3C6676B08B2}"/>
    <cellStyle name="Normal 7 7 3 3 2 3" xfId="12217" xr:uid="{D5B51F42-3B77-4B7B-B20B-0F6862F78B2B}"/>
    <cellStyle name="Normal 7 7 3 3 2 3 2" xfId="22597" xr:uid="{DF955F6C-3FD3-4721-8986-CBB2F531CE8D}"/>
    <cellStyle name="Normal 7 7 3 3 2 4" xfId="22966" xr:uid="{B54F08A6-E4F0-4C15-9364-FFD55D32FD72}"/>
    <cellStyle name="Normal 7 7 3 3 2 5" xfId="16931" xr:uid="{7ED0E923-34C2-470F-8D78-EEDED3F9E55E}"/>
    <cellStyle name="Normal 7 7 3 3 3" xfId="6560" xr:uid="{C11160E3-667A-4FC9-A89C-BF99B699CA8C}"/>
    <cellStyle name="Normal 7 7 3 3 3 2" xfId="27297" xr:uid="{0C310A5A-8FD1-44F7-98A7-2D659CAC8830}"/>
    <cellStyle name="Normal 7 7 3 3 3 3" xfId="16133" xr:uid="{0AAD95AE-B8C3-43CD-AF1F-1564868FFB79}"/>
    <cellStyle name="Normal 7 7 3 3 4" xfId="8586" xr:uid="{E6D5297D-ED60-439D-AD45-2F6585040639}"/>
    <cellStyle name="Normal 7 7 3 3 4 2" xfId="18966" xr:uid="{88B25C48-3C6A-49D7-9A4F-506E5F76E153}"/>
    <cellStyle name="Normal 7 7 3 3 5" xfId="11419" xr:uid="{1429B78B-9DFC-4CD1-A4F4-38C8711203FD}"/>
    <cellStyle name="Normal 7 7 3 3 5 2" xfId="21799" xr:uid="{DD683835-E77C-4AFC-AD20-495BB7C4E235}"/>
    <cellStyle name="Normal 7 7 3 3 6" xfId="24141" xr:uid="{93DCECB9-975E-42C3-9907-5E74D5D2E8DB}"/>
    <cellStyle name="Normal 7 7 3 3 7" xfId="14106" xr:uid="{C4399ED8-7591-46FE-B310-02CB5B65204B}"/>
    <cellStyle name="Normal 7 7 3 4" xfId="3506" xr:uid="{00000000-0005-0000-0000-000044090000}"/>
    <cellStyle name="Normal 7 7 3 4 2" xfId="6558" xr:uid="{1984D6E0-282E-4076-8C31-6CB41BBB2BAF}"/>
    <cellStyle name="Normal 7 7 3 4 2 2" xfId="28592" xr:uid="{390798B3-EDAD-47F5-8E0D-7DF5B23894E0}"/>
    <cellStyle name="Normal 7 7 3 4 2 3" xfId="16131" xr:uid="{A16C6FA9-2BC2-409C-9085-BDEFC89B3A64}"/>
    <cellStyle name="Normal 7 7 3 4 3" xfId="8584" xr:uid="{F71AF641-77A0-4621-B5FD-59ADB04C380B}"/>
    <cellStyle name="Normal 7 7 3 4 3 2" xfId="18964" xr:uid="{20B68CA9-8F1E-4ABA-B033-087AE22CDEA6}"/>
    <cellStyle name="Normal 7 7 3 4 4" xfId="11417" xr:uid="{51AB0A02-1BA8-4DC5-968C-E30C5C243333}"/>
    <cellStyle name="Normal 7 7 3 4 4 2" xfId="21797" xr:uid="{C679DD6D-B400-4C98-A3D8-7480E708AAA5}"/>
    <cellStyle name="Normal 7 7 3 4 5" xfId="25214" xr:uid="{0D2936A6-6A59-4AD1-A31C-86CF60E30A99}"/>
    <cellStyle name="Normal 7 7 3 4 6" xfId="14104" xr:uid="{FB82D7A7-6D4D-4CCD-9DC5-6079FA52C303}"/>
    <cellStyle name="Normal 7 7 3 5" xfId="2593" xr:uid="{00000000-0005-0000-0000-000045090000}"/>
    <cellStyle name="Normal 7 7 3 5 2" xfId="5858" xr:uid="{65C0C5E9-B5FE-4B00-BB73-6D05B81BECA7}"/>
    <cellStyle name="Normal 7 7 3 5 2 2" xfId="27494" xr:uid="{8976DB23-6182-4E09-BB4E-85FDB6028B0E}"/>
    <cellStyle name="Normal 7 7 3 5 2 3" xfId="15265" xr:uid="{68F632A7-3E9A-4977-ACA3-0D0FB789A307}"/>
    <cellStyle name="Normal 7 7 3 5 3" xfId="7718" xr:uid="{9503F60A-FB99-424D-8528-B8769E72E29A}"/>
    <cellStyle name="Normal 7 7 3 5 3 2" xfId="18098" xr:uid="{A4130C95-0520-48FA-8FC7-9EB54D98CAC0}"/>
    <cellStyle name="Normal 7 7 3 5 4" xfId="10551" xr:uid="{CCC5433F-11C5-45BC-BBF3-AC5C8DDC16DB}"/>
    <cellStyle name="Normal 7 7 3 5 4 2" xfId="20931" xr:uid="{670411DC-1AAF-4A0F-9FCA-321B4DF9CB56}"/>
    <cellStyle name="Normal 7 7 3 5 5" xfId="23410" xr:uid="{12B9F687-3FC5-4F87-8D20-81FD6AA3783F}"/>
    <cellStyle name="Normal 7 7 3 5 6" xfId="12981" xr:uid="{1166DE3E-3C7B-42CF-B559-6D09ACE261F3}"/>
    <cellStyle name="Normal 7 7 3 6" xfId="2416" xr:uid="{00000000-0005-0000-0000-000040090000}"/>
    <cellStyle name="Normal 7 7 3 6 2" xfId="7543" xr:uid="{6B297C61-A426-42E2-BEFD-15D95033E98E}"/>
    <cellStyle name="Normal 7 7 3 6 2 2" xfId="17923" xr:uid="{2A0680CD-4EBA-46BD-9693-B834435C83CD}"/>
    <cellStyle name="Normal 7 7 3 6 3" xfId="10376" xr:uid="{AB717565-D3D4-4787-9882-274138B115C6}"/>
    <cellStyle name="Normal 7 7 3 6 3 2" xfId="20756" xr:uid="{62D5210C-DF24-409A-8CF5-423136382B68}"/>
    <cellStyle name="Normal 7 7 3 6 4" xfId="25472" xr:uid="{A8F125F6-B67B-425C-B4CD-736F07ADCDA6}"/>
    <cellStyle name="Normal 7 7 3 6 5" xfId="15090" xr:uid="{4EB859A2-46E3-428E-9E46-011564E713B6}"/>
    <cellStyle name="Normal 7 7 3 7" xfId="4109" xr:uid="{B189E86A-2154-44E9-9A33-0D9EF6B4E6B6}"/>
    <cellStyle name="Normal 7 7 3 7 2" xfId="8881" xr:uid="{43DA4BAD-E702-449B-8FA6-6CD0B1F3A39D}"/>
    <cellStyle name="Normal 7 7 3 7 2 2" xfId="19261" xr:uid="{2AEDCD54-9FC7-4366-9AB8-7514E84CF886}"/>
    <cellStyle name="Normal 7 7 3 7 3" xfId="11714" xr:uid="{C913724C-EE6F-4A03-9599-9950CD04EF4A}"/>
    <cellStyle name="Normal 7 7 3 7 3 2" xfId="22094" xr:uid="{261D23D1-D351-4F14-B881-34DEF734E131}"/>
    <cellStyle name="Normal 7 7 3 7 4" xfId="16428" xr:uid="{372E77CC-B278-4852-AA7D-CFAA1E13DB5F}"/>
    <cellStyle name="Normal 7 7 3 8" xfId="5515" xr:uid="{38CDE3D7-BD94-440F-BC4A-FFA35C9DF975}"/>
    <cellStyle name="Normal 7 7 3 8 2" xfId="14811" xr:uid="{2FD30E6F-6ED0-43C8-9631-418C3989C55B}"/>
    <cellStyle name="Normal 7 7 3 9" xfId="7264" xr:uid="{04B2EFA9-4445-41FD-8320-BF4E5323E45F}"/>
    <cellStyle name="Normal 7 7 3 9 2" xfId="17644" xr:uid="{6ACD7728-431E-47FD-8FFF-C9592A3F86FA}"/>
    <cellStyle name="Normal 7 7 4" xfId="1520" xr:uid="{00000000-0005-0000-0000-0000C9070000}"/>
    <cellStyle name="Normal 7 7 4 2" xfId="3509" xr:uid="{00000000-0005-0000-0000-000047090000}"/>
    <cellStyle name="Normal 7 7 4 2 2" xfId="6561" xr:uid="{5951E54E-719C-4037-AD11-C2C8F91FDB72}"/>
    <cellStyle name="Normal 7 7 4 2 2 2" xfId="27804" xr:uid="{DD56CBD4-AEC2-4087-8477-E394135DF909}"/>
    <cellStyle name="Normal 7 7 4 2 2 3" xfId="16134" xr:uid="{BD0338E6-F04C-4F98-B34C-AF7E98B7DEF8}"/>
    <cellStyle name="Normal 7 7 4 2 3" xfId="8587" xr:uid="{746314BD-1259-4FA7-9646-1C695E3C3E75}"/>
    <cellStyle name="Normal 7 7 4 2 3 2" xfId="18967" xr:uid="{B9FF924B-6B07-42E7-A558-E33F607CD720}"/>
    <cellStyle name="Normal 7 7 4 2 4" xfId="11420" xr:uid="{CDC3E7EF-FCED-47C5-9289-48FC29A3F926}"/>
    <cellStyle name="Normal 7 7 4 2 4 2" xfId="21800" xr:uid="{37B0ED64-278B-42A4-B264-31715841ADD8}"/>
    <cellStyle name="Normal 7 7 4 2 5" xfId="24848" xr:uid="{72FDC550-40FB-4880-A159-156CB101B6C4}"/>
    <cellStyle name="Normal 7 7 4 2 6" xfId="14107" xr:uid="{F3F1CB74-2384-47B2-9530-1C3EEAA9B51E}"/>
    <cellStyle name="Normal 7 7 4 3" xfId="2849" xr:uid="{00000000-0005-0000-0000-000048090000}"/>
    <cellStyle name="Normal 7 7 4 3 2" xfId="6062" xr:uid="{600D4439-761D-4C8F-B0E5-3E1CA5CB2EB5}"/>
    <cellStyle name="Normal 7 7 4 3 2 2" xfId="27961" xr:uid="{53570348-B679-4121-BCCE-C8F2FB6B97B7}"/>
    <cellStyle name="Normal 7 7 4 3 2 3" xfId="15518" xr:uid="{D2E905DC-110E-4CFC-A27D-AFBD9F6A5ACC}"/>
    <cellStyle name="Normal 7 7 4 3 3" xfId="7971" xr:uid="{6E0010E1-752C-4732-958B-C8C972E03978}"/>
    <cellStyle name="Normal 7 7 4 3 3 2" xfId="18351" xr:uid="{5C8CF515-945F-4F4F-A02D-D88D97E072F7}"/>
    <cellStyle name="Normal 7 7 4 3 4" xfId="10804" xr:uid="{2921DA33-5276-4965-97F6-DE9E839BA630}"/>
    <cellStyle name="Normal 7 7 4 3 4 2" xfId="21184" xr:uid="{7D8DC2DD-D5F1-4A0D-B41B-C5E71C854740}"/>
    <cellStyle name="Normal 7 7 4 3 5" xfId="24539" xr:uid="{C84E83C0-9320-4903-A72B-389578FC6790}"/>
    <cellStyle name="Normal 7 7 4 3 6" xfId="13333" xr:uid="{32DADDCA-2A3F-4968-9F75-3570127E37B7}"/>
    <cellStyle name="Normal 7 7 4 4" xfId="4231" xr:uid="{FED24733-1034-41B0-B4E3-3EAB52254506}"/>
    <cellStyle name="Normal 7 7 4 4 2" xfId="9003" xr:uid="{6DE852C9-6ECD-4166-B3D5-7D3FB8C76CB6}"/>
    <cellStyle name="Normal 7 7 4 4 2 2" xfId="19383" xr:uid="{AE2D6D5C-5F6E-4488-85D8-83AD15BFD4B8}"/>
    <cellStyle name="Normal 7 7 4 4 3" xfId="11836" xr:uid="{9D85BA2E-63D2-4AC6-9058-7570338D4AB8}"/>
    <cellStyle name="Normal 7 7 4 4 3 2" xfId="22216" xr:uid="{A11DE655-8593-432C-B1CE-9692FB6EBDE7}"/>
    <cellStyle name="Normal 7 7 4 4 4" xfId="22832" xr:uid="{3545043A-97C3-4BEB-9A86-224F9F340D6F}"/>
    <cellStyle name="Normal 7 7 4 4 5" xfId="16550" xr:uid="{A86AA6D0-CDE3-4675-9D71-9C1166E80231}"/>
    <cellStyle name="Normal 7 7 4 5" xfId="5516" xr:uid="{073EF0F5-9C31-416A-9755-CFE675F63728}"/>
    <cellStyle name="Normal 7 7 4 5 2" xfId="14812" xr:uid="{690DDAB2-3F10-4C76-8258-BAC99B58EFA9}"/>
    <cellStyle name="Normal 7 7 4 6" xfId="7265" xr:uid="{E72904BC-11DC-4089-A0A0-68665237A9C1}"/>
    <cellStyle name="Normal 7 7 4 6 2" xfId="17645" xr:uid="{5593957B-21CB-467A-A601-0DFB57B04A95}"/>
    <cellStyle name="Normal 7 7 4 7" xfId="10098" xr:uid="{6E160AC4-EE6C-4514-B4B6-94E8D49BF565}"/>
    <cellStyle name="Normal 7 7 4 7 2" xfId="20478" xr:uid="{7E63E60C-F133-4A48-A85B-351F15CEBEB1}"/>
    <cellStyle name="Normal 7 7 4 8" xfId="24254" xr:uid="{B4BBCC62-20CB-4D6D-9BA8-7EC9921C9202}"/>
    <cellStyle name="Normal 7 7 4 9" xfId="12808" xr:uid="{6248B075-03D7-4527-8BD0-355FE7F0EA73}"/>
    <cellStyle name="Normal 7 7 5" xfId="3510" xr:uid="{00000000-0005-0000-0000-000049090000}"/>
    <cellStyle name="Normal 7 7 5 2" xfId="4613" xr:uid="{AD7F6475-AC25-498F-97D9-95AEF50804B2}"/>
    <cellStyle name="Normal 7 7 5 2 2" xfId="9385" xr:uid="{8F7F0EAE-C9BE-4744-9F60-6386BF527B9E}"/>
    <cellStyle name="Normal 7 7 5 2 2 2" xfId="29351" xr:uid="{ECEBF970-57BF-4F36-B9D8-7772EBF484F1}"/>
    <cellStyle name="Normal 7 7 5 2 2 3" xfId="19765" xr:uid="{C0207E13-6EB3-430B-9E3B-7459000F30F7}"/>
    <cellStyle name="Normal 7 7 5 2 3" xfId="12218" xr:uid="{637C8A77-C2DA-41C7-B1C7-7452C0212BD0}"/>
    <cellStyle name="Normal 7 7 5 2 3 2" xfId="22598" xr:uid="{4642DD10-6988-4B16-8DC5-3B2E4EF5DFD9}"/>
    <cellStyle name="Normal 7 7 5 2 4" xfId="23408" xr:uid="{68B934D2-16B5-4574-930C-5F70319B41D6}"/>
    <cellStyle name="Normal 7 7 5 2 5" xfId="16932" xr:uid="{CD8851BF-4305-4276-A211-853AAEB2E18C}"/>
    <cellStyle name="Normal 7 7 5 3" xfId="6562" xr:uid="{D9F50B8A-EAE6-45D2-9757-96D41910DF33}"/>
    <cellStyle name="Normal 7 7 5 3 2" xfId="27704" xr:uid="{E24BC1D6-99A1-4DFF-A3D3-2E93013892F2}"/>
    <cellStyle name="Normal 7 7 5 3 3" xfId="16135" xr:uid="{982AD3F0-373E-4885-8FBF-EDF3A9C70E74}"/>
    <cellStyle name="Normal 7 7 5 4" xfId="8588" xr:uid="{1B986D95-9C6A-4E78-AC0F-DB0EAB511753}"/>
    <cellStyle name="Normal 7 7 5 4 2" xfId="18968" xr:uid="{054C9D3C-8909-4487-87C0-31393BA9DA6E}"/>
    <cellStyle name="Normal 7 7 5 5" xfId="11421" xr:uid="{37B2F39E-A31F-4EAB-87D8-22284A59451D}"/>
    <cellStyle name="Normal 7 7 5 5 2" xfId="21801" xr:uid="{90949D72-122E-4068-81F4-C737F6C36E51}"/>
    <cellStyle name="Normal 7 7 5 6" xfId="24023" xr:uid="{AC4AA60D-E46F-45B2-8D9C-0D4D1CE5B437}"/>
    <cellStyle name="Normal 7 7 5 7" xfId="14108" xr:uid="{5F579650-634B-44AB-A3C2-A2A1102691CD}"/>
    <cellStyle name="Normal 7 7 6" xfId="3004" xr:uid="{00000000-0005-0000-0000-00004A090000}"/>
    <cellStyle name="Normal 7 7 6 2" xfId="6153" xr:uid="{3F76595B-7A70-4313-AD98-64C64CE90066}"/>
    <cellStyle name="Normal 7 7 6 2 2" xfId="26631" xr:uid="{8EFD9527-C9BA-4589-9728-404461208850}"/>
    <cellStyle name="Normal 7 7 6 2 3" xfId="15631" xr:uid="{B92DC15A-9E26-41CE-9CF7-2BEEEA6C274F}"/>
    <cellStyle name="Normal 7 7 6 3" xfId="8084" xr:uid="{D3D83652-7AB7-46DC-88C3-874F8B321725}"/>
    <cellStyle name="Normal 7 7 6 3 2" xfId="18464" xr:uid="{9767A66B-EFCD-4145-A061-7C4934BCFCA5}"/>
    <cellStyle name="Normal 7 7 6 4" xfId="10917" xr:uid="{DB7ADFAE-CF2D-467F-807B-BA750E3358BE}"/>
    <cellStyle name="Normal 7 7 6 4 2" xfId="21297" xr:uid="{66578466-A08C-4AFA-B5BC-5E4E89791B6D}"/>
    <cellStyle name="Normal 7 7 6 5" xfId="22990" xr:uid="{816A3C82-EF97-4D9A-B226-C5314D42E218}"/>
    <cellStyle name="Normal 7 7 6 6" xfId="13506" xr:uid="{6E0DF169-7B30-43CB-8A82-A2C432D548E4}"/>
    <cellStyle name="Normal 7 7 7" xfId="2490" xr:uid="{00000000-0005-0000-0000-00004B090000}"/>
    <cellStyle name="Normal 7 7 7 2" xfId="5775" xr:uid="{615CF55C-5858-42D6-9029-1D0E586CDA6B}"/>
    <cellStyle name="Normal 7 7 7 2 2" xfId="28097" xr:uid="{769996D8-286A-491D-A186-0B38D0DFAC63}"/>
    <cellStyle name="Normal 7 7 7 2 3" xfId="15162" xr:uid="{C65C49A5-3E9C-4503-8446-C9AEC63DAC9E}"/>
    <cellStyle name="Normal 7 7 7 3" xfId="7615" xr:uid="{92F93284-4B3E-428B-B6C2-ED6E69337A90}"/>
    <cellStyle name="Normal 7 7 7 3 2" xfId="17995" xr:uid="{B72C03A7-4BE7-4FD8-9CD2-E00C8E50581D}"/>
    <cellStyle name="Normal 7 7 7 4" xfId="10448" xr:uid="{16A95490-056D-447E-A776-9D50F4B56E51}"/>
    <cellStyle name="Normal 7 7 7 4 2" xfId="20828" xr:uid="{885B6FAB-364E-4C48-8C9F-4A2E219AAB58}"/>
    <cellStyle name="Normal 7 7 7 5" xfId="23313" xr:uid="{D84AA36F-B8A6-41BB-B4EF-78ABA913D2CD}"/>
    <cellStyle name="Normal 7 7 7 6" xfId="12878" xr:uid="{51741595-A603-4C13-8BE4-D5040003A8A2}"/>
    <cellStyle name="Normal 7 7 8" xfId="2184" xr:uid="{00000000-0005-0000-0000-000034090000}"/>
    <cellStyle name="Normal 7 7 8 2" xfId="7311" xr:uid="{8A50AE7F-CCBF-4D2F-BFB9-C1DB2900D60F}"/>
    <cellStyle name="Normal 7 7 8 2 2" xfId="17691" xr:uid="{C0AD61CF-C327-4565-A0B7-69375C2AFFA1}"/>
    <cellStyle name="Normal 7 7 8 3" xfId="10144" xr:uid="{DA9A460A-D310-4A38-B03C-688489590AC9}"/>
    <cellStyle name="Normal 7 7 8 3 2" xfId="20524" xr:uid="{190AFA82-0FA9-45BA-8F06-D61F6BC89869}"/>
    <cellStyle name="Normal 7 7 8 4" xfId="25029" xr:uid="{92A3C3C0-6143-4185-B2A5-8EF3EAEDE877}"/>
    <cellStyle name="Normal 7 7 8 5" xfId="14858" xr:uid="{5BC75154-B7D6-411C-8490-0363E25D9F80}"/>
    <cellStyle name="Normal 7 7 9" xfId="4089" xr:uid="{E2D62470-0D7C-4BCF-8C41-AF626EEE8446}"/>
    <cellStyle name="Normal 7 7 9 2" xfId="8866" xr:uid="{CF944BA7-FF91-4800-BCE3-BDFB2D3CF169}"/>
    <cellStyle name="Normal 7 7 9 2 2" xfId="19246" xr:uid="{F6804887-5FD8-46C0-93BF-ABEB1F4B4B99}"/>
    <cellStyle name="Normal 7 7 9 3" xfId="11699" xr:uid="{DEF9A11B-AF1B-4FC1-8C44-FAF365916466}"/>
    <cellStyle name="Normal 7 7 9 3 2" xfId="22079" xr:uid="{6C9F6523-AC60-46B2-A5DC-FBC016E9FE01}"/>
    <cellStyle name="Normal 7 7 9 4" xfId="16413" xr:uid="{C660FAB7-D96F-4E6C-833A-6DA3D1214498}"/>
    <cellStyle name="Normal 7 8" xfId="1521" xr:uid="{00000000-0005-0000-0000-0000CA070000}"/>
    <cellStyle name="Normal 7 8 10" xfId="5517" xr:uid="{7981F872-048D-44EB-862C-1863490B0EF3}"/>
    <cellStyle name="Normal 7 8 10 2" xfId="14813" xr:uid="{B43B2494-97F5-4498-91B3-E36B565F3B59}"/>
    <cellStyle name="Normal 7 8 11" xfId="7266" xr:uid="{ED7C597E-FD30-4964-9838-BC946C5800E4}"/>
    <cellStyle name="Normal 7 8 11 2" xfId="17646" xr:uid="{CCE1DC93-0221-401E-AF5B-99672ED397DD}"/>
    <cellStyle name="Normal 7 8 12" xfId="10099" xr:uid="{AE0BFB9E-5501-4680-9948-5E84422DA893}"/>
    <cellStyle name="Normal 7 8 12 2" xfId="20479" xr:uid="{4A988483-51E0-412E-9E59-46CEE99C3B41}"/>
    <cellStyle name="Normal 7 8 13" xfId="23701" xr:uid="{BC4496E3-8A18-485B-A7D4-66FE424DFB75}"/>
    <cellStyle name="Normal 7 8 14" xfId="12450" xr:uid="{245E7DAD-1C66-4C24-A686-F0D68E215EC8}"/>
    <cellStyle name="Normal 7 8 2" xfId="1522" xr:uid="{00000000-0005-0000-0000-0000CB070000}"/>
    <cellStyle name="Normal 7 8 2 10" xfId="10100" xr:uid="{98E6AF7D-E713-489B-BFB7-2D85F6E3108B}"/>
    <cellStyle name="Normal 7 8 2 10 2" xfId="20480" xr:uid="{EB056CE6-575B-4DD8-9AFC-FBB7EE22E1AB}"/>
    <cellStyle name="Normal 7 8 2 11" xfId="22983" xr:uid="{45D0F1E6-4DB8-4B08-A92C-FB3701D67A71}"/>
    <cellStyle name="Normal 7 8 2 12" xfId="12651" xr:uid="{1E636B80-57F4-4836-93F8-5F92C02DB4FD}"/>
    <cellStyle name="Normal 7 8 2 2" xfId="1523" xr:uid="{00000000-0005-0000-0000-0000CC070000}"/>
    <cellStyle name="Normal 7 8 2 2 2" xfId="3512" xr:uid="{00000000-0005-0000-0000-00004F090000}"/>
    <cellStyle name="Normal 7 8 2 2 2 2" xfId="6564" xr:uid="{EB11A89A-2A16-486D-9877-94B0133CC7BB}"/>
    <cellStyle name="Normal 7 8 2 2 2 2 2" xfId="27806" xr:uid="{D4D9D707-88A0-4231-85BB-C83530677E72}"/>
    <cellStyle name="Normal 7 8 2 2 2 2 3" xfId="27971" xr:uid="{0E38C2FA-C142-40C2-AC01-E3CDFBC457DD}"/>
    <cellStyle name="Normal 7 8 2 2 2 2 4" xfId="16137" xr:uid="{775AB728-5859-44E1-B041-0F14552B37AC}"/>
    <cellStyle name="Normal 7 8 2 2 2 3" xfId="8590" xr:uid="{C295360B-1DD4-49F9-A210-3E30A3B4ADA7}"/>
    <cellStyle name="Normal 7 8 2 2 2 3 2" xfId="28955" xr:uid="{A96E8B5A-B5E3-4393-A017-1CF35E2FEC4F}"/>
    <cellStyle name="Normal 7 8 2 2 2 3 3" xfId="18970" xr:uid="{69662BF9-DE8D-4BE4-884F-6374471AD8D6}"/>
    <cellStyle name="Normal 7 8 2 2 2 4" xfId="11423" xr:uid="{A392603C-B2DC-4FBE-8CDC-44E8105A13FA}"/>
    <cellStyle name="Normal 7 8 2 2 2 4 2" xfId="21803" xr:uid="{5E996602-E6E7-481C-8178-70C4707EBA3B}"/>
    <cellStyle name="Normal 7 8 2 2 2 5" xfId="23014" xr:uid="{DCD7C034-9A83-4037-97BF-2FD1AA3ACAE2}"/>
    <cellStyle name="Normal 7 8 2 2 2 6" xfId="14110" xr:uid="{F9FEBBAB-0B1B-47DF-9D61-26E2BD920E60}"/>
    <cellStyle name="Normal 7 8 2 2 3" xfId="4383" xr:uid="{181487C5-ED9A-4A37-894D-630747EF6A82}"/>
    <cellStyle name="Normal 7 8 2 2 3 2" xfId="9155" xr:uid="{B92BA703-193B-443E-B6AF-1260F9C458B3}"/>
    <cellStyle name="Normal 7 8 2 2 3 2 2" xfId="29198" xr:uid="{FC43AD86-1E18-423C-B688-0218500738C7}"/>
    <cellStyle name="Normal 7 8 2 2 3 2 3" xfId="19535" xr:uid="{0FE7F98E-D0D4-4966-A9D9-4239B84E8749}"/>
    <cellStyle name="Normal 7 8 2 2 3 3" xfId="11988" xr:uid="{B856DF8E-EF2D-498F-84DC-D1432C8127B4}"/>
    <cellStyle name="Normal 7 8 2 2 3 3 2" xfId="22368" xr:uid="{2358B23F-1DEE-4F07-B59D-A3292C0A2663}"/>
    <cellStyle name="Normal 7 8 2 2 3 4" xfId="23073" xr:uid="{F1BD4026-BDBC-4F07-91C3-4E30BDC3DF85}"/>
    <cellStyle name="Normal 7 8 2 2 3 5" xfId="16702" xr:uid="{FD13EB93-12BC-4106-97A5-C49FF5588DA9}"/>
    <cellStyle name="Normal 7 8 2 2 4" xfId="5519" xr:uid="{EB844901-5740-434A-ABC2-996F0C577A1A}"/>
    <cellStyle name="Normal 7 8 2 2 4 2" xfId="26186" xr:uid="{7FA8E3E1-04EC-4115-A9E7-91413201C243}"/>
    <cellStyle name="Normal 7 8 2 2 4 3" xfId="14815" xr:uid="{DCF72E2C-A73D-4F52-94E9-921263AA7C3D}"/>
    <cellStyle name="Normal 7 8 2 2 5" xfId="7268" xr:uid="{1F8FFE9A-266A-4C02-A0C9-CB629DCE7BAD}"/>
    <cellStyle name="Normal 7 8 2 2 5 2" xfId="17648" xr:uid="{0801D49D-F350-43B3-85F7-61957A26FD37}"/>
    <cellStyle name="Normal 7 8 2 2 6" xfId="10101" xr:uid="{CF486B53-1EF7-4F7D-B81D-F3F7AA9623BB}"/>
    <cellStyle name="Normal 7 8 2 2 6 2" xfId="20481" xr:uid="{80E59977-4A31-44FE-85B3-9C47708D4A4C}"/>
    <cellStyle name="Normal 7 8 2 2 7" xfId="23682" xr:uid="{0F8BCB19-1DD6-48E6-9826-552942CAF682}"/>
    <cellStyle name="Normal 7 8 2 2 8" xfId="13338" xr:uid="{BE9509A6-58F3-4D8C-80F0-E71C155159CC}"/>
    <cellStyle name="Normal 7 8 2 3" xfId="3513" xr:uid="{00000000-0005-0000-0000-000050090000}"/>
    <cellStyle name="Normal 7 8 2 3 2" xfId="4614" xr:uid="{5A62E504-BFEF-479B-8457-B6A288D1F681}"/>
    <cellStyle name="Normal 7 8 2 3 2 2" xfId="9386" xr:uid="{DD36251F-A545-494E-9EB8-8B904ACA1F5C}"/>
    <cellStyle name="Normal 7 8 2 3 2 2 2" xfId="29352" xr:uid="{705B83BD-F576-4B59-AA3B-6007ABF9EC06}"/>
    <cellStyle name="Normal 7 8 2 3 2 2 3" xfId="19766" xr:uid="{A8D76510-D2B7-4243-943D-05D55F002E54}"/>
    <cellStyle name="Normal 7 8 2 3 2 3" xfId="12219" xr:uid="{DBCF99F1-5F0F-4C40-BA23-FA3AD5209E84}"/>
    <cellStyle name="Normal 7 8 2 3 2 3 2" xfId="22599" xr:uid="{FD9CC561-FB12-4D75-9BE3-1579F0A75E0E}"/>
    <cellStyle name="Normal 7 8 2 3 2 4" xfId="25438" xr:uid="{00CB64E5-E46F-41F4-BAA8-8E628BDE07F1}"/>
    <cellStyle name="Normal 7 8 2 3 2 5" xfId="16933" xr:uid="{62A17E90-746E-4F3A-8C7B-70DBF6036AF8}"/>
    <cellStyle name="Normal 7 8 2 3 3" xfId="6565" xr:uid="{27986DCB-B1DC-40F6-A174-53689B211438}"/>
    <cellStyle name="Normal 7 8 2 3 3 2" xfId="26976" xr:uid="{84F835E7-00DF-47D1-8CAE-1B42976D3EDF}"/>
    <cellStyle name="Normal 7 8 2 3 3 3" xfId="16138" xr:uid="{5206AF1D-AFCA-4ECA-BBF7-E6417F40CA01}"/>
    <cellStyle name="Normal 7 8 2 3 4" xfId="8591" xr:uid="{E3CDF305-8586-426D-9FF9-0AFA0D1F449F}"/>
    <cellStyle name="Normal 7 8 2 3 4 2" xfId="18971" xr:uid="{C0408242-D425-4401-968C-5AD5688825AE}"/>
    <cellStyle name="Normal 7 8 2 3 5" xfId="11424" xr:uid="{9E6A4A17-DB2E-4A2A-A3D6-F787EBD6A00B}"/>
    <cellStyle name="Normal 7 8 2 3 5 2" xfId="21804" xr:uid="{89D1F1E4-DBBB-482E-BFF2-27141B03EE8C}"/>
    <cellStyle name="Normal 7 8 2 3 6" xfId="23662" xr:uid="{4B1DE66C-64F1-41DA-91DC-73742ADDC37F}"/>
    <cellStyle name="Normal 7 8 2 3 7" xfId="14111" xr:uid="{17E11527-AF05-4F78-8691-C27919B2D701}"/>
    <cellStyle name="Normal 7 8 2 4" xfId="3511" xr:uid="{00000000-0005-0000-0000-000051090000}"/>
    <cellStyle name="Normal 7 8 2 4 2" xfId="6563" xr:uid="{A6D4913D-5879-467B-A280-0C48BB6872C3}"/>
    <cellStyle name="Normal 7 8 2 4 2 2" xfId="27380" xr:uid="{38B4BD07-92A6-42D7-AAD5-D9D8C7CF672E}"/>
    <cellStyle name="Normal 7 8 2 4 2 3" xfId="16136" xr:uid="{020DC34B-CADE-4C90-993B-F559A47C1798}"/>
    <cellStyle name="Normal 7 8 2 4 3" xfId="8589" xr:uid="{18B383CC-7CD2-4F2C-9F70-5A3D988943B0}"/>
    <cellStyle name="Normal 7 8 2 4 3 2" xfId="18969" xr:uid="{7949896A-5AB4-4936-8AF7-98E234A13FBA}"/>
    <cellStyle name="Normal 7 8 2 4 4" xfId="11422" xr:uid="{2760F4C4-2CCD-4E6E-ADEA-FDBBC7FFEAB8}"/>
    <cellStyle name="Normal 7 8 2 4 4 2" xfId="21802" xr:uid="{C91E5146-3111-48B7-AC29-114C970974AA}"/>
    <cellStyle name="Normal 7 8 2 4 5" xfId="24266" xr:uid="{05B3E0F6-BC97-4AC7-9F0E-E28B1BE63821}"/>
    <cellStyle name="Normal 7 8 2 4 6" xfId="14109" xr:uid="{AF3D29FE-8396-43E5-86B9-0CC7B8E94F3A}"/>
    <cellStyle name="Normal 7 8 2 5" xfId="2524" xr:uid="{00000000-0005-0000-0000-000052090000}"/>
    <cellStyle name="Normal 7 8 2 5 2" xfId="5801" xr:uid="{B5E01D43-3B65-45FA-A334-039D61490BF7}"/>
    <cellStyle name="Normal 7 8 2 5 2 2" xfId="27360" xr:uid="{860D3B7A-9709-4DE5-A844-0E7D2CDA4383}"/>
    <cellStyle name="Normal 7 8 2 5 2 3" xfId="15196" xr:uid="{92547474-EEB8-4256-AB79-31E1D271515A}"/>
    <cellStyle name="Normal 7 8 2 5 3" xfId="7649" xr:uid="{F5A21145-6AA2-46FC-B6FF-81E2D06AC58C}"/>
    <cellStyle name="Normal 7 8 2 5 3 2" xfId="18029" xr:uid="{C28AEDC6-7965-4FB7-B0D8-88E2ECAA28CF}"/>
    <cellStyle name="Normal 7 8 2 5 4" xfId="10482" xr:uid="{A3AF72E2-FBA7-47F0-B7EC-992385FAF200}"/>
    <cellStyle name="Normal 7 8 2 5 4 2" xfId="20862" xr:uid="{CAAB38BC-F8F5-4C05-A3B4-F1F3DAE5FC85}"/>
    <cellStyle name="Normal 7 8 2 5 5" xfId="23629" xr:uid="{91EAADE9-98CE-48E2-9C65-3474F363B367}"/>
    <cellStyle name="Normal 7 8 2 5 6" xfId="12912" xr:uid="{D53D1181-2B21-4600-962D-26238A4D91B1}"/>
    <cellStyle name="Normal 7 8 2 6" xfId="2417" xr:uid="{00000000-0005-0000-0000-00004D090000}"/>
    <cellStyle name="Normal 7 8 2 6 2" xfId="7544" xr:uid="{4BBDB844-567D-4F2C-918E-588DED154556}"/>
    <cellStyle name="Normal 7 8 2 6 2 2" xfId="17924" xr:uid="{1E5AD033-D5DB-41D3-AC15-3E4616AAABCD}"/>
    <cellStyle name="Normal 7 8 2 6 3" xfId="10377" xr:uid="{A80789FB-8635-4088-8FB8-1F154118F636}"/>
    <cellStyle name="Normal 7 8 2 6 3 2" xfId="20757" xr:uid="{F3D022AC-844C-4D9A-BCC4-9E246CB032AA}"/>
    <cellStyle name="Normal 7 8 2 6 4" xfId="22926" xr:uid="{72711CE9-B1EE-440C-B2C6-02F2ADAE74D3}"/>
    <cellStyle name="Normal 7 8 2 6 5" xfId="15091" xr:uid="{59E52D30-B7AF-4FE1-9D2D-00F8595557E6}"/>
    <cellStyle name="Normal 7 8 2 7" xfId="4110" xr:uid="{A481A10B-6E2C-4D73-8310-D857334E757C}"/>
    <cellStyle name="Normal 7 8 2 7 2" xfId="8882" xr:uid="{9F4FE084-34DE-42B7-880E-5C144E9AF5DE}"/>
    <cellStyle name="Normal 7 8 2 7 2 2" xfId="19262" xr:uid="{1594C506-60B3-4F43-BDCD-E05CFA137F95}"/>
    <cellStyle name="Normal 7 8 2 7 3" xfId="11715" xr:uid="{221CF922-AADE-46AC-8510-BF7EF408F268}"/>
    <cellStyle name="Normal 7 8 2 7 3 2" xfId="22095" xr:uid="{754F14C5-F2C0-4DC5-9C13-87EB84D1F0E1}"/>
    <cellStyle name="Normal 7 8 2 7 4" xfId="16429" xr:uid="{BBA87A2A-AE38-4409-81BF-80B51726EA15}"/>
    <cellStyle name="Normal 7 8 2 8" xfId="5518" xr:uid="{262D6E35-57B3-4303-BEF9-07EB06D78BCE}"/>
    <cellStyle name="Normal 7 8 2 8 2" xfId="14814" xr:uid="{BD40D288-C787-445D-8DD7-A64D12806929}"/>
    <cellStyle name="Normal 7 8 2 9" xfId="7267" xr:uid="{3AD3D8CB-D44E-45C6-BA13-F38440D6FD94}"/>
    <cellStyle name="Normal 7 8 2 9 2" xfId="17647" xr:uid="{5393AD59-4FE1-414E-AEA6-1176CD8E42A3}"/>
    <cellStyle name="Normal 7 8 3" xfId="1524" xr:uid="{00000000-0005-0000-0000-0000CD070000}"/>
    <cellStyle name="Normal 7 8 3 10" xfId="24305" xr:uid="{8C96402B-7A63-440D-9D79-E19639779125}"/>
    <cellStyle name="Normal 7 8 3 11" xfId="12809" xr:uid="{DB3E63EC-B741-4DAA-97A4-C7A717BB0536}"/>
    <cellStyle name="Normal 7 8 3 2" xfId="2853" xr:uid="{00000000-0005-0000-0000-000054090000}"/>
    <cellStyle name="Normal 7 8 3 2 2" xfId="3515" xr:uid="{00000000-0005-0000-0000-000055090000}"/>
    <cellStyle name="Normal 7 8 3 2 2 2" xfId="6567" xr:uid="{5F679275-388E-4DF5-A8C1-F368856D0BE9}"/>
    <cellStyle name="Normal 7 8 3 2 2 2 2" xfId="27417" xr:uid="{EA4A2A04-CA1C-4799-8E31-F36759F6D1EB}"/>
    <cellStyle name="Normal 7 8 3 2 2 2 3" xfId="16140" xr:uid="{AE97444A-3633-4376-9F42-1EF7704EE280}"/>
    <cellStyle name="Normal 7 8 3 2 2 3" xfId="8593" xr:uid="{D94C4494-9D51-476C-B06F-86FD219070DF}"/>
    <cellStyle name="Normal 7 8 3 2 2 3 2" xfId="18973" xr:uid="{86417FD9-8B80-42FD-8C16-BECDA3492506}"/>
    <cellStyle name="Normal 7 8 3 2 2 4" xfId="11426" xr:uid="{F321C522-BC0B-4F7F-9F94-B7DD28CE0DAA}"/>
    <cellStyle name="Normal 7 8 3 2 2 4 2" xfId="21806" xr:uid="{0491B24F-58A0-4377-91A8-0057DE8B8BA6}"/>
    <cellStyle name="Normal 7 8 3 2 2 5" xfId="23668" xr:uid="{4A3BB38C-4BD3-4D97-A6F2-6AF8C60051A1}"/>
    <cellStyle name="Normal 7 8 3 2 2 6" xfId="14113" xr:uid="{262A541D-2908-49D0-AE47-9CFEB11EA45E}"/>
    <cellStyle name="Normal 7 8 3 2 3" xfId="4384" xr:uid="{447CA688-1CB5-4488-9688-F0FC39F457E7}"/>
    <cellStyle name="Normal 7 8 3 2 3 2" xfId="9156" xr:uid="{9472ADC6-5FA7-43C5-8E8A-FC179E3C965A}"/>
    <cellStyle name="Normal 7 8 3 2 3 2 2" xfId="29199" xr:uid="{29046802-CC24-4D7A-97D1-C3E5B361E82A}"/>
    <cellStyle name="Normal 7 8 3 2 3 2 3" xfId="19536" xr:uid="{78C00EF1-E993-453F-A9DF-3151A693D284}"/>
    <cellStyle name="Normal 7 8 3 2 3 3" xfId="11989" xr:uid="{F27D3773-2AA8-43BA-B778-7D928EBDAE17}"/>
    <cellStyle name="Normal 7 8 3 2 3 3 2" xfId="22369" xr:uid="{39E55BE9-DC07-48E4-938A-830D20F99EC9}"/>
    <cellStyle name="Normal 7 8 3 2 3 4" xfId="25250" xr:uid="{72DB413B-53DF-4302-A428-E119E4495B88}"/>
    <cellStyle name="Normal 7 8 3 2 3 5" xfId="16703" xr:uid="{F6B356A3-9255-4D6C-9E61-6390C91C9D69}"/>
    <cellStyle name="Normal 7 8 3 2 4" xfId="6066" xr:uid="{F968D605-7D64-40BF-8CCB-FB2DAB6C391A}"/>
    <cellStyle name="Normal 7 8 3 2 4 2" xfId="26984" xr:uid="{01D9B581-A7A8-4BAB-A7E1-FCE3D2974942}"/>
    <cellStyle name="Normal 7 8 3 2 4 3" xfId="15522" xr:uid="{42C00365-0F2D-4BAB-842E-0E709346EBA4}"/>
    <cellStyle name="Normal 7 8 3 2 5" xfId="7975" xr:uid="{95BC407F-F74C-4E3D-9938-50C2F949768F}"/>
    <cellStyle name="Normal 7 8 3 2 5 2" xfId="18355" xr:uid="{DCE5B817-D74A-4CD3-8147-595558D089EF}"/>
    <cellStyle name="Normal 7 8 3 2 6" xfId="10808" xr:uid="{B8C225DB-6078-4482-AA5C-1C70A3895AF3}"/>
    <cellStyle name="Normal 7 8 3 2 6 2" xfId="21188" xr:uid="{7A6018B2-F374-4CED-9AAA-90AC3E99C4C4}"/>
    <cellStyle name="Normal 7 8 3 2 7" xfId="24729" xr:uid="{3DEB3E29-5202-498B-9D0F-C835644731F1}"/>
    <cellStyle name="Normal 7 8 3 2 8" xfId="13339" xr:uid="{45B8B451-7B5F-44E6-A86D-77E56F8D188B}"/>
    <cellStyle name="Normal 7 8 3 3" xfId="3516" xr:uid="{00000000-0005-0000-0000-000056090000}"/>
    <cellStyle name="Normal 7 8 3 3 2" xfId="4615" xr:uid="{545C96D4-53A4-49FE-9E61-2C15736C90CB}"/>
    <cellStyle name="Normal 7 8 3 3 2 2" xfId="9387" xr:uid="{79A5723C-07FD-4F6D-8631-A40327F1065A}"/>
    <cellStyle name="Normal 7 8 3 3 2 2 2" xfId="29353" xr:uid="{FA4ED228-F7FE-4F02-BF64-E3A775127185}"/>
    <cellStyle name="Normal 7 8 3 3 2 2 3" xfId="19767" xr:uid="{7A33493D-C470-49B0-B617-A56BDBDEA11A}"/>
    <cellStyle name="Normal 7 8 3 3 2 3" xfId="12220" xr:uid="{B4894758-74D8-4921-A4D7-B66873D171CA}"/>
    <cellStyle name="Normal 7 8 3 3 2 3 2" xfId="22600" xr:uid="{6B41FE89-1689-48EF-BE8F-8A3D18258DE4}"/>
    <cellStyle name="Normal 7 8 3 3 2 4" xfId="25783" xr:uid="{4A8C765C-CE60-4E05-BCBA-80F518920950}"/>
    <cellStyle name="Normal 7 8 3 3 2 5" xfId="16934" xr:uid="{EBEF5521-10CD-46EA-A47F-0CA96F92D68D}"/>
    <cellStyle name="Normal 7 8 3 3 3" xfId="6568" xr:uid="{8E31F363-C67B-425F-A763-46AC5E51AADC}"/>
    <cellStyle name="Normal 7 8 3 3 3 2" xfId="28444" xr:uid="{24FD860C-ACFE-4DA1-8D63-3D4E4A5ACE6D}"/>
    <cellStyle name="Normal 7 8 3 3 3 3" xfId="16141" xr:uid="{D01109C0-C637-4BA0-BF8C-67A36E087A4C}"/>
    <cellStyle name="Normal 7 8 3 3 4" xfId="8594" xr:uid="{21B59F37-7245-4146-91DC-8214B393B363}"/>
    <cellStyle name="Normal 7 8 3 3 4 2" xfId="18974" xr:uid="{D4EF6D4B-8CA2-4100-B044-8B08F70C3AA3}"/>
    <cellStyle name="Normal 7 8 3 3 5" xfId="11427" xr:uid="{6BA334D7-A339-4E1C-A101-90B4533033C5}"/>
    <cellStyle name="Normal 7 8 3 3 5 2" xfId="21807" xr:uid="{B14DC5FE-3B6E-4953-8326-7B0E87E8BE07}"/>
    <cellStyle name="Normal 7 8 3 3 6" xfId="25435" xr:uid="{F714C0B9-5AF8-4523-95D8-0AF3A974EF37}"/>
    <cellStyle name="Normal 7 8 3 3 7" xfId="14114" xr:uid="{571135B5-1290-4B03-B84F-33EE4686B6E3}"/>
    <cellStyle name="Normal 7 8 3 4" xfId="3514" xr:uid="{00000000-0005-0000-0000-000057090000}"/>
    <cellStyle name="Normal 7 8 3 4 2" xfId="6566" xr:uid="{0A120DE1-A606-42C0-B188-7FF0CEB52057}"/>
    <cellStyle name="Normal 7 8 3 4 2 2" xfId="27833" xr:uid="{CB827B41-6E34-4485-ADF1-2424F31EE4F3}"/>
    <cellStyle name="Normal 7 8 3 4 2 3" xfId="16139" xr:uid="{87A7B19C-47C8-4535-9ECA-16F61EDCFC87}"/>
    <cellStyle name="Normal 7 8 3 4 3" xfId="8592" xr:uid="{2AD1F471-9932-47D3-B35E-0B1E1456D63B}"/>
    <cellStyle name="Normal 7 8 3 4 3 2" xfId="18972" xr:uid="{17DBC5E4-D4A5-4CBF-9C48-6D8177A2F7FD}"/>
    <cellStyle name="Normal 7 8 3 4 4" xfId="11425" xr:uid="{A5A26F8D-83E1-4ED5-B907-64DBEFD8ECEC}"/>
    <cellStyle name="Normal 7 8 3 4 4 2" xfId="21805" xr:uid="{2B10B68B-EEA4-4EF7-9927-FB2122CB3644}"/>
    <cellStyle name="Normal 7 8 3 4 5" xfId="23153" xr:uid="{96A3161C-7C39-4EF4-9CBE-677777A6DA38}"/>
    <cellStyle name="Normal 7 8 3 4 6" xfId="14112" xr:uid="{F3F77F57-0BEA-4D8A-864B-0CCC9678FEBF}"/>
    <cellStyle name="Normal 7 8 3 5" xfId="2627" xr:uid="{00000000-0005-0000-0000-000058090000}"/>
    <cellStyle name="Normal 7 8 3 5 2" xfId="5889" xr:uid="{10DE449B-772F-403E-B53E-8F527E3E956C}"/>
    <cellStyle name="Normal 7 8 3 5 2 2" xfId="27198" xr:uid="{6AC8801F-B639-4F85-919C-F455858033E1}"/>
    <cellStyle name="Normal 7 8 3 5 2 3" xfId="15299" xr:uid="{6EB7D2AB-226F-4261-B766-566EE5A8D4DE}"/>
    <cellStyle name="Normal 7 8 3 5 3" xfId="7752" xr:uid="{B4427FDC-18D8-4BF0-9AA9-3DCBE6FB5CB6}"/>
    <cellStyle name="Normal 7 8 3 5 3 2" xfId="18132" xr:uid="{E05F336D-BAC6-4831-9BD5-5EF0C803FCAF}"/>
    <cellStyle name="Normal 7 8 3 5 4" xfId="10585" xr:uid="{E35B07AF-51EB-49EB-8D64-5176635FF471}"/>
    <cellStyle name="Normal 7 8 3 5 4 2" xfId="20965" xr:uid="{D9107844-D4B9-4D7C-BB1D-5797A487AD57}"/>
    <cellStyle name="Normal 7 8 3 5 5" xfId="23742" xr:uid="{9BF79791-BE4B-4383-B162-A69EE8B513CC}"/>
    <cellStyle name="Normal 7 8 3 5 6" xfId="13015" xr:uid="{ED86C5AD-79C9-48EC-B39F-81359DA56D05}"/>
    <cellStyle name="Normal 7 8 3 6" xfId="4232" xr:uid="{59BA6427-845F-4501-AB9A-91D75CDD42EA}"/>
    <cellStyle name="Normal 7 8 3 6 2" xfId="9004" xr:uid="{D698A893-5EAB-4217-B9C3-E2C0C41057C9}"/>
    <cellStyle name="Normal 7 8 3 6 2 2" xfId="19384" xr:uid="{0F0FA002-57F2-45EE-83D3-ECFD5AF5B1AF}"/>
    <cellStyle name="Normal 7 8 3 6 3" xfId="11837" xr:uid="{5F2CCC17-7C1C-4996-8E38-7FCD9236367C}"/>
    <cellStyle name="Normal 7 8 3 6 3 2" xfId="22217" xr:uid="{E03DF7B2-2269-4CD3-9101-3E3AA292BE16}"/>
    <cellStyle name="Normal 7 8 3 6 4" xfId="24181" xr:uid="{B644EC93-CDF4-401E-82A2-1272E92688F2}"/>
    <cellStyle name="Normal 7 8 3 6 5" xfId="16551" xr:uid="{26DEA9EB-1A5A-4FBB-9ADB-0ADCAAD6F035}"/>
    <cellStyle name="Normal 7 8 3 7" xfId="5520" xr:uid="{1255BA54-6F4F-4228-B965-919623B1C04F}"/>
    <cellStyle name="Normal 7 8 3 7 2" xfId="14816" xr:uid="{B74EE7AC-B2ED-4026-9452-F278D7571678}"/>
    <cellStyle name="Normal 7 8 3 8" xfId="7269" xr:uid="{9E615E01-71BB-4B3F-9E38-5297BC321302}"/>
    <cellStyle name="Normal 7 8 3 8 2" xfId="17649" xr:uid="{98EB6D51-3516-4C0D-AD2E-2AD1BC33568F}"/>
    <cellStyle name="Normal 7 8 3 9" xfId="10102" xr:uid="{A57FA0DA-9FD7-4CA6-9CB7-82C9D1601774}"/>
    <cellStyle name="Normal 7 8 3 9 2" xfId="20482" xr:uid="{0A58600F-6701-41B4-8111-EC37D917DB22}"/>
    <cellStyle name="Normal 7 8 4" xfId="1525" xr:uid="{00000000-0005-0000-0000-0000CE070000}"/>
    <cellStyle name="Normal 7 8 4 2" xfId="3517" xr:uid="{00000000-0005-0000-0000-00005A090000}"/>
    <cellStyle name="Normal 7 8 4 2 2" xfId="6569" xr:uid="{2D3B1732-C0C4-4184-9529-9D3397680CCF}"/>
    <cellStyle name="Normal 7 8 4 2 2 2" xfId="26340" xr:uid="{18BA798C-1CAB-4154-8A00-6F8B20C7677C}"/>
    <cellStyle name="Normal 7 8 4 2 2 3" xfId="16142" xr:uid="{2EC925BB-FC79-43F7-9189-F3E0AEB2AAC6}"/>
    <cellStyle name="Normal 7 8 4 2 3" xfId="8595" xr:uid="{E889EDAF-AC51-4E64-B90A-68E56389DFF1}"/>
    <cellStyle name="Normal 7 8 4 2 3 2" xfId="18975" xr:uid="{CF1ED609-EDFD-4B74-BCFC-93DB78C9BEE4}"/>
    <cellStyle name="Normal 7 8 4 2 4" xfId="11428" xr:uid="{C14DD82C-EB00-41EA-81C7-986D104E753A}"/>
    <cellStyle name="Normal 7 8 4 2 4 2" xfId="21808" xr:uid="{28EDE53E-4E23-4C8E-803B-8CF54ADE71C3}"/>
    <cellStyle name="Normal 7 8 4 2 5" xfId="23869" xr:uid="{DAF8F0C6-D633-4834-AF21-6EB4864E869F}"/>
    <cellStyle name="Normal 7 8 4 2 6" xfId="14115" xr:uid="{FC4B95CA-7630-4D5E-9F99-47E4DE000F79}"/>
    <cellStyle name="Normal 7 8 4 3" xfId="4382" xr:uid="{DDDC4B48-D8E9-4CFF-BC48-3733A2D9C0DB}"/>
    <cellStyle name="Normal 7 8 4 3 2" xfId="9154" xr:uid="{88E149B4-AEE7-4B2B-8FC2-3B3D63800B72}"/>
    <cellStyle name="Normal 7 8 4 3 2 2" xfId="29197" xr:uid="{13EE9B69-83F2-4861-9BB9-B19C3E5A5F7A}"/>
    <cellStyle name="Normal 7 8 4 3 2 3" xfId="19534" xr:uid="{146A8993-573F-4BA9-938B-F93667F4DF6B}"/>
    <cellStyle name="Normal 7 8 4 3 3" xfId="11987" xr:uid="{D8F0375E-D6EF-4256-9453-2256BA4E9CE2}"/>
    <cellStyle name="Normal 7 8 4 3 3 2" xfId="22367" xr:uid="{7BB54D95-9672-4655-A145-127DD140A5F0}"/>
    <cellStyle name="Normal 7 8 4 3 4" xfId="25003" xr:uid="{97038F17-365A-4DF1-A989-2DB0119DA142}"/>
    <cellStyle name="Normal 7 8 4 3 5" xfId="16701" xr:uid="{15D63064-F809-4432-A947-3CD3660D0709}"/>
    <cellStyle name="Normal 7 8 4 4" xfId="5521" xr:uid="{12700FF1-E859-4A50-834D-53FEE56265D2}"/>
    <cellStyle name="Normal 7 8 4 4 2" xfId="27926" xr:uid="{7C539E13-FE66-4E42-80B7-588329FD1E86}"/>
    <cellStyle name="Normal 7 8 4 4 3" xfId="14817" xr:uid="{3BC6BBA6-D823-4391-BFF5-F62FFCA43906}"/>
    <cellStyle name="Normal 7 8 4 5" xfId="7270" xr:uid="{09E4D0D4-DD47-4C28-BA61-BC050682ED6E}"/>
    <cellStyle name="Normal 7 8 4 5 2" xfId="17650" xr:uid="{3B1BE631-D436-4B36-A9FC-9578B0B4D703}"/>
    <cellStyle name="Normal 7 8 4 6" xfId="10103" xr:uid="{6EC9376E-3E00-4354-AE8C-26D2158FBB93}"/>
    <cellStyle name="Normal 7 8 4 6 2" xfId="20483" xr:uid="{4470BBFB-6868-457E-AF5E-D56EEAF443BE}"/>
    <cellStyle name="Normal 7 8 4 7" xfId="24921" xr:uid="{5C022206-BF20-4DB4-ACFA-19E9DD733230}"/>
    <cellStyle name="Normal 7 8 4 8" xfId="13337" xr:uid="{C03A58B5-F03B-40CC-8671-B10B50CF5463}"/>
    <cellStyle name="Normal 7 8 5" xfId="3518" xr:uid="{00000000-0005-0000-0000-00005B090000}"/>
    <cellStyle name="Normal 7 8 5 2" xfId="4616" xr:uid="{6FE2DECE-CF5D-4EA3-B482-2923A49B0CAE}"/>
    <cellStyle name="Normal 7 8 5 2 2" xfId="9388" xr:uid="{EB7FA5EB-7F5C-4DD4-ACB2-AEAB0F7C18F4}"/>
    <cellStyle name="Normal 7 8 5 2 2 2" xfId="29354" xr:uid="{7E7B8F39-C9D1-4B60-9B39-DF7E143DCFA4}"/>
    <cellStyle name="Normal 7 8 5 2 2 3" xfId="19768" xr:uid="{B159F4FE-C009-45E2-A5B6-8C6524487467}"/>
    <cellStyle name="Normal 7 8 5 2 3" xfId="12221" xr:uid="{C7BAC334-97E7-456D-B63A-44008174535C}"/>
    <cellStyle name="Normal 7 8 5 2 3 2" xfId="22601" xr:uid="{33603211-998B-4CBE-AD4A-461612197449}"/>
    <cellStyle name="Normal 7 8 5 2 4" xfId="24637" xr:uid="{16505472-9B54-4E8E-A907-73F926F8CEBC}"/>
    <cellStyle name="Normal 7 8 5 2 5" xfId="16935" xr:uid="{F45452EC-FE44-479B-9E32-60AB2B62D4E2}"/>
    <cellStyle name="Normal 7 8 5 3" xfId="6570" xr:uid="{5C36BBD4-913A-4277-A9D3-4A7F6C8E6197}"/>
    <cellStyle name="Normal 7 8 5 3 2" xfId="28509" xr:uid="{56C0E03D-EDAC-4478-B152-E33DFB8842C2}"/>
    <cellStyle name="Normal 7 8 5 3 3" xfId="16143" xr:uid="{7CA00030-135D-4E3B-9825-4467B971B465}"/>
    <cellStyle name="Normal 7 8 5 4" xfId="8596" xr:uid="{3EF1D7D6-C217-49AF-9C72-2054E589F6B3}"/>
    <cellStyle name="Normal 7 8 5 4 2" xfId="18976" xr:uid="{72959006-9EC3-463A-9313-2524A79B09CD}"/>
    <cellStyle name="Normal 7 8 5 5" xfId="11429" xr:uid="{685EB8FE-A462-4983-B49D-13FB883C5612}"/>
    <cellStyle name="Normal 7 8 5 5 2" xfId="21809" xr:uid="{80E81E97-8C0A-4EBE-BAF1-B83D64823B71}"/>
    <cellStyle name="Normal 7 8 5 6" xfId="24438" xr:uid="{560FF643-4B9B-4EF0-A996-EBF2BE331482}"/>
    <cellStyle name="Normal 7 8 5 7" xfId="14116" xr:uid="{889DBCD3-4D9D-4D56-AED3-0D3D13B08F28}"/>
    <cellStyle name="Normal 7 8 6" xfId="3005" xr:uid="{00000000-0005-0000-0000-00005C090000}"/>
    <cellStyle name="Normal 7 8 6 2" xfId="6154" xr:uid="{ECB7BE2F-F1BF-4158-969C-F9ECBA07135F}"/>
    <cellStyle name="Normal 7 8 6 2 2" xfId="28651" xr:uid="{80419F36-A086-4067-833D-EBD603F8F0E4}"/>
    <cellStyle name="Normal 7 8 6 2 3" xfId="15632" xr:uid="{CF2628DF-893E-4F73-A427-DA1C36416A14}"/>
    <cellStyle name="Normal 7 8 6 3" xfId="8085" xr:uid="{9B558696-2698-4280-A3BA-786C8B9EB28D}"/>
    <cellStyle name="Normal 7 8 6 3 2" xfId="18465" xr:uid="{539FCDB9-9685-4A12-88FB-F7D5E54DEA17}"/>
    <cellStyle name="Normal 7 8 6 4" xfId="10918" xr:uid="{BBA3631A-F5B5-4D2E-BC5C-476E2AEBE074}"/>
    <cellStyle name="Normal 7 8 6 4 2" xfId="21298" xr:uid="{8243ADB7-0152-45E1-BCEC-7B4C35B31788}"/>
    <cellStyle name="Normal 7 8 6 5" xfId="23925" xr:uid="{5248020E-73F8-4BD7-B357-541AFA29F228}"/>
    <cellStyle name="Normal 7 8 6 6" xfId="13507" xr:uid="{8526138E-9324-496C-AED5-8C55EE1A18A0}"/>
    <cellStyle name="Normal 7 8 7" xfId="2464" xr:uid="{00000000-0005-0000-0000-00005D090000}"/>
    <cellStyle name="Normal 7 8 7 2" xfId="5755" xr:uid="{C11A75DA-8194-440B-9B8C-0D34AA248DDB}"/>
    <cellStyle name="Normal 7 8 7 2 2" xfId="26765" xr:uid="{807FB85F-D401-4E4D-B3E3-50260B76AA88}"/>
    <cellStyle name="Normal 7 8 7 2 3" xfId="15136" xr:uid="{74DEED31-889A-4695-836C-C5D98706DCF3}"/>
    <cellStyle name="Normal 7 8 7 3" xfId="7589" xr:uid="{542CD4D7-15E3-43F7-8EAA-FCF5E44DFBDF}"/>
    <cellStyle name="Normal 7 8 7 3 2" xfId="17969" xr:uid="{F90E9161-0A68-425A-8227-C2EF28C4EE8A}"/>
    <cellStyle name="Normal 7 8 7 4" xfId="10422" xr:uid="{EC31E704-79D0-40EA-8D9C-CD2D93D13E36}"/>
    <cellStyle name="Normal 7 8 7 4 2" xfId="20802" xr:uid="{9C889ABF-4886-479A-BA81-31468C2AB18D}"/>
    <cellStyle name="Normal 7 8 7 5" xfId="23210" xr:uid="{E84ED942-BD3F-4A1B-980D-B708E4354395}"/>
    <cellStyle name="Normal 7 8 7 6" xfId="12852" xr:uid="{FA02A863-7404-4A05-B219-E910A08E343C}"/>
    <cellStyle name="Normal 7 8 8" xfId="2218" xr:uid="{00000000-0005-0000-0000-00004C090000}"/>
    <cellStyle name="Normal 7 8 8 2" xfId="7345" xr:uid="{61DDE688-2A70-4F2A-B6EE-DE4DE9B40FD2}"/>
    <cellStyle name="Normal 7 8 8 2 2" xfId="17725" xr:uid="{F547AF6E-3139-4C19-B29C-9F548C32EF0D}"/>
    <cellStyle name="Normal 7 8 8 3" xfId="10178" xr:uid="{CF8ECEF6-1BD3-423E-8735-1B48A9AC7EBF}"/>
    <cellStyle name="Normal 7 8 8 3 2" xfId="20558" xr:uid="{760FCA6F-6B42-44AB-B086-38F9E5CE5D2F}"/>
    <cellStyle name="Normal 7 8 8 4" xfId="24355" xr:uid="{59B7BEB4-E380-44D7-965B-F4AE71DC9ECA}"/>
    <cellStyle name="Normal 7 8 8 5" xfId="14892" xr:uid="{4FAD8375-0A0D-4BB1-BDA6-9363022E60FB}"/>
    <cellStyle name="Normal 7 8 9" xfId="4090" xr:uid="{FEACF0C8-3B18-49F1-89D3-9F76FFBE9C2B}"/>
    <cellStyle name="Normal 7 8 9 2" xfId="8867" xr:uid="{044108D4-921D-454F-BC77-7FEBD8D9F1BE}"/>
    <cellStyle name="Normal 7 8 9 2 2" xfId="19247" xr:uid="{3963D2D1-7D47-4D3F-8EEF-DFA1EBBFAD56}"/>
    <cellStyle name="Normal 7 8 9 3" xfId="11700" xr:uid="{7CC49168-E851-4172-8B55-2E2123A2E074}"/>
    <cellStyle name="Normal 7 8 9 3 2" xfId="22080" xr:uid="{1F00B042-48FB-473F-BBE8-03A7A9D3718B}"/>
    <cellStyle name="Normal 7 8 9 4" xfId="16414" xr:uid="{9ECAB39F-081A-4BCF-91F5-E4AF0193581E}"/>
    <cellStyle name="Normal 7 9" xfId="1526" xr:uid="{00000000-0005-0000-0000-0000CF070000}"/>
    <cellStyle name="Normal 7 9 10" xfId="7271" xr:uid="{76B76404-D632-40A0-BB9A-59637784038A}"/>
    <cellStyle name="Normal 7 9 10 2" xfId="17651" xr:uid="{9FC1061D-EC27-4D99-933D-B09A5D9C7F27}"/>
    <cellStyle name="Normal 7 9 11" xfId="10104" xr:uid="{D870EB85-AD4D-4FEB-92BD-E2F68463C43F}"/>
    <cellStyle name="Normal 7 9 11 2" xfId="20484" xr:uid="{B025CEB8-359C-41A1-95E0-E003A49FD9C1}"/>
    <cellStyle name="Normal 7 9 12" xfId="24206" xr:uid="{69CE26CE-3A4C-454E-8F2D-CB9244761167}"/>
    <cellStyle name="Normal 7 9 13" xfId="12433" xr:uid="{AC04919D-675B-4B08-8270-6BD19B73D1B5}"/>
    <cellStyle name="Normal 7 9 2" xfId="1527" xr:uid="{00000000-0005-0000-0000-0000D0070000}"/>
    <cellStyle name="Normal 7 9 2 10" xfId="10105" xr:uid="{E8C46142-E8B2-4D5F-8EE2-1212BE095953}"/>
    <cellStyle name="Normal 7 9 2 10 2" xfId="20485" xr:uid="{3961B3AA-27FD-4F2D-81A3-D6F4042000D3}"/>
    <cellStyle name="Normal 7 9 2 11" xfId="24030" xr:uid="{47681A00-42C3-4ED8-88C1-F08154E55A54}"/>
    <cellStyle name="Normal 7 9 2 12" xfId="12652" xr:uid="{8C56996B-E01D-467A-82C7-7D82C4130E86}"/>
    <cellStyle name="Normal 7 9 2 2" xfId="1528" xr:uid="{00000000-0005-0000-0000-0000D1070000}"/>
    <cellStyle name="Normal 7 9 2 2 2" xfId="3520" xr:uid="{00000000-0005-0000-0000-000061090000}"/>
    <cellStyle name="Normal 7 9 2 2 2 2" xfId="6572" xr:uid="{08851B5F-A0C6-4173-92C6-3E7000C8619F}"/>
    <cellStyle name="Normal 7 9 2 2 2 2 2" xfId="27104" xr:uid="{CEE07C7C-3E03-42D2-943B-38879DADD3F3}"/>
    <cellStyle name="Normal 7 9 2 2 2 2 3" xfId="26805" xr:uid="{D5E4D8DD-3FA5-4219-8507-710DA5DB159F}"/>
    <cellStyle name="Normal 7 9 2 2 2 2 4" xfId="16145" xr:uid="{F0204F73-FBE0-4809-A492-AAEF4FFB1D37}"/>
    <cellStyle name="Normal 7 9 2 2 2 3" xfId="8598" xr:uid="{89A1D3EC-64C2-4849-B353-0D2924A8D8FC}"/>
    <cellStyle name="Normal 7 9 2 2 2 3 2" xfId="28956" xr:uid="{5F917D48-4F1B-4B93-A25D-AD1D9110EBB6}"/>
    <cellStyle name="Normal 7 9 2 2 2 3 3" xfId="18978" xr:uid="{5F01B0CE-0AEF-40AE-8AF6-6394A42860FE}"/>
    <cellStyle name="Normal 7 9 2 2 2 4" xfId="11431" xr:uid="{5B92965B-4502-425D-8343-5002168817EF}"/>
    <cellStyle name="Normal 7 9 2 2 2 4 2" xfId="21811" xr:uid="{EC4382FD-FB15-4D27-8555-27EFDA1B470C}"/>
    <cellStyle name="Normal 7 9 2 2 2 5" xfId="25292" xr:uid="{99CC8E3D-D4B8-4B8A-BCE4-EDCA6176E377}"/>
    <cellStyle name="Normal 7 9 2 2 2 6" xfId="14118" xr:uid="{57595528-7EB4-4445-8F59-1E354DAFFCE0}"/>
    <cellStyle name="Normal 7 9 2 2 3" xfId="4385" xr:uid="{EB528A48-2B64-4BDC-8BAB-0FE57D1C1D8E}"/>
    <cellStyle name="Normal 7 9 2 2 3 2" xfId="9157" xr:uid="{E8D964A0-F164-4946-80DB-AB8D069D5C9F}"/>
    <cellStyle name="Normal 7 9 2 2 3 2 2" xfId="29200" xr:uid="{D58B8F9A-5BDF-468E-8C95-FE715D3C18B6}"/>
    <cellStyle name="Normal 7 9 2 2 3 2 3" xfId="19537" xr:uid="{C3ACBE5E-39B4-4333-B2B5-F5429CC797E6}"/>
    <cellStyle name="Normal 7 9 2 2 3 3" xfId="11990" xr:uid="{0D94B800-EF91-4226-824B-57DB58AA52C0}"/>
    <cellStyle name="Normal 7 9 2 2 3 3 2" xfId="22370" xr:uid="{A565410B-6B4B-47B2-A417-B3C674410799}"/>
    <cellStyle name="Normal 7 9 2 2 3 4" xfId="25316" xr:uid="{EA531831-9B22-4B41-ACD8-704165E0FA10}"/>
    <cellStyle name="Normal 7 9 2 2 3 5" xfId="16704" xr:uid="{9C4EFBA3-6C6E-49BD-AC85-870512FC7371}"/>
    <cellStyle name="Normal 7 9 2 2 4" xfId="5524" xr:uid="{18BC8DA5-668A-4E08-B837-D6E5D5825294}"/>
    <cellStyle name="Normal 7 9 2 2 4 2" xfId="28166" xr:uid="{389B0291-07E3-4E2E-9500-1F54470578F6}"/>
    <cellStyle name="Normal 7 9 2 2 4 3" xfId="14820" xr:uid="{4A15D896-DA51-48D9-8AAD-A328E02E30F3}"/>
    <cellStyle name="Normal 7 9 2 2 5" xfId="7273" xr:uid="{02FE9ED2-AE5C-4F82-AC53-CE84C785F709}"/>
    <cellStyle name="Normal 7 9 2 2 5 2" xfId="17653" xr:uid="{E1DCDE85-C82F-40FA-9E8E-32D8F09DF505}"/>
    <cellStyle name="Normal 7 9 2 2 6" xfId="10106" xr:uid="{9A763DA3-65C7-470B-B90A-0B57D73D284E}"/>
    <cellStyle name="Normal 7 9 2 2 6 2" xfId="20486" xr:uid="{491B9786-B64D-46A4-9AB6-CF8D6286570A}"/>
    <cellStyle name="Normal 7 9 2 2 7" xfId="25341" xr:uid="{E73C036E-A05A-4DA2-9D76-D70653EB3182}"/>
    <cellStyle name="Normal 7 9 2 2 8" xfId="13341" xr:uid="{E35BAE62-FA84-42DC-B6E0-509D12519BE2}"/>
    <cellStyle name="Normal 7 9 2 3" xfId="3521" xr:uid="{00000000-0005-0000-0000-000062090000}"/>
    <cellStyle name="Normal 7 9 2 3 2" xfId="4617" xr:uid="{3CBC5E3B-62D7-4DB8-815F-3B4712A8F13D}"/>
    <cellStyle name="Normal 7 9 2 3 2 2" xfId="9389" xr:uid="{7AABAB45-D7FE-46BE-9046-290BB631FB24}"/>
    <cellStyle name="Normal 7 9 2 3 2 2 2" xfId="29355" xr:uid="{324F7A9F-FE78-4615-8C4D-FF47E462CCC9}"/>
    <cellStyle name="Normal 7 9 2 3 2 2 3" xfId="19769" xr:uid="{F5587A6F-B2B0-4149-839D-414E408BA8D0}"/>
    <cellStyle name="Normal 7 9 2 3 2 3" xfId="12222" xr:uid="{B475D31E-70F6-438B-8C9E-ECB57843A29A}"/>
    <cellStyle name="Normal 7 9 2 3 2 3 2" xfId="22602" xr:uid="{BADAC9A4-43D9-4F92-BD81-0DADED5F81E3}"/>
    <cellStyle name="Normal 7 9 2 3 2 4" xfId="22800" xr:uid="{FCC204BA-D332-4134-B6DB-AEF25B42614C}"/>
    <cellStyle name="Normal 7 9 2 3 2 5" xfId="16936" xr:uid="{CCB1FEA2-2B68-4F1C-9FD9-C4B2B1D7B967}"/>
    <cellStyle name="Normal 7 9 2 3 3" xfId="6573" xr:uid="{71E69CFC-40E7-4104-BFBA-4DBE33C2F82D}"/>
    <cellStyle name="Normal 7 9 2 3 3 2" xfId="26623" xr:uid="{F58E0E78-8ECE-42E0-96CB-0D7D2E1A5464}"/>
    <cellStyle name="Normal 7 9 2 3 3 3" xfId="16146" xr:uid="{8D530DF0-F5EF-41BD-A2D4-B3FC36911876}"/>
    <cellStyle name="Normal 7 9 2 3 4" xfId="8599" xr:uid="{CDA5547D-2F80-4A49-B0B1-AB2FA1B1084B}"/>
    <cellStyle name="Normal 7 9 2 3 4 2" xfId="18979" xr:uid="{2236DDA7-9D03-4C60-B54C-5924CE083B3C}"/>
    <cellStyle name="Normal 7 9 2 3 5" xfId="11432" xr:uid="{9791950E-AE78-4758-9E42-C1AECEDCC64D}"/>
    <cellStyle name="Normal 7 9 2 3 5 2" xfId="21812" xr:uid="{83B9B04D-4243-406B-ABFC-78F92A017694}"/>
    <cellStyle name="Normal 7 9 2 3 6" xfId="23913" xr:uid="{E58699ED-2530-462B-88C0-F1DA833FB6D3}"/>
    <cellStyle name="Normal 7 9 2 3 7" xfId="14119" xr:uid="{2D4AAA1A-2B8B-40C1-9A1E-00B7BC6FC7D8}"/>
    <cellStyle name="Normal 7 9 2 4" xfId="3519" xr:uid="{00000000-0005-0000-0000-000063090000}"/>
    <cellStyle name="Normal 7 9 2 4 2" xfId="6571" xr:uid="{0678E052-A05D-47FC-9CF2-7856977E5B03}"/>
    <cellStyle name="Normal 7 9 2 4 2 2" xfId="27944" xr:uid="{3A9EC0DA-80EC-450F-9518-A60478D3153D}"/>
    <cellStyle name="Normal 7 9 2 4 2 3" xfId="16144" xr:uid="{35D206DD-1A1E-4F56-BB7A-53C0916F54B3}"/>
    <cellStyle name="Normal 7 9 2 4 3" xfId="8597" xr:uid="{CDC1C0DC-7ED4-43F3-A6D6-B09549999CB6}"/>
    <cellStyle name="Normal 7 9 2 4 3 2" xfId="18977" xr:uid="{CC7E147F-2D79-4243-B86F-0A56D99A4F7D}"/>
    <cellStyle name="Normal 7 9 2 4 4" xfId="11430" xr:uid="{780E7390-0FB8-4182-9798-6692B3F5C71A}"/>
    <cellStyle name="Normal 7 9 2 4 4 2" xfId="21810" xr:uid="{B7712B30-F3F0-4E71-95FB-C62553CC3BDF}"/>
    <cellStyle name="Normal 7 9 2 4 5" xfId="24356" xr:uid="{8A7F2BD6-0CA8-4A18-9356-1337DE2860AA}"/>
    <cellStyle name="Normal 7 9 2 4 6" xfId="14117" xr:uid="{0AE5AA18-0D24-4CE0-A9B1-8E4BFA177CD5}"/>
    <cellStyle name="Normal 7 9 2 5" xfId="2610" xr:uid="{00000000-0005-0000-0000-000064090000}"/>
    <cellStyle name="Normal 7 9 2 5 2" xfId="5874" xr:uid="{02EC3617-103E-479F-BD91-557718149D0F}"/>
    <cellStyle name="Normal 7 9 2 5 2 2" xfId="27173" xr:uid="{B13239FD-9AD8-4D87-BD9B-30459B012047}"/>
    <cellStyle name="Normal 7 9 2 5 2 3" xfId="15282" xr:uid="{525DCEDE-148E-4FA1-9F80-FA1DD04D1FD9}"/>
    <cellStyle name="Normal 7 9 2 5 3" xfId="7735" xr:uid="{205D57FB-2FDB-4E35-995D-6CAC7E85399C}"/>
    <cellStyle name="Normal 7 9 2 5 3 2" xfId="18115" xr:uid="{5EB5B4F1-ADC4-4B88-A39E-84C73F0E9D54}"/>
    <cellStyle name="Normal 7 9 2 5 4" xfId="10568" xr:uid="{4D04A9D9-B538-4A30-9770-CDF7E0117AE7}"/>
    <cellStyle name="Normal 7 9 2 5 4 2" xfId="20948" xr:uid="{18912B82-CF5D-4537-98C1-8DAAB5D0F50B}"/>
    <cellStyle name="Normal 7 9 2 5 5" xfId="24967" xr:uid="{2F0DDD04-8A76-43E6-BA13-A08E98458436}"/>
    <cellStyle name="Normal 7 9 2 5 6" xfId="12998" xr:uid="{C487D90F-46AF-4631-AB02-F6BE425059FA}"/>
    <cellStyle name="Normal 7 9 2 6" xfId="2418" xr:uid="{00000000-0005-0000-0000-00005F090000}"/>
    <cellStyle name="Normal 7 9 2 6 2" xfId="7545" xr:uid="{F30F222B-9441-437C-A6E0-AB2324CAF431}"/>
    <cellStyle name="Normal 7 9 2 6 2 2" xfId="17925" xr:uid="{D512FE79-C220-4CDE-BC43-6B9FBDDEB87F}"/>
    <cellStyle name="Normal 7 9 2 6 3" xfId="10378" xr:uid="{D89C89ED-B3E0-4384-BC77-325D7C4FD9B0}"/>
    <cellStyle name="Normal 7 9 2 6 3 2" xfId="20758" xr:uid="{2474CED3-A43B-4BE4-8430-346C113529AC}"/>
    <cellStyle name="Normal 7 9 2 6 4" xfId="24960" xr:uid="{550406FD-A150-47E6-9976-E76297CE33A1}"/>
    <cellStyle name="Normal 7 9 2 6 5" xfId="15092" xr:uid="{C83A44F1-13EB-40E5-8915-4667757BAC52}"/>
    <cellStyle name="Normal 7 9 2 7" xfId="4111" xr:uid="{36B8797F-B026-4C66-AFCC-B9C1561C0C3E}"/>
    <cellStyle name="Normal 7 9 2 7 2" xfId="8883" xr:uid="{43CDC3D9-BA1E-48A2-A621-662AA63CF995}"/>
    <cellStyle name="Normal 7 9 2 7 2 2" xfId="19263" xr:uid="{E3962313-9FA7-4DD6-996F-E16BB0636A3E}"/>
    <cellStyle name="Normal 7 9 2 7 3" xfId="11716" xr:uid="{4161F892-B5CC-433F-905F-6E4810BBB2DC}"/>
    <cellStyle name="Normal 7 9 2 7 3 2" xfId="22096" xr:uid="{90F7AEA4-E403-4901-A36D-A8A0F46E7D5C}"/>
    <cellStyle name="Normal 7 9 2 7 4" xfId="16430" xr:uid="{E259559B-E094-468A-B09B-CD3885E79875}"/>
    <cellStyle name="Normal 7 9 2 8" xfId="5523" xr:uid="{98E0A974-EB5B-4BF5-B155-2665B9E0977B}"/>
    <cellStyle name="Normal 7 9 2 8 2" xfId="14819" xr:uid="{6E89D7F4-0805-46B7-9E60-9A344E5140B1}"/>
    <cellStyle name="Normal 7 9 2 9" xfId="7272" xr:uid="{D2DBE619-47FE-4865-9554-1EE6952CBB47}"/>
    <cellStyle name="Normal 7 9 2 9 2" xfId="17652" xr:uid="{F78EBC94-14F7-4DF1-8ADE-C5E769662C9F}"/>
    <cellStyle name="Normal 7 9 3" xfId="1529" xr:uid="{00000000-0005-0000-0000-0000D2070000}"/>
    <cellStyle name="Normal 7 9 3 2" xfId="3522" xr:uid="{00000000-0005-0000-0000-000066090000}"/>
    <cellStyle name="Normal 7 9 3 2 2" xfId="6574" xr:uid="{9F0A2FA7-3928-4EB9-A863-E47676CD7690}"/>
    <cellStyle name="Normal 7 9 3 2 2 2" xfId="25686" xr:uid="{7C940A72-1C14-4D0A-B528-F3F82AED5172}"/>
    <cellStyle name="Normal 7 9 3 2 2 3" xfId="26415" xr:uid="{0CC7C559-802F-4B94-AA77-4C0A16656359}"/>
    <cellStyle name="Normal 7 9 3 2 2 4" xfId="16147" xr:uid="{49D0CC1E-D9B2-48D9-8085-08641E1A7354}"/>
    <cellStyle name="Normal 7 9 3 2 3" xfId="8600" xr:uid="{5D1E7105-FCF4-4747-80CD-AAF0B5E4D8EC}"/>
    <cellStyle name="Normal 7 9 3 2 3 2" xfId="28957" xr:uid="{32FBB707-5394-4C92-83F9-7C9EF9C45FD5}"/>
    <cellStyle name="Normal 7 9 3 2 3 3" xfId="18980" xr:uid="{E4638DAA-1718-4007-9964-207D65BA3D50}"/>
    <cellStyle name="Normal 7 9 3 2 4" xfId="11433" xr:uid="{8F06EF70-C52F-4EE6-A142-976E630723EC}"/>
    <cellStyle name="Normal 7 9 3 2 4 2" xfId="21813" xr:uid="{5E25D8AD-D880-4A1C-A626-6B9B0DB887FF}"/>
    <cellStyle name="Normal 7 9 3 2 5" xfId="24037" xr:uid="{B900FF44-0CD6-47EE-BE3E-92F621776826}"/>
    <cellStyle name="Normal 7 9 3 2 6" xfId="14120" xr:uid="{92C9E29A-A929-4803-9480-90B080FCCAA0}"/>
    <cellStyle name="Normal 7 9 3 3" xfId="2854" xr:uid="{00000000-0005-0000-0000-000067090000}"/>
    <cellStyle name="Normal 7 9 3 3 2" xfId="6067" xr:uid="{552C9DB8-F2FE-4DB7-87DD-2637543458B4}"/>
    <cellStyle name="Normal 7 9 3 3 2 2" xfId="27099" xr:uid="{C305AF17-1FC2-42EB-9385-6EB7FB692611}"/>
    <cellStyle name="Normal 7 9 3 3 2 3" xfId="15523" xr:uid="{00B05003-6DAD-46AB-8D7A-3081755121F7}"/>
    <cellStyle name="Normal 7 9 3 3 3" xfId="7976" xr:uid="{96CEEA5A-E54D-4FE3-8D32-B1F5FE07FF7E}"/>
    <cellStyle name="Normal 7 9 3 3 3 2" xfId="18356" xr:uid="{C2185AB7-E1D9-4136-A3D8-3FE27D6DAC9A}"/>
    <cellStyle name="Normal 7 9 3 3 4" xfId="10809" xr:uid="{56A3599A-7953-459B-A1A3-4A71B18D1E50}"/>
    <cellStyle name="Normal 7 9 3 3 4 2" xfId="21189" xr:uid="{04356900-E566-4A9B-AB64-9298087B8874}"/>
    <cellStyle name="Normal 7 9 3 3 5" xfId="22977" xr:uid="{80DE1E42-C673-47AD-B52E-CA9A21F5EB24}"/>
    <cellStyle name="Normal 7 9 3 3 6" xfId="13340" xr:uid="{2EBF2D73-5A9B-4896-A377-105375220801}"/>
    <cellStyle name="Normal 7 9 3 4" xfId="4233" xr:uid="{009F3A9E-D472-4C57-A8C3-6EC8071C48E8}"/>
    <cellStyle name="Normal 7 9 3 4 2" xfId="9005" xr:uid="{89A1C875-00DB-4A28-BCFE-966AC653E27C}"/>
    <cellStyle name="Normal 7 9 3 4 2 2" xfId="29078" xr:uid="{3407352C-E7D0-44FC-BE36-DC3434CC1F7E}"/>
    <cellStyle name="Normal 7 9 3 4 2 3" xfId="19385" xr:uid="{6A467CD1-AD66-4DE1-A7EC-FE546128C4B6}"/>
    <cellStyle name="Normal 7 9 3 4 3" xfId="11838" xr:uid="{94A68735-F083-4BB4-A6F2-891A9D3076A4}"/>
    <cellStyle name="Normal 7 9 3 4 3 2" xfId="22218" xr:uid="{DF5D69F8-067E-4B5B-9C60-25DFF1B221CF}"/>
    <cellStyle name="Normal 7 9 3 4 4" xfId="25301" xr:uid="{A333E4D4-8266-4CAC-9652-DF09A9050DE2}"/>
    <cellStyle name="Normal 7 9 3 4 5" xfId="16552" xr:uid="{BA17A702-172F-4B25-A816-765D2D3BF28F}"/>
    <cellStyle name="Normal 7 9 3 5" xfId="5525" xr:uid="{E23AF0C2-CA43-438E-8DB3-48A5553C1FFF}"/>
    <cellStyle name="Normal 7 9 3 5 2" xfId="26741" xr:uid="{9A010853-80A8-43CE-9504-53BB5BD6511A}"/>
    <cellStyle name="Normal 7 9 3 5 3" xfId="14821" xr:uid="{EBC047F0-F2C2-4A19-B843-85B9C3176CDD}"/>
    <cellStyle name="Normal 7 9 3 6" xfId="7274" xr:uid="{270FBFB5-488C-4813-B979-BE8050EF08E5}"/>
    <cellStyle name="Normal 7 9 3 6 2" xfId="17654" xr:uid="{380EE030-134D-4F2D-B8F3-937D0548DDD5}"/>
    <cellStyle name="Normal 7 9 3 7" xfId="10107" xr:uid="{AACECB7E-D3E8-45EC-9BA8-3B9034382EBF}"/>
    <cellStyle name="Normal 7 9 3 7 2" xfId="20487" xr:uid="{FF0948E6-3860-47FA-8C35-5FB7EBF99BE8}"/>
    <cellStyle name="Normal 7 9 3 8" xfId="25236" xr:uid="{2B26FE36-D5EB-49E0-8D5B-041DA3CE7730}"/>
    <cellStyle name="Normal 7 9 3 9" xfId="12810" xr:uid="{1E100D0D-8A53-490A-AD82-5F618450BFD0}"/>
    <cellStyle name="Normal 7 9 4" xfId="1530" xr:uid="{00000000-0005-0000-0000-0000D3070000}"/>
    <cellStyle name="Normal 7 9 4 2" xfId="4618" xr:uid="{D8ADD1F9-5E09-4A26-B899-6466160604EE}"/>
    <cellStyle name="Normal 7 9 4 2 2" xfId="9390" xr:uid="{AC745180-8B0D-4883-BD43-41C6A6499E9B}"/>
    <cellStyle name="Normal 7 9 4 2 2 2" xfId="29356" xr:uid="{BDA279B8-AB6C-4947-86E1-AE57EF99F92E}"/>
    <cellStyle name="Normal 7 9 4 2 2 3" xfId="19770" xr:uid="{7EB3FA25-948C-443D-B0D2-DD14CCA3A367}"/>
    <cellStyle name="Normal 7 9 4 2 3" xfId="12223" xr:uid="{538A9DFF-DB48-4A6F-A5FB-46A052E34D48}"/>
    <cellStyle name="Normal 7 9 4 2 3 2" xfId="22603" xr:uid="{47F9D50A-E47B-4A77-9DE0-3A0EF4481ACF}"/>
    <cellStyle name="Normal 7 9 4 2 4" xfId="23199" xr:uid="{93A2BE3E-37AB-4CCA-9D02-CC359A5B0EFC}"/>
    <cellStyle name="Normal 7 9 4 2 5" xfId="16937" xr:uid="{F6F170E3-636C-4A4C-B98C-D8444EF2B468}"/>
    <cellStyle name="Normal 7 9 4 3" xfId="5526" xr:uid="{A396F996-239A-445A-A6F4-F14DAC58772C}"/>
    <cellStyle name="Normal 7 9 4 3 2" xfId="26859" xr:uid="{5FCF35A9-5BF2-4855-B4E3-941F78CE0889}"/>
    <cellStyle name="Normal 7 9 4 3 3" xfId="14822" xr:uid="{E3A07064-7A3C-4C6B-9FE2-6C6913CA03C8}"/>
    <cellStyle name="Normal 7 9 4 4" xfId="7275" xr:uid="{99717AD7-F2BA-465A-A409-687E2EDF3698}"/>
    <cellStyle name="Normal 7 9 4 4 2" xfId="17655" xr:uid="{89BFB8D1-6EF1-45D4-AEBC-6E948CAC5C3F}"/>
    <cellStyle name="Normal 7 9 4 5" xfId="10108" xr:uid="{9C473F4B-F41A-4FED-8117-317196EB172E}"/>
    <cellStyle name="Normal 7 9 4 5 2" xfId="20488" xr:uid="{548150CA-1959-42AD-A8A0-4CD85AEC1CF9}"/>
    <cellStyle name="Normal 7 9 4 6" xfId="23317" xr:uid="{90438584-0BBD-4922-A6AD-5FA93D3E3B84}"/>
    <cellStyle name="Normal 7 9 4 7" xfId="14121" xr:uid="{8BCF2BE3-836B-4051-A553-2CD533FD4E0B}"/>
    <cellStyle name="Normal 7 9 5" xfId="3006" xr:uid="{00000000-0005-0000-0000-000069090000}"/>
    <cellStyle name="Normal 7 9 5 2" xfId="6155" xr:uid="{B6FA53FF-BD14-4883-9FCA-C451B43DC22F}"/>
    <cellStyle name="Normal 7 9 5 2 2" xfId="23781" xr:uid="{AB3A175D-8D8C-4590-9045-6040641ADC6E}"/>
    <cellStyle name="Normal 7 9 5 2 3" xfId="26293" xr:uid="{86D19EBE-A986-4E9E-846A-05B5E7E4364F}"/>
    <cellStyle name="Normal 7 9 5 2 4" xfId="15633" xr:uid="{C77432AA-AAAE-413F-A7F0-44CCC9BE276F}"/>
    <cellStyle name="Normal 7 9 5 3" xfId="8086" xr:uid="{E12B3A7A-1B5F-471C-BAD1-6D27964F06D5}"/>
    <cellStyle name="Normal 7 9 5 3 2" xfId="28774" xr:uid="{4F86F4A4-BA89-4E1F-88FD-EB8406010FEF}"/>
    <cellStyle name="Normal 7 9 5 3 3" xfId="18466" xr:uid="{BAD2C3DC-50E5-46F3-9397-9944D636B453}"/>
    <cellStyle name="Normal 7 9 5 4" xfId="10919" xr:uid="{03CEEDD0-8ED3-4A45-AB13-ECADDFE2B3DF}"/>
    <cellStyle name="Normal 7 9 5 4 2" xfId="21299" xr:uid="{72734BA9-5ED0-4982-AA4B-8F25F03ECF4B}"/>
    <cellStyle name="Normal 7 9 5 5" xfId="25230" xr:uid="{90B76BFE-3D6B-4351-9FA1-CED203962F0C}"/>
    <cellStyle name="Normal 7 9 5 6" xfId="13508" xr:uid="{DED0737A-E3B6-4662-88E6-FA3B4431B0EB}"/>
    <cellStyle name="Normal 7 9 6" xfId="2447" xr:uid="{00000000-0005-0000-0000-00006A090000}"/>
    <cellStyle name="Normal 7 9 6 2" xfId="5741" xr:uid="{A21802D7-3AEA-4613-B0DA-95F88FA7F82F}"/>
    <cellStyle name="Normal 7 9 6 2 2" xfId="27498" xr:uid="{5D6EAF00-91E5-4FB9-8357-3EC29A50CE84}"/>
    <cellStyle name="Normal 7 9 6 2 3" xfId="15119" xr:uid="{99DD2ACB-D84D-48D7-812C-0B64F51EBC04}"/>
    <cellStyle name="Normal 7 9 6 3" xfId="7572" xr:uid="{3B84B987-E9BD-47E8-8E0B-76567E116218}"/>
    <cellStyle name="Normal 7 9 6 3 2" xfId="17952" xr:uid="{6450F13B-32CA-46A3-876C-9C17F54CA193}"/>
    <cellStyle name="Normal 7 9 6 4" xfId="10405" xr:uid="{111254B1-4478-47D7-BFD6-1CC71E53BAB8}"/>
    <cellStyle name="Normal 7 9 6 4 2" xfId="20785" xr:uid="{BE947B0F-D3ED-4B4B-A0F9-7A3F338B9393}"/>
    <cellStyle name="Normal 7 9 6 5" xfId="25508" xr:uid="{EC12210C-C328-4352-AEFD-0D3884467429}"/>
    <cellStyle name="Normal 7 9 6 6" xfId="12835" xr:uid="{141FE04E-C5AC-4063-B82F-950C701F3659}"/>
    <cellStyle name="Normal 7 9 7" xfId="2201" xr:uid="{00000000-0005-0000-0000-00005E090000}"/>
    <cellStyle name="Normal 7 9 7 2" xfId="7328" xr:uid="{8B458AC3-BF4E-4537-BF0E-72146AA9668A}"/>
    <cellStyle name="Normal 7 9 7 2 2" xfId="17708" xr:uid="{43837D5F-C8CE-4C8C-86D5-A7E1C7E81EFA}"/>
    <cellStyle name="Normal 7 9 7 3" xfId="10161" xr:uid="{E2615F79-4C90-46EC-895F-F2469CD45BB7}"/>
    <cellStyle name="Normal 7 9 7 3 2" xfId="20541" xr:uid="{0B6BD076-43E3-4F2B-BF44-4B8152ACA325}"/>
    <cellStyle name="Normal 7 9 7 4" xfId="25161" xr:uid="{5C574672-E70C-4BCA-AD6E-EB39F0C3BE09}"/>
    <cellStyle name="Normal 7 9 7 5" xfId="14875" xr:uid="{E7A8736D-B587-49E7-8DDE-5C8B07073C9C}"/>
    <cellStyle name="Normal 7 9 8" xfId="4091" xr:uid="{48F81BFA-E56C-457E-B821-421005CE6B7E}"/>
    <cellStyle name="Normal 7 9 8 2" xfId="8868" xr:uid="{59624F85-188A-4DC5-A973-CF535F1C3006}"/>
    <cellStyle name="Normal 7 9 8 2 2" xfId="19248" xr:uid="{CDB4CDA9-5A88-4F7A-8E89-E6070286E791}"/>
    <cellStyle name="Normal 7 9 8 3" xfId="11701" xr:uid="{40C1D1E6-17D1-4C02-B55F-22DC85EC4E61}"/>
    <cellStyle name="Normal 7 9 8 3 2" xfId="22081" xr:uid="{3EE5F332-23BB-4E00-9F4E-A0451E045FBC}"/>
    <cellStyle name="Normal 7 9 8 4" xfId="16415" xr:uid="{EF23CB9C-EB5D-4D45-A085-DAB83BF58FDF}"/>
    <cellStyle name="Normal 7 9 9" xfId="5522" xr:uid="{F22B49DA-465D-43F1-B44D-B8C43A47CDDB}"/>
    <cellStyle name="Normal 7 9 9 2" xfId="14818" xr:uid="{91B81AB7-D6D7-4DD6-8F25-8A293600F6FB}"/>
    <cellStyle name="Normal 8" xfId="1531" xr:uid="{00000000-0005-0000-0000-0000D4070000}"/>
    <cellStyle name="Normal 8 2" xfId="29581" xr:uid="{642610B3-64E9-42AF-815C-4FE869EEE9E0}"/>
    <cellStyle name="Normal 8 3" xfId="29580"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7" xr:uid="{4AB69308-8C32-4387-B887-18F04195A9A2}"/>
    <cellStyle name="Normal 9 3 10 2" xfId="14823" xr:uid="{A568E98C-0400-4732-81B2-5DA889B4ECC9}"/>
    <cellStyle name="Normal 9 3 11" xfId="7276" xr:uid="{9C31A94E-E47B-4C4E-AA50-31C830FC9793}"/>
    <cellStyle name="Normal 9 3 11 2" xfId="17656" xr:uid="{67475792-A064-4C8D-8F2B-D3C95F0869EB}"/>
    <cellStyle name="Normal 9 3 12" xfId="10109" xr:uid="{DF1350DD-95C6-4B0B-A47F-46C905C02413}"/>
    <cellStyle name="Normal 9 3 12 2" xfId="20489" xr:uid="{9E81BCD6-4B82-4560-9838-C4DA59AE953D}"/>
    <cellStyle name="Normal 9 3 13" xfId="23745" xr:uid="{EFC3CC01-DF8D-4E46-A1DC-29C2FC1E6D88}"/>
    <cellStyle name="Normal 9 3 14" xfId="12452" xr:uid="{7C092815-7879-4DBB-9138-F2CA8A4D8BC0}"/>
    <cellStyle name="Normal 9 3 2" xfId="1535" xr:uid="{00000000-0005-0000-0000-0000D8070000}"/>
    <cellStyle name="Normal 9 3 2 10" xfId="10110" xr:uid="{1BC54D58-FAE8-4CA5-A215-072C3D163546}"/>
    <cellStyle name="Normal 9 3 2 10 2" xfId="20490" xr:uid="{500DC43B-85D7-41C4-B7B1-5C329AD74604}"/>
    <cellStyle name="Normal 9 3 2 11" xfId="24687" xr:uid="{5DEB5EAF-D9A4-4538-8400-0E86CE3B6390}"/>
    <cellStyle name="Normal 9 3 2 12" xfId="12653" xr:uid="{AF7FA52A-556F-406A-9630-C99BE17F1F57}"/>
    <cellStyle name="Normal 9 3 2 2" xfId="1536" xr:uid="{00000000-0005-0000-0000-0000D9070000}"/>
    <cellStyle name="Normal 9 3 2 2 2" xfId="3524" xr:uid="{00000000-0005-0000-0000-000071090000}"/>
    <cellStyle name="Normal 9 3 2 2 2 2" xfId="6576" xr:uid="{61E38F25-4671-45E7-BD26-CC1FC625D228}"/>
    <cellStyle name="Normal 9 3 2 2 2 2 2" xfId="26591" xr:uid="{F0803882-E7BA-4ACA-BBDF-86736E543627}"/>
    <cellStyle name="Normal 9 3 2 2 2 2 3" xfId="26569" xr:uid="{0351A92C-BD2E-4958-9C3A-F12228850566}"/>
    <cellStyle name="Normal 9 3 2 2 2 2 4" xfId="16149" xr:uid="{9C18D614-3BE3-4ED2-B560-BC5AE95B75E3}"/>
    <cellStyle name="Normal 9 3 2 2 2 3" xfId="8602" xr:uid="{BE65C509-C0C6-4A1F-A374-1EE3062AE055}"/>
    <cellStyle name="Normal 9 3 2 2 2 3 2" xfId="28958" xr:uid="{F5C6AB54-623F-423B-8FEB-05CC38DA7056}"/>
    <cellStyle name="Normal 9 3 2 2 2 3 3" xfId="18982" xr:uid="{58225118-F29B-45F9-AD0C-8AC1797B9542}"/>
    <cellStyle name="Normal 9 3 2 2 2 4" xfId="11435" xr:uid="{0754E3CA-D1D0-46A2-922E-A5798C8C4CDC}"/>
    <cellStyle name="Normal 9 3 2 2 2 4 2" xfId="21815" xr:uid="{8A7075DA-2E26-4DA4-AD72-161C96E19338}"/>
    <cellStyle name="Normal 9 3 2 2 2 5" xfId="22767" xr:uid="{473C9031-F318-43FC-8658-85A28AA83484}"/>
    <cellStyle name="Normal 9 3 2 2 2 6" xfId="14123" xr:uid="{36C99B2C-4255-4078-A427-390C0CBB97A7}"/>
    <cellStyle name="Normal 9 3 2 2 3" xfId="4387" xr:uid="{E27B2987-F417-471D-AC9A-5B85DC1F6FAF}"/>
    <cellStyle name="Normal 9 3 2 2 3 2" xfId="9159" xr:uid="{C9B63629-3B96-4B96-B02A-E368C9D52F0A}"/>
    <cellStyle name="Normal 9 3 2 2 3 2 2" xfId="29202" xr:uid="{C689CD34-05DE-485A-9208-CBE8032D66E4}"/>
    <cellStyle name="Normal 9 3 2 2 3 2 3" xfId="19539" xr:uid="{69A4B702-2460-4A63-A202-6E5DC53D42CC}"/>
    <cellStyle name="Normal 9 3 2 2 3 3" xfId="11992" xr:uid="{A64A7DEC-A52B-478E-A0CF-B335B93A1206}"/>
    <cellStyle name="Normal 9 3 2 2 3 3 2" xfId="22372" xr:uid="{BE7DD643-6BFB-4834-8244-F58057CE6FFB}"/>
    <cellStyle name="Normal 9 3 2 2 3 4" xfId="25576" xr:uid="{885E0AA7-5309-4C8F-8AFC-41E170CCFB76}"/>
    <cellStyle name="Normal 9 3 2 2 3 5" xfId="16706" xr:uid="{B11F47EB-650E-41F7-8C7F-DC0E51B318B7}"/>
    <cellStyle name="Normal 9 3 2 2 4" xfId="5529" xr:uid="{CEE07FD4-DFF8-429E-A5B3-76FBAA538174}"/>
    <cellStyle name="Normal 9 3 2 2 4 2" xfId="25910" xr:uid="{A8A7DD7F-D3B1-452D-9F03-130165BDB4E3}"/>
    <cellStyle name="Normal 9 3 2 2 4 3" xfId="14825" xr:uid="{96E8603D-D717-4175-B56A-2F95F56301C6}"/>
    <cellStyle name="Normal 9 3 2 2 5" xfId="7278" xr:uid="{6B92E09E-A16F-4BB5-B821-2619DD7E833B}"/>
    <cellStyle name="Normal 9 3 2 2 5 2" xfId="17658" xr:uid="{40A4B931-8544-4AA6-B9D8-6EC501CF4EFF}"/>
    <cellStyle name="Normal 9 3 2 2 6" xfId="10111" xr:uid="{EF10A58C-DD50-4A43-9814-8E6A895118D0}"/>
    <cellStyle name="Normal 9 3 2 2 6 2" xfId="20491" xr:uid="{4B3C97CB-024F-4C41-913F-4A34ED604898}"/>
    <cellStyle name="Normal 9 3 2 2 7" xfId="23430" xr:uid="{FEBA0127-C05C-429D-AF95-30B2175C1BAB}"/>
    <cellStyle name="Normal 9 3 2 2 8" xfId="13343" xr:uid="{35E799C1-7A84-46DF-95C6-B6E06589CD95}"/>
    <cellStyle name="Normal 9 3 2 3" xfId="3525" xr:uid="{00000000-0005-0000-0000-000072090000}"/>
    <cellStyle name="Normal 9 3 2 3 2" xfId="4619" xr:uid="{6FF08757-DE2A-4275-8283-E148E5712689}"/>
    <cellStyle name="Normal 9 3 2 3 2 2" xfId="9391" xr:uid="{6E7266DC-E246-460E-B844-E5ADFCFCE88E}"/>
    <cellStyle name="Normal 9 3 2 3 2 2 2" xfId="29357" xr:uid="{5546639A-11D4-45FA-8D46-304C4BA7C982}"/>
    <cellStyle name="Normal 9 3 2 3 2 2 3" xfId="19771" xr:uid="{83DCD948-8322-471E-96D6-2BE36C0E0B8B}"/>
    <cellStyle name="Normal 9 3 2 3 2 3" xfId="12224" xr:uid="{77152B59-0C8D-4D29-819F-1C430B6F5E84}"/>
    <cellStyle name="Normal 9 3 2 3 2 3 2" xfId="22604" xr:uid="{859336DA-A2E4-4CC5-94C0-330CB1E77B4A}"/>
    <cellStyle name="Normal 9 3 2 3 2 4" xfId="25152" xr:uid="{95F16352-F41C-487A-A8FE-E650FFA413CA}"/>
    <cellStyle name="Normal 9 3 2 3 2 5" xfId="16938" xr:uid="{FD0F13F0-0D44-4D21-AD6D-D0F8848807FB}"/>
    <cellStyle name="Normal 9 3 2 3 3" xfId="6577" xr:uid="{6FB8331A-94A3-4B8A-A948-FAF3E56A6F2D}"/>
    <cellStyle name="Normal 9 3 2 3 3 2" xfId="27114" xr:uid="{59108EC7-E465-4179-9BF7-F9579AE7F628}"/>
    <cellStyle name="Normal 9 3 2 3 3 3" xfId="16150" xr:uid="{B93DD648-8961-4474-98DC-0C4F16FFF4F4}"/>
    <cellStyle name="Normal 9 3 2 3 4" xfId="8603" xr:uid="{AFAEEE0F-E538-4F57-B2EA-299EB1BD6D4B}"/>
    <cellStyle name="Normal 9 3 2 3 4 2" xfId="18983" xr:uid="{033BDA48-367F-4178-97F8-450D1D9264C1}"/>
    <cellStyle name="Normal 9 3 2 3 5" xfId="11436" xr:uid="{5DE2EA4C-89F2-457B-B198-E2D1412814EB}"/>
    <cellStyle name="Normal 9 3 2 3 5 2" xfId="21816" xr:uid="{F4386B4F-BCED-4175-8B61-A3CB71AA11DC}"/>
    <cellStyle name="Normal 9 3 2 3 6" xfId="25318" xr:uid="{3B006FC9-8001-4A77-A9E7-4CB5D00079BA}"/>
    <cellStyle name="Normal 9 3 2 3 7" xfId="14124" xr:uid="{903689EE-9658-42CF-8D49-606DEBCAB0F4}"/>
    <cellStyle name="Normal 9 3 2 4" xfId="3523" xr:uid="{00000000-0005-0000-0000-000073090000}"/>
    <cellStyle name="Normal 9 3 2 4 2" xfId="6575" xr:uid="{5283ABC6-868A-4872-8CDA-0E032B3FEECC}"/>
    <cellStyle name="Normal 9 3 2 4 2 2" xfId="27313" xr:uid="{E759B78A-09C9-4956-A608-A54D9F15E544}"/>
    <cellStyle name="Normal 9 3 2 4 2 3" xfId="16148" xr:uid="{BAD269DF-945F-48A2-BC0C-885B2C589E9B}"/>
    <cellStyle name="Normal 9 3 2 4 3" xfId="8601" xr:uid="{A128BC4B-7B2D-4134-BAC5-8B8F05D5B6C9}"/>
    <cellStyle name="Normal 9 3 2 4 3 2" xfId="18981" xr:uid="{1B2054EF-017C-4DB4-8B36-266285B1A17F}"/>
    <cellStyle name="Normal 9 3 2 4 4" xfId="11434" xr:uid="{1392F5DF-4C3A-43B1-867F-D9F3C38BC9C7}"/>
    <cellStyle name="Normal 9 3 2 4 4 2" xfId="21814" xr:uid="{46AB251A-BBC9-4859-9035-7B6C9672AB9D}"/>
    <cellStyle name="Normal 9 3 2 4 5" xfId="24521" xr:uid="{3293725D-68A0-49DF-AB13-9B5C3649138B}"/>
    <cellStyle name="Normal 9 3 2 4 6" xfId="14122" xr:uid="{3C7EE531-5917-4876-A99E-9E763E08FA1E}"/>
    <cellStyle name="Normal 9 3 2 5" xfId="2526" xr:uid="{00000000-0005-0000-0000-000074090000}"/>
    <cellStyle name="Normal 9 3 2 5 2" xfId="5803" xr:uid="{BA1FC189-CC32-4908-A6F3-449251551132}"/>
    <cellStyle name="Normal 9 3 2 5 2 2" xfId="26280" xr:uid="{746CC66A-430C-40AA-B33E-C96387308F6A}"/>
    <cellStyle name="Normal 9 3 2 5 2 3" xfId="15198" xr:uid="{4FBAA3F0-9E8D-4249-BAF6-0A3B738BE1A0}"/>
    <cellStyle name="Normal 9 3 2 5 3" xfId="7651" xr:uid="{723FC09F-28D5-4033-B6C5-1ED5C325B9E9}"/>
    <cellStyle name="Normal 9 3 2 5 3 2" xfId="18031" xr:uid="{6EC2B81E-B5EB-49D3-B1B1-55455B5CEDED}"/>
    <cellStyle name="Normal 9 3 2 5 4" xfId="10484" xr:uid="{8F39D43A-086C-4288-82CB-BD83698E7AE9}"/>
    <cellStyle name="Normal 9 3 2 5 4 2" xfId="20864" xr:uid="{C0432212-6FE0-47AA-B2CE-E034E93B3709}"/>
    <cellStyle name="Normal 9 3 2 5 5" xfId="24003" xr:uid="{E0BC0D57-DAEB-4749-9ABE-7C74061882A6}"/>
    <cellStyle name="Normal 9 3 2 5 6" xfId="12914" xr:uid="{64F7EB20-D3DD-4F99-A29B-F99DA7E032F6}"/>
    <cellStyle name="Normal 9 3 2 6" xfId="2419" xr:uid="{00000000-0005-0000-0000-00006F090000}"/>
    <cellStyle name="Normal 9 3 2 6 2" xfId="7546" xr:uid="{18E3346C-DEEB-42CA-B8E8-FCF6F9B5D706}"/>
    <cellStyle name="Normal 9 3 2 6 2 2" xfId="17926" xr:uid="{7B14F1E8-5CB3-4D04-88DC-62867B25823F}"/>
    <cellStyle name="Normal 9 3 2 6 3" xfId="10379" xr:uid="{984BA9BD-FA5A-4052-8DEC-195A1F1B88F9}"/>
    <cellStyle name="Normal 9 3 2 6 3 2" xfId="20759" xr:uid="{11D5DB19-4C6B-4B78-8B41-7C409A0D3D62}"/>
    <cellStyle name="Normal 9 3 2 6 4" xfId="24071" xr:uid="{7366DBB6-5278-4923-BE64-761B236DD20F}"/>
    <cellStyle name="Normal 9 3 2 6 5" xfId="15093" xr:uid="{E7F115EA-2FDE-49DD-BF05-7ADE10036302}"/>
    <cellStyle name="Normal 9 3 2 7" xfId="4112" xr:uid="{9374BC6B-CD1E-475B-9BAB-2BFD3E7E9320}"/>
    <cellStyle name="Normal 9 3 2 7 2" xfId="8884" xr:uid="{A61FC122-8D78-4D4A-A33E-86158FD08CBC}"/>
    <cellStyle name="Normal 9 3 2 7 2 2" xfId="19264" xr:uid="{1095D0D4-4003-49DA-BD17-D1D71DD9D6E1}"/>
    <cellStyle name="Normal 9 3 2 7 3" xfId="11717" xr:uid="{B616AC3F-9AD3-40AF-B637-9B5A4397BAC2}"/>
    <cellStyle name="Normal 9 3 2 7 3 2" xfId="22097" xr:uid="{5405AB12-6C71-49A2-B6DB-AC19F94DA733}"/>
    <cellStyle name="Normal 9 3 2 7 4" xfId="16431" xr:uid="{AFD7D77D-6E71-4609-A560-60461BEFFA16}"/>
    <cellStyle name="Normal 9 3 2 8" xfId="5528" xr:uid="{0786BECE-6A31-42EE-9331-D7C14B15827F}"/>
    <cellStyle name="Normal 9 3 2 8 2" xfId="14824" xr:uid="{E8AC801E-8E0D-4CA7-87D8-B60EB549F231}"/>
    <cellStyle name="Normal 9 3 2 9" xfId="7277" xr:uid="{1517974F-697C-4760-A4F0-3C47F1C94A8B}"/>
    <cellStyle name="Normal 9 3 2 9 2" xfId="17657" xr:uid="{DE31666C-6B51-4798-B538-A1ABF840A24C}"/>
    <cellStyle name="Normal 9 3 3" xfId="1537" xr:uid="{00000000-0005-0000-0000-0000DA070000}"/>
    <cellStyle name="Normal 9 3 3 10" xfId="23615" xr:uid="{3BCD0679-C73A-4CA7-8DE7-B52FB445084D}"/>
    <cellStyle name="Normal 9 3 3 11" xfId="12811" xr:uid="{91C452CE-9E4D-4EF8-A993-3020E53F17F0}"/>
    <cellStyle name="Normal 9 3 3 2" xfId="2855" xr:uid="{00000000-0005-0000-0000-000076090000}"/>
    <cellStyle name="Normal 9 3 3 2 2" xfId="3527" xr:uid="{00000000-0005-0000-0000-000077090000}"/>
    <cellStyle name="Normal 9 3 3 2 2 2" xfId="6579" xr:uid="{6A7723EB-2EE4-437A-8B50-4F26B4D25813}"/>
    <cellStyle name="Normal 9 3 3 2 2 2 2" xfId="28288" xr:uid="{C4EC20E2-D990-42AC-B93B-D209FF6FEB0F}"/>
    <cellStyle name="Normal 9 3 3 2 2 2 3" xfId="16152" xr:uid="{401485D3-4685-42AC-835E-069DAD9B283F}"/>
    <cellStyle name="Normal 9 3 3 2 2 3" xfId="8605" xr:uid="{0C64DCB0-EE00-4330-BBAE-C4CE09C45F48}"/>
    <cellStyle name="Normal 9 3 3 2 2 3 2" xfId="18985" xr:uid="{A28F260C-89A8-4BBE-8768-F7AE6E940DD9}"/>
    <cellStyle name="Normal 9 3 3 2 2 4" xfId="11438" xr:uid="{97552286-2148-433B-9FBC-0665C2AECA65}"/>
    <cellStyle name="Normal 9 3 3 2 2 4 2" xfId="21818" xr:uid="{B2C393DF-8126-4368-8AF7-6BAB65457DA5}"/>
    <cellStyle name="Normal 9 3 3 2 2 5" xfId="24588" xr:uid="{5D40A031-63C9-4338-852D-AF4630FDA4FF}"/>
    <cellStyle name="Normal 9 3 3 2 2 6" xfId="14126" xr:uid="{07C518C0-D482-4303-96F0-A414A911B97B}"/>
    <cellStyle name="Normal 9 3 3 2 3" xfId="4388" xr:uid="{7079911C-0C35-4207-B5B1-461F08CE444F}"/>
    <cellStyle name="Normal 9 3 3 2 3 2" xfId="9160" xr:uid="{8C61F030-3F54-425F-A2A5-C40BE4F638EE}"/>
    <cellStyle name="Normal 9 3 3 2 3 2 2" xfId="29203" xr:uid="{DCFE6330-5348-45C4-B582-53E0DB2D0B19}"/>
    <cellStyle name="Normal 9 3 3 2 3 2 3" xfId="19540" xr:uid="{FE6B35BA-54CE-4622-8426-109FA0FA5207}"/>
    <cellStyle name="Normal 9 3 3 2 3 3" xfId="11993" xr:uid="{ED1873BC-6981-4881-89FB-BD30409C6329}"/>
    <cellStyle name="Normal 9 3 3 2 3 3 2" xfId="22373" xr:uid="{162DB640-D77F-4109-AF1E-262506AA9E85}"/>
    <cellStyle name="Normal 9 3 3 2 3 4" xfId="25060" xr:uid="{66680072-9919-429B-ACF2-AF257A99BC67}"/>
    <cellStyle name="Normal 9 3 3 2 3 5" xfId="16707" xr:uid="{C9C36FF6-9680-46A2-AA4D-72745ECFA321}"/>
    <cellStyle name="Normal 9 3 3 2 4" xfId="6068" xr:uid="{C7D4C911-8DBF-4141-A340-0094E99D177D}"/>
    <cellStyle name="Normal 9 3 3 2 4 2" xfId="27295" xr:uid="{072A35AE-ABC6-4E9A-9C1B-874A8ADCBB4C}"/>
    <cellStyle name="Normal 9 3 3 2 4 3" xfId="15524" xr:uid="{37A679C5-8311-4444-AD4B-839E1F2D428B}"/>
    <cellStyle name="Normal 9 3 3 2 5" xfId="7977" xr:uid="{E4E488D4-1900-442E-AFBB-C17D9C705538}"/>
    <cellStyle name="Normal 9 3 3 2 5 2" xfId="18357" xr:uid="{D806CCE6-CF6D-4315-A9BB-79F329C2469C}"/>
    <cellStyle name="Normal 9 3 3 2 6" xfId="10810" xr:uid="{631596A9-0A5E-4D26-BCE7-24E9DA7E79A5}"/>
    <cellStyle name="Normal 9 3 3 2 6 2" xfId="21190" xr:uid="{F54E663C-D6B0-4EF9-AA89-265B5A63BF3B}"/>
    <cellStyle name="Normal 9 3 3 2 7" xfId="23445" xr:uid="{E60959EF-B8BB-45A7-95F4-1FB49FFDAA73}"/>
    <cellStyle name="Normal 9 3 3 2 8" xfId="13344" xr:uid="{39DA5A5E-22FB-4B11-ACBA-4E41FDC0A999}"/>
    <cellStyle name="Normal 9 3 3 3" xfId="3528" xr:uid="{00000000-0005-0000-0000-000078090000}"/>
    <cellStyle name="Normal 9 3 3 3 2" xfId="4620" xr:uid="{A374713D-A901-4599-B10D-CC13D0931DCA}"/>
    <cellStyle name="Normal 9 3 3 3 2 2" xfId="9392" xr:uid="{E8D76548-7D73-46DB-A5A0-6DC7BA80E6E2}"/>
    <cellStyle name="Normal 9 3 3 3 2 2 2" xfId="29358" xr:uid="{F0A4D047-D002-44BB-82E4-05B84B3C58C8}"/>
    <cellStyle name="Normal 9 3 3 3 2 2 3" xfId="19772" xr:uid="{BC25623B-F10B-4611-B5CF-A3E12B2FBA57}"/>
    <cellStyle name="Normal 9 3 3 3 2 3" xfId="12225" xr:uid="{21171A98-E1A8-42D9-8F95-452F268B3DE5}"/>
    <cellStyle name="Normal 9 3 3 3 2 3 2" xfId="22605" xr:uid="{761E940A-93EF-4AEE-83CB-2887B5D13FC0}"/>
    <cellStyle name="Normal 9 3 3 3 2 4" xfId="25730" xr:uid="{B3DB446E-A3A6-46D2-93D1-79729B4EBD9F}"/>
    <cellStyle name="Normal 9 3 3 3 2 5" xfId="16939" xr:uid="{3BAA9BC5-FBD5-4756-B541-8C68EC70EE18}"/>
    <cellStyle name="Normal 9 3 3 3 3" xfId="6580" xr:uid="{3E7C5B49-26A9-48A0-B1EB-16F952ADCD21}"/>
    <cellStyle name="Normal 9 3 3 3 3 2" xfId="25829" xr:uid="{E0F86C41-413C-4405-922C-2D186646B34A}"/>
    <cellStyle name="Normal 9 3 3 3 3 3" xfId="16153" xr:uid="{2EDC2F1D-8FA1-4642-A8EE-6DAC4CCBF49E}"/>
    <cellStyle name="Normal 9 3 3 3 4" xfId="8606" xr:uid="{F937617A-9866-491A-B80D-DB7D52A01824}"/>
    <cellStyle name="Normal 9 3 3 3 4 2" xfId="18986" xr:uid="{B8F9D273-24C4-42BD-8DBA-C9018E0BEE6C}"/>
    <cellStyle name="Normal 9 3 3 3 5" xfId="11439" xr:uid="{9CA05CAF-3CD2-48F9-B804-794FAF97446E}"/>
    <cellStyle name="Normal 9 3 3 3 5 2" xfId="21819" xr:uid="{2E2C7C76-5401-45E5-A16C-D2728241448A}"/>
    <cellStyle name="Normal 9 3 3 3 6" xfId="23584" xr:uid="{BB0FC48A-7D4A-4E9B-8CE6-1551AE6EB1FC}"/>
    <cellStyle name="Normal 9 3 3 3 7" xfId="14127" xr:uid="{4B0D0024-DEEB-48B1-B208-10492BB7113C}"/>
    <cellStyle name="Normal 9 3 3 4" xfId="3526" xr:uid="{00000000-0005-0000-0000-000079090000}"/>
    <cellStyle name="Normal 9 3 3 4 2" xfId="6578" xr:uid="{B99FA865-11BE-4BF6-BBC8-756C3A205319}"/>
    <cellStyle name="Normal 9 3 3 4 2 2" xfId="28343" xr:uid="{255980EA-8183-4AB3-B002-61989B34E296}"/>
    <cellStyle name="Normal 9 3 3 4 2 3" xfId="16151" xr:uid="{825A0061-CBCC-474E-B12E-DA3C9AB8FBF2}"/>
    <cellStyle name="Normal 9 3 3 4 3" xfId="8604" xr:uid="{EDDD3162-4000-4AE7-973B-6E814B25B586}"/>
    <cellStyle name="Normal 9 3 3 4 3 2" xfId="18984" xr:uid="{C81C4BA2-C32B-4BDD-9579-A162C733A1ED}"/>
    <cellStyle name="Normal 9 3 3 4 4" xfId="11437" xr:uid="{59CDEEBF-B28F-4680-AA15-E4B8A46F1528}"/>
    <cellStyle name="Normal 9 3 3 4 4 2" xfId="21817" xr:uid="{5D778F1D-331E-4609-B2CB-01422938D893}"/>
    <cellStyle name="Normal 9 3 3 4 5" xfId="25560" xr:uid="{C4D7C70A-92D1-4DEE-85EB-A1D347E35E09}"/>
    <cellStyle name="Normal 9 3 3 4 6" xfId="14125" xr:uid="{D0A22D98-2F19-4B82-AAF8-8359C1431143}"/>
    <cellStyle name="Normal 9 3 3 5" xfId="2629" xr:uid="{00000000-0005-0000-0000-00007A090000}"/>
    <cellStyle name="Normal 9 3 3 5 2" xfId="5891" xr:uid="{88BF2432-3F36-40FA-B829-CF5311DE77F1}"/>
    <cellStyle name="Normal 9 3 3 5 2 2" xfId="26855" xr:uid="{65B3474F-6278-4006-986D-74975B630A93}"/>
    <cellStyle name="Normal 9 3 3 5 2 3" xfId="15301" xr:uid="{0A366597-C1E7-4064-87CC-260111B3960F}"/>
    <cellStyle name="Normal 9 3 3 5 3" xfId="7754" xr:uid="{22F62663-0F23-4A14-91C2-BFBBD697CB34}"/>
    <cellStyle name="Normal 9 3 3 5 3 2" xfId="18134" xr:uid="{455D1F9B-F69D-4F20-9E78-421711729582}"/>
    <cellStyle name="Normal 9 3 3 5 4" xfId="10587" xr:uid="{BFC508BD-8161-43A4-8CD8-B80A7CEA27E2}"/>
    <cellStyle name="Normal 9 3 3 5 4 2" xfId="20967" xr:uid="{11BD6D2A-ED19-4EB5-B3C4-F1E1A93EEDDE}"/>
    <cellStyle name="Normal 9 3 3 5 5" xfId="23963" xr:uid="{66C40D62-EBD9-453C-A9DF-FB0F8B1F16A3}"/>
    <cellStyle name="Normal 9 3 3 5 6" xfId="13017" xr:uid="{C00C63F8-2BB6-4530-9D62-B489A284E5D0}"/>
    <cellStyle name="Normal 9 3 3 6" xfId="4234" xr:uid="{6130F00F-D701-47E5-9461-A7C38D95DFA6}"/>
    <cellStyle name="Normal 9 3 3 6 2" xfId="9006" xr:uid="{326D6A19-844C-489C-A912-5995F1D3F882}"/>
    <cellStyle name="Normal 9 3 3 6 2 2" xfId="19386" xr:uid="{0FB3103F-2348-46D2-B545-2D7F78A74AF5}"/>
    <cellStyle name="Normal 9 3 3 6 3" xfId="11839" xr:uid="{D0C765B0-48B7-42CB-A26F-BABDE2B59E11}"/>
    <cellStyle name="Normal 9 3 3 6 3 2" xfId="22219" xr:uid="{A64476FE-4E13-49DE-8F6E-7D4162D156D4}"/>
    <cellStyle name="Normal 9 3 3 6 4" xfId="23585" xr:uid="{B7A254AC-A05C-4494-B184-D878765317A4}"/>
    <cellStyle name="Normal 9 3 3 6 5" xfId="16553" xr:uid="{038AEEBE-F885-47B6-A792-E217C67B6AEA}"/>
    <cellStyle name="Normal 9 3 3 7" xfId="5530" xr:uid="{5B1B14C9-728F-47BA-BD19-6F296FF658F2}"/>
    <cellStyle name="Normal 9 3 3 7 2" xfId="14826" xr:uid="{0A3CCF14-7F2C-41A5-AB8F-21D6E5C1D48B}"/>
    <cellStyle name="Normal 9 3 3 8" xfId="7279" xr:uid="{A1DF4FDA-E667-42CF-991A-0A657BDCEB46}"/>
    <cellStyle name="Normal 9 3 3 8 2" xfId="17659" xr:uid="{75F396C0-A791-40C5-A302-1571062B9FC2}"/>
    <cellStyle name="Normal 9 3 3 9" xfId="10112" xr:uid="{364D286D-7AB8-4007-B051-3D51C398A02C}"/>
    <cellStyle name="Normal 9 3 3 9 2" xfId="20492" xr:uid="{66761F25-9FCD-4048-B0B9-B2827AD20A95}"/>
    <cellStyle name="Normal 9 3 4" xfId="1538" xr:uid="{00000000-0005-0000-0000-0000DB070000}"/>
    <cellStyle name="Normal 9 3 4 2" xfId="3529" xr:uid="{00000000-0005-0000-0000-00007C090000}"/>
    <cellStyle name="Normal 9 3 4 2 2" xfId="6581" xr:uid="{6618A356-247C-4E38-9B22-E35761120F33}"/>
    <cellStyle name="Normal 9 3 4 2 2 2" xfId="27409" xr:uid="{78283C58-4337-4F5E-907A-0C476131C0BF}"/>
    <cellStyle name="Normal 9 3 4 2 2 3" xfId="16154" xr:uid="{2736BC23-EBD6-494B-BC06-DC7599348600}"/>
    <cellStyle name="Normal 9 3 4 2 3" xfId="8607" xr:uid="{70E87402-024E-4EC9-A648-4CFA0ED01C13}"/>
    <cellStyle name="Normal 9 3 4 2 3 2" xfId="18987" xr:uid="{507C455B-7F40-4F63-81C1-077921D7A82C}"/>
    <cellStyle name="Normal 9 3 4 2 4" xfId="11440" xr:uid="{63D1F73F-52EC-4844-8785-319593B8E85F}"/>
    <cellStyle name="Normal 9 3 4 2 4 2" xfId="21820" xr:uid="{46D59E82-2D72-480A-A5AD-36E85DD9249E}"/>
    <cellStyle name="Normal 9 3 4 2 5" xfId="25190" xr:uid="{C6729B1C-FC30-45DA-A21B-A0D61000CEB8}"/>
    <cellStyle name="Normal 9 3 4 2 6" xfId="14128" xr:uid="{C2699CD7-6B3E-4A9F-8538-CB1683DF136C}"/>
    <cellStyle name="Normal 9 3 4 3" xfId="4386" xr:uid="{E6133B2D-CC91-48B6-BB07-FC4ACA204A72}"/>
    <cellStyle name="Normal 9 3 4 3 2" xfId="9158" xr:uid="{DE2B3788-700E-4C20-94EF-E7D0047DE05E}"/>
    <cellStyle name="Normal 9 3 4 3 2 2" xfId="29201" xr:uid="{2EA7EC9F-15F6-4560-AE9E-92AC68F3E8C4}"/>
    <cellStyle name="Normal 9 3 4 3 2 3" xfId="19538" xr:uid="{6EF1E229-03CC-40CE-BC98-C572DE27BE5E}"/>
    <cellStyle name="Normal 9 3 4 3 3" xfId="11991" xr:uid="{6D9DF767-2519-46C5-A8B7-009C6DDC4BEE}"/>
    <cellStyle name="Normal 9 3 4 3 3 2" xfId="22371" xr:uid="{A793C49A-AB2D-4151-9A2F-5E8F4F2622A3}"/>
    <cellStyle name="Normal 9 3 4 3 4" xfId="24329" xr:uid="{05EE09B5-D67A-468D-BD24-8274E3F53B07}"/>
    <cellStyle name="Normal 9 3 4 3 5" xfId="16705" xr:uid="{C7A8FF0B-26B8-49E9-906D-A257E258E1AE}"/>
    <cellStyle name="Normal 9 3 4 4" xfId="5531" xr:uid="{0541E45C-8FA8-4DDC-AE4A-41D7FFE6877C}"/>
    <cellStyle name="Normal 9 3 4 4 2" xfId="27430" xr:uid="{84F37593-CBFE-4E8E-B4F1-411DCAD0099F}"/>
    <cellStyle name="Normal 9 3 4 4 3" xfId="14827" xr:uid="{987CC3D6-F372-40DF-A5F3-F1E86B3E8B00}"/>
    <cellStyle name="Normal 9 3 4 5" xfId="7280" xr:uid="{32543468-66E4-471F-AE4B-E7E193DBEB6F}"/>
    <cellStyle name="Normal 9 3 4 5 2" xfId="17660" xr:uid="{A022FE02-CBFE-458D-9750-6AC33CDBDB46}"/>
    <cellStyle name="Normal 9 3 4 6" xfId="10113" xr:uid="{AF1CF284-68BC-4F89-BE24-6E00240B38C1}"/>
    <cellStyle name="Normal 9 3 4 6 2" xfId="20493" xr:uid="{A0814FDF-3321-4CD0-9762-8390657455AC}"/>
    <cellStyle name="Normal 9 3 4 7" xfId="25419" xr:uid="{53DD34F4-6E1E-4BAD-A36D-8B7DB8B0E752}"/>
    <cellStyle name="Normal 9 3 4 8" xfId="13342" xr:uid="{54E7A648-BD0A-4B30-993A-CDA43B2594E3}"/>
    <cellStyle name="Normal 9 3 5" xfId="3530" xr:uid="{00000000-0005-0000-0000-00007D090000}"/>
    <cellStyle name="Normal 9 3 5 2" xfId="4621" xr:uid="{77812157-224D-45F5-93B2-E96BD36A1BA0}"/>
    <cellStyle name="Normal 9 3 5 2 2" xfId="9393" xr:uid="{10B53018-6FBC-432D-8766-9B422C21813C}"/>
    <cellStyle name="Normal 9 3 5 2 2 2" xfId="29359" xr:uid="{F055EF98-3209-46D1-AE84-48E8181D908B}"/>
    <cellStyle name="Normal 9 3 5 2 2 3" xfId="19773" xr:uid="{8A20CDC1-FB1F-4637-BACB-B97C86074575}"/>
    <cellStyle name="Normal 9 3 5 2 3" xfId="12226" xr:uid="{C2ED2A5B-91C3-4DAF-9974-55BB288E53A6}"/>
    <cellStyle name="Normal 9 3 5 2 3 2" xfId="22606" xr:uid="{4C031065-FB13-4C84-AD3A-1B27143EB162}"/>
    <cellStyle name="Normal 9 3 5 2 4" xfId="24338" xr:uid="{12F339D8-5AD8-487E-B250-98D8D91C16C9}"/>
    <cellStyle name="Normal 9 3 5 2 5" xfId="16940" xr:uid="{3A761E34-DAF9-4CED-83FC-4540602E74DE}"/>
    <cellStyle name="Normal 9 3 5 3" xfId="6582" xr:uid="{DECD6082-9101-4607-A2E7-14D2E794CBA9}"/>
    <cellStyle name="Normal 9 3 5 3 2" xfId="26281" xr:uid="{2993EB5D-11BC-49F0-8510-C414E8F6ECE9}"/>
    <cellStyle name="Normal 9 3 5 3 3" xfId="16155" xr:uid="{C2337744-4461-4ED3-B6AA-FC0C1A4E1915}"/>
    <cellStyle name="Normal 9 3 5 4" xfId="8608" xr:uid="{62BBD5CF-7534-4D9A-9840-8F76C126DB91}"/>
    <cellStyle name="Normal 9 3 5 4 2" xfId="18988" xr:uid="{02DB4911-7863-4885-9B08-853F465CA199}"/>
    <cellStyle name="Normal 9 3 5 5" xfId="11441" xr:uid="{428BA9B7-F100-4B4E-B08E-96470F79D5BA}"/>
    <cellStyle name="Normal 9 3 5 5 2" xfId="21821" xr:uid="{57264222-481F-4F5C-AB3D-0E06FAD98777}"/>
    <cellStyle name="Normal 9 3 5 6" xfId="24372" xr:uid="{6D4ADB58-0721-42B1-99CD-86F58DAD93B1}"/>
    <cellStyle name="Normal 9 3 5 7" xfId="14129" xr:uid="{C8F30E62-F610-4007-A2DA-B3480F141DB2}"/>
    <cellStyle name="Normal 9 3 6" xfId="3007" xr:uid="{00000000-0005-0000-0000-00007E090000}"/>
    <cellStyle name="Normal 9 3 6 2" xfId="6156" xr:uid="{9C45F147-66EA-4E13-94CB-38655C13975F}"/>
    <cellStyle name="Normal 9 3 6 2 2" xfId="28125" xr:uid="{23CFD813-EE69-42B4-886F-DFABA93A796B}"/>
    <cellStyle name="Normal 9 3 6 2 3" xfId="15634" xr:uid="{FF4C76BB-6578-4299-BB68-6B46DD022FD6}"/>
    <cellStyle name="Normal 9 3 6 3" xfId="8087" xr:uid="{E4AAC665-37B2-497C-80B5-C23BC286C7CD}"/>
    <cellStyle name="Normal 9 3 6 3 2" xfId="18467" xr:uid="{94C97AE5-BB0B-4EC7-A03E-4D8D2DF6FC05}"/>
    <cellStyle name="Normal 9 3 6 4" xfId="10920" xr:uid="{1037EB35-D0C9-42D9-B72A-2F803B1A017A}"/>
    <cellStyle name="Normal 9 3 6 4 2" xfId="21300" xr:uid="{3CFE98F6-067C-4A66-91A1-728AA89A1B71}"/>
    <cellStyle name="Normal 9 3 6 5" xfId="23698" xr:uid="{7FB9F765-203E-4736-826D-44E4730F78DD}"/>
    <cellStyle name="Normal 9 3 6 6" xfId="13509" xr:uid="{B57CFD8E-4187-4A8C-B2CF-DF71A32E6823}"/>
    <cellStyle name="Normal 9 3 7" xfId="2466" xr:uid="{00000000-0005-0000-0000-00007F090000}"/>
    <cellStyle name="Normal 9 3 7 2" xfId="5757" xr:uid="{569E96DD-23FD-481A-908C-50469D669620}"/>
    <cellStyle name="Normal 9 3 7 2 2" xfId="28182" xr:uid="{52F279E6-152A-44BE-B450-9847EC2309EC}"/>
    <cellStyle name="Normal 9 3 7 2 3" xfId="15138" xr:uid="{E3699AD2-E742-48D2-8485-D72C90EBFEAB}"/>
    <cellStyle name="Normal 9 3 7 3" xfId="7591" xr:uid="{939704D8-5B53-4363-B96A-1DA334751AAB}"/>
    <cellStyle name="Normal 9 3 7 3 2" xfId="17971" xr:uid="{FC42FABC-9E0F-410E-BA3D-0DA334F1C74D}"/>
    <cellStyle name="Normal 9 3 7 4" xfId="10424" xr:uid="{6C3B0F93-4814-4F9B-8837-F31D6CE056B3}"/>
    <cellStyle name="Normal 9 3 7 4 2" xfId="20804" xr:uid="{F493829E-B27F-44E4-BDBF-D66BC7A523DB}"/>
    <cellStyle name="Normal 9 3 7 5" xfId="23328" xr:uid="{B5630A65-5BA8-46C9-A5DF-849BB1290C7C}"/>
    <cellStyle name="Normal 9 3 7 6" xfId="12854" xr:uid="{F1ACAA21-BC64-430B-ACC4-4D0028349B68}"/>
    <cellStyle name="Normal 9 3 8" xfId="2220" xr:uid="{00000000-0005-0000-0000-00006E090000}"/>
    <cellStyle name="Normal 9 3 8 2" xfId="7347" xr:uid="{4776B0CF-F1CC-4D89-9B9B-C508F402A5C3}"/>
    <cellStyle name="Normal 9 3 8 2 2" xfId="17727" xr:uid="{7FD9AC9E-A715-4E52-8EB3-5C2C40F4751E}"/>
    <cellStyle name="Normal 9 3 8 3" xfId="10180" xr:uid="{4CC6BF7A-1BE1-47BE-8AAF-62DEB16BCB7A}"/>
    <cellStyle name="Normal 9 3 8 3 2" xfId="20560" xr:uid="{080DD240-E808-4722-983E-3AB8D009BDD6}"/>
    <cellStyle name="Normal 9 3 8 4" xfId="23891" xr:uid="{171F2FA1-5D4C-406B-833D-DFB00D65D768}"/>
    <cellStyle name="Normal 9 3 8 5" xfId="14894" xr:uid="{7356630E-D98B-4216-B074-DEC366CBA58A}"/>
    <cellStyle name="Normal 9 3 9" xfId="4093" xr:uid="{076910DF-66FE-4541-83E0-1A0956D1291F}"/>
    <cellStyle name="Normal 9 3 9 2" xfId="8869" xr:uid="{C2ACD1ED-B023-42D5-AF41-0C96372140AE}"/>
    <cellStyle name="Normal 9 3 9 2 2" xfId="19249" xr:uid="{13DEB002-6083-4612-9E49-28F9B7EB2AE0}"/>
    <cellStyle name="Normal 9 3 9 3" xfId="11702" xr:uid="{8F58AB11-B0E1-4BB2-87AA-B4E2343A2256}"/>
    <cellStyle name="Normal 9 3 9 3 2" xfId="22082" xr:uid="{CB52BA86-C3D5-4CA1-8F40-0F09AB796200}"/>
    <cellStyle name="Normal 9 3 9 4" xfId="16416"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4" xr:uid="{E29B9B1D-1AD6-42A2-86E7-830394F8818E}"/>
    <cellStyle name="Normal 9 4 2 2 2 2" xfId="28549" xr:uid="{7E8091FA-6537-4814-BB50-815C53B35F3E}"/>
    <cellStyle name="Normal 9 4 2 2 2 3" xfId="16157" xr:uid="{68EAE550-2833-4B1B-9561-27A74019172E}"/>
    <cellStyle name="Normal 9 4 2 2 3" xfId="8610" xr:uid="{D4D5D2DB-A568-4677-8500-323E9E76F7E7}"/>
    <cellStyle name="Normal 9 4 2 2 3 2" xfId="18990" xr:uid="{CF544657-DB90-4EC1-A633-658F6188756B}"/>
    <cellStyle name="Normal 9 4 2 2 4" xfId="11443" xr:uid="{E90DFABB-EB7F-4463-95A3-5082A18775C7}"/>
    <cellStyle name="Normal 9 4 2 2 4 2" xfId="21823" xr:uid="{E3F0DDC7-7141-40CF-A664-EE78E4B143C8}"/>
    <cellStyle name="Normal 9 4 2 2 5" xfId="25182" xr:uid="{90A3BB10-2CBE-468F-80E1-6D316882A40B}"/>
    <cellStyle name="Normal 9 4 2 2 6" xfId="14131" xr:uid="{DEA28F99-AEAA-4092-8E98-5C414B0A7DD3}"/>
    <cellStyle name="Normal 9 4 2 3" xfId="4389" xr:uid="{07075F1E-01E6-4D0C-B391-9162DCDDF969}"/>
    <cellStyle name="Normal 9 4 2 3 2" xfId="9161" xr:uid="{61C44C21-F9C7-4592-8DE1-28ACF0AD7970}"/>
    <cellStyle name="Normal 9 4 2 3 2 2" xfId="29204" xr:uid="{20157DB5-E4FD-460F-8D9C-3C66C356EBAB}"/>
    <cellStyle name="Normal 9 4 2 3 2 3" xfId="19541" xr:uid="{BEDB3A65-284C-4FCC-8DD7-711F7D69AAC3}"/>
    <cellStyle name="Normal 9 4 2 3 3" xfId="11994" xr:uid="{49FBB677-3959-4801-9455-58A2D2992D3E}"/>
    <cellStyle name="Normal 9 4 2 3 3 2" xfId="22374" xr:uid="{A4F36E1C-51CA-4E51-9FCD-B388BDBDFEEA}"/>
    <cellStyle name="Normal 9 4 2 3 4" xfId="23396" xr:uid="{EE8C1EAD-7862-4C19-A73C-98F1DE6D3216}"/>
    <cellStyle name="Normal 9 4 2 3 5" xfId="16708" xr:uid="{1BEFCD68-25D3-4729-A79F-22F731E8623F}"/>
    <cellStyle name="Normal 9 4 2 4" xfId="6069" xr:uid="{23A6C24C-7435-4415-BDC0-9CACA59FFAD6}"/>
    <cellStyle name="Normal 9 4 2 4 2" xfId="26201" xr:uid="{9A77DDE7-0937-4318-94E7-91B7D3CD1DF3}"/>
    <cellStyle name="Normal 9 4 2 4 3" xfId="15525" xr:uid="{B7B84202-B49A-4A59-B8E8-820B2C6013AC}"/>
    <cellStyle name="Normal 9 4 2 5" xfId="7978" xr:uid="{6CABEF68-FF64-4814-9C4F-D93616B5818F}"/>
    <cellStyle name="Normal 9 4 2 5 2" xfId="18358" xr:uid="{EEAC1F81-E8DE-4CD8-A142-1E5B0FCF912B}"/>
    <cellStyle name="Normal 9 4 2 6" xfId="10811" xr:uid="{66E2AE31-DC49-401E-862E-EF55F2D57FD5}"/>
    <cellStyle name="Normal 9 4 2 6 2" xfId="21191" xr:uid="{ACB740FB-80D5-43B8-AA7E-81335ACBBFB8}"/>
    <cellStyle name="Normal 9 4 2 7" xfId="25328" xr:uid="{80166A66-FA97-4A93-B534-A81FBC2CBC28}"/>
    <cellStyle name="Normal 9 4 2 8" xfId="13345" xr:uid="{DEC932F2-654D-480C-9DED-25B8C8C5EDC1}"/>
    <cellStyle name="Normal 9 4 3" xfId="3533" xr:uid="{00000000-0005-0000-0000-000083090000}"/>
    <cellStyle name="Normal 9 4 3 2" xfId="4622" xr:uid="{0F182935-658F-4F03-8638-E4AE160D2422}"/>
    <cellStyle name="Normal 9 4 3 2 2" xfId="9394" xr:uid="{A23C8947-DC44-4783-901A-1B726957A919}"/>
    <cellStyle name="Normal 9 4 3 2 2 2" xfId="29360" xr:uid="{72AF473C-70E8-41E2-B7C2-BF736021ABF5}"/>
    <cellStyle name="Normal 9 4 3 2 2 3" xfId="19774" xr:uid="{7AE12526-BB9F-43B4-817E-E725FEA740FB}"/>
    <cellStyle name="Normal 9 4 3 2 3" xfId="12227" xr:uid="{F9831BBB-A824-4598-9C55-0495E94FAF97}"/>
    <cellStyle name="Normal 9 4 3 2 3 2" xfId="22607" xr:uid="{C9B6B6FA-8C30-4523-A241-ADB70A96337F}"/>
    <cellStyle name="Normal 9 4 3 2 4" xfId="26258" xr:uid="{D7C51A85-EB7B-4A9C-AC0A-4D85AC1FC5DC}"/>
    <cellStyle name="Normal 9 4 3 2 5" xfId="16941" xr:uid="{62A1CEC6-12B5-4A67-98AB-A960BF8D525A}"/>
    <cellStyle name="Normal 9 4 3 3" xfId="6585" xr:uid="{709A4854-25AE-4DE8-92A4-7CDF8CA896BA}"/>
    <cellStyle name="Normal 9 4 3 3 2" xfId="28749" xr:uid="{DEAB3929-7210-4AAD-AB6C-72A5C3E8B772}"/>
    <cellStyle name="Normal 9 4 3 3 3" xfId="16158" xr:uid="{41D23587-A1CD-42E3-8D10-541F28A4120E}"/>
    <cellStyle name="Normal 9 4 3 4" xfId="8611" xr:uid="{EF433E80-920F-475E-9879-EBBBA3AFB382}"/>
    <cellStyle name="Normal 9 4 3 4 2" xfId="18991" xr:uid="{8DA7551E-BC45-4076-88A8-EADD931B634A}"/>
    <cellStyle name="Normal 9 4 3 5" xfId="11444" xr:uid="{3C7C2363-AF15-4A02-B5AC-FCE10678717B}"/>
    <cellStyle name="Normal 9 4 3 5 2" xfId="21824" xr:uid="{D563CF46-009F-498D-AD28-F52900BD44D6}"/>
    <cellStyle name="Normal 9 4 3 6" xfId="24827" xr:uid="{55EB0F15-01F9-49BA-99A2-5F2C73CA7093}"/>
    <cellStyle name="Normal 9 4 3 7" xfId="14132" xr:uid="{FCB1673D-2BA0-4D6E-A953-52829FDA7918}"/>
    <cellStyle name="Normal 9 4 4" xfId="3531" xr:uid="{00000000-0005-0000-0000-000084090000}"/>
    <cellStyle name="Normal 9 4 4 2" xfId="6583" xr:uid="{BD004F5F-C7C6-40CC-A6AE-7410E5D1A824}"/>
    <cellStyle name="Normal 9 4 4 2 2" xfId="26564" xr:uid="{445DCF4F-D88D-420F-AE39-77F1659F1003}"/>
    <cellStyle name="Normal 9 4 4 2 3" xfId="16156" xr:uid="{F00361A1-2E19-4EE4-B64E-6C311B0B4E5D}"/>
    <cellStyle name="Normal 9 4 4 3" xfId="8609" xr:uid="{EEB1AF0B-4B36-47EE-ACA1-CA21E2921727}"/>
    <cellStyle name="Normal 9 4 4 3 2" xfId="18989" xr:uid="{CF05D4AB-D75A-434F-B8CB-23591E79271E}"/>
    <cellStyle name="Normal 9 4 4 4" xfId="11442" xr:uid="{17DE6266-DB80-4203-9B2E-3E7A583B49CC}"/>
    <cellStyle name="Normal 9 4 4 4 2" xfId="21822" xr:uid="{17782EB0-D8ED-4B60-A071-E6371DA60D49}"/>
    <cellStyle name="Normal 9 4 4 5" xfId="23696" xr:uid="{977B99C4-6963-49D3-88DE-5E769C99F825}"/>
    <cellStyle name="Normal 9 4 4 6" xfId="14130" xr:uid="{9575704D-7B07-42B9-97F4-5DC8C68AC4C3}"/>
    <cellStyle name="Normal 9 4 5" xfId="2569" xr:uid="{00000000-0005-0000-0000-000080090000}"/>
    <cellStyle name="Normal 9 4 5 2" xfId="7694" xr:uid="{D3AB3A06-0A8D-4FE5-8592-ACFC5D61747F}"/>
    <cellStyle name="Normal 9 4 5 2 2" xfId="26222" xr:uid="{3DFDD03D-6021-4EFC-9A07-AF272C31E3D5}"/>
    <cellStyle name="Normal 9 4 5 2 3" xfId="18074" xr:uid="{8424DDCB-D3D6-4610-84D0-4AB218E6028A}"/>
    <cellStyle name="Normal 9 4 5 3" xfId="10527" xr:uid="{59D689A0-63B1-4B27-8D36-A398DF463194}"/>
    <cellStyle name="Normal 9 4 5 3 2" xfId="20907" xr:uid="{CC1D84D3-2ADD-4ACB-806D-5A2C8AB189D3}"/>
    <cellStyle name="Normal 9 4 5 4" xfId="22722" xr:uid="{A8FA1EA3-74A6-44A7-B153-321F80FAF260}"/>
    <cellStyle name="Normal 9 4 5 5" xfId="15241" xr:uid="{6923A4FE-DFFE-42DE-BCFB-95F4205F91B0}"/>
    <cellStyle name="Normal 9 4 6" xfId="4092" xr:uid="{4C828E4D-4894-4E57-99BB-5A30CE109BA9}"/>
    <cellStyle name="Normal 9 4 7" xfId="5532" xr:uid="{046B55AD-73C4-4E32-BA01-C1D2261765B1}"/>
    <cellStyle name="Normal 9 4 7 2" xfId="30087" xr:uid="{2F6732B9-22B1-4277-B1A7-B0F33EDFCAEE}"/>
    <cellStyle name="Normal 9 4 7 2 2" xfId="30953" xr:uid="{A8188D3E-D4CD-4378-91D8-1EB48A3EF6B0}"/>
    <cellStyle name="Normal 9 4 8" xfId="24874" xr:uid="{01617755-5A5A-4FF4-9CDD-9B8F02E162F4}"/>
    <cellStyle name="Normal 9 4 9" xfId="12957" xr:uid="{56E10DEF-E986-4612-85AD-C89FCA2318C8}"/>
    <cellStyle name="Normal 9 5" xfId="2160" xr:uid="{00000000-0005-0000-0000-00006C090000}"/>
    <cellStyle name="Normal 9 5 2" xfId="7287" xr:uid="{48B1AB87-07EC-4708-A87F-BFEE6D70400C}"/>
    <cellStyle name="Normal 9 5 2 2" xfId="17667" xr:uid="{99750353-F84F-41CC-9D12-E9DF9791E743}"/>
    <cellStyle name="Normal 9 5 3" xfId="10120" xr:uid="{7B1C32B0-D64A-48CC-AB10-9CBEFF18AC64}"/>
    <cellStyle name="Normal 9 5 3 2" xfId="20500" xr:uid="{E2A9CE1F-D70C-49E0-92BC-8C975A13128A}"/>
    <cellStyle name="Normal 9 5 4" xfId="22653" xr:uid="{FAD6C661-6B02-49D5-B470-1B52C90F26FA}"/>
    <cellStyle name="Normal 9 5 5" xfId="14834" xr:uid="{A9414641-2CAD-449B-8E34-2988A3AFB52A}"/>
    <cellStyle name="Normal 9 6" xfId="3785" xr:uid="{7F99DCEA-5481-4BF7-BFA1-F0B9667711FC}"/>
    <cellStyle name="Normal 9 6 2" xfId="8624" xr:uid="{04644E91-D4F2-4E90-802A-D4BE1DA78842}"/>
    <cellStyle name="Normal 9 6 2 2" xfId="19004" xr:uid="{98C3F4B8-94E7-4ECF-8817-1842479D7328}"/>
    <cellStyle name="Normal 9 6 3" xfId="11457" xr:uid="{50C24F86-DFBA-48D7-B0FD-CC68BF9E68F3}"/>
    <cellStyle name="Normal 9 6 3 2" xfId="21837" xr:uid="{2BE6A829-53DF-4DAA-B27E-D543C2800171}"/>
    <cellStyle name="Normal 9 6 4" xfId="16171" xr:uid="{62E24887-F48C-495C-93BD-ED141F1E8F38}"/>
    <cellStyle name="Normal 9 7" xfId="25342" xr:uid="{A5091A5E-C58C-46C0-B0F2-F1E868FE7B1F}"/>
    <cellStyle name="Normal 9 8" xfId="12392" xr:uid="{2F324892-497B-4106-B928-7477EEF26617}"/>
    <cellStyle name="Note" xfId="29484"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1" xr:uid="{09740B15-9ABE-40E6-8871-06691DDF618A}"/>
    <cellStyle name="Note 4 2 4" xfId="3768" xr:uid="{00000000-0005-0000-0000-0000E60E0000}"/>
    <cellStyle name="Note 4 2 4 2" xfId="4801" xr:uid="{E4762291-6E3E-40C0-B2A3-FBA7791D5340}"/>
    <cellStyle name="Note 4 2 4 3" xfId="30293" xr:uid="{F6CC97B8-D329-47AB-B30B-38088FA4AA4F}"/>
    <cellStyle name="Note 4 2 4 3 2" xfId="31436" xr:uid="{8DF259B6-D8D6-4B9D-B39D-3D52A6097811}"/>
    <cellStyle name="Note 4 2 4 4" xfId="31633" xr:uid="{E29E150E-84A6-4520-A31C-C74B5C1F5214}"/>
    <cellStyle name="Note 4 3" xfId="1544" xr:uid="{00000000-0005-0000-0000-0000E2070000}"/>
    <cellStyle name="Note 4 3 2" xfId="30096" xr:uid="{9537CA53-C3FD-4E87-AC66-BA3C054C1009}"/>
    <cellStyle name="Note 4 4" xfId="2072" xr:uid="{00000000-0005-0000-0000-000049030000}"/>
    <cellStyle name="Note 4 4 2" xfId="4790" xr:uid="{EAC7EE03-6B36-4A5D-889D-B815EC9F9048}"/>
    <cellStyle name="Note 4 4 3" xfId="30172" xr:uid="{F6441C75-DAA1-4486-B072-CAFC56088476}"/>
    <cellStyle name="Note 4 4 3 2" xfId="31316" xr:uid="{A51A4A51-59A9-4DA4-BAC6-6B498B98295B}"/>
    <cellStyle name="Note 4 4 4" xfId="31512" xr:uid="{46BB7552-C9F7-4992-BB91-1408BCB3217B}"/>
    <cellStyle name="Note 4 5" xfId="29582" xr:uid="{24FEBD0B-5ABA-49D8-AC25-4DA966B23BF8}"/>
    <cellStyle name="Note 4 5 2" xfId="31247" xr:uid="{179223E0-4C3A-4691-A628-3421C1D9764F}"/>
    <cellStyle name="Note 4 5 3" xfId="30547" xr:uid="{6CEC5488-D223-4DCD-BE4A-44A97B40BB66}"/>
    <cellStyle name="Note 5" xfId="12254" xr:uid="{E1364BB4-A0A2-46F5-BB38-05901CCE3206}"/>
    <cellStyle name="Note 5 2" xfId="22633" xr:uid="{E297CF68-B359-40C9-8CC6-73BC50F6502C}"/>
    <cellStyle name="Note 6" xfId="30916" xr:uid="{568266BE-1B4B-4D3A-B271-E6A359140DD3}"/>
    <cellStyle name="Note 6 2" xfId="30950" xr:uid="{BC9386E2-C514-49C7-8749-71E76C1309BC}"/>
    <cellStyle name="Output" xfId="4833" builtinId="21" customBuiltin="1"/>
    <cellStyle name="Output 2" xfId="1545" xr:uid="{00000000-0005-0000-0000-0000E3070000}"/>
    <cellStyle name="Output 3" xfId="1546" xr:uid="{00000000-0005-0000-0000-0000E4070000}"/>
    <cellStyle name="Output 4" xfId="29583" xr:uid="{21477E6D-748E-44EB-8B95-20ACDB027665}"/>
    <cellStyle name="Percent" xfId="4687" builtinId="5"/>
    <cellStyle name="Percent 2" xfId="1547" xr:uid="{00000000-0005-0000-0000-0000E5070000}"/>
    <cellStyle name="Percent 2 2" xfId="1548" xr:uid="{00000000-0005-0000-0000-0000E6070000}"/>
    <cellStyle name="Percent 2 2 2" xfId="31735" xr:uid="{F5D2602A-1CA8-4937-A75B-B7316868305F}"/>
    <cellStyle name="Percent 2 3" xfId="29584" xr:uid="{8FB87725-886D-4A62-BBA8-4FA9FB880D61}"/>
    <cellStyle name="Percent 2 4" xfId="31734" xr:uid="{81975A88-DC72-409E-895A-F94B1AF416FB}"/>
    <cellStyle name="Percent 3" xfId="1549" xr:uid="{00000000-0005-0000-0000-0000E7070000}"/>
    <cellStyle name="Percent 3 2" xfId="2033" xr:uid="{00000000-0005-0000-0000-0000E8070000}"/>
    <cellStyle name="Percent 3 2 2" xfId="24400" xr:uid="{D0B85497-BCB7-44B3-90B9-F34C3207B46F}"/>
    <cellStyle name="Percent 3 2 2 2" xfId="29825" xr:uid="{75C23271-7EC3-43D0-8BA4-69F636E29421}"/>
    <cellStyle name="Percent 3 2 3" xfId="24241" xr:uid="{2ACE85BF-3B3C-4EA3-8A82-C46C5C94E5DC}"/>
    <cellStyle name="Percent 3 3" xfId="2034" xr:uid="{00000000-0005-0000-0000-0000E9070000}"/>
    <cellStyle name="Percent 3 3 2" xfId="31313" xr:uid="{BBC1F203-4A2A-48B7-9BD9-1716E25CC9AC}"/>
    <cellStyle name="Percent 3 3 3" xfId="31265" xr:uid="{8085B9E8-E0F4-4AC1-ADD7-5A40211A939D}"/>
    <cellStyle name="Percent 3 4" xfId="2032" xr:uid="{00000000-0005-0000-0000-0000EA070000}"/>
    <cellStyle name="Percent 3 5" xfId="30404" xr:uid="{0945A6B3-A411-4FFC-8192-180DB5988AA0}"/>
    <cellStyle name="Percent 3 5 2" xfId="30463" xr:uid="{63EB7186-FCEB-4D7E-9110-B36DEB064572}"/>
    <cellStyle name="Percent 3 6" xfId="31733" xr:uid="{C296D834-E3A5-4FC0-BDC5-01EF2E3AC3B4}"/>
    <cellStyle name="Percent 4" xfId="1550" xr:uid="{00000000-0005-0000-0000-0000EB070000}"/>
    <cellStyle name="Percent 4 2" xfId="2036" xr:uid="{00000000-0005-0000-0000-0000EC070000}"/>
    <cellStyle name="Percent 4 2 2" xfId="23973" xr:uid="{3D5953F1-0414-4A51-AC1F-E6AE4C07AB66}"/>
    <cellStyle name="Percent 4 2 3" xfId="24012" xr:uid="{9AB4939D-81EC-45A0-9E96-F84B5E767B13}"/>
    <cellStyle name="Percent 4 2 3 2" xfId="26253" xr:uid="{612B2D42-1583-4D21-9F42-EDA025DC0AD4}"/>
    <cellStyle name="Percent 4 2 4" xfId="26986" xr:uid="{DFB60D8F-26B9-473A-B2A8-273B02C7C121}"/>
    <cellStyle name="Percent 4 2 4 2" xfId="29998" xr:uid="{DBA75EBB-88DC-4000-A3DE-7A773AC8CB6F}"/>
    <cellStyle name="Percent 4 2 5" xfId="29654" xr:uid="{C102B639-DE72-4927-A796-0F496C3DDD1A}"/>
    <cellStyle name="Percent 4 3" xfId="2037" xr:uid="{00000000-0005-0000-0000-0000ED070000}"/>
    <cellStyle name="Percent 4 3 2" xfId="29735" xr:uid="{2BDC7087-3D0C-4FA8-ACBA-F106235DF4E2}"/>
    <cellStyle name="Percent 4 3 3" xfId="29667" xr:uid="{6A17D060-249E-4F71-900C-08F938E35D8F}"/>
    <cellStyle name="Percent 4 4" xfId="2035" xr:uid="{00000000-0005-0000-0000-0000EE070000}"/>
    <cellStyle name="Percent 4 5" xfId="7281" xr:uid="{8AFD0532-DAAC-4CC5-8537-37606C82DB78}"/>
    <cellStyle name="Percent 4 5 2" xfId="25890" xr:uid="{1A8E5282-CE1D-4D4E-85FD-913D5186C1AC}"/>
    <cellStyle name="Percent 4 5 3" xfId="25883" xr:uid="{AA898F48-4AB1-40ED-BED1-55205C40C2A5}"/>
    <cellStyle name="Percent 4 5 4" xfId="17661" xr:uid="{0AADF521-5DF8-4311-9F60-1E2176D34492}"/>
    <cellStyle name="Percent 4 6" xfId="10114" xr:uid="{4A3FF93C-FD9D-4025-A9D7-7CEA5C104B48}"/>
    <cellStyle name="Percent 4 6 2" xfId="20494" xr:uid="{6790D28D-0042-4B4F-9DF6-8B322E2586BC}"/>
    <cellStyle name="Percent 4 7" xfId="24049" xr:uid="{7CECC7AA-AA51-4FB3-B6EC-E3317F803511}"/>
    <cellStyle name="Percent 4 8" xfId="14828" xr:uid="{1951CFB1-FCD7-40D5-B863-4C9853147FBB}"/>
    <cellStyle name="Percent 5" xfId="28298" xr:uid="{72E839A7-A148-448C-A765-AC2E6CA59B2F}"/>
    <cellStyle name="Percent 5 2" xfId="26975" xr:uid="{2C5C650A-5D15-4675-9FCC-99B898ECCC9D}"/>
    <cellStyle name="Percent 5 3" xfId="28138" xr:uid="{D1DC45A5-B040-4E5C-A556-A2D33FF6D90B}"/>
    <cellStyle name="Percent 6" xfId="25978" xr:uid="{A1FF1390-0FA3-4008-B473-9B82672BD5AC}"/>
    <cellStyle name="Percent 7" xfId="30408" xr:uid="{BD67580D-48EC-4ABF-B2EE-570D90A532C8}"/>
    <cellStyle name="ReportHeaderRowCol.*" xfId="12346" xr:uid="{C5553A5B-9BB7-4BBD-A560-40C47E9C3BBD}"/>
    <cellStyle name="ReportHeaderRowCol.1" xfId="12347" xr:uid="{D08F8B86-DD1D-4AE6-BFA1-285E019C4777}"/>
    <cellStyle name="ReportHeaderRowCol.2" xfId="12348" xr:uid="{245F5C6F-625E-4B32-AA42-D06EFDBE8C8D}"/>
    <cellStyle name="ReportHeaderRowCol.Date" xfId="12349"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9" xr:uid="{A12F3BA5-19BE-4578-A78D-C3AD0942838D}"/>
    <cellStyle name="Style 1 2 2 2 2" xfId="29809" xr:uid="{D4E7F262-7E61-4687-B06C-E107D8296DF9}"/>
    <cellStyle name="Style 1 2 2 3" xfId="25777" xr:uid="{C9F19B91-F5E5-4CD7-BE8E-78C05D2BCD6F}"/>
    <cellStyle name="Style 1 2 3" xfId="2040" xr:uid="{00000000-0005-0000-0000-0000F3070000}"/>
    <cellStyle name="Style 1 2 3 2" xfId="31314" xr:uid="{5D03057C-9A71-4F1B-9674-72DE10B21C86}"/>
    <cellStyle name="Style 1 2 3 3" xfId="31268" xr:uid="{FAC42ECE-AC01-4F74-8A11-03C4263CADAB}"/>
    <cellStyle name="Style 1 2 4" xfId="2038" xr:uid="{00000000-0005-0000-0000-0000F4070000}"/>
    <cellStyle name="Style 1 2 5" xfId="30406" xr:uid="{2E6C0663-EF3E-4DBA-8EED-2A1EA035CBE7}"/>
    <cellStyle name="Style 1 2 5 2" xfId="30464" xr:uid="{F706DBF5-298E-4FDD-8401-13A891456247}"/>
    <cellStyle name="Style 1 3" xfId="1554" xr:uid="{00000000-0005-0000-0000-0000F5070000}"/>
    <cellStyle name="Style 1 4" xfId="2041" xr:uid="{00000000-0005-0000-0000-0000F6070000}"/>
    <cellStyle name="Style 1 4 2" xfId="24409" xr:uid="{ED030EBF-D663-412E-B3DF-AF45BED2AFE5}"/>
    <cellStyle name="Style 1 4 2 2" xfId="29830" xr:uid="{12EB135A-16A2-48C8-957C-56C95D4F0B94}"/>
    <cellStyle name="Style 1 4 3" xfId="25650" xr:uid="{8568525C-B3AA-4170-9749-B4F90608AC98}"/>
    <cellStyle name="Style 1 5" xfId="30405" xr:uid="{91B5FAB8-CE8E-4A1E-A86E-BA45CA647BF5}"/>
    <cellStyle name="SubgroupSectionHeaderRowBalanceCol" xfId="12350" xr:uid="{2486F5B8-EF2C-4F49-B7A9-6FE34665450E}"/>
    <cellStyle name="SubgroupSectionHeaderRowDescCol" xfId="12351" xr:uid="{EB63FB77-6717-4B2A-8483-32BC8EF761CB}"/>
    <cellStyle name="SubgroupSectionHeaderRowNameCol" xfId="12352" xr:uid="{133E4BCF-AEFE-4D67-8FAE-84F36222B17A}"/>
    <cellStyle name="SubGroupSelectionHeaderRowJERefCol" xfId="12353" xr:uid="{023FCD31-332C-4B91-B5C7-3A04E2EC629E}"/>
    <cellStyle name="SubgroupSubtotalRowBalanceCol" xfId="12354" xr:uid="{FC50FD76-B8D2-41F3-9A56-186D7D35B0DB}"/>
    <cellStyle name="SubgroupSubtotalRowDescCol" xfId="12355" xr:uid="{51DA7A1D-81F0-484C-85DF-0B8D98A0C317}"/>
    <cellStyle name="SubgroupSubtotalRowJERefCol" xfId="12356" xr:uid="{A22CF7F1-55DA-4319-BF62-5115CCBDE54C}"/>
    <cellStyle name="SubgroupSubtotalRowNameCol" xfId="12357" xr:uid="{4BA6961C-F727-43FD-B8E8-D5977B74A43F}"/>
    <cellStyle name="SubgroupSubtotalRowVarPectCol" xfId="12358" xr:uid="{C4DA33E5-1A1C-4237-9C31-25A90021DA8F}"/>
    <cellStyle name="SubgroupSubtotalRowWPRefCol" xfId="12359" xr:uid="{7D6FD639-BAA3-434B-86C1-FD6A5966D36C}"/>
    <cellStyle name="SumAccountGroupsRowBalanceCol" xfId="12360" xr:uid="{D309FDF4-9D10-423F-B0C9-B787392FEB2C}"/>
    <cellStyle name="SumAccountGroupsRowDescCol" xfId="12361" xr:uid="{A455F51D-B791-4F0C-84FB-C6EB4385F2F6}"/>
    <cellStyle name="SumAccountGroupsRowJERefCol" xfId="12362" xr:uid="{9E0B1F97-5F81-4AC9-A03F-E58A52D8DEAB}"/>
    <cellStyle name="SumAccountGroupsRowNameCol" xfId="12363" xr:uid="{ECFB7BB2-DE4A-49ED-A01B-E4EC23C3AEEA}"/>
    <cellStyle name="SumAccountGroupsRowVarPectCol" xfId="12364" xr:uid="{2CB09599-6046-4A6D-AD9A-5879A6ECD17F}"/>
    <cellStyle name="SumAccountGroupsRowWPRefCol" xfId="12365" xr:uid="{E9832BA7-7D80-4557-8BF2-BA3E154AEFBA}"/>
    <cellStyle name="Title 2" xfId="29585" xr:uid="{520977F4-FB37-4751-810D-2DC604BEDA25}"/>
    <cellStyle name="Total" xfId="4838" builtinId="25" customBuiltin="1"/>
    <cellStyle name="Total 2" xfId="1555" xr:uid="{00000000-0005-0000-0000-0000F7070000}"/>
    <cellStyle name="Total 2 2" xfId="28406" xr:uid="{C9725059-9506-467C-9DA8-A5570A6EB449}"/>
    <cellStyle name="Total 3" xfId="1556" xr:uid="{00000000-0005-0000-0000-0000F8070000}"/>
    <cellStyle name="Total 3 2" xfId="28514" xr:uid="{E0842ADF-D23F-4EB4-A4B0-ABA700B8C9AA}"/>
    <cellStyle name="Total 4" xfId="29586" xr:uid="{04D27A19-760A-42F6-B7D4-EDC80EAEB7D4}"/>
    <cellStyle name="TotalRow" xfId="12366" xr:uid="{368DF3C5-E2E3-458E-8DC0-01E474DBC9D4}"/>
    <cellStyle name="TotalRowCreditCol" xfId="12367" xr:uid="{354CA086-73FA-40BD-B53D-F97A90D9F4C8}"/>
    <cellStyle name="TotalRowDebitCol" xfId="12368" xr:uid="{B9DDDD89-057C-46A7-A1DA-948D864BD18F}"/>
    <cellStyle name="TransactionRowAcctDescCol" xfId="12369" xr:uid="{B23A5ACB-5A6A-4F40-A185-FA9DBCC6D402}"/>
    <cellStyle name="TransactionRowAcctNumCol" xfId="12370" xr:uid="{D046DBB7-B681-4901-804F-F53E917D0FFB}"/>
    <cellStyle name="TransactionRowCreditCol" xfId="12371" xr:uid="{1C803F8A-FF28-47CD-B0D6-39C8B54BE3DE}"/>
    <cellStyle name="TransactionRowDateCol" xfId="12372" xr:uid="{B31CE901-7BEE-41DB-B77F-E4CB513C6E1B}"/>
    <cellStyle name="TransactionRowDebitCol" xfId="12373" xr:uid="{3BF7116B-D56D-4029-99D4-28960EA3D0C6}"/>
    <cellStyle name="TransactionRowRefCol" xfId="12374" xr:uid="{BB2D8ADD-87CF-4830-91B2-E70C82C8EAB2}"/>
    <cellStyle name="TransactionRowTransactionCol" xfId="12375" xr:uid="{4C57D201-3FD2-4DD9-9771-9A294954D155}"/>
    <cellStyle name="UnclassifiedTotalRowBalanceCol" xfId="12376" xr:uid="{87BFD706-C80F-429A-8641-626203E9372F}"/>
    <cellStyle name="UnclassifiedTotalRowDescCol" xfId="12377" xr:uid="{77546543-8240-44AD-890C-EA95558E2181}"/>
    <cellStyle name="UnclassifiedTotalRowJERefCol" xfId="12378" xr:uid="{4D713AA6-1BB7-453F-94AA-9E3900AB6601}"/>
    <cellStyle name="UnclassifiedTotalRowNameCol" xfId="12379" xr:uid="{B7782CED-7BF6-41F9-A4DC-98F8F8371F3B}"/>
    <cellStyle name="UnclassifiedTotalRowVarPectCol" xfId="12380" xr:uid="{7679CCCA-11A6-43F8-BF3E-0EE82B70C712}"/>
    <cellStyle name="UnclassifiedTotalRowWPRefCol" xfId="12381" xr:uid="{C305EFCB-FF5E-4A3A-AE0E-14DFF20EC04A}"/>
    <cellStyle name="Warning Text" xfId="4837" builtinId="11" customBuiltin="1"/>
    <cellStyle name="Warning Text 2" xfId="1557" xr:uid="{00000000-0005-0000-0000-0000F9070000}"/>
    <cellStyle name="Warning Text 2 2" xfId="28174" xr:uid="{9077D266-AF6F-45FE-8FA8-56E0DF6405C7}"/>
    <cellStyle name="Warning Text 3" xfId="1558" xr:uid="{00000000-0005-0000-0000-0000FA070000}"/>
    <cellStyle name="Warning Text 3 2" xfId="26320" xr:uid="{863219B2-3F6B-42C2-9293-5ECE21D108FD}"/>
    <cellStyle name="Warning Text 4" xfId="29587" xr:uid="{FACD3194-E29A-43C7-BDFC-8831BAA9308A}"/>
  </cellStyles>
  <dxfs count="25">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1" formatCode=";;;"/>
    </dxf>
    <dxf>
      <numFmt numFmtId="181" formatCode=";;;"/>
    </dxf>
    <dxf>
      <numFmt numFmtId="181" formatCode=";;;"/>
    </dxf>
    <dxf>
      <numFmt numFmtId="181" formatCode=";;;"/>
    </dxf>
    <dxf>
      <numFmt numFmtId="181" formatCode=";;;"/>
    </dxf>
    <dxf>
      <numFmt numFmtId="181" formatCode=";;;"/>
    </dxf>
    <dxf>
      <numFmt numFmtId="181" formatCode=";;;"/>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4"/>
      <tableStyleElement type="headerRow" dxfId="23"/>
      <tableStyleElement type="firstRowStripe" dxfId="22"/>
    </tableStyle>
  </tableStyles>
  <colors>
    <mruColors>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4610101</xdr:colOff>
      <xdr:row>16</xdr:row>
      <xdr:rowOff>36195</xdr:rowOff>
    </xdr:from>
    <xdr:to>
      <xdr:col>1</xdr:col>
      <xdr:colOff>6991351</xdr:colOff>
      <xdr:row>16</xdr:row>
      <xdr:rowOff>485775</xdr:rowOff>
    </xdr:to>
    <xdr:sp macro="" textlink="">
      <xdr:nvSpPr>
        <xdr:cNvPr id="2" name="Hexagon 1">
          <a:extLst>
            <a:ext uri="{FF2B5EF4-FFF2-40B4-BE49-F238E27FC236}">
              <a16:creationId xmlns:a16="http://schemas.microsoft.com/office/drawing/2014/main" id="{63632356-0263-4C5B-9D96-06D1354C984B}"/>
            </a:ext>
          </a:extLst>
        </xdr:cNvPr>
        <xdr:cNvSpPr/>
      </xdr:nvSpPr>
      <xdr:spPr>
        <a:xfrm>
          <a:off x="5133976" y="6170295"/>
          <a:ext cx="2381250" cy="449580"/>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chemeClr val="tx1"/>
              </a:solidFill>
            </a:rPr>
            <a:t>Q 955 - Exclude Federal and State compliance findings from this number</a:t>
          </a:r>
        </a:p>
      </xdr:txBody>
    </xdr:sp>
    <xdr:clientData/>
  </xdr:twoCellAnchor>
  <xdr:twoCellAnchor>
    <xdr:from>
      <xdr:col>1</xdr:col>
      <xdr:colOff>4619626</xdr:colOff>
      <xdr:row>17</xdr:row>
      <xdr:rowOff>17145</xdr:rowOff>
    </xdr:from>
    <xdr:to>
      <xdr:col>1</xdr:col>
      <xdr:colOff>6997066</xdr:colOff>
      <xdr:row>17</xdr:row>
      <xdr:rowOff>464820</xdr:rowOff>
    </xdr:to>
    <xdr:sp macro="" textlink="">
      <xdr:nvSpPr>
        <xdr:cNvPr id="3" name="Hexagon 2">
          <a:extLst>
            <a:ext uri="{FF2B5EF4-FFF2-40B4-BE49-F238E27FC236}">
              <a16:creationId xmlns:a16="http://schemas.microsoft.com/office/drawing/2014/main" id="{277A9157-7953-4E6B-B821-4B55732DB7B7}"/>
            </a:ext>
          </a:extLst>
        </xdr:cNvPr>
        <xdr:cNvSpPr/>
      </xdr:nvSpPr>
      <xdr:spPr>
        <a:xfrm>
          <a:off x="5143501" y="6665595"/>
          <a:ext cx="2377440" cy="44767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chemeClr val="tx1"/>
              </a:solidFill>
            </a:rPr>
            <a:t>Q 957 - Exclude Federal and State compliance findings from this number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59"/>
  <sheetViews>
    <sheetView tabSelected="1" zoomScaleNormal="100" workbookViewId="0">
      <selection activeCell="B2" sqref="B2"/>
    </sheetView>
  </sheetViews>
  <sheetFormatPr defaultColWidth="9.109375" defaultRowHeight="14.4" x14ac:dyDescent="0.3"/>
  <cols>
    <col min="1" max="1" width="1.6640625" style="102" customWidth="1"/>
    <col min="2" max="2" width="187.109375" style="102" customWidth="1"/>
    <col min="3" max="4" width="9.109375" style="102" hidden="1" customWidth="1"/>
    <col min="5" max="5" width="2.33203125" style="102" customWidth="1"/>
    <col min="6" max="6" width="16.44140625" style="102" customWidth="1"/>
    <col min="7" max="16384" width="9.109375" style="102"/>
  </cols>
  <sheetData>
    <row r="1" spans="2:14" ht="9.6" customHeight="1" thickBot="1" x14ac:dyDescent="0.35">
      <c r="B1" s="87"/>
    </row>
    <row r="2" spans="2:14" ht="91.95" customHeight="1" thickBot="1" x14ac:dyDescent="0.35">
      <c r="B2" s="323" t="s">
        <v>705</v>
      </c>
    </row>
    <row r="3" spans="2:14" ht="61.2" customHeight="1" x14ac:dyDescent="0.3">
      <c r="B3" s="96" t="s">
        <v>569</v>
      </c>
    </row>
    <row r="4" spans="2:14" ht="83.4" customHeight="1" x14ac:dyDescent="0.4">
      <c r="B4" s="96" t="s">
        <v>300</v>
      </c>
      <c r="F4" s="324"/>
      <c r="G4" s="324"/>
      <c r="H4" s="324"/>
      <c r="I4" s="324"/>
      <c r="J4" s="324"/>
      <c r="K4" s="324"/>
      <c r="L4" s="324"/>
      <c r="M4" s="324"/>
      <c r="N4" s="324"/>
    </row>
    <row r="5" spans="2:14" ht="58.2" customHeight="1" x14ac:dyDescent="0.3">
      <c r="B5" s="96" t="s">
        <v>301</v>
      </c>
    </row>
    <row r="6" spans="2:14" ht="117.6" customHeight="1" x14ac:dyDescent="0.3">
      <c r="B6" s="88" t="s">
        <v>302</v>
      </c>
    </row>
    <row r="7" spans="2:14" ht="25.95" customHeight="1" x14ac:dyDescent="0.3">
      <c r="B7" s="98" t="s">
        <v>237</v>
      </c>
    </row>
    <row r="8" spans="2:14" ht="49.2" customHeight="1" x14ac:dyDescent="0.3">
      <c r="B8" s="325" t="s">
        <v>303</v>
      </c>
    </row>
    <row r="9" spans="2:14" ht="42.6" customHeight="1" x14ac:dyDescent="0.3">
      <c r="B9" s="325" t="s">
        <v>238</v>
      </c>
    </row>
    <row r="10" spans="2:14" s="327" customFormat="1" ht="34.200000000000003" customHeight="1" x14ac:dyDescent="0.3">
      <c r="B10" s="326" t="s">
        <v>570</v>
      </c>
    </row>
    <row r="11" spans="2:14" s="327" customFormat="1" ht="55.95" customHeight="1" x14ac:dyDescent="0.3">
      <c r="B11" s="328" t="s">
        <v>304</v>
      </c>
    </row>
    <row r="12" spans="2:14" ht="36" customHeight="1" x14ac:dyDescent="0.3">
      <c r="B12" s="328" t="s">
        <v>305</v>
      </c>
    </row>
    <row r="13" spans="2:14" ht="39" customHeight="1" x14ac:dyDescent="0.3">
      <c r="B13" s="329" t="s">
        <v>306</v>
      </c>
    </row>
    <row r="14" spans="2:14" ht="25.95" customHeight="1" x14ac:dyDescent="0.3">
      <c r="B14" s="98" t="s">
        <v>239</v>
      </c>
    </row>
    <row r="15" spans="2:14" x14ac:dyDescent="0.3">
      <c r="B15" s="87"/>
    </row>
    <row r="16" spans="2:14" x14ac:dyDescent="0.3">
      <c r="B16" s="330" t="s">
        <v>7</v>
      </c>
    </row>
    <row r="17" spans="2:2" ht="15.6" customHeight="1" x14ac:dyDescent="0.3">
      <c r="B17" s="331" t="s">
        <v>307</v>
      </c>
    </row>
    <row r="18" spans="2:2" x14ac:dyDescent="0.3">
      <c r="B18" s="332"/>
    </row>
    <row r="19" spans="2:2" x14ac:dyDescent="0.3">
      <c r="B19" s="330" t="s">
        <v>8</v>
      </c>
    </row>
    <row r="20" spans="2:2" ht="15.6" customHeight="1" x14ac:dyDescent="0.3">
      <c r="B20" s="333" t="s">
        <v>185</v>
      </c>
    </row>
    <row r="21" spans="2:2" ht="13.2" customHeight="1" x14ac:dyDescent="0.3">
      <c r="B21" s="87"/>
    </row>
    <row r="22" spans="2:2" ht="25.95" customHeight="1" x14ac:dyDescent="0.3">
      <c r="B22" s="98" t="s">
        <v>240</v>
      </c>
    </row>
    <row r="23" spans="2:2" s="327" customFormat="1" ht="72.599999999999994" customHeight="1" x14ac:dyDescent="0.3">
      <c r="B23" s="325" t="s">
        <v>571</v>
      </c>
    </row>
    <row r="24" spans="2:2" s="327" customFormat="1" ht="84.6" customHeight="1" x14ac:dyDescent="0.3">
      <c r="B24" s="325" t="s">
        <v>308</v>
      </c>
    </row>
    <row r="25" spans="2:2" s="327" customFormat="1" ht="78.599999999999994" customHeight="1" x14ac:dyDescent="0.3">
      <c r="B25" s="325" t="s">
        <v>241</v>
      </c>
    </row>
    <row r="26" spans="2:2" ht="15" x14ac:dyDescent="0.3">
      <c r="B26" s="90" t="s">
        <v>309</v>
      </c>
    </row>
    <row r="27" spans="2:2" ht="8.4" customHeight="1" x14ac:dyDescent="0.3">
      <c r="B27" s="89"/>
    </row>
    <row r="28" spans="2:2" ht="25.95" customHeight="1" x14ac:dyDescent="0.3">
      <c r="B28" s="98" t="s">
        <v>310</v>
      </c>
    </row>
    <row r="29" spans="2:2" ht="28.95" customHeight="1" x14ac:dyDescent="0.3">
      <c r="B29" s="99" t="s">
        <v>572</v>
      </c>
    </row>
    <row r="30" spans="2:2" ht="31.95" customHeight="1" x14ac:dyDescent="0.3">
      <c r="B30" s="99" t="s">
        <v>573</v>
      </c>
    </row>
    <row r="31" spans="2:2" ht="30.6" customHeight="1" x14ac:dyDescent="0.3">
      <c r="B31" s="334" t="s">
        <v>574</v>
      </c>
    </row>
    <row r="32" spans="2:2" ht="25.2" customHeight="1" x14ac:dyDescent="0.3">
      <c r="B32" s="334" t="s">
        <v>575</v>
      </c>
    </row>
    <row r="33" spans="2:7" ht="27.6" customHeight="1" x14ac:dyDescent="0.3">
      <c r="B33" s="334" t="s">
        <v>576</v>
      </c>
    </row>
    <row r="34" spans="2:7" ht="31.95" customHeight="1" x14ac:dyDescent="0.3">
      <c r="B34" s="335" t="s">
        <v>311</v>
      </c>
    </row>
    <row r="35" spans="2:7" ht="60" customHeight="1" x14ac:dyDescent="0.3">
      <c r="B35" s="99" t="s">
        <v>577</v>
      </c>
    </row>
    <row r="36" spans="2:7" ht="60" customHeight="1" x14ac:dyDescent="0.3">
      <c r="B36" s="456" t="s">
        <v>578</v>
      </c>
    </row>
    <row r="37" spans="2:7" ht="25.95" customHeight="1" x14ac:dyDescent="0.3">
      <c r="B37" s="99" t="s">
        <v>312</v>
      </c>
    </row>
    <row r="38" spans="2:7" ht="12" customHeight="1" x14ac:dyDescent="0.3">
      <c r="B38" s="99"/>
    </row>
    <row r="39" spans="2:7" ht="25.95" customHeight="1" x14ac:dyDescent="0.3">
      <c r="B39" s="98" t="s">
        <v>579</v>
      </c>
    </row>
    <row r="40" spans="2:7" x14ac:dyDescent="0.3">
      <c r="B40" s="97"/>
      <c r="G40" s="336"/>
    </row>
    <row r="41" spans="2:7" ht="43.2" customHeight="1" x14ac:dyDescent="0.3">
      <c r="B41" s="337" t="s">
        <v>313</v>
      </c>
    </row>
    <row r="42" spans="2:7" ht="19.95" customHeight="1" x14ac:dyDescent="0.3">
      <c r="B42" s="338" t="s">
        <v>306</v>
      </c>
    </row>
    <row r="43" spans="2:7" ht="11.4" customHeight="1" x14ac:dyDescent="0.3">
      <c r="B43" s="100"/>
    </row>
    <row r="44" spans="2:7" ht="15" x14ac:dyDescent="0.3">
      <c r="B44" s="101"/>
    </row>
    <row r="45" spans="2:7" ht="7.2" customHeight="1" x14ac:dyDescent="0.3">
      <c r="B45" s="99"/>
    </row>
    <row r="46" spans="2:7" ht="25.95" customHeight="1" x14ac:dyDescent="0.3">
      <c r="B46" s="98" t="s">
        <v>580</v>
      </c>
    </row>
    <row r="47" spans="2:7" ht="35.4" customHeight="1" x14ac:dyDescent="0.3">
      <c r="B47" s="337" t="s">
        <v>581</v>
      </c>
    </row>
    <row r="48" spans="2:7" ht="15" x14ac:dyDescent="0.3">
      <c r="B48" s="101"/>
    </row>
    <row r="59" ht="44.25" customHeight="1" x14ac:dyDescent="0.3"/>
  </sheetData>
  <sheetProtection algorithmName="SHA-512" hashValue="efIlppuqZrGZbezZHVvGOs+mpXG8ctlexdA1qrjHO83AquW/2x1Zq6FXuWVEE30GxSjhn0j8W4U6HN8oj4fR8A==" saltValue="WHTWEZFHfDMvGheSLqwEvQ==" spinCount="100000" sheet="1" formatCells="0" formatColumns="0" formatRows="0"/>
  <hyperlinks>
    <hyperlink ref="B17" r:id="rId1" xr:uid="{75415768-9F0A-49FA-90A4-F2C28710CCF3}"/>
    <hyperlink ref="B20" r:id="rId2" xr:uid="{954CF9CD-29A1-4DF5-951E-3DB9ED86A638}"/>
    <hyperlink ref="B42" r:id="rId3" xr:uid="{4B94B972-6E61-433C-978E-988073FD40A2}"/>
    <hyperlink ref="B13" r:id="rId4" xr:uid="{12B459FA-0130-4ED8-88F3-6FC78C5F8C6B}"/>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B004-85D6-42A4-ADED-4DD36AC3F0F9}">
  <dimension ref="A1:B105"/>
  <sheetViews>
    <sheetView workbookViewId="0">
      <selection activeCell="B2" sqref="B2"/>
    </sheetView>
  </sheetViews>
  <sheetFormatPr defaultRowHeight="14.4" x14ac:dyDescent="0.3"/>
  <sheetData>
    <row r="1" spans="1:2" x14ac:dyDescent="0.3">
      <c r="A1">
        <v>2022</v>
      </c>
      <c r="B1">
        <v>2021</v>
      </c>
    </row>
    <row r="2" spans="1:2" x14ac:dyDescent="0.3">
      <c r="A2">
        <v>333</v>
      </c>
      <c r="B2">
        <v>333</v>
      </c>
    </row>
    <row r="3" spans="1:2" x14ac:dyDescent="0.3">
      <c r="A3">
        <v>500</v>
      </c>
      <c r="B3">
        <v>500</v>
      </c>
    </row>
    <row r="4" spans="1:2" x14ac:dyDescent="0.3">
      <c r="A4">
        <v>385</v>
      </c>
      <c r="B4">
        <v>385</v>
      </c>
    </row>
    <row r="5" spans="1:2" x14ac:dyDescent="0.3">
      <c r="A5">
        <v>575</v>
      </c>
      <c r="B5">
        <v>575</v>
      </c>
    </row>
    <row r="6" spans="1:2" x14ac:dyDescent="0.3">
      <c r="A6">
        <v>576</v>
      </c>
      <c r="B6">
        <v>576</v>
      </c>
    </row>
    <row r="7" spans="1:2" x14ac:dyDescent="0.3">
      <c r="A7">
        <v>626</v>
      </c>
      <c r="B7">
        <v>626</v>
      </c>
    </row>
    <row r="8" spans="1:2" x14ac:dyDescent="0.3">
      <c r="A8">
        <v>627</v>
      </c>
      <c r="B8">
        <v>627</v>
      </c>
    </row>
    <row r="9" spans="1:2" x14ac:dyDescent="0.3">
      <c r="A9">
        <v>628</v>
      </c>
      <c r="B9">
        <v>628</v>
      </c>
    </row>
    <row r="10" spans="1:2" x14ac:dyDescent="0.3">
      <c r="A10">
        <v>629</v>
      </c>
      <c r="B10">
        <v>629</v>
      </c>
    </row>
    <row r="11" spans="1:2" x14ac:dyDescent="0.3">
      <c r="A11">
        <v>630</v>
      </c>
      <c r="B11">
        <v>630</v>
      </c>
    </row>
    <row r="12" spans="1:2" x14ac:dyDescent="0.3">
      <c r="A12">
        <v>631</v>
      </c>
      <c r="B12">
        <v>631</v>
      </c>
    </row>
    <row r="13" spans="1:2" x14ac:dyDescent="0.3">
      <c r="A13">
        <v>338</v>
      </c>
      <c r="B13">
        <v>338</v>
      </c>
    </row>
    <row r="14" spans="1:2" x14ac:dyDescent="0.3">
      <c r="A14">
        <v>335</v>
      </c>
      <c r="B14">
        <v>335</v>
      </c>
    </row>
    <row r="15" spans="1:2" x14ac:dyDescent="0.3">
      <c r="A15">
        <v>252</v>
      </c>
      <c r="B15">
        <v>252</v>
      </c>
    </row>
    <row r="16" spans="1:2" x14ac:dyDescent="0.3">
      <c r="A16">
        <v>253</v>
      </c>
      <c r="B16">
        <v>253</v>
      </c>
    </row>
    <row r="17" spans="1:2" x14ac:dyDescent="0.3">
      <c r="A17">
        <v>254</v>
      </c>
      <c r="B17">
        <v>254</v>
      </c>
    </row>
    <row r="19" spans="1:2" x14ac:dyDescent="0.3">
      <c r="A19">
        <v>502</v>
      </c>
      <c r="B19">
        <v>502</v>
      </c>
    </row>
    <row r="20" spans="1:2" x14ac:dyDescent="0.3">
      <c r="A20">
        <v>503</v>
      </c>
      <c r="B20">
        <v>503</v>
      </c>
    </row>
    <row r="22" spans="1:2" x14ac:dyDescent="0.3">
      <c r="A22">
        <v>388</v>
      </c>
      <c r="B22">
        <v>388</v>
      </c>
    </row>
    <row r="23" spans="1:2" x14ac:dyDescent="0.3">
      <c r="A23">
        <v>339</v>
      </c>
      <c r="B23">
        <v>339</v>
      </c>
    </row>
    <row r="24" spans="1:2" x14ac:dyDescent="0.3">
      <c r="A24">
        <v>504</v>
      </c>
      <c r="B24">
        <v>504</v>
      </c>
    </row>
    <row r="25" spans="1:2" x14ac:dyDescent="0.3">
      <c r="A25">
        <v>505</v>
      </c>
      <c r="B25">
        <v>505</v>
      </c>
    </row>
    <row r="26" spans="1:2" x14ac:dyDescent="0.3">
      <c r="A26">
        <v>341</v>
      </c>
      <c r="B26">
        <v>341</v>
      </c>
    </row>
    <row r="27" spans="1:2" x14ac:dyDescent="0.3">
      <c r="A27">
        <v>386</v>
      </c>
      <c r="B27">
        <v>386</v>
      </c>
    </row>
    <row r="28" spans="1:2" x14ac:dyDescent="0.3">
      <c r="A28">
        <v>387</v>
      </c>
      <c r="B28">
        <v>387</v>
      </c>
    </row>
    <row r="29" spans="1:2" x14ac:dyDescent="0.3">
      <c r="A29">
        <v>389</v>
      </c>
      <c r="B29">
        <v>389</v>
      </c>
    </row>
    <row r="30" spans="1:2" x14ac:dyDescent="0.3">
      <c r="A30">
        <v>255</v>
      </c>
      <c r="B30">
        <v>255</v>
      </c>
    </row>
    <row r="31" spans="1:2" x14ac:dyDescent="0.3">
      <c r="A31">
        <v>376</v>
      </c>
      <c r="B31">
        <v>376</v>
      </c>
    </row>
    <row r="33" spans="1:2" x14ac:dyDescent="0.3">
      <c r="A33">
        <v>592</v>
      </c>
      <c r="B33">
        <v>592</v>
      </c>
    </row>
    <row r="34" spans="1:2" x14ac:dyDescent="0.3">
      <c r="A34">
        <v>591</v>
      </c>
      <c r="B34">
        <v>591</v>
      </c>
    </row>
    <row r="36" spans="1:2" x14ac:dyDescent="0.3">
      <c r="A36">
        <v>506</v>
      </c>
      <c r="B36">
        <v>506</v>
      </c>
    </row>
    <row r="37" spans="1:2" x14ac:dyDescent="0.3">
      <c r="A37">
        <v>536</v>
      </c>
      <c r="B37">
        <v>536</v>
      </c>
    </row>
    <row r="38" spans="1:2" x14ac:dyDescent="0.3">
      <c r="A38">
        <v>586</v>
      </c>
      <c r="B38">
        <v>586</v>
      </c>
    </row>
    <row r="39" spans="1:2" x14ac:dyDescent="0.3">
      <c r="A39">
        <v>379</v>
      </c>
      <c r="B39">
        <v>379</v>
      </c>
    </row>
    <row r="40" spans="1:2" x14ac:dyDescent="0.3">
      <c r="A40">
        <v>4</v>
      </c>
      <c r="B40">
        <v>4</v>
      </c>
    </row>
    <row r="41" spans="1:2" x14ac:dyDescent="0.3">
      <c r="A41">
        <v>5</v>
      </c>
      <c r="B41">
        <v>5</v>
      </c>
    </row>
    <row r="42" spans="1:2" x14ac:dyDescent="0.3">
      <c r="A42">
        <v>380</v>
      </c>
      <c r="B42">
        <v>380</v>
      </c>
    </row>
    <row r="43" spans="1:2" x14ac:dyDescent="0.3">
      <c r="A43">
        <v>391</v>
      </c>
      <c r="B43">
        <v>391</v>
      </c>
    </row>
    <row r="44" spans="1:2" x14ac:dyDescent="0.3">
      <c r="A44">
        <v>7</v>
      </c>
      <c r="B44">
        <v>7</v>
      </c>
    </row>
    <row r="45" spans="1:2" x14ac:dyDescent="0.3">
      <c r="A45">
        <v>645</v>
      </c>
      <c r="B45">
        <v>645</v>
      </c>
    </row>
    <row r="46" spans="1:2" x14ac:dyDescent="0.3">
      <c r="A46">
        <v>646</v>
      </c>
      <c r="B46">
        <v>646</v>
      </c>
    </row>
    <row r="47" spans="1:2" x14ac:dyDescent="0.3">
      <c r="A47">
        <v>9</v>
      </c>
      <c r="B47">
        <v>9</v>
      </c>
    </row>
    <row r="48" spans="1:2" x14ac:dyDescent="0.3">
      <c r="A48">
        <v>1052</v>
      </c>
      <c r="B48" s="425"/>
    </row>
    <row r="50" spans="1:2" x14ac:dyDescent="0.3">
      <c r="A50">
        <v>16</v>
      </c>
      <c r="B50">
        <v>16</v>
      </c>
    </row>
    <row r="51" spans="1:2" x14ac:dyDescent="0.3">
      <c r="A51">
        <v>532</v>
      </c>
      <c r="B51">
        <v>532</v>
      </c>
    </row>
    <row r="52" spans="1:2" x14ac:dyDescent="0.3">
      <c r="A52">
        <v>17</v>
      </c>
      <c r="B52">
        <v>17</v>
      </c>
    </row>
    <row r="53" spans="1:2" x14ac:dyDescent="0.3">
      <c r="A53">
        <v>20</v>
      </c>
      <c r="B53">
        <v>20</v>
      </c>
    </row>
    <row r="54" spans="1:2" x14ac:dyDescent="0.3">
      <c r="A54">
        <v>533</v>
      </c>
      <c r="B54">
        <v>533</v>
      </c>
    </row>
    <row r="55" spans="1:2" x14ac:dyDescent="0.3">
      <c r="A55">
        <v>508</v>
      </c>
      <c r="B55">
        <v>508</v>
      </c>
    </row>
    <row r="56" spans="1:2" x14ac:dyDescent="0.3">
      <c r="A56">
        <v>509</v>
      </c>
      <c r="B56">
        <v>509</v>
      </c>
    </row>
    <row r="57" spans="1:2" x14ac:dyDescent="0.3">
      <c r="A57">
        <v>22</v>
      </c>
      <c r="B57">
        <v>22</v>
      </c>
    </row>
    <row r="58" spans="1:2" x14ac:dyDescent="0.3">
      <c r="A58">
        <v>23</v>
      </c>
      <c r="B58">
        <v>23</v>
      </c>
    </row>
    <row r="59" spans="1:2" x14ac:dyDescent="0.3">
      <c r="A59">
        <v>507</v>
      </c>
      <c r="B59">
        <v>507</v>
      </c>
    </row>
    <row r="60" spans="1:2" x14ac:dyDescent="0.3">
      <c r="A60">
        <v>647</v>
      </c>
      <c r="B60">
        <v>647</v>
      </c>
    </row>
    <row r="62" spans="1:2" x14ac:dyDescent="0.3">
      <c r="A62">
        <v>534</v>
      </c>
      <c r="B62">
        <v>534</v>
      </c>
    </row>
    <row r="63" spans="1:2" x14ac:dyDescent="0.3">
      <c r="A63">
        <v>13</v>
      </c>
      <c r="B63">
        <v>13</v>
      </c>
    </row>
    <row r="64" spans="1:2" x14ac:dyDescent="0.3">
      <c r="A64">
        <v>14</v>
      </c>
      <c r="B64">
        <v>14</v>
      </c>
    </row>
    <row r="65" spans="1:2" x14ac:dyDescent="0.3">
      <c r="A65">
        <v>32</v>
      </c>
      <c r="B65">
        <v>32</v>
      </c>
    </row>
    <row r="66" spans="1:2" x14ac:dyDescent="0.3">
      <c r="A66">
        <v>31</v>
      </c>
      <c r="B66">
        <v>31</v>
      </c>
    </row>
    <row r="67" spans="1:2" x14ac:dyDescent="0.3">
      <c r="A67">
        <v>193</v>
      </c>
      <c r="B67">
        <v>193</v>
      </c>
    </row>
    <row r="68" spans="1:2" x14ac:dyDescent="0.3">
      <c r="A68">
        <v>33</v>
      </c>
      <c r="B68">
        <v>33</v>
      </c>
    </row>
    <row r="70" spans="1:2" x14ac:dyDescent="0.3">
      <c r="A70">
        <v>512</v>
      </c>
      <c r="B70">
        <v>512</v>
      </c>
    </row>
    <row r="72" spans="1:2" x14ac:dyDescent="0.3">
      <c r="A72">
        <v>622</v>
      </c>
      <c r="B72">
        <v>622</v>
      </c>
    </row>
    <row r="73" spans="1:2" x14ac:dyDescent="0.3">
      <c r="A73">
        <v>577</v>
      </c>
      <c r="B73">
        <v>577</v>
      </c>
    </row>
    <row r="75" spans="1:2" x14ac:dyDescent="0.3">
      <c r="A75">
        <v>547</v>
      </c>
      <c r="B75">
        <v>547</v>
      </c>
    </row>
    <row r="76" spans="1:2" x14ac:dyDescent="0.3">
      <c r="A76">
        <v>659</v>
      </c>
      <c r="B76">
        <v>659</v>
      </c>
    </row>
    <row r="77" spans="1:2" x14ac:dyDescent="0.3">
      <c r="A77">
        <v>660</v>
      </c>
      <c r="B77">
        <v>660</v>
      </c>
    </row>
    <row r="78" spans="1:2" x14ac:dyDescent="0.3">
      <c r="A78">
        <v>661</v>
      </c>
      <c r="B78">
        <v>661</v>
      </c>
    </row>
    <row r="81" spans="1:2" x14ac:dyDescent="0.3">
      <c r="A81">
        <v>6</v>
      </c>
      <c r="B81">
        <v>6</v>
      </c>
    </row>
    <row r="83" spans="1:2" x14ac:dyDescent="0.3">
      <c r="A83">
        <v>620</v>
      </c>
      <c r="B83">
        <v>620</v>
      </c>
    </row>
    <row r="85" spans="1:2" x14ac:dyDescent="0.3">
      <c r="A85">
        <v>947</v>
      </c>
      <c r="B85">
        <v>947</v>
      </c>
    </row>
    <row r="86" spans="1:2" x14ac:dyDescent="0.3">
      <c r="A86">
        <v>948</v>
      </c>
      <c r="B86">
        <v>948</v>
      </c>
    </row>
    <row r="87" spans="1:2" x14ac:dyDescent="0.3">
      <c r="A87">
        <v>949</v>
      </c>
      <c r="B87">
        <v>949</v>
      </c>
    </row>
    <row r="88" spans="1:2" x14ac:dyDescent="0.3">
      <c r="A88">
        <v>950</v>
      </c>
      <c r="B88">
        <v>950</v>
      </c>
    </row>
    <row r="89" spans="1:2" x14ac:dyDescent="0.3">
      <c r="A89">
        <v>952</v>
      </c>
      <c r="B89">
        <v>952</v>
      </c>
    </row>
    <row r="90" spans="1:2" x14ac:dyDescent="0.3">
      <c r="A90">
        <v>954</v>
      </c>
      <c r="B90">
        <v>954</v>
      </c>
    </row>
    <row r="91" spans="1:2" x14ac:dyDescent="0.3">
      <c r="A91">
        <v>956</v>
      </c>
      <c r="B91">
        <v>956</v>
      </c>
    </row>
    <row r="92" spans="1:2" x14ac:dyDescent="0.3">
      <c r="A92">
        <v>958</v>
      </c>
      <c r="B92">
        <v>958</v>
      </c>
    </row>
    <row r="100" spans="1:2" x14ac:dyDescent="0.3">
      <c r="A100">
        <v>960</v>
      </c>
      <c r="B100">
        <v>960</v>
      </c>
    </row>
    <row r="101" spans="1:2" x14ac:dyDescent="0.3">
      <c r="A101">
        <v>962</v>
      </c>
      <c r="B101">
        <v>962</v>
      </c>
    </row>
    <row r="102" spans="1:2" x14ac:dyDescent="0.3">
      <c r="A102">
        <v>964</v>
      </c>
      <c r="B102">
        <v>964</v>
      </c>
    </row>
    <row r="103" spans="1:2" x14ac:dyDescent="0.3">
      <c r="A103">
        <v>966</v>
      </c>
      <c r="B103">
        <v>966</v>
      </c>
    </row>
    <row r="105" spans="1:2" x14ac:dyDescent="0.3">
      <c r="A105">
        <v>968</v>
      </c>
      <c r="B105">
        <v>968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192"/>
  <sheetViews>
    <sheetView zoomScale="91" zoomScaleNormal="91"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21.44140625" style="4" customWidth="1"/>
    <col min="4" max="4" width="50.88671875" style="224" customWidth="1"/>
    <col min="5" max="5" width="17.109375" style="16" customWidth="1"/>
    <col min="6" max="6" width="21.5546875" style="224" customWidth="1"/>
    <col min="7" max="7" width="26.6640625" style="266" customWidth="1"/>
    <col min="8" max="8" width="25.109375" style="172" customWidth="1"/>
    <col min="9" max="9" width="24" style="224" customWidth="1"/>
    <col min="10" max="10" width="13.5546875" style="16" customWidth="1"/>
    <col min="11" max="11" width="11.6640625" style="16" customWidth="1"/>
    <col min="12" max="12" width="4" hidden="1" customWidth="1"/>
    <col min="13" max="13" width="11" style="16" hidden="1" customWidth="1"/>
    <col min="14" max="14" width="4.5546875" style="109" hidden="1" customWidth="1"/>
    <col min="15" max="15" width="4.3320312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24"/>
  </cols>
  <sheetData>
    <row r="1" spans="1:122" x14ac:dyDescent="0.3">
      <c r="B1" s="268" t="s">
        <v>206</v>
      </c>
      <c r="C1" s="268"/>
      <c r="E1" s="225" t="s">
        <v>6</v>
      </c>
      <c r="F1" s="226">
        <v>2023</v>
      </c>
      <c r="G1" s="60" t="s">
        <v>46</v>
      </c>
      <c r="H1" s="227"/>
      <c r="I1" s="228"/>
      <c r="J1" s="229"/>
      <c r="M1" s="16" t="s">
        <v>16</v>
      </c>
      <c r="O1" s="16">
        <v>1</v>
      </c>
      <c r="P1" s="16" t="s">
        <v>217</v>
      </c>
    </row>
    <row r="2" spans="1:122" ht="44.25" customHeight="1" thickBot="1" x14ac:dyDescent="0.35">
      <c r="B2" s="588" t="s">
        <v>154</v>
      </c>
      <c r="C2" s="589"/>
      <c r="D2" s="230" t="s">
        <v>290</v>
      </c>
      <c r="E2" s="586" t="s">
        <v>157</v>
      </c>
      <c r="F2" s="586"/>
      <c r="G2" s="587"/>
      <c r="H2" s="340" t="s">
        <v>710</v>
      </c>
      <c r="M2" s="16" t="s">
        <v>17</v>
      </c>
      <c r="N2" s="109">
        <v>50</v>
      </c>
      <c r="O2" s="16">
        <v>2</v>
      </c>
      <c r="P2" s="16" t="s">
        <v>540</v>
      </c>
    </row>
    <row r="3" spans="1:122" ht="15" thickBot="1" x14ac:dyDescent="0.35">
      <c r="B3" s="269" t="s">
        <v>0</v>
      </c>
      <c r="C3" s="270"/>
      <c r="D3" s="232" t="e">
        <f>VLOOKUP(D2,'Unit Names(H)'!A2:B138,2,FALSE)</f>
        <v>#N/A</v>
      </c>
      <c r="E3" s="298"/>
      <c r="F3" s="233"/>
      <c r="G3" s="234"/>
      <c r="H3" s="231"/>
      <c r="N3" s="109">
        <v>51</v>
      </c>
      <c r="O3" s="16">
        <v>3</v>
      </c>
      <c r="P3" s="16" t="s">
        <v>541</v>
      </c>
    </row>
    <row r="4" spans="1:122" ht="15" thickBot="1" x14ac:dyDescent="0.35">
      <c r="B4" s="271" t="s">
        <v>283</v>
      </c>
      <c r="C4" s="272"/>
      <c r="D4" s="235"/>
      <c r="E4" s="235"/>
      <c r="F4" s="236"/>
      <c r="G4" s="237"/>
      <c r="H4" s="231"/>
      <c r="I4" s="1"/>
      <c r="M4" s="16" t="s">
        <v>176</v>
      </c>
      <c r="N4" s="109">
        <v>52</v>
      </c>
      <c r="O4" s="16">
        <v>4</v>
      </c>
    </row>
    <row r="5" spans="1:122" ht="37.5" customHeight="1" x14ac:dyDescent="0.3">
      <c r="A5" s="217" t="s">
        <v>204</v>
      </c>
      <c r="B5" s="152" t="s">
        <v>32</v>
      </c>
      <c r="C5" s="152" t="s">
        <v>47</v>
      </c>
      <c r="D5" s="238" t="s">
        <v>1</v>
      </c>
      <c r="E5" s="238">
        <v>2022</v>
      </c>
      <c r="F5" s="239">
        <v>2023</v>
      </c>
      <c r="G5" s="240" t="s">
        <v>286</v>
      </c>
      <c r="H5" s="241" t="s">
        <v>160</v>
      </c>
      <c r="I5" s="226" t="s">
        <v>2</v>
      </c>
      <c r="M5" s="16" t="s">
        <v>230</v>
      </c>
    </row>
    <row r="6" spans="1:122" ht="25.5" customHeight="1" x14ac:dyDescent="0.3">
      <c r="A6" s="54"/>
      <c r="B6" s="276" t="s">
        <v>177</v>
      </c>
      <c r="C6" s="277"/>
      <c r="D6" s="278"/>
      <c r="E6" s="279"/>
      <c r="F6" s="280"/>
      <c r="G6" s="281"/>
      <c r="H6" s="15"/>
      <c r="I6" s="42"/>
      <c r="J6"/>
    </row>
    <row r="7" spans="1:122" s="16" customFormat="1" ht="86.25" customHeight="1" x14ac:dyDescent="0.3">
      <c r="A7" s="54">
        <v>592</v>
      </c>
      <c r="B7" s="217" t="s">
        <v>20</v>
      </c>
      <c r="C7" s="217" t="s">
        <v>179</v>
      </c>
      <c r="D7" s="223" t="s">
        <v>284</v>
      </c>
      <c r="E7" s="216" t="e">
        <f>INDEX('PY1 Data(H)'!$A$1:$CZ$98,MATCH('Unit Data from Audit Worksheet'!$A7,'PY1 Data(H)'!$A$1:$A$98,0),MATCH('Unit Data from Audit Worksheet'!$D$2,'PY1 Data(H)'!$A$1:$CZ$1,0))</f>
        <v>#N/A</v>
      </c>
      <c r="F7" s="550">
        <v>0</v>
      </c>
      <c r="G7" s="243"/>
      <c r="H7" s="244"/>
      <c r="I7" s="557"/>
      <c r="J7" s="486"/>
      <c r="K7" s="339"/>
      <c r="L7"/>
      <c r="N7" s="109"/>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71.25" customHeight="1" x14ac:dyDescent="0.3">
      <c r="A8" s="54">
        <v>591</v>
      </c>
      <c r="B8" s="217" t="s">
        <v>20</v>
      </c>
      <c r="C8" s="217" t="s">
        <v>179</v>
      </c>
      <c r="D8" s="53" t="s">
        <v>180</v>
      </c>
      <c r="E8" s="216" t="e">
        <f>INDEX('PY1 Data(H)'!$A$1:$CZ$98,MATCH('Unit Data from Audit Worksheet'!$A8,'PY1 Data(H)'!$A$1:$A$98,0),MATCH('Unit Data from Audit Worksheet'!$D$2,'PY1 Data(H)'!$A$1:$CZ$1,0))</f>
        <v>#N/A</v>
      </c>
      <c r="F8" s="550">
        <v>0</v>
      </c>
      <c r="G8" s="243">
        <f>IF(F8&lt;0,"Error: Enter as positive.",)</f>
        <v>0</v>
      </c>
      <c r="H8" s="244"/>
      <c r="I8" s="557"/>
      <c r="J8" s="486"/>
      <c r="K8" s="339"/>
      <c r="L8"/>
      <c r="N8" s="109"/>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s="16" customFormat="1" ht="71.25" customHeight="1" x14ac:dyDescent="0.3">
      <c r="A9" s="54">
        <v>593</v>
      </c>
      <c r="B9" s="469" t="s">
        <v>20</v>
      </c>
      <c r="C9" s="470" t="s">
        <v>179</v>
      </c>
      <c r="D9" s="443" t="s">
        <v>521</v>
      </c>
      <c r="E9" s="216" t="e">
        <f>INDEX('PY1 Data(H)'!$A$1:$CZ$98,MATCH('Unit Data from Audit Worksheet'!$A9,'PY1 Data(H)'!$A$1:$A$98,0),MATCH('Unit Data from Audit Worksheet'!$D$2,'PY1 Data(H)'!$A$1:$CZ$1,0))</f>
        <v>#N/A</v>
      </c>
      <c r="F9" s="550">
        <v>0</v>
      </c>
      <c r="G9" s="243"/>
      <c r="H9" s="244"/>
      <c r="I9" s="557"/>
      <c r="J9" s="102"/>
      <c r="K9" s="339"/>
      <c r="L9" s="102"/>
      <c r="N9" s="109"/>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row>
    <row r="10" spans="1:122" s="16" customFormat="1" ht="71.25" customHeight="1" thickBot="1" x14ac:dyDescent="0.35">
      <c r="A10" s="54">
        <v>594</v>
      </c>
      <c r="B10" s="469" t="s">
        <v>20</v>
      </c>
      <c r="C10" s="470" t="s">
        <v>179</v>
      </c>
      <c r="D10" s="443" t="s">
        <v>522</v>
      </c>
      <c r="E10" s="216" t="e">
        <f>INDEX('PY1 Data(H)'!$A$1:$CZ$98,MATCH('Unit Data from Audit Worksheet'!$A10,'PY1 Data(H)'!$A$1:$A$98,0),MATCH('Unit Data from Audit Worksheet'!$D$2,'PY1 Data(H)'!$A$1:$CZ$1,0))</f>
        <v>#N/A</v>
      </c>
      <c r="F10" s="550">
        <v>0</v>
      </c>
      <c r="G10" s="243">
        <f>IF(F10&lt;0,"Error: Enter as positive.",)</f>
        <v>0</v>
      </c>
      <c r="H10" s="244"/>
      <c r="I10" s="557"/>
      <c r="J10" s="102"/>
      <c r="K10" s="339"/>
      <c r="L10" s="102"/>
      <c r="N10" s="109"/>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row>
    <row r="11" spans="1:122" s="16" customFormat="1" ht="25.5" customHeight="1" thickBot="1" x14ac:dyDescent="0.35">
      <c r="A11" s="444"/>
      <c r="B11" s="490" t="s">
        <v>655</v>
      </c>
      <c r="C11" s="491"/>
      <c r="D11" s="491"/>
      <c r="E11" s="491"/>
      <c r="F11" s="551"/>
      <c r="G11" s="492"/>
      <c r="H11" s="244"/>
      <c r="I11" s="557"/>
      <c r="J11" s="102"/>
      <c r="K11" s="339"/>
      <c r="L11" s="102"/>
      <c r="N11" s="109"/>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row>
    <row r="12" spans="1:122" s="16" customFormat="1" ht="15" customHeight="1" x14ac:dyDescent="0.3">
      <c r="A12" s="444"/>
      <c r="B12" s="493" t="s">
        <v>656</v>
      </c>
      <c r="C12" s="494"/>
      <c r="D12" s="494"/>
      <c r="E12" s="494"/>
      <c r="F12" s="552"/>
      <c r="G12" s="495"/>
      <c r="H12" s="244"/>
      <c r="I12" s="557"/>
      <c r="J12" s="102"/>
      <c r="K12" s="339"/>
      <c r="L12" s="102"/>
      <c r="N12" s="109"/>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row>
    <row r="13" spans="1:122" s="16" customFormat="1" ht="15" customHeight="1" x14ac:dyDescent="0.3">
      <c r="A13" s="444"/>
      <c r="B13" s="496" t="s">
        <v>657</v>
      </c>
      <c r="C13" s="497"/>
      <c r="D13" s="497"/>
      <c r="E13" s="497"/>
      <c r="F13" s="553"/>
      <c r="G13" s="498"/>
      <c r="H13" s="244"/>
      <c r="I13" s="557"/>
      <c r="J13" s="102"/>
      <c r="K13" s="339"/>
      <c r="L13" s="102"/>
      <c r="N13" s="109"/>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row>
    <row r="14" spans="1:122" s="16" customFormat="1" ht="15" customHeight="1" x14ac:dyDescent="0.3">
      <c r="A14" s="444"/>
      <c r="B14" s="499" t="s">
        <v>658</v>
      </c>
      <c r="C14" s="497"/>
      <c r="D14" s="497"/>
      <c r="E14" s="497"/>
      <c r="F14" s="553"/>
      <c r="G14" s="498"/>
      <c r="H14" s="244"/>
      <c r="I14" s="557"/>
      <c r="J14" s="102"/>
      <c r="K14" s="339"/>
      <c r="L14" s="102"/>
      <c r="N14" s="109"/>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row>
    <row r="15" spans="1:122" s="16" customFormat="1" ht="15" customHeight="1" thickBot="1" x14ac:dyDescent="0.35">
      <c r="A15" s="444"/>
      <c r="B15" s="500" t="s">
        <v>687</v>
      </c>
      <c r="C15" s="501"/>
      <c r="D15" s="501"/>
      <c r="E15" s="501"/>
      <c r="F15" s="554"/>
      <c r="G15" s="502"/>
      <c r="H15" s="244"/>
      <c r="I15" s="557"/>
      <c r="J15" s="102"/>
      <c r="K15" s="339"/>
      <c r="L15" s="102"/>
      <c r="N15" s="109"/>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row>
    <row r="16" spans="1:122" s="16" customFormat="1" ht="79.2" customHeight="1" x14ac:dyDescent="0.3">
      <c r="A16" s="444">
        <v>1072</v>
      </c>
      <c r="B16" s="469"/>
      <c r="C16" s="475" t="s">
        <v>659</v>
      </c>
      <c r="D16" s="503" t="s">
        <v>660</v>
      </c>
      <c r="E16" s="405" t="s">
        <v>456</v>
      </c>
      <c r="F16" s="108">
        <v>0</v>
      </c>
      <c r="G16" s="504"/>
      <c r="H16" s="244"/>
      <c r="I16" s="557"/>
      <c r="J16" s="102"/>
      <c r="K16" s="339"/>
      <c r="L16" s="102"/>
      <c r="N16" s="109"/>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row>
    <row r="17" spans="1:122" ht="51.6" customHeight="1" x14ac:dyDescent="0.3">
      <c r="A17" s="444">
        <v>1073</v>
      </c>
      <c r="B17" s="469"/>
      <c r="C17" s="505" t="s">
        <v>659</v>
      </c>
      <c r="D17" s="503" t="s">
        <v>661</v>
      </c>
      <c r="E17" s="405" t="s">
        <v>456</v>
      </c>
      <c r="F17" s="108">
        <v>0</v>
      </c>
      <c r="G17" s="504"/>
      <c r="H17" s="15"/>
      <c r="I17" s="557"/>
      <c r="J17" s="102"/>
      <c r="K17" s="339"/>
    </row>
    <row r="18" spans="1:122" s="16" customFormat="1" ht="73.2" customHeight="1" x14ac:dyDescent="0.3">
      <c r="A18" s="444">
        <v>1074</v>
      </c>
      <c r="B18" s="469"/>
      <c r="C18" s="475" t="s">
        <v>662</v>
      </c>
      <c r="D18" s="503" t="s">
        <v>663</v>
      </c>
      <c r="E18" s="405" t="s">
        <v>456</v>
      </c>
      <c r="F18" s="108">
        <v>0</v>
      </c>
      <c r="G18" s="504"/>
      <c r="H18" s="244"/>
      <c r="I18" s="557"/>
      <c r="J18" s="486"/>
      <c r="K18" s="339"/>
      <c r="L18"/>
      <c r="N18" s="109"/>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row>
    <row r="19" spans="1:122" s="16" customFormat="1" ht="27.6" customHeight="1" x14ac:dyDescent="0.3">
      <c r="A19" s="444"/>
      <c r="B19" s="481" t="s">
        <v>523</v>
      </c>
      <c r="C19" s="506"/>
      <c r="D19" s="507"/>
      <c r="E19" s="279"/>
      <c r="F19" s="282"/>
      <c r="G19" s="283"/>
      <c r="H19" s="244"/>
      <c r="I19" s="557"/>
      <c r="J19" s="486"/>
      <c r="K19" s="339"/>
      <c r="L19" s="102"/>
      <c r="N19" s="109"/>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row>
    <row r="20" spans="1:122" s="16" customFormat="1" ht="53.4" customHeight="1" x14ac:dyDescent="0.3">
      <c r="A20" s="444">
        <v>558</v>
      </c>
      <c r="B20" s="469" t="s">
        <v>20</v>
      </c>
      <c r="C20" s="470" t="s">
        <v>524</v>
      </c>
      <c r="D20" s="443" t="s">
        <v>709</v>
      </c>
      <c r="E20" s="216" t="e">
        <f>INDEX('PY1 Data(H)'!$A$1:$CZ$98,MATCH('Unit Data from Audit Worksheet'!$A20,'PY1 Data(H)'!$A$1:$A$98,0),MATCH('Unit Data from Audit Worksheet'!$D$2,'PY1 Data(H)'!$A$1:$CZ$1,0))</f>
        <v>#N/A</v>
      </c>
      <c r="F20" s="108">
        <v>0</v>
      </c>
      <c r="G20" s="583"/>
      <c r="H20" s="244"/>
      <c r="I20" s="557"/>
      <c r="J20" s="486"/>
      <c r="K20" s="339"/>
      <c r="L20" s="102"/>
      <c r="N20" s="109"/>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row>
    <row r="21" spans="1:122" s="16" customFormat="1" ht="45.75" customHeight="1" x14ac:dyDescent="0.3">
      <c r="A21" s="444">
        <v>559</v>
      </c>
      <c r="B21" s="469" t="s">
        <v>20</v>
      </c>
      <c r="C21" s="470" t="s">
        <v>524</v>
      </c>
      <c r="D21" s="443" t="s">
        <v>48</v>
      </c>
      <c r="E21" s="216" t="e">
        <f>INDEX('PY1 Data(H)'!$A$1:$CZ$98,MATCH('Unit Data from Audit Worksheet'!$A21,'PY1 Data(H)'!$A$1:$A$98,0),MATCH('Unit Data from Audit Worksheet'!$D$2,'PY1 Data(H)'!$A$1:$CZ$1,0))</f>
        <v>#N/A</v>
      </c>
      <c r="F21" s="550">
        <v>0</v>
      </c>
      <c r="G21" s="243"/>
      <c r="H21" s="244"/>
      <c r="I21" s="557"/>
      <c r="J21" s="486"/>
      <c r="K21" s="339"/>
      <c r="L21"/>
      <c r="N21" s="109"/>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row>
    <row r="22" spans="1:122" s="16" customFormat="1" ht="88.2" customHeight="1" x14ac:dyDescent="0.3">
      <c r="A22" s="444">
        <v>560</v>
      </c>
      <c r="B22" s="469" t="s">
        <v>20</v>
      </c>
      <c r="C22" s="470" t="s">
        <v>524</v>
      </c>
      <c r="D22" s="420" t="s">
        <v>525</v>
      </c>
      <c r="E22" s="216" t="e">
        <f>INDEX('PY1 Data(H)'!$A$1:$CZ$98,MATCH('Unit Data from Audit Worksheet'!$A22,'PY1 Data(H)'!$A$1:$A$98,0),MATCH('Unit Data from Audit Worksheet'!$D$2,'PY1 Data(H)'!$A$1:$CZ$1,0))</f>
        <v>#N/A</v>
      </c>
      <c r="F22" s="550">
        <v>0</v>
      </c>
      <c r="G22" s="243">
        <f t="shared" ref="G22:G30" si="0">IF(F22&lt;0,"Error: Enter as positive.",)</f>
        <v>0</v>
      </c>
      <c r="H22" s="244"/>
      <c r="I22" s="557"/>
      <c r="J22" s="486"/>
      <c r="K22" s="339"/>
      <c r="L22"/>
      <c r="N22" s="109"/>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row>
    <row r="23" spans="1:122" ht="62.4" customHeight="1" x14ac:dyDescent="0.3">
      <c r="A23" s="444">
        <v>561</v>
      </c>
      <c r="B23" s="469" t="s">
        <v>20</v>
      </c>
      <c r="C23" s="470" t="s">
        <v>524</v>
      </c>
      <c r="D23" s="420" t="s">
        <v>526</v>
      </c>
      <c r="E23" s="216" t="e">
        <f>INDEX('PY1 Data(H)'!$A$1:$CZ$98,MATCH('Unit Data from Audit Worksheet'!$A23,'PY1 Data(H)'!$A$1:$A$98,0),MATCH('Unit Data from Audit Worksheet'!$D$2,'PY1 Data(H)'!$A$1:$CZ$1,0))</f>
        <v>#N/A</v>
      </c>
      <c r="F23" s="550">
        <v>0</v>
      </c>
      <c r="G23" s="243">
        <f t="shared" si="0"/>
        <v>0</v>
      </c>
      <c r="H23" s="15"/>
      <c r="I23" s="557"/>
      <c r="J23" s="102"/>
      <c r="K23" s="339"/>
    </row>
    <row r="24" spans="1:122" ht="99.75" customHeight="1" x14ac:dyDescent="0.3">
      <c r="A24" s="444">
        <v>563</v>
      </c>
      <c r="B24" s="469" t="s">
        <v>20</v>
      </c>
      <c r="C24" s="470" t="s">
        <v>524</v>
      </c>
      <c r="D24" s="420" t="s">
        <v>527</v>
      </c>
      <c r="E24" s="216" t="e">
        <f>INDEX('PY1 Data(H)'!$A$1:$CZ$98,MATCH('Unit Data from Audit Worksheet'!$A24,'PY1 Data(H)'!$A$1:$A$98,0),MATCH('Unit Data from Audit Worksheet'!$D$2,'PY1 Data(H)'!$A$1:$CZ$1,0))</f>
        <v>#N/A</v>
      </c>
      <c r="F24" s="550">
        <v>0</v>
      </c>
      <c r="G24" s="243">
        <f t="shared" si="0"/>
        <v>0</v>
      </c>
      <c r="H24" s="15"/>
      <c r="I24" s="557"/>
      <c r="J24" s="102"/>
      <c r="K24" s="339"/>
    </row>
    <row r="25" spans="1:122" ht="132" customHeight="1" x14ac:dyDescent="0.3">
      <c r="A25" s="444">
        <v>564</v>
      </c>
      <c r="B25" s="469" t="s">
        <v>20</v>
      </c>
      <c r="C25" s="470" t="s">
        <v>528</v>
      </c>
      <c r="D25" s="420" t="s">
        <v>529</v>
      </c>
      <c r="E25" s="216" t="e">
        <f>INDEX('PY1 Data(H)'!$A$1:$CZ$98,MATCH('Unit Data from Audit Worksheet'!$A25,'PY1 Data(H)'!$A$1:$A$98,0),MATCH('Unit Data from Audit Worksheet'!$D$2,'PY1 Data(H)'!$A$1:$CZ$1,0))</f>
        <v>#N/A</v>
      </c>
      <c r="F25" s="550">
        <v>0</v>
      </c>
      <c r="G25" s="243">
        <f t="shared" si="0"/>
        <v>0</v>
      </c>
      <c r="H25" s="15"/>
      <c r="I25" s="557"/>
      <c r="J25" s="486"/>
      <c r="K25" s="339"/>
    </row>
    <row r="26" spans="1:122" ht="93.75" customHeight="1" x14ac:dyDescent="0.3">
      <c r="A26" s="444">
        <v>568</v>
      </c>
      <c r="B26" s="469" t="s">
        <v>20</v>
      </c>
      <c r="C26" s="470" t="s">
        <v>528</v>
      </c>
      <c r="D26" s="420" t="s">
        <v>530</v>
      </c>
      <c r="E26" s="216" t="e">
        <f>INDEX('PY1 Data(H)'!$A$1:$CZ$98,MATCH('Unit Data from Audit Worksheet'!$A26,'PY1 Data(H)'!$A$1:$A$98,0),MATCH('Unit Data from Audit Worksheet'!$D$2,'PY1 Data(H)'!$A$1:$CZ$1,0))</f>
        <v>#N/A</v>
      </c>
      <c r="F26" s="108">
        <v>0</v>
      </c>
      <c r="G26" s="243"/>
      <c r="H26" s="15"/>
      <c r="I26" s="557"/>
      <c r="J26" s="102"/>
      <c r="K26" s="339"/>
    </row>
    <row r="27" spans="1:122" ht="63.6" customHeight="1" x14ac:dyDescent="0.3">
      <c r="A27" s="444">
        <v>565</v>
      </c>
      <c r="B27" s="469" t="s">
        <v>20</v>
      </c>
      <c r="C27" s="470" t="s">
        <v>528</v>
      </c>
      <c r="D27" s="420" t="s">
        <v>155</v>
      </c>
      <c r="E27" s="216" t="e">
        <f>INDEX('PY1 Data(H)'!$A$1:$CZ$98,MATCH('Unit Data from Audit Worksheet'!$A27,'PY1 Data(H)'!$A$1:$A$98,0),MATCH('Unit Data from Audit Worksheet'!$D$2,'PY1 Data(H)'!$A$1:$CZ$1,0))</f>
        <v>#N/A</v>
      </c>
      <c r="F27" s="108">
        <v>0</v>
      </c>
      <c r="G27" s="243"/>
      <c r="H27" s="15"/>
      <c r="I27" s="557"/>
      <c r="J27" s="102"/>
      <c r="K27" s="339"/>
    </row>
    <row r="28" spans="1:122" ht="75.599999999999994" customHeight="1" x14ac:dyDescent="0.3">
      <c r="A28" s="444">
        <v>566</v>
      </c>
      <c r="B28" s="469" t="s">
        <v>20</v>
      </c>
      <c r="C28" s="470" t="s">
        <v>528</v>
      </c>
      <c r="D28" s="420" t="s">
        <v>156</v>
      </c>
      <c r="E28" s="216" t="e">
        <f>INDEX('PY1 Data(H)'!$A$1:$CZ$98,MATCH('Unit Data from Audit Worksheet'!$A28,'PY1 Data(H)'!$A$1:$A$98,0),MATCH('Unit Data from Audit Worksheet'!$D$2,'PY1 Data(H)'!$A$1:$CZ$1,0))</f>
        <v>#N/A</v>
      </c>
      <c r="F28" s="108">
        <v>0</v>
      </c>
      <c r="G28" s="243"/>
      <c r="H28" s="15"/>
      <c r="I28" s="557"/>
      <c r="J28" s="102"/>
      <c r="K28" s="339"/>
    </row>
    <row r="29" spans="1:122" ht="78.75" customHeight="1" x14ac:dyDescent="0.3">
      <c r="A29" s="444">
        <v>567</v>
      </c>
      <c r="B29" s="469" t="s">
        <v>20</v>
      </c>
      <c r="C29" s="470" t="s">
        <v>528</v>
      </c>
      <c r="D29" s="420" t="s">
        <v>522</v>
      </c>
      <c r="E29" s="216" t="e">
        <f>INDEX('PY1 Data(H)'!$A$1:$CZ$98,MATCH('Unit Data from Audit Worksheet'!$A29,'PY1 Data(H)'!$A$1:$A$98,0),MATCH('Unit Data from Audit Worksheet'!$D$2,'PY1 Data(H)'!$A$1:$CZ$1,0))</f>
        <v>#N/A</v>
      </c>
      <c r="F29" s="108">
        <v>0</v>
      </c>
      <c r="G29" s="243">
        <f t="shared" si="0"/>
        <v>0</v>
      </c>
      <c r="H29" s="244"/>
      <c r="I29" s="557"/>
      <c r="J29" s="102"/>
      <c r="K29" s="339"/>
    </row>
    <row r="30" spans="1:122" ht="78.75" customHeight="1" x14ac:dyDescent="0.3">
      <c r="A30" s="444">
        <v>562</v>
      </c>
      <c r="B30" s="469" t="s">
        <v>20</v>
      </c>
      <c r="C30" s="470" t="s">
        <v>2</v>
      </c>
      <c r="D30" s="445" t="s">
        <v>531</v>
      </c>
      <c r="E30" s="216" t="e">
        <f>INDEX('PY1 Data(H)'!$A$1:$CZ$98,MATCH('Unit Data from Audit Worksheet'!$A30,'PY1 Data(H)'!$A$1:$A$98,0),MATCH('Unit Data from Audit Worksheet'!$D$2,'PY1 Data(H)'!$A$1:$CZ$1,0))</f>
        <v>#N/A</v>
      </c>
      <c r="F30" s="108">
        <v>0</v>
      </c>
      <c r="G30" s="243">
        <f t="shared" si="0"/>
        <v>0</v>
      </c>
      <c r="H30" s="244"/>
      <c r="I30" s="557"/>
      <c r="J30" s="102"/>
      <c r="K30" s="339"/>
    </row>
    <row r="31" spans="1:122" ht="69.599999999999994" customHeight="1" x14ac:dyDescent="0.3">
      <c r="A31" s="444">
        <v>569</v>
      </c>
      <c r="B31" s="469" t="s">
        <v>20</v>
      </c>
      <c r="C31" s="470" t="s">
        <v>2</v>
      </c>
      <c r="D31" s="420" t="s">
        <v>532</v>
      </c>
      <c r="E31" s="216" t="e">
        <f>INDEX('PY1 Data(H)'!$A$1:$CZ$98,MATCH('Unit Data from Audit Worksheet'!$A31,'PY1 Data(H)'!$A$1:$A$98,0),MATCH('Unit Data from Audit Worksheet'!$D$2,'PY1 Data(H)'!$A$1:$CZ$1,0))</f>
        <v>#N/A</v>
      </c>
      <c r="F31" s="108">
        <v>0</v>
      </c>
      <c r="G31" s="243"/>
      <c r="H31" s="245"/>
      <c r="I31" s="557"/>
      <c r="J31" s="102"/>
      <c r="K31" s="339"/>
    </row>
    <row r="32" spans="1:122" ht="40.200000000000003" customHeight="1" x14ac:dyDescent="0.3">
      <c r="A32" s="416"/>
      <c r="B32" s="481" t="s">
        <v>466</v>
      </c>
      <c r="C32" s="472"/>
      <c r="D32" s="418"/>
      <c r="E32" s="418"/>
      <c r="F32" s="555"/>
      <c r="G32" s="418"/>
      <c r="H32" s="417"/>
      <c r="I32" s="557"/>
      <c r="J32" s="102"/>
      <c r="K32" s="339"/>
      <c r="L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row>
    <row r="33" spans="1:1880" ht="82.5" customHeight="1" x14ac:dyDescent="0.3">
      <c r="A33" s="419">
        <v>534</v>
      </c>
      <c r="B33" s="473" t="s">
        <v>198</v>
      </c>
      <c r="C33" s="469" t="s">
        <v>467</v>
      </c>
      <c r="D33" s="420" t="s">
        <v>468</v>
      </c>
      <c r="E33" s="216" t="e">
        <f>INDEX('PY1 Data(H)'!$A$1:$CZ$98,MATCH('Unit Data from Audit Worksheet'!$A33,'PY1 Data(H)'!$A$1:$A$98,0),MATCH('Unit Data from Audit Worksheet'!$D$2,'PY1 Data(H)'!$A$1:$CZ$1,0))</f>
        <v>#N/A</v>
      </c>
      <c r="F33" s="550">
        <v>0</v>
      </c>
      <c r="G33" s="243"/>
      <c r="H33" s="417"/>
      <c r="I33" s="557"/>
      <c r="J33" s="486"/>
      <c r="K33" s="339"/>
      <c r="L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row>
    <row r="34" spans="1:1880" ht="82.5" customHeight="1" x14ac:dyDescent="0.3">
      <c r="A34" s="421">
        <v>13</v>
      </c>
      <c r="B34" s="473" t="s">
        <v>175</v>
      </c>
      <c r="C34" s="474" t="s">
        <v>469</v>
      </c>
      <c r="D34" s="422" t="s">
        <v>470</v>
      </c>
      <c r="E34" s="216" t="e">
        <f>INDEX('PY1 Data(H)'!$A$1:$CZ$98,MATCH('Unit Data from Audit Worksheet'!$A34,'PY1 Data(H)'!$A$1:$A$98,0),MATCH('Unit Data from Audit Worksheet'!$D$2,'PY1 Data(H)'!$A$1:$CZ$1,0))</f>
        <v>#N/A</v>
      </c>
      <c r="F34" s="550">
        <v>0</v>
      </c>
      <c r="G34" s="243"/>
      <c r="H34" s="417"/>
      <c r="I34" s="557"/>
      <c r="J34" s="486"/>
      <c r="K34" s="339"/>
      <c r="L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row>
    <row r="35" spans="1:1880" ht="178.95" customHeight="1" x14ac:dyDescent="0.3">
      <c r="A35" s="421">
        <v>14</v>
      </c>
      <c r="B35" s="473" t="s">
        <v>175</v>
      </c>
      <c r="C35" s="474" t="s">
        <v>469</v>
      </c>
      <c r="D35" s="422" t="s">
        <v>471</v>
      </c>
      <c r="E35" s="216" t="e">
        <f>INDEX('PY1 Data(H)'!$A$1:$CZ$98,MATCH('Unit Data from Audit Worksheet'!$A35,'PY1 Data(H)'!$A$1:$A$98,0),MATCH('Unit Data from Audit Worksheet'!$D$2,'PY1 Data(H)'!$A$1:$CZ$1,0))</f>
        <v>#N/A</v>
      </c>
      <c r="F35" s="550">
        <v>0</v>
      </c>
      <c r="G35" s="243">
        <f t="shared" ref="G35:G38" si="1">IF(F35&lt;0,"Error: Enter as positive.",)</f>
        <v>0</v>
      </c>
      <c r="H35" s="417"/>
      <c r="I35" s="557"/>
      <c r="J35" s="486"/>
      <c r="K35" s="339"/>
      <c r="L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row>
    <row r="36" spans="1:1880" ht="82.5" customHeight="1" x14ac:dyDescent="0.3">
      <c r="A36" s="446">
        <v>571</v>
      </c>
      <c r="B36" s="473" t="s">
        <v>175</v>
      </c>
      <c r="C36" s="469" t="s">
        <v>533</v>
      </c>
      <c r="D36" s="420" t="s">
        <v>276</v>
      </c>
      <c r="E36" s="216" t="e">
        <f>INDEX('PY1 Data(H)'!$A$1:$CZ$98,MATCH('Unit Data from Audit Worksheet'!$A36,'PY1 Data(H)'!$A$1:$A$98,0),MATCH('Unit Data from Audit Worksheet'!$D$2,'PY1 Data(H)'!$A$1:$CZ$1,0))</f>
        <v>#N/A</v>
      </c>
      <c r="F36" s="550">
        <v>0</v>
      </c>
      <c r="G36" s="243">
        <f t="shared" si="1"/>
        <v>0</v>
      </c>
      <c r="H36" s="417"/>
      <c r="I36" s="557"/>
      <c r="J36" s="486"/>
      <c r="K36" s="339"/>
      <c r="L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row>
    <row r="37" spans="1:1880" ht="82.5" customHeight="1" x14ac:dyDescent="0.3">
      <c r="A37" s="446">
        <v>572</v>
      </c>
      <c r="B37" s="473" t="s">
        <v>20</v>
      </c>
      <c r="C37" s="469" t="s">
        <v>533</v>
      </c>
      <c r="D37" s="420" t="s">
        <v>277</v>
      </c>
      <c r="E37" s="216" t="e">
        <f>INDEX('PY1 Data(H)'!$A$1:$CZ$98,MATCH('Unit Data from Audit Worksheet'!$A37,'PY1 Data(H)'!$A$1:$A$98,0),MATCH('Unit Data from Audit Worksheet'!$D$2,'PY1 Data(H)'!$A$1:$CZ$1,0))</f>
        <v>#N/A</v>
      </c>
      <c r="F37" s="550">
        <v>0</v>
      </c>
      <c r="G37" s="243">
        <f t="shared" si="1"/>
        <v>0</v>
      </c>
      <c r="H37" s="417"/>
      <c r="I37" s="557"/>
      <c r="J37" s="486"/>
      <c r="K37" s="339"/>
      <c r="L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row>
    <row r="38" spans="1:1880" ht="82.5" customHeight="1" x14ac:dyDescent="0.3">
      <c r="A38" s="446">
        <v>573</v>
      </c>
      <c r="B38" s="473" t="s">
        <v>175</v>
      </c>
      <c r="C38" s="469" t="s">
        <v>533</v>
      </c>
      <c r="D38" s="420" t="s">
        <v>285</v>
      </c>
      <c r="E38" s="216" t="e">
        <f>INDEX('PY1 Data(H)'!$A$1:$CZ$98,MATCH('Unit Data from Audit Worksheet'!$A38,'PY1 Data(H)'!$A$1:$A$98,0),MATCH('Unit Data from Audit Worksheet'!$D$2,'PY1 Data(H)'!$A$1:$CZ$1,0))</f>
        <v>#N/A</v>
      </c>
      <c r="F38" s="550">
        <v>0</v>
      </c>
      <c r="G38" s="243">
        <f t="shared" si="1"/>
        <v>0</v>
      </c>
      <c r="H38" s="417"/>
      <c r="I38" s="557"/>
      <c r="J38" s="486"/>
      <c r="K38" s="339"/>
      <c r="L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row>
    <row r="39" spans="1:1880" ht="82.5" customHeight="1" x14ac:dyDescent="0.3">
      <c r="A39" s="446">
        <v>35</v>
      </c>
      <c r="B39" s="473" t="s">
        <v>175</v>
      </c>
      <c r="C39" s="469" t="s">
        <v>467</v>
      </c>
      <c r="D39" s="420" t="s">
        <v>534</v>
      </c>
      <c r="E39" s="216" t="e">
        <f>INDEX('PY1 Data(H)'!$A$1:$CZ$98,MATCH('Unit Data from Audit Worksheet'!$A39,'PY1 Data(H)'!$A$1:$A$98,0),MATCH('Unit Data from Audit Worksheet'!$D$2,'PY1 Data(H)'!$A$1:$CZ$1,0))</f>
        <v>#N/A</v>
      </c>
      <c r="F39" s="550">
        <v>0</v>
      </c>
      <c r="G39" s="243"/>
      <c r="H39" s="417"/>
      <c r="I39" s="557"/>
      <c r="J39" s="486"/>
      <c r="K39" s="339"/>
      <c r="L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row>
    <row r="40" spans="1:1880" ht="82.5" customHeight="1" x14ac:dyDescent="0.3">
      <c r="A40" s="446">
        <v>40</v>
      </c>
      <c r="B40" s="473" t="s">
        <v>175</v>
      </c>
      <c r="C40" s="474" t="s">
        <v>535</v>
      </c>
      <c r="D40" s="447" t="s">
        <v>536</v>
      </c>
      <c r="E40" s="216" t="e">
        <f>INDEX('PY1 Data(H)'!$A$1:$CZ$98,MATCH('Unit Data from Audit Worksheet'!$A40,'PY1 Data(H)'!$A$1:$A$98,0),MATCH('Unit Data from Audit Worksheet'!$D$2,'PY1 Data(H)'!$A$1:$CZ$1,0))</f>
        <v>#N/A</v>
      </c>
      <c r="F40" s="550">
        <v>0</v>
      </c>
      <c r="G40" s="243"/>
      <c r="H40" s="417"/>
      <c r="I40" s="557"/>
      <c r="J40" s="102"/>
      <c r="K40" s="339"/>
      <c r="L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c r="DG40" s="102"/>
      <c r="DH40" s="102"/>
      <c r="DI40" s="102"/>
      <c r="DJ40" s="102"/>
      <c r="DK40" s="102"/>
      <c r="DL40" s="102"/>
      <c r="DM40" s="102"/>
      <c r="DN40" s="102"/>
      <c r="DO40" s="102"/>
      <c r="DP40" s="102"/>
      <c r="DQ40" s="102"/>
      <c r="DR40" s="102"/>
    </row>
    <row r="41" spans="1:1880" ht="82.5" customHeight="1" x14ac:dyDescent="0.3">
      <c r="A41" s="446">
        <v>107</v>
      </c>
      <c r="B41" s="473" t="s">
        <v>175</v>
      </c>
      <c r="C41" s="474" t="s">
        <v>535</v>
      </c>
      <c r="D41" s="447" t="s">
        <v>537</v>
      </c>
      <c r="E41" s="216" t="e">
        <f>INDEX('PY1 Data(H)'!$A$1:$CZ$98,MATCH('Unit Data from Audit Worksheet'!$A41,'PY1 Data(H)'!$A$1:$A$98,0),MATCH('Unit Data from Audit Worksheet'!$D$2,'PY1 Data(H)'!$A$1:$CZ$1,0))</f>
        <v>#N/A</v>
      </c>
      <c r="F41" s="550">
        <v>0</v>
      </c>
      <c r="G41" s="243"/>
      <c r="H41" s="417"/>
      <c r="I41" s="557"/>
      <c r="J41" s="486"/>
      <c r="K41" s="339"/>
      <c r="L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02"/>
      <c r="CF41" s="102"/>
      <c r="CG41" s="102"/>
      <c r="CH41" s="102"/>
      <c r="CI41" s="102"/>
      <c r="CJ41" s="102"/>
      <c r="CK41" s="102"/>
      <c r="CL41" s="102"/>
      <c r="CM41" s="102"/>
      <c r="CN41" s="102"/>
      <c r="CO41" s="102"/>
      <c r="CP41" s="102"/>
      <c r="CQ41" s="102"/>
      <c r="CR41" s="102"/>
      <c r="CS41" s="102"/>
      <c r="CT41" s="102"/>
      <c r="CU41" s="102"/>
      <c r="CV41" s="102"/>
      <c r="CW41" s="102"/>
      <c r="CX41" s="102"/>
      <c r="CY41" s="102"/>
      <c r="CZ41" s="102"/>
      <c r="DA41" s="102"/>
      <c r="DB41" s="102"/>
      <c r="DC41" s="102"/>
      <c r="DD41" s="102"/>
      <c r="DE41" s="102"/>
      <c r="DF41" s="102"/>
      <c r="DG41" s="102"/>
      <c r="DH41" s="102"/>
      <c r="DI41" s="102"/>
      <c r="DJ41" s="102"/>
      <c r="DK41" s="102"/>
      <c r="DL41" s="102"/>
      <c r="DM41" s="102"/>
      <c r="DN41" s="102"/>
      <c r="DO41" s="102"/>
      <c r="DP41" s="102"/>
      <c r="DQ41" s="102"/>
      <c r="DR41" s="102"/>
    </row>
    <row r="42" spans="1:1880" ht="82.5" customHeight="1" x14ac:dyDescent="0.3">
      <c r="A42" s="446">
        <v>108</v>
      </c>
      <c r="B42" s="473" t="s">
        <v>175</v>
      </c>
      <c r="C42" s="474" t="s">
        <v>535</v>
      </c>
      <c r="D42" s="447" t="s">
        <v>538</v>
      </c>
      <c r="E42" s="216" t="e">
        <f>INDEX('PY1 Data(H)'!$A$1:$CZ$98,MATCH('Unit Data from Audit Worksheet'!$A42,'PY1 Data(H)'!$A$1:$A$98,0),MATCH('Unit Data from Audit Worksheet'!$D$2,'PY1 Data(H)'!$A$1:$CZ$1,0))</f>
        <v>#N/A</v>
      </c>
      <c r="F42" s="550">
        <v>0</v>
      </c>
      <c r="G42" s="243">
        <f t="shared" ref="G42" si="2">IF(F42&lt;0,"Error: Enter as positive.",)</f>
        <v>0</v>
      </c>
      <c r="H42" s="417"/>
      <c r="I42" s="557"/>
      <c r="J42" s="486"/>
      <c r="K42" s="339"/>
      <c r="L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2"/>
      <c r="BU42" s="102"/>
      <c r="BV42" s="102"/>
      <c r="BW42" s="102"/>
      <c r="BX42" s="102"/>
      <c r="BY42" s="102"/>
      <c r="BZ42" s="102"/>
      <c r="CA42" s="102"/>
      <c r="CB42" s="102"/>
      <c r="CC42" s="102"/>
      <c r="CD42" s="102"/>
      <c r="CE42" s="102"/>
      <c r="CF42" s="102"/>
      <c r="CG42" s="102"/>
      <c r="CH42" s="102"/>
      <c r="CI42" s="102"/>
      <c r="CJ42" s="102"/>
      <c r="CK42" s="102"/>
      <c r="CL42" s="102"/>
      <c r="CM42" s="102"/>
      <c r="CN42" s="102"/>
      <c r="CO42" s="102"/>
      <c r="CP42" s="102"/>
      <c r="CQ42" s="102"/>
      <c r="CR42" s="102"/>
      <c r="CS42" s="102"/>
      <c r="CT42" s="102"/>
      <c r="CU42" s="102"/>
      <c r="CV42" s="102"/>
      <c r="CW42" s="102"/>
      <c r="CX42" s="102"/>
      <c r="CY42" s="102"/>
      <c r="CZ42" s="102"/>
      <c r="DA42" s="102"/>
      <c r="DB42" s="102"/>
      <c r="DC42" s="102"/>
      <c r="DD42" s="102"/>
      <c r="DE42" s="102"/>
      <c r="DF42" s="102"/>
      <c r="DG42" s="102"/>
      <c r="DH42" s="102"/>
      <c r="DI42" s="102"/>
      <c r="DJ42" s="102"/>
      <c r="DK42" s="102"/>
      <c r="DL42" s="102"/>
      <c r="DM42" s="102"/>
      <c r="DN42" s="102"/>
      <c r="DO42" s="102"/>
      <c r="DP42" s="102"/>
      <c r="DQ42" s="102"/>
      <c r="DR42" s="102"/>
    </row>
    <row r="43" spans="1:1880" ht="92.4" customHeight="1" x14ac:dyDescent="0.3">
      <c r="A43" s="446">
        <v>33</v>
      </c>
      <c r="B43" s="473" t="s">
        <v>198</v>
      </c>
      <c r="C43" s="474" t="s">
        <v>472</v>
      </c>
      <c r="D43" s="422" t="s">
        <v>152</v>
      </c>
      <c r="E43" s="216" t="e">
        <f>INDEX('PY1 Data(H)'!$A$1:$CZ$98,MATCH('Unit Data from Audit Worksheet'!$A43,'PY1 Data(H)'!$A$1:$A$98,0),MATCH('Unit Data from Audit Worksheet'!$D$2,'PY1 Data(H)'!$A$1:$CZ$1,0))</f>
        <v>#N/A</v>
      </c>
      <c r="F43" s="550">
        <v>0</v>
      </c>
      <c r="G43" s="243"/>
      <c r="H43" s="417"/>
      <c r="I43" s="557"/>
      <c r="J43" s="486"/>
      <c r="K43" s="339"/>
      <c r="L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2"/>
      <c r="BX43" s="102"/>
      <c r="BY43" s="102"/>
      <c r="BZ43" s="102"/>
      <c r="CA43" s="102"/>
      <c r="CB43" s="102"/>
      <c r="CC43" s="102"/>
      <c r="CD43" s="102"/>
      <c r="CE43" s="102"/>
      <c r="CF43" s="102"/>
      <c r="CG43" s="102"/>
      <c r="CH43" s="102"/>
      <c r="CI43" s="102"/>
      <c r="CJ43" s="102"/>
      <c r="CK43" s="102"/>
      <c r="CL43" s="102"/>
      <c r="CM43" s="102"/>
      <c r="CN43" s="102"/>
      <c r="CO43" s="102"/>
      <c r="CP43" s="102"/>
      <c r="CQ43" s="102"/>
      <c r="CR43" s="102"/>
      <c r="CS43" s="102"/>
      <c r="CT43" s="102"/>
      <c r="CU43" s="102"/>
      <c r="CV43" s="102"/>
      <c r="CW43" s="102"/>
      <c r="CX43" s="102"/>
      <c r="CY43" s="102"/>
      <c r="CZ43" s="102"/>
      <c r="DA43" s="102"/>
      <c r="DB43" s="102"/>
      <c r="DC43" s="102"/>
      <c r="DD43" s="102"/>
      <c r="DE43" s="102"/>
      <c r="DF43" s="102"/>
      <c r="DG43" s="102"/>
      <c r="DH43" s="102"/>
      <c r="DI43" s="102"/>
      <c r="DJ43" s="102"/>
      <c r="DK43" s="102"/>
      <c r="DL43" s="102"/>
      <c r="DM43" s="102"/>
      <c r="DN43" s="102"/>
      <c r="DO43" s="102"/>
      <c r="DP43" s="102"/>
      <c r="DQ43" s="102"/>
      <c r="DR43" s="102"/>
    </row>
    <row r="44" spans="1:1880" ht="92.4" customHeight="1" x14ac:dyDescent="0.3">
      <c r="A44" s="54">
        <v>1052</v>
      </c>
      <c r="B44" s="488" t="s">
        <v>255</v>
      </c>
      <c r="C44" s="488" t="s">
        <v>49</v>
      </c>
      <c r="D44" s="489" t="s">
        <v>563</v>
      </c>
      <c r="E44" s="216" t="e">
        <f>INDEX('PY1 Data(H)'!$A$1:$CZ$98,MATCH('Unit Data from Audit Worksheet'!$A44,'PY1 Data(H)'!$A$1:$A$98,0),MATCH('Unit Data from Audit Worksheet'!$D$2,'PY1 Data(H)'!$A$1:$CZ$1,0))</f>
        <v>#N/A</v>
      </c>
      <c r="F44" s="550">
        <v>0</v>
      </c>
      <c r="G44" s="243"/>
      <c r="H44" s="417"/>
      <c r="I44" s="557"/>
      <c r="J44" s="102"/>
      <c r="K44" s="339"/>
      <c r="L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102"/>
      <c r="DL44" s="102"/>
      <c r="DM44" s="102"/>
      <c r="DN44" s="102"/>
      <c r="DO44" s="102"/>
      <c r="DP44" s="102"/>
      <c r="DQ44" s="102"/>
      <c r="DR44" s="102"/>
    </row>
    <row r="45" spans="1:1880" s="249" customFormat="1" ht="33" customHeight="1" x14ac:dyDescent="0.3">
      <c r="A45" s="54"/>
      <c r="B45" s="482" t="s">
        <v>195</v>
      </c>
      <c r="C45" s="476"/>
      <c r="D45" s="48"/>
      <c r="E45" s="248"/>
      <c r="F45" s="246"/>
      <c r="G45" s="242"/>
      <c r="H45" s="15"/>
      <c r="I45" s="557"/>
      <c r="J45" s="102"/>
      <c r="K45" s="339"/>
      <c r="L45"/>
      <c r="M45" s="16"/>
      <c r="N45" s="109"/>
      <c r="O45" s="16"/>
      <c r="P45" s="16"/>
      <c r="Q45" s="16"/>
      <c r="R45" s="16"/>
      <c r="S45" s="16"/>
      <c r="T45" s="16"/>
      <c r="U45" s="16"/>
      <c r="V45" s="16"/>
      <c r="W45" s="16"/>
      <c r="X45" s="1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c r="LA45" s="16"/>
      <c r="LB45" s="16"/>
      <c r="LC45" s="16"/>
      <c r="LD45" s="16"/>
      <c r="LE45" s="16"/>
      <c r="LF45" s="16"/>
      <c r="LG45" s="16"/>
      <c r="LH45" s="16"/>
      <c r="LI45" s="16"/>
      <c r="LJ45" s="16"/>
      <c r="LK45" s="16"/>
      <c r="LL45" s="16"/>
      <c r="LM45" s="16"/>
      <c r="LN45" s="16"/>
      <c r="LO45" s="16"/>
      <c r="LP45" s="16"/>
      <c r="LQ45" s="16"/>
      <c r="LR45" s="16"/>
      <c r="LS45" s="16"/>
      <c r="LT45" s="16"/>
      <c r="LU45" s="16"/>
      <c r="LV45" s="16"/>
      <c r="LW45" s="16"/>
      <c r="LX45" s="16"/>
      <c r="LY45" s="16"/>
      <c r="LZ45" s="16"/>
      <c r="MA45" s="16"/>
      <c r="MB45" s="16"/>
      <c r="MC45" s="16"/>
      <c r="MD45" s="16"/>
      <c r="ME45" s="16"/>
      <c r="MF45" s="16"/>
      <c r="MG45" s="16"/>
      <c r="MH45" s="16"/>
      <c r="MI45" s="16"/>
      <c r="MJ45" s="16"/>
      <c r="MK45" s="16"/>
      <c r="ML45" s="16"/>
      <c r="MM45" s="16"/>
      <c r="MN45" s="16"/>
      <c r="MO45" s="16"/>
      <c r="MP45" s="16"/>
      <c r="MQ45" s="16"/>
      <c r="MR45" s="16"/>
      <c r="MS45" s="16"/>
      <c r="MT45" s="16"/>
      <c r="MU45" s="16"/>
      <c r="MV45" s="16"/>
      <c r="MW45" s="16"/>
      <c r="MX45" s="16"/>
      <c r="MY45" s="16"/>
      <c r="MZ45" s="16"/>
      <c r="NA45" s="16"/>
      <c r="NB45" s="16"/>
      <c r="NC45" s="16"/>
      <c r="ND45" s="16"/>
      <c r="NE45" s="16"/>
      <c r="NF45" s="16"/>
      <c r="NG45" s="16"/>
      <c r="NH45" s="16"/>
      <c r="NI45" s="16"/>
      <c r="NJ45" s="16"/>
      <c r="NK45" s="16"/>
      <c r="NL45" s="16"/>
      <c r="NM45" s="16"/>
      <c r="NN45" s="16"/>
      <c r="NO45" s="16"/>
      <c r="NP45" s="16"/>
      <c r="NQ45" s="16"/>
      <c r="NR45" s="16"/>
      <c r="NS45" s="16"/>
      <c r="NT45" s="16"/>
      <c r="NU45" s="16"/>
      <c r="NV45" s="16"/>
      <c r="NW45" s="16"/>
      <c r="NX45" s="16"/>
      <c r="NY45" s="16"/>
      <c r="NZ45" s="16"/>
      <c r="OA45" s="16"/>
      <c r="OB45" s="16"/>
      <c r="OC45" s="16"/>
      <c r="OD45" s="16"/>
      <c r="OE45" s="16"/>
      <c r="OF45" s="16"/>
      <c r="OG45" s="16"/>
      <c r="OH45" s="16"/>
      <c r="OI45" s="16"/>
      <c r="OJ45" s="16"/>
      <c r="OK45" s="16"/>
      <c r="OL45" s="16"/>
      <c r="OM45" s="16"/>
      <c r="ON45" s="16"/>
      <c r="OO45" s="16"/>
      <c r="OP45" s="16"/>
      <c r="OQ45" s="16"/>
      <c r="OR45" s="16"/>
      <c r="OS45" s="16"/>
      <c r="OT45" s="16"/>
      <c r="OU45" s="16"/>
      <c r="OV45" s="16"/>
      <c r="OW45" s="16"/>
      <c r="OX45" s="16"/>
      <c r="OY45" s="16"/>
      <c r="OZ45" s="16"/>
      <c r="PA45" s="16"/>
      <c r="PB45" s="16"/>
      <c r="PC45" s="16"/>
      <c r="PD45" s="16"/>
      <c r="PE45" s="16"/>
      <c r="PF45" s="16"/>
      <c r="PG45" s="16"/>
      <c r="PH45" s="16"/>
      <c r="PI45" s="16"/>
      <c r="PJ45" s="16"/>
      <c r="PK45" s="16"/>
      <c r="PL45" s="16"/>
      <c r="PM45" s="16"/>
      <c r="PN45" s="16"/>
      <c r="PO45" s="16"/>
      <c r="PP45" s="16"/>
      <c r="PQ45" s="16"/>
      <c r="PR45" s="16"/>
      <c r="PS45" s="16"/>
      <c r="PT45" s="16"/>
      <c r="PU45" s="16"/>
      <c r="PV45" s="16"/>
      <c r="PW45" s="16"/>
      <c r="PX45" s="16"/>
      <c r="PY45" s="16"/>
      <c r="PZ45" s="16"/>
      <c r="QA45" s="16"/>
      <c r="QB45" s="16"/>
      <c r="QC45" s="16"/>
      <c r="QD45" s="16"/>
      <c r="QE45" s="16"/>
      <c r="QF45" s="16"/>
      <c r="QG45" s="16"/>
      <c r="QH45" s="16"/>
      <c r="QI45" s="16"/>
      <c r="QJ45" s="16"/>
      <c r="QK45" s="16"/>
      <c r="QL45" s="16"/>
      <c r="QM45" s="16"/>
      <c r="QN45" s="16"/>
      <c r="QO45" s="16"/>
      <c r="QP45" s="16"/>
      <c r="QQ45" s="16"/>
      <c r="QR45" s="16"/>
      <c r="QS45" s="16"/>
      <c r="QT45" s="16"/>
      <c r="QU45" s="16"/>
      <c r="QV45" s="16"/>
      <c r="QW45" s="16"/>
      <c r="QX45" s="16"/>
      <c r="QY45" s="16"/>
      <c r="QZ45" s="16"/>
      <c r="RA45" s="16"/>
      <c r="RB45" s="16"/>
      <c r="RC45" s="16"/>
      <c r="RD45" s="16"/>
      <c r="RE45" s="16"/>
      <c r="RF45" s="16"/>
      <c r="RG45" s="16"/>
      <c r="RH45" s="16"/>
      <c r="RI45" s="16"/>
      <c r="RJ45" s="16"/>
      <c r="RK45" s="16"/>
      <c r="RL45" s="16"/>
      <c r="RM45" s="16"/>
      <c r="RN45" s="16"/>
      <c r="RO45" s="16"/>
      <c r="RP45" s="16"/>
      <c r="RQ45" s="16"/>
      <c r="RR45" s="16"/>
      <c r="RS45" s="16"/>
      <c r="RT45" s="16"/>
      <c r="RU45" s="16"/>
      <c r="RV45" s="16"/>
      <c r="RW45" s="16"/>
      <c r="RX45" s="16"/>
      <c r="RY45" s="16"/>
      <c r="RZ45" s="16"/>
      <c r="SA45" s="16"/>
      <c r="SB45" s="16"/>
      <c r="SC45" s="16"/>
      <c r="SD45" s="16"/>
      <c r="SE45" s="16"/>
      <c r="SF45" s="16"/>
      <c r="SG45" s="16"/>
      <c r="SH45" s="16"/>
      <c r="SI45" s="16"/>
      <c r="SJ45" s="16"/>
      <c r="SK45" s="16"/>
      <c r="SL45" s="16"/>
      <c r="SM45" s="16"/>
      <c r="SN45" s="16"/>
      <c r="SO45" s="16"/>
      <c r="SP45" s="16"/>
      <c r="SQ45" s="16"/>
      <c r="SR45" s="16"/>
      <c r="SS45" s="16"/>
      <c r="ST45" s="16"/>
      <c r="SU45" s="16"/>
      <c r="SV45" s="16"/>
      <c r="SW45" s="16"/>
      <c r="SX45" s="16"/>
      <c r="SY45" s="16"/>
      <c r="SZ45" s="16"/>
      <c r="TA45" s="16"/>
      <c r="TB45" s="16"/>
      <c r="TC45" s="16"/>
      <c r="TD45" s="16"/>
      <c r="TE45" s="16"/>
      <c r="TF45" s="16"/>
      <c r="TG45" s="16"/>
      <c r="TH45" s="16"/>
      <c r="TI45" s="16"/>
      <c r="TJ45" s="16"/>
      <c r="TK45" s="16"/>
      <c r="TL45" s="16"/>
      <c r="TM45" s="16"/>
      <c r="TN45" s="16"/>
      <c r="TO45" s="16"/>
      <c r="TP45" s="16"/>
      <c r="TQ45" s="16"/>
      <c r="TR45" s="16"/>
      <c r="TS45" s="16"/>
      <c r="TT45" s="16"/>
      <c r="TU45" s="16"/>
      <c r="TV45" s="16"/>
      <c r="TW45" s="16"/>
      <c r="TX45" s="16"/>
      <c r="TY45" s="16"/>
      <c r="TZ45" s="16"/>
      <c r="UA45" s="16"/>
      <c r="UB45" s="16"/>
      <c r="UC45" s="16"/>
      <c r="UD45" s="16"/>
      <c r="UE45" s="16"/>
      <c r="UF45" s="16"/>
      <c r="UG45" s="16"/>
      <c r="UH45" s="16"/>
      <c r="UI45" s="16"/>
      <c r="UJ45" s="16"/>
      <c r="UK45" s="16"/>
      <c r="UL45" s="16"/>
      <c r="UM45" s="16"/>
      <c r="UN45" s="16"/>
      <c r="UO45" s="16"/>
      <c r="UP45" s="16"/>
      <c r="UQ45" s="16"/>
      <c r="UR45" s="16"/>
      <c r="US45" s="16"/>
      <c r="UT45" s="16"/>
      <c r="UU45" s="16"/>
      <c r="UV45" s="16"/>
      <c r="UW45" s="16"/>
      <c r="UX45" s="16"/>
      <c r="UY45" s="16"/>
      <c r="UZ45" s="16"/>
      <c r="VA45" s="16"/>
      <c r="VB45" s="16"/>
      <c r="VC45" s="16"/>
      <c r="VD45" s="16"/>
      <c r="VE45" s="16"/>
      <c r="VF45" s="16"/>
      <c r="VG45" s="16"/>
      <c r="VH45" s="16"/>
      <c r="VI45" s="16"/>
      <c r="VJ45" s="16"/>
      <c r="VK45" s="16"/>
      <c r="VL45" s="16"/>
      <c r="VM45" s="16"/>
      <c r="VN45" s="16"/>
      <c r="VO45" s="16"/>
      <c r="VP45" s="16"/>
      <c r="VQ45" s="16"/>
      <c r="VR45" s="16"/>
      <c r="VS45" s="16"/>
      <c r="VT45" s="16"/>
      <c r="VU45" s="16"/>
      <c r="VV45" s="16"/>
      <c r="VW45" s="16"/>
      <c r="VX45" s="16"/>
      <c r="VY45" s="16"/>
      <c r="VZ45" s="16"/>
      <c r="WA45" s="16"/>
      <c r="WB45" s="16"/>
      <c r="WC45" s="16"/>
      <c r="WD45" s="16"/>
      <c r="WE45" s="16"/>
      <c r="WF45" s="16"/>
      <c r="WG45" s="16"/>
      <c r="WH45" s="16"/>
      <c r="WI45" s="16"/>
      <c r="WJ45" s="16"/>
      <c r="WK45" s="16"/>
      <c r="WL45" s="16"/>
      <c r="WM45" s="16"/>
      <c r="WN45" s="16"/>
      <c r="WO45" s="16"/>
      <c r="WP45" s="16"/>
      <c r="WQ45" s="16"/>
      <c r="WR45" s="16"/>
      <c r="WS45" s="16"/>
      <c r="WT45" s="16"/>
      <c r="WU45" s="16"/>
      <c r="WV45" s="16"/>
      <c r="WW45" s="16"/>
      <c r="WX45" s="16"/>
      <c r="WY45" s="16"/>
      <c r="WZ45" s="16"/>
      <c r="XA45" s="16"/>
      <c r="XB45" s="16"/>
      <c r="XC45" s="16"/>
      <c r="XD45" s="16"/>
      <c r="XE45" s="16"/>
      <c r="XF45" s="16"/>
      <c r="XG45" s="16"/>
      <c r="XH45" s="16"/>
      <c r="XI45" s="16"/>
      <c r="XJ45" s="16"/>
      <c r="XK45" s="16"/>
      <c r="XL45" s="16"/>
      <c r="XM45" s="16"/>
      <c r="XN45" s="16"/>
      <c r="XO45" s="16"/>
      <c r="XP45" s="16"/>
      <c r="XQ45" s="16"/>
      <c r="XR45" s="16"/>
      <c r="XS45" s="16"/>
      <c r="XT45" s="16"/>
      <c r="XU45" s="16"/>
      <c r="XV45" s="16"/>
      <c r="XW45" s="16"/>
      <c r="XX45" s="16"/>
      <c r="XY45" s="16"/>
      <c r="XZ45" s="16"/>
      <c r="YA45" s="16"/>
      <c r="YB45" s="16"/>
      <c r="YC45" s="16"/>
      <c r="YD45" s="16"/>
      <c r="YE45" s="16"/>
      <c r="YF45" s="16"/>
      <c r="YG45" s="16"/>
      <c r="YH45" s="16"/>
      <c r="YI45" s="16"/>
      <c r="YJ45" s="16"/>
      <c r="YK45" s="16"/>
      <c r="YL45" s="16"/>
      <c r="YM45" s="16"/>
      <c r="YN45" s="16"/>
      <c r="YO45" s="16"/>
      <c r="YP45" s="16"/>
      <c r="YQ45" s="16"/>
      <c r="YR45" s="16"/>
      <c r="YS45" s="16"/>
      <c r="YT45" s="16"/>
      <c r="YU45" s="16"/>
      <c r="YV45" s="16"/>
      <c r="YW45" s="16"/>
      <c r="YX45" s="16"/>
      <c r="YY45" s="16"/>
      <c r="YZ45" s="16"/>
      <c r="ZA45" s="16"/>
      <c r="ZB45" s="16"/>
      <c r="ZC45" s="16"/>
      <c r="ZD45" s="16"/>
      <c r="ZE45" s="16"/>
      <c r="ZF45" s="16"/>
      <c r="ZG45" s="16"/>
      <c r="ZH45" s="16"/>
      <c r="ZI45" s="16"/>
      <c r="ZJ45" s="16"/>
      <c r="ZK45" s="16"/>
      <c r="ZL45" s="16"/>
      <c r="ZM45" s="16"/>
      <c r="ZN45" s="16"/>
      <c r="ZO45" s="16"/>
      <c r="ZP45" s="16"/>
      <c r="ZQ45" s="16"/>
      <c r="ZR45" s="16"/>
      <c r="ZS45" s="16"/>
      <c r="ZT45" s="16"/>
      <c r="ZU45" s="16"/>
      <c r="ZV45" s="16"/>
      <c r="ZW45" s="16"/>
      <c r="ZX45" s="16"/>
      <c r="ZY45" s="16"/>
      <c r="ZZ45" s="16"/>
      <c r="AAA45" s="16"/>
      <c r="AAB45" s="16"/>
      <c r="AAC45" s="16"/>
      <c r="AAD45" s="16"/>
      <c r="AAE45" s="16"/>
      <c r="AAF45" s="16"/>
      <c r="AAG45" s="16"/>
      <c r="AAH45" s="16"/>
      <c r="AAI45" s="16"/>
      <c r="AAJ45" s="16"/>
      <c r="AAK45" s="16"/>
      <c r="AAL45" s="16"/>
      <c r="AAM45" s="16"/>
      <c r="AAN45" s="16"/>
      <c r="AAO45" s="16"/>
      <c r="AAP45" s="16"/>
      <c r="AAQ45" s="16"/>
      <c r="AAR45" s="16"/>
      <c r="AAS45" s="16"/>
      <c r="AAT45" s="16"/>
      <c r="AAU45" s="16"/>
      <c r="AAV45" s="16"/>
      <c r="AAW45" s="16"/>
      <c r="AAX45" s="16"/>
      <c r="AAY45" s="16"/>
      <c r="AAZ45" s="16"/>
      <c r="ABA45" s="16"/>
      <c r="ABB45" s="16"/>
      <c r="ABC45" s="16"/>
      <c r="ABD45" s="16"/>
      <c r="ABE45" s="16"/>
      <c r="ABF45" s="16"/>
      <c r="ABG45" s="16"/>
      <c r="ABH45" s="16"/>
      <c r="ABI45" s="16"/>
      <c r="ABJ45" s="16"/>
      <c r="ABK45" s="16"/>
      <c r="ABL45" s="16"/>
      <c r="ABM45" s="16"/>
      <c r="ABN45" s="16"/>
      <c r="ABO45" s="16"/>
      <c r="ABP45" s="16"/>
      <c r="ABQ45" s="16"/>
      <c r="ABR45" s="16"/>
      <c r="ABS45" s="16"/>
      <c r="ABT45" s="16"/>
      <c r="ABU45" s="16"/>
      <c r="ABV45" s="16"/>
      <c r="ABW45" s="16"/>
      <c r="ABX45" s="16"/>
      <c r="ABY45" s="16"/>
      <c r="ABZ45" s="16"/>
      <c r="ACA45" s="16"/>
      <c r="ACB45" s="16"/>
      <c r="ACC45" s="16"/>
      <c r="ACD45" s="16"/>
      <c r="ACE45" s="16"/>
      <c r="ACF45" s="16"/>
      <c r="ACG45" s="16"/>
      <c r="ACH45" s="16"/>
      <c r="ACI45" s="16"/>
      <c r="ACJ45" s="16"/>
      <c r="ACK45" s="16"/>
      <c r="ACL45" s="16"/>
      <c r="ACM45" s="16"/>
      <c r="ACN45" s="16"/>
      <c r="ACO45" s="16"/>
      <c r="ACP45" s="16"/>
      <c r="ACQ45" s="16"/>
      <c r="ACR45" s="16"/>
      <c r="ACS45" s="16"/>
      <c r="ACT45" s="16"/>
      <c r="ACU45" s="16"/>
      <c r="ACV45" s="16"/>
      <c r="ACW45" s="16"/>
      <c r="ACX45" s="16"/>
      <c r="ACY45" s="16"/>
      <c r="ACZ45" s="16"/>
      <c r="ADA45" s="16"/>
      <c r="ADB45" s="16"/>
      <c r="ADC45" s="16"/>
      <c r="ADD45" s="16"/>
      <c r="ADE45" s="16"/>
      <c r="ADF45" s="16"/>
      <c r="ADG45" s="16"/>
      <c r="ADH45" s="16"/>
      <c r="ADI45" s="16"/>
      <c r="ADJ45" s="16"/>
      <c r="ADK45" s="16"/>
      <c r="ADL45" s="16"/>
      <c r="ADM45" s="16"/>
      <c r="ADN45" s="16"/>
      <c r="ADO45" s="16"/>
      <c r="ADP45" s="16"/>
      <c r="ADQ45" s="16"/>
      <c r="ADR45" s="16"/>
      <c r="ADS45" s="16"/>
      <c r="ADT45" s="16"/>
      <c r="ADU45" s="16"/>
      <c r="ADV45" s="16"/>
      <c r="ADW45" s="16"/>
      <c r="ADX45" s="16"/>
      <c r="ADY45" s="16"/>
      <c r="ADZ45" s="16"/>
      <c r="AEA45" s="16"/>
      <c r="AEB45" s="16"/>
      <c r="AEC45" s="16"/>
      <c r="AED45" s="16"/>
      <c r="AEE45" s="16"/>
      <c r="AEF45" s="16"/>
      <c r="AEG45" s="16"/>
      <c r="AEH45" s="16"/>
      <c r="AEI45" s="16"/>
      <c r="AEJ45" s="16"/>
      <c r="AEK45" s="16"/>
      <c r="AEL45" s="16"/>
      <c r="AEM45" s="16"/>
      <c r="AEN45" s="16"/>
      <c r="AEO45" s="16"/>
      <c r="AEP45" s="16"/>
      <c r="AEQ45" s="16"/>
      <c r="AER45" s="16"/>
      <c r="AES45" s="16"/>
      <c r="AET45" s="16"/>
      <c r="AEU45" s="16"/>
      <c r="AEV45" s="16"/>
      <c r="AEW45" s="16"/>
      <c r="AEX45" s="16"/>
      <c r="AEY45" s="16"/>
      <c r="AEZ45" s="16"/>
      <c r="AFA45" s="16"/>
      <c r="AFB45" s="16"/>
      <c r="AFC45" s="16"/>
      <c r="AFD45" s="16"/>
      <c r="AFE45" s="16"/>
      <c r="AFF45" s="16"/>
      <c r="AFG45" s="16"/>
      <c r="AFH45" s="16"/>
      <c r="AFI45" s="16"/>
      <c r="AFJ45" s="16"/>
      <c r="AFK45" s="16"/>
      <c r="AFL45" s="16"/>
      <c r="AFM45" s="16"/>
      <c r="AFN45" s="16"/>
      <c r="AFO45" s="16"/>
      <c r="AFP45" s="16"/>
      <c r="AFQ45" s="16"/>
      <c r="AFR45" s="16"/>
      <c r="AFS45" s="16"/>
      <c r="AFT45" s="16"/>
      <c r="AFU45" s="16"/>
      <c r="AFV45" s="16"/>
      <c r="AFW45" s="16"/>
      <c r="AFX45" s="16"/>
      <c r="AFY45" s="16"/>
      <c r="AFZ45" s="16"/>
      <c r="AGA45" s="16"/>
      <c r="AGB45" s="16"/>
      <c r="AGC45" s="16"/>
      <c r="AGD45" s="16"/>
      <c r="AGE45" s="16"/>
      <c r="AGF45" s="16"/>
      <c r="AGG45" s="16"/>
      <c r="AGH45" s="16"/>
      <c r="AGI45" s="16"/>
      <c r="AGJ45" s="16"/>
      <c r="AGK45" s="16"/>
      <c r="AGL45" s="16"/>
      <c r="AGM45" s="16"/>
      <c r="AGN45" s="16"/>
      <c r="AGO45" s="16"/>
      <c r="AGP45" s="16"/>
      <c r="AGQ45" s="16"/>
      <c r="AGR45" s="16"/>
      <c r="AGS45" s="16"/>
      <c r="AGT45" s="16"/>
      <c r="AGU45" s="16"/>
      <c r="AGV45" s="16"/>
      <c r="AGW45" s="16"/>
      <c r="AGX45" s="16"/>
      <c r="AGY45" s="16"/>
      <c r="AGZ45" s="16"/>
      <c r="AHA45" s="16"/>
      <c r="AHB45" s="16"/>
      <c r="AHC45" s="16"/>
      <c r="AHD45" s="16"/>
      <c r="AHE45" s="16"/>
      <c r="AHF45" s="16"/>
      <c r="AHG45" s="16"/>
      <c r="AHH45" s="16"/>
      <c r="AHI45" s="16"/>
      <c r="AHJ45" s="16"/>
      <c r="AHK45" s="16"/>
      <c r="AHL45" s="16"/>
      <c r="AHM45" s="16"/>
      <c r="AHN45" s="16"/>
      <c r="AHO45" s="16"/>
      <c r="AHP45" s="16"/>
      <c r="AHQ45" s="16"/>
      <c r="AHR45" s="16"/>
      <c r="AHS45" s="16"/>
      <c r="AHT45" s="16"/>
      <c r="AHU45" s="16"/>
      <c r="AHV45" s="16"/>
      <c r="AHW45" s="16"/>
      <c r="AHX45" s="16"/>
      <c r="AHY45" s="16"/>
      <c r="AHZ45" s="16"/>
      <c r="AIA45" s="16"/>
      <c r="AIB45" s="16"/>
      <c r="AIC45" s="16"/>
      <c r="AID45" s="16"/>
      <c r="AIE45" s="16"/>
      <c r="AIF45" s="16"/>
      <c r="AIG45" s="16"/>
      <c r="AIH45" s="16"/>
      <c r="AII45" s="16"/>
      <c r="AIJ45" s="16"/>
      <c r="AIK45" s="16"/>
      <c r="AIL45" s="16"/>
      <c r="AIM45" s="16"/>
      <c r="AIN45" s="16"/>
      <c r="AIO45" s="16"/>
      <c r="AIP45" s="16"/>
      <c r="AIQ45" s="16"/>
      <c r="AIR45" s="16"/>
      <c r="AIS45" s="16"/>
      <c r="AIT45" s="16"/>
      <c r="AIU45" s="16"/>
      <c r="AIV45" s="16"/>
      <c r="AIW45" s="16"/>
      <c r="AIX45" s="16"/>
      <c r="AIY45" s="16"/>
      <c r="AIZ45" s="16"/>
      <c r="AJA45" s="16"/>
      <c r="AJB45" s="16"/>
      <c r="AJC45" s="16"/>
      <c r="AJD45" s="16"/>
      <c r="AJE45" s="16"/>
      <c r="AJF45" s="16"/>
      <c r="AJG45" s="16"/>
      <c r="AJH45" s="16"/>
      <c r="AJI45" s="16"/>
      <c r="AJJ45" s="16"/>
      <c r="AJK45" s="16"/>
      <c r="AJL45" s="16"/>
      <c r="AJM45" s="16"/>
      <c r="AJN45" s="16"/>
      <c r="AJO45" s="16"/>
      <c r="AJP45" s="16"/>
      <c r="AJQ45" s="16"/>
      <c r="AJR45" s="16"/>
      <c r="AJS45" s="16"/>
      <c r="AJT45" s="16"/>
      <c r="AJU45" s="16"/>
      <c r="AJV45" s="16"/>
      <c r="AJW45" s="16"/>
      <c r="AJX45" s="16"/>
      <c r="AJY45" s="16"/>
      <c r="AJZ45" s="16"/>
      <c r="AKA45" s="16"/>
      <c r="AKB45" s="16"/>
      <c r="AKC45" s="16"/>
      <c r="AKD45" s="16"/>
      <c r="AKE45" s="16"/>
      <c r="AKF45" s="16"/>
      <c r="AKG45" s="16"/>
      <c r="AKH45" s="16"/>
      <c r="AKI45" s="16"/>
      <c r="AKJ45" s="16"/>
      <c r="AKK45" s="16"/>
      <c r="AKL45" s="16"/>
      <c r="AKM45" s="16"/>
      <c r="AKN45" s="16"/>
      <c r="AKO45" s="16"/>
      <c r="AKP45" s="16"/>
      <c r="AKQ45" s="16"/>
      <c r="AKR45" s="16"/>
      <c r="AKS45" s="16"/>
      <c r="AKT45" s="16"/>
      <c r="AKU45" s="16"/>
      <c r="AKV45" s="16"/>
      <c r="AKW45" s="16"/>
      <c r="AKX45" s="16"/>
      <c r="AKY45" s="16"/>
      <c r="AKZ45" s="16"/>
      <c r="ALA45" s="16"/>
      <c r="ALB45" s="16"/>
      <c r="ALC45" s="16"/>
      <c r="ALD45" s="16"/>
      <c r="ALE45" s="16"/>
      <c r="ALF45" s="16"/>
      <c r="ALG45" s="16"/>
      <c r="ALH45" s="16"/>
      <c r="ALI45" s="16"/>
      <c r="ALJ45" s="16"/>
      <c r="ALK45" s="16"/>
      <c r="ALL45" s="16"/>
      <c r="ALM45" s="16"/>
      <c r="ALN45" s="16"/>
      <c r="ALO45" s="16"/>
      <c r="ALP45" s="16"/>
      <c r="ALQ45" s="16"/>
      <c r="ALR45" s="16"/>
      <c r="ALS45" s="16"/>
      <c r="ALT45" s="16"/>
      <c r="ALU45" s="16"/>
      <c r="ALV45" s="16"/>
      <c r="ALW45" s="16"/>
      <c r="ALX45" s="16"/>
      <c r="ALY45" s="16"/>
      <c r="ALZ45" s="16"/>
      <c r="AMA45" s="16"/>
      <c r="AMB45" s="16"/>
      <c r="AMC45" s="16"/>
      <c r="AMD45" s="16"/>
      <c r="AME45" s="16"/>
      <c r="AMF45" s="16"/>
      <c r="AMG45" s="16"/>
      <c r="AMH45" s="16"/>
      <c r="AMI45" s="16"/>
      <c r="AMJ45" s="16"/>
      <c r="AMK45" s="16"/>
      <c r="AML45" s="16"/>
      <c r="AMM45" s="16"/>
      <c r="AMN45" s="16"/>
      <c r="AMO45" s="16"/>
      <c r="AMP45" s="16"/>
      <c r="AMQ45" s="16"/>
      <c r="AMR45" s="16"/>
      <c r="AMS45" s="16"/>
      <c r="AMT45" s="16"/>
      <c r="AMU45" s="16"/>
      <c r="AMV45" s="16"/>
      <c r="AMW45" s="16"/>
      <c r="AMX45" s="16"/>
      <c r="AMY45" s="16"/>
      <c r="AMZ45" s="16"/>
      <c r="ANA45" s="16"/>
      <c r="ANB45" s="16"/>
      <c r="ANC45" s="16"/>
      <c r="AND45" s="16"/>
      <c r="ANE45" s="16"/>
      <c r="ANF45" s="16"/>
      <c r="ANG45" s="16"/>
      <c r="ANH45" s="16"/>
      <c r="ANI45" s="16"/>
      <c r="ANJ45" s="16"/>
      <c r="ANK45" s="16"/>
      <c r="ANL45" s="16"/>
      <c r="ANM45" s="16"/>
      <c r="ANN45" s="16"/>
      <c r="ANO45" s="16"/>
      <c r="ANP45" s="16"/>
      <c r="ANQ45" s="16"/>
      <c r="ANR45" s="16"/>
      <c r="ANS45" s="16"/>
      <c r="ANT45" s="16"/>
      <c r="ANU45" s="16"/>
      <c r="ANV45" s="16"/>
      <c r="ANW45" s="16"/>
      <c r="ANX45" s="16"/>
      <c r="ANY45" s="16"/>
      <c r="ANZ45" s="16"/>
      <c r="AOA45" s="16"/>
      <c r="AOB45" s="16"/>
      <c r="AOC45" s="16"/>
      <c r="AOD45" s="16"/>
      <c r="AOE45" s="16"/>
      <c r="AOF45" s="16"/>
      <c r="AOG45" s="16"/>
      <c r="AOH45" s="16"/>
      <c r="AOI45" s="16"/>
      <c r="AOJ45" s="16"/>
      <c r="AOK45" s="16"/>
      <c r="AOL45" s="16"/>
      <c r="AOM45" s="16"/>
      <c r="AON45" s="16"/>
      <c r="AOO45" s="16"/>
      <c r="AOP45" s="16"/>
      <c r="AOQ45" s="16"/>
      <c r="AOR45" s="16"/>
      <c r="AOS45" s="16"/>
      <c r="AOT45" s="16"/>
      <c r="AOU45" s="16"/>
      <c r="AOV45" s="16"/>
      <c r="AOW45" s="16"/>
      <c r="AOX45" s="16"/>
      <c r="AOY45" s="16"/>
      <c r="AOZ45" s="16"/>
      <c r="APA45" s="16"/>
      <c r="APB45" s="16"/>
      <c r="APC45" s="16"/>
      <c r="APD45" s="16"/>
      <c r="APE45" s="16"/>
      <c r="APF45" s="16"/>
      <c r="APG45" s="16"/>
      <c r="APH45" s="16"/>
      <c r="API45" s="16"/>
      <c r="APJ45" s="16"/>
      <c r="APK45" s="16"/>
      <c r="APL45" s="16"/>
      <c r="APM45" s="16"/>
      <c r="APN45" s="16"/>
      <c r="APO45" s="16"/>
      <c r="APP45" s="16"/>
      <c r="APQ45" s="16"/>
      <c r="APR45" s="16"/>
      <c r="APS45" s="16"/>
      <c r="APT45" s="16"/>
      <c r="APU45" s="16"/>
      <c r="APV45" s="16"/>
      <c r="APW45" s="16"/>
      <c r="APX45" s="16"/>
      <c r="APY45" s="16"/>
      <c r="APZ45" s="16"/>
      <c r="AQA45" s="16"/>
      <c r="AQB45" s="16"/>
      <c r="AQC45" s="16"/>
      <c r="AQD45" s="16"/>
      <c r="AQE45" s="16"/>
      <c r="AQF45" s="16"/>
      <c r="AQG45" s="16"/>
      <c r="AQH45" s="16"/>
      <c r="AQI45" s="16"/>
      <c r="AQJ45" s="16"/>
      <c r="AQK45" s="16"/>
      <c r="AQL45" s="16"/>
      <c r="AQM45" s="16"/>
      <c r="AQN45" s="16"/>
      <c r="AQO45" s="16"/>
      <c r="AQP45" s="16"/>
      <c r="AQQ45" s="16"/>
      <c r="AQR45" s="16"/>
      <c r="AQS45" s="16"/>
      <c r="AQT45" s="16"/>
      <c r="AQU45" s="16"/>
      <c r="AQV45" s="16"/>
      <c r="AQW45" s="16"/>
      <c r="AQX45" s="16"/>
      <c r="AQY45" s="16"/>
      <c r="AQZ45" s="16"/>
      <c r="ARA45" s="16"/>
      <c r="ARB45" s="16"/>
      <c r="ARC45" s="16"/>
      <c r="ARD45" s="16"/>
      <c r="ARE45" s="16"/>
      <c r="ARF45" s="16"/>
      <c r="ARG45" s="16"/>
      <c r="ARH45" s="16"/>
      <c r="ARI45" s="16"/>
      <c r="ARJ45" s="16"/>
      <c r="ARK45" s="16"/>
      <c r="ARL45" s="16"/>
      <c r="ARM45" s="16"/>
      <c r="ARN45" s="16"/>
      <c r="ARO45" s="16"/>
      <c r="ARP45" s="16"/>
      <c r="ARQ45" s="16"/>
      <c r="ARR45" s="16"/>
      <c r="ARS45" s="16"/>
      <c r="ART45" s="16"/>
      <c r="ARU45" s="16"/>
      <c r="ARV45" s="16"/>
      <c r="ARW45" s="16"/>
      <c r="ARX45" s="16"/>
      <c r="ARY45" s="16"/>
      <c r="ARZ45" s="16"/>
      <c r="ASA45" s="16"/>
      <c r="ASB45" s="16"/>
      <c r="ASC45" s="16"/>
      <c r="ASD45" s="16"/>
      <c r="ASE45" s="16"/>
      <c r="ASF45" s="16"/>
      <c r="ASG45" s="16"/>
      <c r="ASH45" s="16"/>
      <c r="ASI45" s="16"/>
      <c r="ASJ45" s="16"/>
      <c r="ASK45" s="16"/>
      <c r="ASL45" s="16"/>
      <c r="ASM45" s="16"/>
      <c r="ASN45" s="16"/>
      <c r="ASO45" s="16"/>
      <c r="ASP45" s="16"/>
      <c r="ASQ45" s="16"/>
      <c r="ASR45" s="16"/>
      <c r="ASS45" s="16"/>
      <c r="AST45" s="16"/>
      <c r="ASU45" s="16"/>
      <c r="ASV45" s="16"/>
      <c r="ASW45" s="16"/>
      <c r="ASX45" s="16"/>
      <c r="ASY45" s="16"/>
      <c r="ASZ45" s="16"/>
      <c r="ATA45" s="16"/>
      <c r="ATB45" s="16"/>
      <c r="ATC45" s="16"/>
      <c r="ATD45" s="16"/>
      <c r="ATE45" s="16"/>
      <c r="ATF45" s="16"/>
      <c r="ATG45" s="16"/>
      <c r="ATH45" s="16"/>
      <c r="ATI45" s="16"/>
      <c r="ATJ45" s="16"/>
      <c r="ATK45" s="16"/>
      <c r="ATL45" s="16"/>
      <c r="ATM45" s="16"/>
      <c r="ATN45" s="16"/>
      <c r="ATO45" s="16"/>
      <c r="ATP45" s="16"/>
      <c r="ATQ45" s="16"/>
      <c r="ATR45" s="16"/>
      <c r="ATS45" s="16"/>
      <c r="ATT45" s="16"/>
      <c r="ATU45" s="16"/>
      <c r="ATV45" s="16"/>
      <c r="ATW45" s="16"/>
      <c r="ATX45" s="16"/>
      <c r="ATY45" s="16"/>
      <c r="ATZ45" s="16"/>
      <c r="AUA45" s="16"/>
      <c r="AUB45" s="16"/>
      <c r="AUC45" s="16"/>
      <c r="AUD45" s="16"/>
      <c r="AUE45" s="16"/>
      <c r="AUF45" s="16"/>
      <c r="AUG45" s="16"/>
      <c r="AUH45" s="16"/>
      <c r="AUI45" s="16"/>
      <c r="AUJ45" s="16"/>
      <c r="AUK45" s="16"/>
      <c r="AUL45" s="16"/>
      <c r="AUM45" s="16"/>
      <c r="AUN45" s="16"/>
      <c r="AUO45" s="16"/>
      <c r="AUP45" s="16"/>
      <c r="AUQ45" s="16"/>
      <c r="AUR45" s="16"/>
      <c r="AUS45" s="16"/>
      <c r="AUT45" s="16"/>
      <c r="AUU45" s="16"/>
      <c r="AUV45" s="16"/>
      <c r="AUW45" s="16"/>
      <c r="AUX45" s="16"/>
      <c r="AUY45" s="16"/>
      <c r="AUZ45" s="16"/>
      <c r="AVA45" s="16"/>
      <c r="AVB45" s="16"/>
      <c r="AVC45" s="16"/>
      <c r="AVD45" s="16"/>
      <c r="AVE45" s="16"/>
      <c r="AVF45" s="16"/>
      <c r="AVG45" s="16"/>
      <c r="AVH45" s="16"/>
      <c r="AVI45" s="16"/>
      <c r="AVJ45" s="16"/>
      <c r="AVK45" s="16"/>
      <c r="AVL45" s="16"/>
      <c r="AVM45" s="16"/>
      <c r="AVN45" s="16"/>
      <c r="AVO45" s="16"/>
      <c r="AVP45" s="16"/>
      <c r="AVQ45" s="16"/>
      <c r="AVR45" s="16"/>
      <c r="AVS45" s="16"/>
      <c r="AVT45" s="16"/>
      <c r="AVU45" s="16"/>
      <c r="AVV45" s="16"/>
      <c r="AVW45" s="16"/>
      <c r="AVX45" s="16"/>
      <c r="AVY45" s="16"/>
      <c r="AVZ45" s="16"/>
      <c r="AWA45" s="16"/>
      <c r="AWB45" s="16"/>
      <c r="AWC45" s="16"/>
      <c r="AWD45" s="16"/>
      <c r="AWE45" s="16"/>
      <c r="AWF45" s="16"/>
      <c r="AWG45" s="16"/>
      <c r="AWH45" s="16"/>
      <c r="AWI45" s="16"/>
      <c r="AWJ45" s="16"/>
      <c r="AWK45" s="16"/>
      <c r="AWL45" s="16"/>
      <c r="AWM45" s="16"/>
      <c r="AWN45" s="16"/>
      <c r="AWO45" s="16"/>
      <c r="AWP45" s="16"/>
      <c r="AWQ45" s="16"/>
      <c r="AWR45" s="16"/>
      <c r="AWS45" s="16"/>
      <c r="AWT45" s="16"/>
      <c r="AWU45" s="16"/>
      <c r="AWV45" s="16"/>
      <c r="AWW45" s="16"/>
      <c r="AWX45" s="16"/>
      <c r="AWY45" s="16"/>
      <c r="AWZ45" s="16"/>
      <c r="AXA45" s="16"/>
      <c r="AXB45" s="16"/>
      <c r="AXC45" s="16"/>
      <c r="AXD45" s="16"/>
      <c r="AXE45" s="16"/>
      <c r="AXF45" s="16"/>
      <c r="AXG45" s="16"/>
      <c r="AXH45" s="16"/>
      <c r="AXI45" s="16"/>
      <c r="AXJ45" s="16"/>
      <c r="AXK45" s="16"/>
      <c r="AXL45" s="16"/>
      <c r="AXM45" s="16"/>
      <c r="AXN45" s="16"/>
      <c r="AXO45" s="16"/>
      <c r="AXP45" s="16"/>
      <c r="AXQ45" s="16"/>
      <c r="AXR45" s="16"/>
      <c r="AXS45" s="16"/>
      <c r="AXT45" s="16"/>
      <c r="AXU45" s="16"/>
      <c r="AXV45" s="16"/>
      <c r="AXW45" s="16"/>
      <c r="AXX45" s="16"/>
      <c r="AXY45" s="16"/>
      <c r="AXZ45" s="16"/>
      <c r="AYA45" s="16"/>
      <c r="AYB45" s="16"/>
      <c r="AYC45" s="16"/>
      <c r="AYD45" s="16"/>
      <c r="AYE45" s="16"/>
      <c r="AYF45" s="16"/>
      <c r="AYG45" s="16"/>
      <c r="AYH45" s="16"/>
      <c r="AYI45" s="16"/>
      <c r="AYJ45" s="16"/>
      <c r="AYK45" s="16"/>
      <c r="AYL45" s="16"/>
      <c r="AYM45" s="16"/>
      <c r="AYN45" s="16"/>
      <c r="AYO45" s="16"/>
      <c r="AYP45" s="16"/>
      <c r="AYQ45" s="16"/>
      <c r="AYR45" s="16"/>
      <c r="AYS45" s="16"/>
      <c r="AYT45" s="16"/>
      <c r="AYU45" s="16"/>
      <c r="AYV45" s="16"/>
      <c r="AYW45" s="16"/>
      <c r="AYX45" s="16"/>
      <c r="AYY45" s="16"/>
      <c r="AYZ45" s="16"/>
      <c r="AZA45" s="16"/>
      <c r="AZB45" s="16"/>
      <c r="AZC45" s="16"/>
      <c r="AZD45" s="16"/>
      <c r="AZE45" s="16"/>
      <c r="AZF45" s="16"/>
      <c r="AZG45" s="16"/>
      <c r="AZH45" s="16"/>
      <c r="AZI45" s="16"/>
      <c r="AZJ45" s="16"/>
      <c r="AZK45" s="16"/>
      <c r="AZL45" s="16"/>
      <c r="AZM45" s="16"/>
      <c r="AZN45" s="16"/>
      <c r="AZO45" s="16"/>
      <c r="AZP45" s="16"/>
      <c r="AZQ45" s="16"/>
      <c r="AZR45" s="16"/>
      <c r="AZS45" s="16"/>
      <c r="AZT45" s="16"/>
      <c r="AZU45" s="16"/>
      <c r="AZV45" s="16"/>
      <c r="AZW45" s="16"/>
      <c r="AZX45" s="16"/>
      <c r="AZY45" s="16"/>
      <c r="AZZ45" s="16"/>
      <c r="BAA45" s="16"/>
      <c r="BAB45" s="16"/>
      <c r="BAC45" s="16"/>
      <c r="BAD45" s="16"/>
      <c r="BAE45" s="16"/>
      <c r="BAF45" s="16"/>
      <c r="BAG45" s="16"/>
      <c r="BAH45" s="16"/>
      <c r="BAI45" s="16"/>
      <c r="BAJ45" s="16"/>
      <c r="BAK45" s="16"/>
      <c r="BAL45" s="16"/>
      <c r="BAM45" s="16"/>
      <c r="BAN45" s="16"/>
      <c r="BAO45" s="16"/>
      <c r="BAP45" s="16"/>
      <c r="BAQ45" s="16"/>
      <c r="BAR45" s="16"/>
      <c r="BAS45" s="16"/>
      <c r="BAT45" s="16"/>
      <c r="BAU45" s="16"/>
      <c r="BAV45" s="16"/>
      <c r="BAW45" s="16"/>
      <c r="BAX45" s="16"/>
      <c r="BAY45" s="16"/>
      <c r="BAZ45" s="16"/>
      <c r="BBA45" s="16"/>
      <c r="BBB45" s="16"/>
      <c r="BBC45" s="16"/>
      <c r="BBD45" s="16"/>
      <c r="BBE45" s="16"/>
      <c r="BBF45" s="16"/>
      <c r="BBG45" s="16"/>
      <c r="BBH45" s="16"/>
      <c r="BBI45" s="16"/>
      <c r="BBJ45" s="16"/>
      <c r="BBK45" s="16"/>
      <c r="BBL45" s="16"/>
      <c r="BBM45" s="16"/>
      <c r="BBN45" s="16"/>
      <c r="BBO45" s="16"/>
      <c r="BBP45" s="16"/>
      <c r="BBQ45" s="16"/>
      <c r="BBR45" s="16"/>
      <c r="BBS45" s="16"/>
      <c r="BBT45" s="16"/>
      <c r="BBU45" s="16"/>
      <c r="BBV45" s="16"/>
      <c r="BBW45" s="16"/>
      <c r="BBX45" s="16"/>
      <c r="BBY45" s="16"/>
      <c r="BBZ45" s="16"/>
      <c r="BCA45" s="16"/>
      <c r="BCB45" s="16"/>
      <c r="BCC45" s="16"/>
      <c r="BCD45" s="16"/>
      <c r="BCE45" s="16"/>
      <c r="BCF45" s="16"/>
      <c r="BCG45" s="16"/>
      <c r="BCH45" s="16"/>
      <c r="BCI45" s="16"/>
      <c r="BCJ45" s="16"/>
      <c r="BCK45" s="16"/>
      <c r="BCL45" s="16"/>
      <c r="BCM45" s="16"/>
      <c r="BCN45" s="16"/>
      <c r="BCO45" s="16"/>
      <c r="BCP45" s="16"/>
      <c r="BCQ45" s="16"/>
      <c r="BCR45" s="16"/>
      <c r="BCS45" s="16"/>
      <c r="BCT45" s="16"/>
      <c r="BCU45" s="16"/>
      <c r="BCV45" s="16"/>
      <c r="BCW45" s="16"/>
      <c r="BCX45" s="16"/>
      <c r="BCY45" s="16"/>
      <c r="BCZ45" s="16"/>
      <c r="BDA45" s="16"/>
      <c r="BDB45" s="16"/>
      <c r="BDC45" s="16"/>
      <c r="BDD45" s="16"/>
      <c r="BDE45" s="16"/>
      <c r="BDF45" s="16"/>
      <c r="BDG45" s="16"/>
      <c r="BDH45" s="16"/>
      <c r="BDI45" s="16"/>
      <c r="BDJ45" s="16"/>
      <c r="BDK45" s="16"/>
      <c r="BDL45" s="16"/>
      <c r="BDM45" s="16"/>
      <c r="BDN45" s="16"/>
      <c r="BDO45" s="16"/>
      <c r="BDP45" s="16"/>
      <c r="BDQ45" s="16"/>
      <c r="BDR45" s="16"/>
      <c r="BDS45" s="16"/>
      <c r="BDT45" s="16"/>
      <c r="BDU45" s="16"/>
      <c r="BDV45" s="16"/>
      <c r="BDW45" s="16"/>
      <c r="BDX45" s="16"/>
      <c r="BDY45" s="16"/>
      <c r="BDZ45" s="16"/>
      <c r="BEA45" s="16"/>
      <c r="BEB45" s="16"/>
      <c r="BEC45" s="16"/>
      <c r="BED45" s="16"/>
      <c r="BEE45" s="16"/>
      <c r="BEF45" s="16"/>
      <c r="BEG45" s="16"/>
      <c r="BEH45" s="16"/>
      <c r="BEI45" s="16"/>
      <c r="BEJ45" s="16"/>
      <c r="BEK45" s="16"/>
      <c r="BEL45" s="16"/>
      <c r="BEM45" s="16"/>
      <c r="BEN45" s="16"/>
      <c r="BEO45" s="16"/>
      <c r="BEP45" s="16"/>
      <c r="BEQ45" s="16"/>
      <c r="BER45" s="16"/>
      <c r="BES45" s="16"/>
      <c r="BET45" s="16"/>
      <c r="BEU45" s="16"/>
      <c r="BEV45" s="16"/>
      <c r="BEW45" s="16"/>
      <c r="BEX45" s="16"/>
      <c r="BEY45" s="16"/>
      <c r="BEZ45" s="16"/>
      <c r="BFA45" s="16"/>
      <c r="BFB45" s="16"/>
      <c r="BFC45" s="16"/>
      <c r="BFD45" s="16"/>
      <c r="BFE45" s="16"/>
      <c r="BFF45" s="16"/>
      <c r="BFG45" s="16"/>
      <c r="BFH45" s="16"/>
      <c r="BFI45" s="16"/>
      <c r="BFJ45" s="16"/>
      <c r="BFK45" s="16"/>
      <c r="BFL45" s="16"/>
      <c r="BFM45" s="16"/>
      <c r="BFN45" s="16"/>
      <c r="BFO45" s="16"/>
      <c r="BFP45" s="16"/>
      <c r="BFQ45" s="16"/>
      <c r="BFR45" s="16"/>
      <c r="BFS45" s="16"/>
      <c r="BFT45" s="16"/>
      <c r="BFU45" s="16"/>
      <c r="BFV45" s="16"/>
      <c r="BFW45" s="16"/>
      <c r="BFX45" s="16"/>
      <c r="BFY45" s="16"/>
      <c r="BFZ45" s="16"/>
      <c r="BGA45" s="16"/>
      <c r="BGB45" s="16"/>
      <c r="BGC45" s="16"/>
      <c r="BGD45" s="16"/>
      <c r="BGE45" s="16"/>
      <c r="BGF45" s="16"/>
      <c r="BGG45" s="16"/>
      <c r="BGH45" s="16"/>
      <c r="BGI45" s="16"/>
      <c r="BGJ45" s="16"/>
      <c r="BGK45" s="16"/>
      <c r="BGL45" s="16"/>
      <c r="BGM45" s="16"/>
      <c r="BGN45" s="16"/>
      <c r="BGO45" s="16"/>
      <c r="BGP45" s="16"/>
      <c r="BGQ45" s="16"/>
      <c r="BGR45" s="16"/>
      <c r="BGS45" s="16"/>
      <c r="BGT45" s="16"/>
      <c r="BGU45" s="16"/>
      <c r="BGV45" s="16"/>
      <c r="BGW45" s="16"/>
      <c r="BGX45" s="16"/>
      <c r="BGY45" s="16"/>
      <c r="BGZ45" s="16"/>
      <c r="BHA45" s="16"/>
      <c r="BHB45" s="16"/>
      <c r="BHC45" s="16"/>
      <c r="BHD45" s="16"/>
      <c r="BHE45" s="16"/>
      <c r="BHF45" s="16"/>
      <c r="BHG45" s="16"/>
      <c r="BHH45" s="16"/>
      <c r="BHI45" s="16"/>
      <c r="BHJ45" s="16"/>
      <c r="BHK45" s="16"/>
      <c r="BHL45" s="16"/>
      <c r="BHM45" s="16"/>
      <c r="BHN45" s="16"/>
      <c r="BHO45" s="16"/>
      <c r="BHP45" s="16"/>
      <c r="BHQ45" s="16"/>
      <c r="BHR45" s="16"/>
      <c r="BHS45" s="16"/>
      <c r="BHT45" s="16"/>
      <c r="BHU45" s="16"/>
      <c r="BHV45" s="16"/>
      <c r="BHW45" s="16"/>
      <c r="BHX45" s="16"/>
      <c r="BHY45" s="16"/>
      <c r="BHZ45" s="16"/>
      <c r="BIA45" s="16"/>
      <c r="BIB45" s="16"/>
      <c r="BIC45" s="16"/>
      <c r="BID45" s="16"/>
      <c r="BIE45" s="16"/>
      <c r="BIF45" s="16"/>
      <c r="BIG45" s="16"/>
      <c r="BIH45" s="16"/>
      <c r="BII45" s="16"/>
      <c r="BIJ45" s="16"/>
      <c r="BIK45" s="16"/>
      <c r="BIL45" s="16"/>
      <c r="BIM45" s="16"/>
      <c r="BIN45" s="16"/>
      <c r="BIO45" s="16"/>
      <c r="BIP45" s="16"/>
      <c r="BIQ45" s="16"/>
      <c r="BIR45" s="16"/>
      <c r="BIS45" s="16"/>
      <c r="BIT45" s="16"/>
      <c r="BIU45" s="16"/>
      <c r="BIV45" s="16"/>
      <c r="BIW45" s="16"/>
      <c r="BIX45" s="16"/>
      <c r="BIY45" s="16"/>
      <c r="BIZ45" s="16"/>
      <c r="BJA45" s="16"/>
      <c r="BJB45" s="16"/>
      <c r="BJC45" s="16"/>
      <c r="BJD45" s="16"/>
      <c r="BJE45" s="16"/>
      <c r="BJF45" s="16"/>
      <c r="BJG45" s="16"/>
      <c r="BJH45" s="16"/>
      <c r="BJI45" s="16"/>
      <c r="BJJ45" s="16"/>
      <c r="BJK45" s="16"/>
      <c r="BJL45" s="16"/>
      <c r="BJM45" s="16"/>
      <c r="BJN45" s="16"/>
      <c r="BJO45" s="16"/>
      <c r="BJP45" s="16"/>
      <c r="BJQ45" s="16"/>
      <c r="BJR45" s="16"/>
      <c r="BJS45" s="16"/>
      <c r="BJT45" s="16"/>
      <c r="BJU45" s="16"/>
      <c r="BJV45" s="16"/>
      <c r="BJW45" s="16"/>
      <c r="BJX45" s="16"/>
      <c r="BJY45" s="16"/>
      <c r="BJZ45" s="16"/>
      <c r="BKA45" s="16"/>
      <c r="BKB45" s="16"/>
      <c r="BKC45" s="16"/>
      <c r="BKD45" s="16"/>
      <c r="BKE45" s="16"/>
      <c r="BKF45" s="16"/>
      <c r="BKG45" s="16"/>
      <c r="BKH45" s="16"/>
      <c r="BKI45" s="16"/>
      <c r="BKJ45" s="16"/>
      <c r="BKK45" s="16"/>
      <c r="BKL45" s="16"/>
      <c r="BKM45" s="16"/>
      <c r="BKN45" s="16"/>
      <c r="BKO45" s="16"/>
      <c r="BKP45" s="16"/>
      <c r="BKQ45" s="16"/>
      <c r="BKR45" s="16"/>
      <c r="BKS45" s="16"/>
      <c r="BKT45" s="16"/>
      <c r="BKU45" s="16"/>
      <c r="BKV45" s="16"/>
      <c r="BKW45" s="16"/>
      <c r="BKX45" s="16"/>
      <c r="BKY45" s="16"/>
      <c r="BKZ45" s="16"/>
      <c r="BLA45" s="16"/>
      <c r="BLB45" s="16"/>
      <c r="BLC45" s="16"/>
      <c r="BLD45" s="16"/>
      <c r="BLE45" s="16"/>
      <c r="BLF45" s="16"/>
      <c r="BLG45" s="16"/>
      <c r="BLH45" s="16"/>
      <c r="BLI45" s="16"/>
      <c r="BLJ45" s="16"/>
      <c r="BLK45" s="16"/>
      <c r="BLL45" s="16"/>
      <c r="BLM45" s="16"/>
      <c r="BLN45" s="16"/>
      <c r="BLO45" s="16"/>
      <c r="BLP45" s="16"/>
      <c r="BLQ45" s="16"/>
      <c r="BLR45" s="16"/>
      <c r="BLS45" s="16"/>
      <c r="BLT45" s="16"/>
      <c r="BLU45" s="16"/>
      <c r="BLV45" s="16"/>
      <c r="BLW45" s="16"/>
      <c r="BLX45" s="16"/>
      <c r="BLY45" s="16"/>
      <c r="BLZ45" s="16"/>
      <c r="BMA45" s="16"/>
      <c r="BMB45" s="16"/>
      <c r="BMC45" s="16"/>
      <c r="BMD45" s="16"/>
      <c r="BME45" s="16"/>
      <c r="BMF45" s="16"/>
      <c r="BMG45" s="16"/>
      <c r="BMH45" s="16"/>
      <c r="BMI45" s="16"/>
      <c r="BMJ45" s="16"/>
      <c r="BMK45" s="16"/>
      <c r="BML45" s="16"/>
      <c r="BMM45" s="16"/>
      <c r="BMN45" s="16"/>
      <c r="BMO45" s="16"/>
      <c r="BMP45" s="16"/>
      <c r="BMQ45" s="16"/>
      <c r="BMR45" s="16"/>
      <c r="BMS45" s="16"/>
      <c r="BMT45" s="16"/>
      <c r="BMU45" s="16"/>
      <c r="BMV45" s="16"/>
      <c r="BMW45" s="16"/>
      <c r="BMX45" s="16"/>
      <c r="BMY45" s="16"/>
      <c r="BMZ45" s="16"/>
      <c r="BNA45" s="16"/>
      <c r="BNB45" s="16"/>
      <c r="BNC45" s="16"/>
      <c r="BND45" s="16"/>
      <c r="BNE45" s="16"/>
      <c r="BNF45" s="16"/>
      <c r="BNG45" s="16"/>
      <c r="BNH45" s="16"/>
      <c r="BNI45" s="16"/>
      <c r="BNJ45" s="16"/>
      <c r="BNK45" s="16"/>
      <c r="BNL45" s="16"/>
      <c r="BNM45" s="16"/>
      <c r="BNN45" s="16"/>
      <c r="BNO45" s="16"/>
      <c r="BNP45" s="16"/>
      <c r="BNQ45" s="16"/>
      <c r="BNR45" s="16"/>
      <c r="BNS45" s="16"/>
      <c r="BNT45" s="16"/>
      <c r="BNU45" s="16"/>
      <c r="BNV45" s="16"/>
      <c r="BNW45" s="16"/>
      <c r="BNX45" s="16"/>
      <c r="BNY45" s="16"/>
      <c r="BNZ45" s="16"/>
      <c r="BOA45" s="16"/>
      <c r="BOB45" s="16"/>
      <c r="BOC45" s="16"/>
      <c r="BOD45" s="16"/>
      <c r="BOE45" s="16"/>
      <c r="BOF45" s="16"/>
      <c r="BOG45" s="16"/>
      <c r="BOH45" s="16"/>
      <c r="BOI45" s="16"/>
      <c r="BOJ45" s="16"/>
      <c r="BOK45" s="16"/>
      <c r="BOL45" s="16"/>
      <c r="BOM45" s="16"/>
      <c r="BON45" s="16"/>
      <c r="BOO45" s="16"/>
      <c r="BOP45" s="16"/>
      <c r="BOQ45" s="16"/>
      <c r="BOR45" s="16"/>
      <c r="BOS45" s="16"/>
      <c r="BOT45" s="16"/>
      <c r="BOU45" s="16"/>
      <c r="BOV45" s="16"/>
      <c r="BOW45" s="16"/>
      <c r="BOX45" s="16"/>
      <c r="BOY45" s="16"/>
      <c r="BOZ45" s="16"/>
      <c r="BPA45" s="16"/>
      <c r="BPB45" s="16"/>
      <c r="BPC45" s="16"/>
      <c r="BPD45" s="16"/>
      <c r="BPE45" s="16"/>
      <c r="BPF45" s="16"/>
      <c r="BPG45" s="16"/>
      <c r="BPH45" s="16"/>
      <c r="BPI45" s="16"/>
      <c r="BPJ45" s="16"/>
      <c r="BPK45" s="16"/>
      <c r="BPL45" s="16"/>
      <c r="BPM45" s="16"/>
      <c r="BPN45" s="16"/>
      <c r="BPO45" s="16"/>
      <c r="BPP45" s="16"/>
      <c r="BPQ45" s="16"/>
      <c r="BPR45" s="16"/>
      <c r="BPS45" s="16"/>
      <c r="BPT45" s="16"/>
      <c r="BPU45" s="16"/>
      <c r="BPV45" s="16"/>
      <c r="BPW45" s="16"/>
      <c r="BPX45" s="16"/>
      <c r="BPY45" s="16"/>
      <c r="BPZ45" s="16"/>
      <c r="BQA45" s="16"/>
      <c r="BQB45" s="16"/>
      <c r="BQC45" s="16"/>
      <c r="BQD45" s="16"/>
      <c r="BQE45" s="16"/>
      <c r="BQF45" s="16"/>
      <c r="BQG45" s="16"/>
      <c r="BQH45" s="16"/>
      <c r="BQI45" s="16"/>
      <c r="BQJ45" s="16"/>
      <c r="BQK45" s="16"/>
      <c r="BQL45" s="16"/>
      <c r="BQM45" s="16"/>
      <c r="BQN45" s="16"/>
      <c r="BQO45" s="16"/>
      <c r="BQP45" s="16"/>
      <c r="BQQ45" s="16"/>
      <c r="BQR45" s="16"/>
      <c r="BQS45" s="16"/>
      <c r="BQT45" s="16"/>
      <c r="BQU45" s="16"/>
      <c r="BQV45" s="16"/>
      <c r="BQW45" s="16"/>
      <c r="BQX45" s="16"/>
      <c r="BQY45" s="16"/>
      <c r="BQZ45" s="16"/>
      <c r="BRA45" s="16"/>
      <c r="BRB45" s="16"/>
      <c r="BRC45" s="16"/>
      <c r="BRD45" s="16"/>
      <c r="BRE45" s="16"/>
      <c r="BRF45" s="16"/>
      <c r="BRG45" s="16"/>
      <c r="BRH45" s="16"/>
      <c r="BRI45" s="16"/>
      <c r="BRJ45" s="16"/>
      <c r="BRK45" s="16"/>
      <c r="BRL45" s="16"/>
      <c r="BRM45" s="16"/>
      <c r="BRN45" s="16"/>
      <c r="BRO45" s="16"/>
      <c r="BRP45" s="16"/>
      <c r="BRQ45" s="16"/>
      <c r="BRR45" s="16"/>
      <c r="BRS45" s="16"/>
      <c r="BRT45" s="16"/>
      <c r="BRU45" s="16"/>
      <c r="BRV45" s="16"/>
      <c r="BRW45" s="16"/>
      <c r="BRX45" s="16"/>
      <c r="BRY45" s="16"/>
      <c r="BRZ45" s="16"/>
      <c r="BSA45" s="16"/>
      <c r="BSB45" s="16"/>
      <c r="BSC45" s="16"/>
      <c r="BSD45" s="16"/>
      <c r="BSE45" s="16"/>
      <c r="BSF45" s="16"/>
      <c r="BSG45" s="16"/>
      <c r="BSH45" s="16"/>
      <c r="BSI45" s="16"/>
      <c r="BSJ45" s="16"/>
      <c r="BSK45" s="16"/>
      <c r="BSL45" s="16"/>
      <c r="BSM45" s="16"/>
      <c r="BSN45" s="16"/>
      <c r="BSO45" s="16"/>
      <c r="BSP45" s="16"/>
      <c r="BSQ45" s="16"/>
      <c r="BSR45" s="16"/>
      <c r="BSS45" s="16"/>
      <c r="BST45" s="16"/>
      <c r="BSU45" s="16"/>
      <c r="BSV45" s="16"/>
      <c r="BSW45" s="16"/>
      <c r="BSX45" s="16"/>
      <c r="BSY45" s="16"/>
      <c r="BSZ45" s="16"/>
      <c r="BTA45" s="16"/>
      <c r="BTB45" s="16"/>
      <c r="BTC45" s="16"/>
      <c r="BTD45" s="16"/>
      <c r="BTE45" s="16"/>
      <c r="BTF45" s="16"/>
      <c r="BTG45" s="16"/>
      <c r="BTH45" s="16"/>
    </row>
    <row r="46" spans="1:1880" s="249" customFormat="1" ht="110.25" customHeight="1" x14ac:dyDescent="0.3">
      <c r="A46" s="478">
        <v>622</v>
      </c>
      <c r="B46" s="477" t="s">
        <v>178</v>
      </c>
      <c r="C46" s="478" t="s">
        <v>194</v>
      </c>
      <c r="D46" s="61" t="s">
        <v>278</v>
      </c>
      <c r="E46" s="216" t="e">
        <f>INDEX('PY1 Data(H)'!$A$1:$CZ$98,MATCH('Unit Data from Audit Worksheet'!$A46,'PY1 Data(H)'!$A$1:$A$98,0),MATCH('Unit Data from Audit Worksheet'!$D$2,'PY1 Data(H)'!$A$1:$CZ$1,0))</f>
        <v>#N/A</v>
      </c>
      <c r="F46" s="550">
        <v>0</v>
      </c>
      <c r="G46" s="243">
        <f t="shared" ref="G46" si="3">IF(F46&lt;0,"Error: Enter as positive.",)</f>
        <v>0</v>
      </c>
      <c r="H46" s="15"/>
      <c r="I46" s="557"/>
      <c r="J46" s="486"/>
      <c r="K46" s="339"/>
      <c r="L46"/>
      <c r="M46" s="16"/>
      <c r="N46" s="109"/>
      <c r="O46" s="16"/>
      <c r="P46" s="16"/>
      <c r="Q46" s="16"/>
      <c r="R46" s="16"/>
      <c r="S46" s="16"/>
      <c r="T46" s="16"/>
      <c r="U46" s="16"/>
      <c r="V46" s="16"/>
      <c r="W46" s="16"/>
      <c r="X46" s="1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c r="JE46" s="16"/>
      <c r="JF46" s="16"/>
      <c r="JG46" s="16"/>
      <c r="JH46" s="16"/>
      <c r="JI46" s="16"/>
      <c r="JJ46" s="16"/>
      <c r="JK46" s="16"/>
      <c r="JL46" s="16"/>
      <c r="JM46" s="16"/>
      <c r="JN46" s="16"/>
      <c r="JO46" s="16"/>
      <c r="JP46" s="16"/>
      <c r="JQ46" s="16"/>
      <c r="JR46" s="16"/>
      <c r="JS46" s="16"/>
      <c r="JT46" s="16"/>
      <c r="JU46" s="16"/>
      <c r="JV46" s="16"/>
      <c r="JW46" s="16"/>
      <c r="JX46" s="16"/>
      <c r="JY46" s="16"/>
      <c r="JZ46" s="16"/>
      <c r="KA46" s="16"/>
      <c r="KB46" s="16"/>
      <c r="KC46" s="16"/>
      <c r="KD46" s="16"/>
      <c r="KE46" s="16"/>
      <c r="KF46" s="16"/>
      <c r="KG46" s="16"/>
      <c r="KH46" s="16"/>
      <c r="KI46" s="16"/>
      <c r="KJ46" s="16"/>
      <c r="KK46" s="16"/>
      <c r="KL46" s="16"/>
      <c r="KM46" s="16"/>
      <c r="KN46" s="16"/>
      <c r="KO46" s="16"/>
      <c r="KP46" s="16"/>
      <c r="KQ46" s="16"/>
      <c r="KR46" s="16"/>
      <c r="KS46" s="16"/>
      <c r="KT46" s="16"/>
      <c r="KU46" s="16"/>
      <c r="KV46" s="16"/>
      <c r="KW46" s="16"/>
      <c r="KX46" s="16"/>
      <c r="KY46" s="16"/>
      <c r="KZ46" s="16"/>
      <c r="LA46" s="16"/>
      <c r="LB46" s="16"/>
      <c r="LC46" s="16"/>
      <c r="LD46" s="16"/>
      <c r="LE46" s="16"/>
      <c r="LF46" s="16"/>
      <c r="LG46" s="16"/>
      <c r="LH46" s="16"/>
      <c r="LI46" s="16"/>
      <c r="LJ46" s="16"/>
      <c r="LK46" s="16"/>
      <c r="LL46" s="16"/>
      <c r="LM46" s="16"/>
      <c r="LN46" s="16"/>
      <c r="LO46" s="16"/>
      <c r="LP46" s="16"/>
      <c r="LQ46" s="16"/>
      <c r="LR46" s="16"/>
      <c r="LS46" s="16"/>
      <c r="LT46" s="16"/>
      <c r="LU46" s="16"/>
      <c r="LV46" s="16"/>
      <c r="LW46" s="16"/>
      <c r="LX46" s="16"/>
      <c r="LY46" s="16"/>
      <c r="LZ46" s="16"/>
      <c r="MA46" s="16"/>
      <c r="MB46" s="16"/>
      <c r="MC46" s="16"/>
      <c r="MD46" s="16"/>
      <c r="ME46" s="16"/>
      <c r="MF46" s="16"/>
      <c r="MG46" s="16"/>
      <c r="MH46" s="16"/>
      <c r="MI46" s="16"/>
      <c r="MJ46" s="16"/>
      <c r="MK46" s="16"/>
      <c r="ML46" s="16"/>
      <c r="MM46" s="16"/>
      <c r="MN46" s="16"/>
      <c r="MO46" s="16"/>
      <c r="MP46" s="16"/>
      <c r="MQ46" s="16"/>
      <c r="MR46" s="16"/>
      <c r="MS46" s="16"/>
      <c r="MT46" s="16"/>
      <c r="MU46" s="16"/>
      <c r="MV46" s="16"/>
      <c r="MW46" s="16"/>
      <c r="MX46" s="16"/>
      <c r="MY46" s="16"/>
      <c r="MZ46" s="16"/>
      <c r="NA46" s="16"/>
      <c r="NB46" s="16"/>
      <c r="NC46" s="16"/>
      <c r="ND46" s="16"/>
      <c r="NE46" s="16"/>
      <c r="NF46" s="16"/>
      <c r="NG46" s="16"/>
      <c r="NH46" s="16"/>
      <c r="NI46" s="16"/>
      <c r="NJ46" s="16"/>
      <c r="NK46" s="16"/>
      <c r="NL46" s="16"/>
      <c r="NM46" s="16"/>
      <c r="NN46" s="16"/>
      <c r="NO46" s="16"/>
      <c r="NP46" s="16"/>
      <c r="NQ46" s="16"/>
      <c r="NR46" s="16"/>
      <c r="NS46" s="16"/>
      <c r="NT46" s="16"/>
      <c r="NU46" s="16"/>
      <c r="NV46" s="16"/>
      <c r="NW46" s="16"/>
      <c r="NX46" s="16"/>
      <c r="NY46" s="16"/>
      <c r="NZ46" s="16"/>
      <c r="OA46" s="16"/>
      <c r="OB46" s="16"/>
      <c r="OC46" s="16"/>
      <c r="OD46" s="16"/>
      <c r="OE46" s="16"/>
      <c r="OF46" s="16"/>
      <c r="OG46" s="16"/>
      <c r="OH46" s="16"/>
      <c r="OI46" s="16"/>
      <c r="OJ46" s="16"/>
      <c r="OK46" s="16"/>
      <c r="OL46" s="16"/>
      <c r="OM46" s="16"/>
      <c r="ON46" s="16"/>
      <c r="OO46" s="16"/>
      <c r="OP46" s="16"/>
      <c r="OQ46" s="16"/>
      <c r="OR46" s="16"/>
      <c r="OS46" s="16"/>
      <c r="OT46" s="16"/>
      <c r="OU46" s="16"/>
      <c r="OV46" s="16"/>
      <c r="OW46" s="16"/>
      <c r="OX46" s="16"/>
      <c r="OY46" s="16"/>
      <c r="OZ46" s="16"/>
      <c r="PA46" s="16"/>
      <c r="PB46" s="16"/>
      <c r="PC46" s="16"/>
      <c r="PD46" s="16"/>
      <c r="PE46" s="16"/>
      <c r="PF46" s="16"/>
      <c r="PG46" s="16"/>
      <c r="PH46" s="16"/>
      <c r="PI46" s="16"/>
      <c r="PJ46" s="16"/>
      <c r="PK46" s="16"/>
      <c r="PL46" s="16"/>
      <c r="PM46" s="16"/>
      <c r="PN46" s="16"/>
      <c r="PO46" s="16"/>
      <c r="PP46" s="16"/>
      <c r="PQ46" s="16"/>
      <c r="PR46" s="16"/>
      <c r="PS46" s="16"/>
      <c r="PT46" s="16"/>
      <c r="PU46" s="16"/>
      <c r="PV46" s="16"/>
      <c r="PW46" s="16"/>
      <c r="PX46" s="16"/>
      <c r="PY46" s="16"/>
      <c r="PZ46" s="16"/>
      <c r="QA46" s="16"/>
      <c r="QB46" s="16"/>
      <c r="QC46" s="16"/>
      <c r="QD46" s="16"/>
      <c r="QE46" s="16"/>
      <c r="QF46" s="16"/>
      <c r="QG46" s="16"/>
      <c r="QH46" s="16"/>
      <c r="QI46" s="16"/>
      <c r="QJ46" s="16"/>
      <c r="QK46" s="16"/>
      <c r="QL46" s="16"/>
      <c r="QM46" s="16"/>
      <c r="QN46" s="16"/>
      <c r="QO46" s="16"/>
      <c r="QP46" s="16"/>
      <c r="QQ46" s="16"/>
      <c r="QR46" s="16"/>
      <c r="QS46" s="16"/>
      <c r="QT46" s="16"/>
      <c r="QU46" s="16"/>
      <c r="QV46" s="16"/>
      <c r="QW46" s="16"/>
      <c r="QX46" s="16"/>
      <c r="QY46" s="16"/>
      <c r="QZ46" s="16"/>
      <c r="RA46" s="16"/>
      <c r="RB46" s="16"/>
      <c r="RC46" s="16"/>
      <c r="RD46" s="16"/>
      <c r="RE46" s="16"/>
      <c r="RF46" s="16"/>
      <c r="RG46" s="16"/>
      <c r="RH46" s="16"/>
      <c r="RI46" s="16"/>
      <c r="RJ46" s="16"/>
      <c r="RK46" s="16"/>
      <c r="RL46" s="16"/>
      <c r="RM46" s="16"/>
      <c r="RN46" s="16"/>
      <c r="RO46" s="16"/>
      <c r="RP46" s="16"/>
      <c r="RQ46" s="16"/>
      <c r="RR46" s="16"/>
      <c r="RS46" s="16"/>
      <c r="RT46" s="16"/>
      <c r="RU46" s="16"/>
      <c r="RV46" s="16"/>
      <c r="RW46" s="16"/>
      <c r="RX46" s="16"/>
      <c r="RY46" s="16"/>
      <c r="RZ46" s="16"/>
      <c r="SA46" s="16"/>
      <c r="SB46" s="16"/>
      <c r="SC46" s="16"/>
      <c r="SD46" s="16"/>
      <c r="SE46" s="16"/>
      <c r="SF46" s="16"/>
      <c r="SG46" s="16"/>
      <c r="SH46" s="16"/>
      <c r="SI46" s="16"/>
      <c r="SJ46" s="16"/>
      <c r="SK46" s="16"/>
      <c r="SL46" s="16"/>
      <c r="SM46" s="16"/>
      <c r="SN46" s="16"/>
      <c r="SO46" s="16"/>
      <c r="SP46" s="16"/>
      <c r="SQ46" s="16"/>
      <c r="SR46" s="16"/>
      <c r="SS46" s="16"/>
      <c r="ST46" s="16"/>
      <c r="SU46" s="16"/>
      <c r="SV46" s="16"/>
      <c r="SW46" s="16"/>
      <c r="SX46" s="16"/>
      <c r="SY46" s="16"/>
      <c r="SZ46" s="16"/>
      <c r="TA46" s="16"/>
      <c r="TB46" s="16"/>
      <c r="TC46" s="16"/>
      <c r="TD46" s="16"/>
      <c r="TE46" s="16"/>
      <c r="TF46" s="16"/>
      <c r="TG46" s="16"/>
      <c r="TH46" s="16"/>
      <c r="TI46" s="16"/>
      <c r="TJ46" s="16"/>
      <c r="TK46" s="16"/>
      <c r="TL46" s="16"/>
      <c r="TM46" s="16"/>
      <c r="TN46" s="16"/>
      <c r="TO46" s="16"/>
      <c r="TP46" s="16"/>
      <c r="TQ46" s="16"/>
      <c r="TR46" s="16"/>
      <c r="TS46" s="16"/>
      <c r="TT46" s="16"/>
      <c r="TU46" s="16"/>
      <c r="TV46" s="16"/>
      <c r="TW46" s="16"/>
      <c r="TX46" s="16"/>
      <c r="TY46" s="16"/>
      <c r="TZ46" s="16"/>
      <c r="UA46" s="16"/>
      <c r="UB46" s="16"/>
      <c r="UC46" s="16"/>
      <c r="UD46" s="16"/>
      <c r="UE46" s="16"/>
      <c r="UF46" s="16"/>
      <c r="UG46" s="16"/>
      <c r="UH46" s="16"/>
      <c r="UI46" s="16"/>
      <c r="UJ46" s="16"/>
      <c r="UK46" s="16"/>
      <c r="UL46" s="16"/>
      <c r="UM46" s="16"/>
      <c r="UN46" s="16"/>
      <c r="UO46" s="16"/>
      <c r="UP46" s="16"/>
      <c r="UQ46" s="16"/>
      <c r="UR46" s="16"/>
      <c r="US46" s="16"/>
      <c r="UT46" s="16"/>
      <c r="UU46" s="16"/>
      <c r="UV46" s="16"/>
      <c r="UW46" s="16"/>
      <c r="UX46" s="16"/>
      <c r="UY46" s="16"/>
      <c r="UZ46" s="16"/>
      <c r="VA46" s="16"/>
      <c r="VB46" s="16"/>
      <c r="VC46" s="16"/>
      <c r="VD46" s="16"/>
      <c r="VE46" s="16"/>
      <c r="VF46" s="16"/>
      <c r="VG46" s="16"/>
      <c r="VH46" s="16"/>
      <c r="VI46" s="16"/>
      <c r="VJ46" s="16"/>
      <c r="VK46" s="16"/>
      <c r="VL46" s="16"/>
      <c r="VM46" s="16"/>
      <c r="VN46" s="16"/>
      <c r="VO46" s="16"/>
      <c r="VP46" s="16"/>
      <c r="VQ46" s="16"/>
      <c r="VR46" s="16"/>
      <c r="VS46" s="16"/>
      <c r="VT46" s="16"/>
      <c r="VU46" s="16"/>
      <c r="VV46" s="16"/>
      <c r="VW46" s="16"/>
      <c r="VX46" s="16"/>
      <c r="VY46" s="16"/>
      <c r="VZ46" s="16"/>
      <c r="WA46" s="16"/>
      <c r="WB46" s="16"/>
      <c r="WC46" s="16"/>
      <c r="WD46" s="16"/>
      <c r="WE46" s="16"/>
      <c r="WF46" s="16"/>
      <c r="WG46" s="16"/>
      <c r="WH46" s="16"/>
      <c r="WI46" s="16"/>
      <c r="WJ46" s="16"/>
      <c r="WK46" s="16"/>
      <c r="WL46" s="16"/>
      <c r="WM46" s="16"/>
      <c r="WN46" s="16"/>
      <c r="WO46" s="16"/>
      <c r="WP46" s="16"/>
      <c r="WQ46" s="16"/>
      <c r="WR46" s="16"/>
      <c r="WS46" s="16"/>
      <c r="WT46" s="16"/>
      <c r="WU46" s="16"/>
      <c r="WV46" s="16"/>
      <c r="WW46" s="16"/>
      <c r="WX46" s="16"/>
      <c r="WY46" s="16"/>
      <c r="WZ46" s="16"/>
      <c r="XA46" s="16"/>
      <c r="XB46" s="16"/>
      <c r="XC46" s="16"/>
      <c r="XD46" s="16"/>
      <c r="XE46" s="16"/>
      <c r="XF46" s="16"/>
      <c r="XG46" s="16"/>
      <c r="XH46" s="16"/>
      <c r="XI46" s="16"/>
      <c r="XJ46" s="16"/>
      <c r="XK46" s="16"/>
      <c r="XL46" s="16"/>
      <c r="XM46" s="16"/>
      <c r="XN46" s="16"/>
      <c r="XO46" s="16"/>
      <c r="XP46" s="16"/>
      <c r="XQ46" s="16"/>
      <c r="XR46" s="16"/>
      <c r="XS46" s="16"/>
      <c r="XT46" s="16"/>
      <c r="XU46" s="16"/>
      <c r="XV46" s="16"/>
      <c r="XW46" s="16"/>
      <c r="XX46" s="16"/>
      <c r="XY46" s="16"/>
      <c r="XZ46" s="16"/>
      <c r="YA46" s="16"/>
      <c r="YB46" s="16"/>
      <c r="YC46" s="16"/>
      <c r="YD46" s="16"/>
      <c r="YE46" s="16"/>
      <c r="YF46" s="16"/>
      <c r="YG46" s="16"/>
      <c r="YH46" s="16"/>
      <c r="YI46" s="16"/>
      <c r="YJ46" s="16"/>
      <c r="YK46" s="16"/>
      <c r="YL46" s="16"/>
      <c r="YM46" s="16"/>
      <c r="YN46" s="16"/>
      <c r="YO46" s="16"/>
      <c r="YP46" s="16"/>
      <c r="YQ46" s="16"/>
      <c r="YR46" s="16"/>
      <c r="YS46" s="16"/>
      <c r="YT46" s="16"/>
      <c r="YU46" s="16"/>
      <c r="YV46" s="16"/>
      <c r="YW46" s="16"/>
      <c r="YX46" s="16"/>
      <c r="YY46" s="16"/>
      <c r="YZ46" s="16"/>
      <c r="ZA46" s="16"/>
      <c r="ZB46" s="16"/>
      <c r="ZC46" s="16"/>
      <c r="ZD46" s="16"/>
      <c r="ZE46" s="16"/>
      <c r="ZF46" s="16"/>
      <c r="ZG46" s="16"/>
      <c r="ZH46" s="16"/>
      <c r="ZI46" s="16"/>
      <c r="ZJ46" s="16"/>
      <c r="ZK46" s="16"/>
      <c r="ZL46" s="16"/>
      <c r="ZM46" s="16"/>
      <c r="ZN46" s="16"/>
      <c r="ZO46" s="16"/>
      <c r="ZP46" s="16"/>
      <c r="ZQ46" s="16"/>
      <c r="ZR46" s="16"/>
      <c r="ZS46" s="16"/>
      <c r="ZT46" s="16"/>
      <c r="ZU46" s="16"/>
      <c r="ZV46" s="16"/>
      <c r="ZW46" s="16"/>
      <c r="ZX46" s="16"/>
      <c r="ZY46" s="16"/>
      <c r="ZZ46" s="16"/>
      <c r="AAA46" s="16"/>
      <c r="AAB46" s="16"/>
      <c r="AAC46" s="16"/>
      <c r="AAD46" s="16"/>
      <c r="AAE46" s="16"/>
      <c r="AAF46" s="16"/>
      <c r="AAG46" s="16"/>
      <c r="AAH46" s="16"/>
      <c r="AAI46" s="16"/>
      <c r="AAJ46" s="16"/>
      <c r="AAK46" s="16"/>
      <c r="AAL46" s="16"/>
      <c r="AAM46" s="16"/>
      <c r="AAN46" s="16"/>
      <c r="AAO46" s="16"/>
      <c r="AAP46" s="16"/>
      <c r="AAQ46" s="16"/>
      <c r="AAR46" s="16"/>
      <c r="AAS46" s="16"/>
      <c r="AAT46" s="16"/>
      <c r="AAU46" s="16"/>
      <c r="AAV46" s="16"/>
      <c r="AAW46" s="16"/>
      <c r="AAX46" s="16"/>
      <c r="AAY46" s="16"/>
      <c r="AAZ46" s="16"/>
      <c r="ABA46" s="16"/>
      <c r="ABB46" s="16"/>
      <c r="ABC46" s="16"/>
      <c r="ABD46" s="16"/>
      <c r="ABE46" s="16"/>
      <c r="ABF46" s="16"/>
      <c r="ABG46" s="16"/>
      <c r="ABH46" s="16"/>
      <c r="ABI46" s="16"/>
      <c r="ABJ46" s="16"/>
      <c r="ABK46" s="16"/>
      <c r="ABL46" s="16"/>
      <c r="ABM46" s="16"/>
      <c r="ABN46" s="16"/>
      <c r="ABO46" s="16"/>
      <c r="ABP46" s="16"/>
      <c r="ABQ46" s="16"/>
      <c r="ABR46" s="16"/>
      <c r="ABS46" s="16"/>
      <c r="ABT46" s="16"/>
      <c r="ABU46" s="16"/>
      <c r="ABV46" s="16"/>
      <c r="ABW46" s="16"/>
      <c r="ABX46" s="16"/>
      <c r="ABY46" s="16"/>
      <c r="ABZ46" s="16"/>
      <c r="ACA46" s="16"/>
      <c r="ACB46" s="16"/>
      <c r="ACC46" s="16"/>
      <c r="ACD46" s="16"/>
      <c r="ACE46" s="16"/>
      <c r="ACF46" s="16"/>
      <c r="ACG46" s="16"/>
      <c r="ACH46" s="16"/>
      <c r="ACI46" s="16"/>
      <c r="ACJ46" s="16"/>
      <c r="ACK46" s="16"/>
      <c r="ACL46" s="16"/>
      <c r="ACM46" s="16"/>
      <c r="ACN46" s="16"/>
      <c r="ACO46" s="16"/>
      <c r="ACP46" s="16"/>
      <c r="ACQ46" s="16"/>
      <c r="ACR46" s="16"/>
      <c r="ACS46" s="16"/>
      <c r="ACT46" s="16"/>
      <c r="ACU46" s="16"/>
      <c r="ACV46" s="16"/>
      <c r="ACW46" s="16"/>
      <c r="ACX46" s="16"/>
      <c r="ACY46" s="16"/>
      <c r="ACZ46" s="16"/>
      <c r="ADA46" s="16"/>
      <c r="ADB46" s="16"/>
      <c r="ADC46" s="16"/>
      <c r="ADD46" s="16"/>
      <c r="ADE46" s="16"/>
      <c r="ADF46" s="16"/>
      <c r="ADG46" s="16"/>
      <c r="ADH46" s="16"/>
      <c r="ADI46" s="16"/>
      <c r="ADJ46" s="16"/>
      <c r="ADK46" s="16"/>
      <c r="ADL46" s="16"/>
      <c r="ADM46" s="16"/>
      <c r="ADN46" s="16"/>
      <c r="ADO46" s="16"/>
      <c r="ADP46" s="16"/>
      <c r="ADQ46" s="16"/>
      <c r="ADR46" s="16"/>
      <c r="ADS46" s="16"/>
      <c r="ADT46" s="16"/>
      <c r="ADU46" s="16"/>
      <c r="ADV46" s="16"/>
      <c r="ADW46" s="16"/>
      <c r="ADX46" s="16"/>
      <c r="ADY46" s="16"/>
      <c r="ADZ46" s="16"/>
      <c r="AEA46" s="16"/>
      <c r="AEB46" s="16"/>
      <c r="AEC46" s="16"/>
      <c r="AED46" s="16"/>
      <c r="AEE46" s="16"/>
      <c r="AEF46" s="16"/>
      <c r="AEG46" s="16"/>
      <c r="AEH46" s="16"/>
      <c r="AEI46" s="16"/>
      <c r="AEJ46" s="16"/>
      <c r="AEK46" s="16"/>
      <c r="AEL46" s="16"/>
      <c r="AEM46" s="16"/>
      <c r="AEN46" s="16"/>
      <c r="AEO46" s="16"/>
      <c r="AEP46" s="16"/>
      <c r="AEQ46" s="16"/>
      <c r="AER46" s="16"/>
      <c r="AES46" s="16"/>
      <c r="AET46" s="16"/>
      <c r="AEU46" s="16"/>
      <c r="AEV46" s="16"/>
      <c r="AEW46" s="16"/>
      <c r="AEX46" s="16"/>
      <c r="AEY46" s="16"/>
      <c r="AEZ46" s="16"/>
      <c r="AFA46" s="16"/>
      <c r="AFB46" s="16"/>
      <c r="AFC46" s="16"/>
      <c r="AFD46" s="16"/>
      <c r="AFE46" s="16"/>
      <c r="AFF46" s="16"/>
      <c r="AFG46" s="16"/>
      <c r="AFH46" s="16"/>
      <c r="AFI46" s="16"/>
      <c r="AFJ46" s="16"/>
      <c r="AFK46" s="16"/>
      <c r="AFL46" s="16"/>
      <c r="AFM46" s="16"/>
      <c r="AFN46" s="16"/>
      <c r="AFO46" s="16"/>
      <c r="AFP46" s="16"/>
      <c r="AFQ46" s="16"/>
      <c r="AFR46" s="16"/>
      <c r="AFS46" s="16"/>
      <c r="AFT46" s="16"/>
      <c r="AFU46" s="16"/>
      <c r="AFV46" s="16"/>
      <c r="AFW46" s="16"/>
      <c r="AFX46" s="16"/>
      <c r="AFY46" s="16"/>
      <c r="AFZ46" s="16"/>
      <c r="AGA46" s="16"/>
      <c r="AGB46" s="16"/>
      <c r="AGC46" s="16"/>
      <c r="AGD46" s="16"/>
      <c r="AGE46" s="16"/>
      <c r="AGF46" s="16"/>
      <c r="AGG46" s="16"/>
      <c r="AGH46" s="16"/>
      <c r="AGI46" s="16"/>
      <c r="AGJ46" s="16"/>
      <c r="AGK46" s="16"/>
      <c r="AGL46" s="16"/>
      <c r="AGM46" s="16"/>
      <c r="AGN46" s="16"/>
      <c r="AGO46" s="16"/>
      <c r="AGP46" s="16"/>
      <c r="AGQ46" s="16"/>
      <c r="AGR46" s="16"/>
      <c r="AGS46" s="16"/>
      <c r="AGT46" s="16"/>
      <c r="AGU46" s="16"/>
      <c r="AGV46" s="16"/>
      <c r="AGW46" s="16"/>
      <c r="AGX46" s="16"/>
      <c r="AGY46" s="16"/>
      <c r="AGZ46" s="16"/>
      <c r="AHA46" s="16"/>
      <c r="AHB46" s="16"/>
      <c r="AHC46" s="16"/>
      <c r="AHD46" s="16"/>
      <c r="AHE46" s="16"/>
      <c r="AHF46" s="16"/>
      <c r="AHG46" s="16"/>
      <c r="AHH46" s="16"/>
      <c r="AHI46" s="16"/>
      <c r="AHJ46" s="16"/>
      <c r="AHK46" s="16"/>
      <c r="AHL46" s="16"/>
      <c r="AHM46" s="16"/>
      <c r="AHN46" s="16"/>
      <c r="AHO46" s="16"/>
      <c r="AHP46" s="16"/>
      <c r="AHQ46" s="16"/>
      <c r="AHR46" s="16"/>
      <c r="AHS46" s="16"/>
      <c r="AHT46" s="16"/>
      <c r="AHU46" s="16"/>
      <c r="AHV46" s="16"/>
      <c r="AHW46" s="16"/>
      <c r="AHX46" s="16"/>
      <c r="AHY46" s="16"/>
      <c r="AHZ46" s="16"/>
      <c r="AIA46" s="16"/>
      <c r="AIB46" s="16"/>
      <c r="AIC46" s="16"/>
      <c r="AID46" s="16"/>
      <c r="AIE46" s="16"/>
      <c r="AIF46" s="16"/>
      <c r="AIG46" s="16"/>
      <c r="AIH46" s="16"/>
      <c r="AII46" s="16"/>
      <c r="AIJ46" s="16"/>
      <c r="AIK46" s="16"/>
      <c r="AIL46" s="16"/>
      <c r="AIM46" s="16"/>
      <c r="AIN46" s="16"/>
      <c r="AIO46" s="16"/>
      <c r="AIP46" s="16"/>
      <c r="AIQ46" s="16"/>
      <c r="AIR46" s="16"/>
      <c r="AIS46" s="16"/>
      <c r="AIT46" s="16"/>
      <c r="AIU46" s="16"/>
      <c r="AIV46" s="16"/>
      <c r="AIW46" s="16"/>
      <c r="AIX46" s="16"/>
      <c r="AIY46" s="16"/>
      <c r="AIZ46" s="16"/>
      <c r="AJA46" s="16"/>
      <c r="AJB46" s="16"/>
      <c r="AJC46" s="16"/>
      <c r="AJD46" s="16"/>
      <c r="AJE46" s="16"/>
      <c r="AJF46" s="16"/>
      <c r="AJG46" s="16"/>
      <c r="AJH46" s="16"/>
      <c r="AJI46" s="16"/>
      <c r="AJJ46" s="16"/>
      <c r="AJK46" s="16"/>
      <c r="AJL46" s="16"/>
      <c r="AJM46" s="16"/>
      <c r="AJN46" s="16"/>
      <c r="AJO46" s="16"/>
      <c r="AJP46" s="16"/>
      <c r="AJQ46" s="16"/>
      <c r="AJR46" s="16"/>
      <c r="AJS46" s="16"/>
      <c r="AJT46" s="16"/>
      <c r="AJU46" s="16"/>
      <c r="AJV46" s="16"/>
      <c r="AJW46" s="16"/>
      <c r="AJX46" s="16"/>
      <c r="AJY46" s="16"/>
      <c r="AJZ46" s="16"/>
      <c r="AKA46" s="16"/>
      <c r="AKB46" s="16"/>
      <c r="AKC46" s="16"/>
      <c r="AKD46" s="16"/>
      <c r="AKE46" s="16"/>
      <c r="AKF46" s="16"/>
      <c r="AKG46" s="16"/>
      <c r="AKH46" s="16"/>
      <c r="AKI46" s="16"/>
      <c r="AKJ46" s="16"/>
      <c r="AKK46" s="16"/>
      <c r="AKL46" s="16"/>
      <c r="AKM46" s="16"/>
      <c r="AKN46" s="16"/>
      <c r="AKO46" s="16"/>
      <c r="AKP46" s="16"/>
      <c r="AKQ46" s="16"/>
      <c r="AKR46" s="16"/>
      <c r="AKS46" s="16"/>
      <c r="AKT46" s="16"/>
      <c r="AKU46" s="16"/>
      <c r="AKV46" s="16"/>
      <c r="AKW46" s="16"/>
      <c r="AKX46" s="16"/>
      <c r="AKY46" s="16"/>
      <c r="AKZ46" s="16"/>
      <c r="ALA46" s="16"/>
      <c r="ALB46" s="16"/>
      <c r="ALC46" s="16"/>
      <c r="ALD46" s="16"/>
      <c r="ALE46" s="16"/>
      <c r="ALF46" s="16"/>
      <c r="ALG46" s="16"/>
      <c r="ALH46" s="16"/>
      <c r="ALI46" s="16"/>
      <c r="ALJ46" s="16"/>
      <c r="ALK46" s="16"/>
      <c r="ALL46" s="16"/>
      <c r="ALM46" s="16"/>
      <c r="ALN46" s="16"/>
      <c r="ALO46" s="16"/>
      <c r="ALP46" s="16"/>
      <c r="ALQ46" s="16"/>
      <c r="ALR46" s="16"/>
      <c r="ALS46" s="16"/>
      <c r="ALT46" s="16"/>
      <c r="ALU46" s="16"/>
      <c r="ALV46" s="16"/>
      <c r="ALW46" s="16"/>
      <c r="ALX46" s="16"/>
      <c r="ALY46" s="16"/>
      <c r="ALZ46" s="16"/>
      <c r="AMA46" s="16"/>
      <c r="AMB46" s="16"/>
      <c r="AMC46" s="16"/>
      <c r="AMD46" s="16"/>
      <c r="AME46" s="16"/>
      <c r="AMF46" s="16"/>
      <c r="AMG46" s="16"/>
      <c r="AMH46" s="16"/>
      <c r="AMI46" s="16"/>
      <c r="AMJ46" s="16"/>
      <c r="AMK46" s="16"/>
      <c r="AML46" s="16"/>
      <c r="AMM46" s="16"/>
      <c r="AMN46" s="16"/>
      <c r="AMO46" s="16"/>
      <c r="AMP46" s="16"/>
      <c r="AMQ46" s="16"/>
      <c r="AMR46" s="16"/>
      <c r="AMS46" s="16"/>
      <c r="AMT46" s="16"/>
      <c r="AMU46" s="16"/>
      <c r="AMV46" s="16"/>
      <c r="AMW46" s="16"/>
      <c r="AMX46" s="16"/>
      <c r="AMY46" s="16"/>
      <c r="AMZ46" s="16"/>
      <c r="ANA46" s="16"/>
      <c r="ANB46" s="16"/>
      <c r="ANC46" s="16"/>
      <c r="AND46" s="16"/>
      <c r="ANE46" s="16"/>
      <c r="ANF46" s="16"/>
      <c r="ANG46" s="16"/>
      <c r="ANH46" s="16"/>
      <c r="ANI46" s="16"/>
      <c r="ANJ46" s="16"/>
      <c r="ANK46" s="16"/>
      <c r="ANL46" s="16"/>
      <c r="ANM46" s="16"/>
      <c r="ANN46" s="16"/>
      <c r="ANO46" s="16"/>
      <c r="ANP46" s="16"/>
      <c r="ANQ46" s="16"/>
      <c r="ANR46" s="16"/>
      <c r="ANS46" s="16"/>
      <c r="ANT46" s="16"/>
      <c r="ANU46" s="16"/>
      <c r="ANV46" s="16"/>
      <c r="ANW46" s="16"/>
      <c r="ANX46" s="16"/>
      <c r="ANY46" s="16"/>
      <c r="ANZ46" s="16"/>
      <c r="AOA46" s="16"/>
      <c r="AOB46" s="16"/>
      <c r="AOC46" s="16"/>
      <c r="AOD46" s="16"/>
      <c r="AOE46" s="16"/>
      <c r="AOF46" s="16"/>
      <c r="AOG46" s="16"/>
      <c r="AOH46" s="16"/>
      <c r="AOI46" s="16"/>
      <c r="AOJ46" s="16"/>
      <c r="AOK46" s="16"/>
      <c r="AOL46" s="16"/>
      <c r="AOM46" s="16"/>
      <c r="AON46" s="16"/>
      <c r="AOO46" s="16"/>
      <c r="AOP46" s="16"/>
      <c r="AOQ46" s="16"/>
      <c r="AOR46" s="16"/>
      <c r="AOS46" s="16"/>
      <c r="AOT46" s="16"/>
      <c r="AOU46" s="16"/>
      <c r="AOV46" s="16"/>
      <c r="AOW46" s="16"/>
      <c r="AOX46" s="16"/>
      <c r="AOY46" s="16"/>
      <c r="AOZ46" s="16"/>
      <c r="APA46" s="16"/>
      <c r="APB46" s="16"/>
      <c r="APC46" s="16"/>
      <c r="APD46" s="16"/>
      <c r="APE46" s="16"/>
      <c r="APF46" s="16"/>
      <c r="APG46" s="16"/>
      <c r="APH46" s="16"/>
      <c r="API46" s="16"/>
      <c r="APJ46" s="16"/>
      <c r="APK46" s="16"/>
      <c r="APL46" s="16"/>
      <c r="APM46" s="16"/>
      <c r="APN46" s="16"/>
      <c r="APO46" s="16"/>
      <c r="APP46" s="16"/>
      <c r="APQ46" s="16"/>
      <c r="APR46" s="16"/>
      <c r="APS46" s="16"/>
      <c r="APT46" s="16"/>
      <c r="APU46" s="16"/>
      <c r="APV46" s="16"/>
      <c r="APW46" s="16"/>
      <c r="APX46" s="16"/>
      <c r="APY46" s="16"/>
      <c r="APZ46" s="16"/>
      <c r="AQA46" s="16"/>
      <c r="AQB46" s="16"/>
      <c r="AQC46" s="16"/>
      <c r="AQD46" s="16"/>
      <c r="AQE46" s="16"/>
      <c r="AQF46" s="16"/>
      <c r="AQG46" s="16"/>
      <c r="AQH46" s="16"/>
      <c r="AQI46" s="16"/>
      <c r="AQJ46" s="16"/>
      <c r="AQK46" s="16"/>
      <c r="AQL46" s="16"/>
      <c r="AQM46" s="16"/>
      <c r="AQN46" s="16"/>
      <c r="AQO46" s="16"/>
      <c r="AQP46" s="16"/>
      <c r="AQQ46" s="16"/>
      <c r="AQR46" s="16"/>
      <c r="AQS46" s="16"/>
      <c r="AQT46" s="16"/>
      <c r="AQU46" s="16"/>
      <c r="AQV46" s="16"/>
      <c r="AQW46" s="16"/>
      <c r="AQX46" s="16"/>
      <c r="AQY46" s="16"/>
      <c r="AQZ46" s="16"/>
      <c r="ARA46" s="16"/>
      <c r="ARB46" s="16"/>
      <c r="ARC46" s="16"/>
      <c r="ARD46" s="16"/>
      <c r="ARE46" s="16"/>
      <c r="ARF46" s="16"/>
      <c r="ARG46" s="16"/>
      <c r="ARH46" s="16"/>
      <c r="ARI46" s="16"/>
      <c r="ARJ46" s="16"/>
      <c r="ARK46" s="16"/>
      <c r="ARL46" s="16"/>
      <c r="ARM46" s="16"/>
      <c r="ARN46" s="16"/>
      <c r="ARO46" s="16"/>
      <c r="ARP46" s="16"/>
      <c r="ARQ46" s="16"/>
      <c r="ARR46" s="16"/>
      <c r="ARS46" s="16"/>
      <c r="ART46" s="16"/>
      <c r="ARU46" s="16"/>
      <c r="ARV46" s="16"/>
      <c r="ARW46" s="16"/>
      <c r="ARX46" s="16"/>
      <c r="ARY46" s="16"/>
      <c r="ARZ46" s="16"/>
      <c r="ASA46" s="16"/>
      <c r="ASB46" s="16"/>
      <c r="ASC46" s="16"/>
      <c r="ASD46" s="16"/>
      <c r="ASE46" s="16"/>
      <c r="ASF46" s="16"/>
      <c r="ASG46" s="16"/>
      <c r="ASH46" s="16"/>
      <c r="ASI46" s="16"/>
      <c r="ASJ46" s="16"/>
      <c r="ASK46" s="16"/>
      <c r="ASL46" s="16"/>
      <c r="ASM46" s="16"/>
      <c r="ASN46" s="16"/>
      <c r="ASO46" s="16"/>
      <c r="ASP46" s="16"/>
      <c r="ASQ46" s="16"/>
      <c r="ASR46" s="16"/>
      <c r="ASS46" s="16"/>
      <c r="AST46" s="16"/>
      <c r="ASU46" s="16"/>
      <c r="ASV46" s="16"/>
      <c r="ASW46" s="16"/>
      <c r="ASX46" s="16"/>
      <c r="ASY46" s="16"/>
      <c r="ASZ46" s="16"/>
      <c r="ATA46" s="16"/>
      <c r="ATB46" s="16"/>
      <c r="ATC46" s="16"/>
      <c r="ATD46" s="16"/>
      <c r="ATE46" s="16"/>
      <c r="ATF46" s="16"/>
      <c r="ATG46" s="16"/>
      <c r="ATH46" s="16"/>
      <c r="ATI46" s="16"/>
      <c r="ATJ46" s="16"/>
      <c r="ATK46" s="16"/>
      <c r="ATL46" s="16"/>
      <c r="ATM46" s="16"/>
      <c r="ATN46" s="16"/>
      <c r="ATO46" s="16"/>
      <c r="ATP46" s="16"/>
      <c r="ATQ46" s="16"/>
      <c r="ATR46" s="16"/>
      <c r="ATS46" s="16"/>
      <c r="ATT46" s="16"/>
      <c r="ATU46" s="16"/>
      <c r="ATV46" s="16"/>
      <c r="ATW46" s="16"/>
      <c r="ATX46" s="16"/>
      <c r="ATY46" s="16"/>
      <c r="ATZ46" s="16"/>
      <c r="AUA46" s="16"/>
      <c r="AUB46" s="16"/>
      <c r="AUC46" s="16"/>
      <c r="AUD46" s="16"/>
      <c r="AUE46" s="16"/>
      <c r="AUF46" s="16"/>
      <c r="AUG46" s="16"/>
      <c r="AUH46" s="16"/>
      <c r="AUI46" s="16"/>
      <c r="AUJ46" s="16"/>
      <c r="AUK46" s="16"/>
      <c r="AUL46" s="16"/>
      <c r="AUM46" s="16"/>
      <c r="AUN46" s="16"/>
      <c r="AUO46" s="16"/>
      <c r="AUP46" s="16"/>
      <c r="AUQ46" s="16"/>
      <c r="AUR46" s="16"/>
      <c r="AUS46" s="16"/>
      <c r="AUT46" s="16"/>
      <c r="AUU46" s="16"/>
      <c r="AUV46" s="16"/>
      <c r="AUW46" s="16"/>
      <c r="AUX46" s="16"/>
      <c r="AUY46" s="16"/>
      <c r="AUZ46" s="16"/>
      <c r="AVA46" s="16"/>
      <c r="AVB46" s="16"/>
      <c r="AVC46" s="16"/>
      <c r="AVD46" s="16"/>
      <c r="AVE46" s="16"/>
      <c r="AVF46" s="16"/>
      <c r="AVG46" s="16"/>
      <c r="AVH46" s="16"/>
      <c r="AVI46" s="16"/>
      <c r="AVJ46" s="16"/>
      <c r="AVK46" s="16"/>
      <c r="AVL46" s="16"/>
      <c r="AVM46" s="16"/>
      <c r="AVN46" s="16"/>
      <c r="AVO46" s="16"/>
      <c r="AVP46" s="16"/>
      <c r="AVQ46" s="16"/>
      <c r="AVR46" s="16"/>
      <c r="AVS46" s="16"/>
      <c r="AVT46" s="16"/>
      <c r="AVU46" s="16"/>
      <c r="AVV46" s="16"/>
      <c r="AVW46" s="16"/>
      <c r="AVX46" s="16"/>
      <c r="AVY46" s="16"/>
      <c r="AVZ46" s="16"/>
      <c r="AWA46" s="16"/>
      <c r="AWB46" s="16"/>
      <c r="AWC46" s="16"/>
      <c r="AWD46" s="16"/>
      <c r="AWE46" s="16"/>
      <c r="AWF46" s="16"/>
      <c r="AWG46" s="16"/>
      <c r="AWH46" s="16"/>
      <c r="AWI46" s="16"/>
      <c r="AWJ46" s="16"/>
      <c r="AWK46" s="16"/>
      <c r="AWL46" s="16"/>
      <c r="AWM46" s="16"/>
      <c r="AWN46" s="16"/>
      <c r="AWO46" s="16"/>
      <c r="AWP46" s="16"/>
      <c r="AWQ46" s="16"/>
      <c r="AWR46" s="16"/>
      <c r="AWS46" s="16"/>
      <c r="AWT46" s="16"/>
      <c r="AWU46" s="16"/>
      <c r="AWV46" s="16"/>
      <c r="AWW46" s="16"/>
      <c r="AWX46" s="16"/>
      <c r="AWY46" s="16"/>
      <c r="AWZ46" s="16"/>
      <c r="AXA46" s="16"/>
      <c r="AXB46" s="16"/>
      <c r="AXC46" s="16"/>
      <c r="AXD46" s="16"/>
      <c r="AXE46" s="16"/>
      <c r="AXF46" s="16"/>
      <c r="AXG46" s="16"/>
      <c r="AXH46" s="16"/>
      <c r="AXI46" s="16"/>
      <c r="AXJ46" s="16"/>
      <c r="AXK46" s="16"/>
      <c r="AXL46" s="16"/>
      <c r="AXM46" s="16"/>
      <c r="AXN46" s="16"/>
      <c r="AXO46" s="16"/>
      <c r="AXP46" s="16"/>
      <c r="AXQ46" s="16"/>
      <c r="AXR46" s="16"/>
      <c r="AXS46" s="16"/>
      <c r="AXT46" s="16"/>
      <c r="AXU46" s="16"/>
      <c r="AXV46" s="16"/>
      <c r="AXW46" s="16"/>
      <c r="AXX46" s="16"/>
      <c r="AXY46" s="16"/>
      <c r="AXZ46" s="16"/>
      <c r="AYA46" s="16"/>
      <c r="AYB46" s="16"/>
      <c r="AYC46" s="16"/>
      <c r="AYD46" s="16"/>
      <c r="AYE46" s="16"/>
      <c r="AYF46" s="16"/>
      <c r="AYG46" s="16"/>
      <c r="AYH46" s="16"/>
      <c r="AYI46" s="16"/>
      <c r="AYJ46" s="16"/>
      <c r="AYK46" s="16"/>
      <c r="AYL46" s="16"/>
      <c r="AYM46" s="16"/>
      <c r="AYN46" s="16"/>
      <c r="AYO46" s="16"/>
      <c r="AYP46" s="16"/>
      <c r="AYQ46" s="16"/>
      <c r="AYR46" s="16"/>
      <c r="AYS46" s="16"/>
      <c r="AYT46" s="16"/>
      <c r="AYU46" s="16"/>
      <c r="AYV46" s="16"/>
      <c r="AYW46" s="16"/>
      <c r="AYX46" s="16"/>
      <c r="AYY46" s="16"/>
      <c r="AYZ46" s="16"/>
      <c r="AZA46" s="16"/>
      <c r="AZB46" s="16"/>
      <c r="AZC46" s="16"/>
      <c r="AZD46" s="16"/>
      <c r="AZE46" s="16"/>
      <c r="AZF46" s="16"/>
      <c r="AZG46" s="16"/>
      <c r="AZH46" s="16"/>
      <c r="AZI46" s="16"/>
      <c r="AZJ46" s="16"/>
      <c r="AZK46" s="16"/>
      <c r="AZL46" s="16"/>
      <c r="AZM46" s="16"/>
      <c r="AZN46" s="16"/>
      <c r="AZO46" s="16"/>
      <c r="AZP46" s="16"/>
      <c r="AZQ46" s="16"/>
      <c r="AZR46" s="16"/>
      <c r="AZS46" s="16"/>
      <c r="AZT46" s="16"/>
      <c r="AZU46" s="16"/>
      <c r="AZV46" s="16"/>
      <c r="AZW46" s="16"/>
      <c r="AZX46" s="16"/>
      <c r="AZY46" s="16"/>
      <c r="AZZ46" s="16"/>
      <c r="BAA46" s="16"/>
      <c r="BAB46" s="16"/>
      <c r="BAC46" s="16"/>
      <c r="BAD46" s="16"/>
      <c r="BAE46" s="16"/>
      <c r="BAF46" s="16"/>
      <c r="BAG46" s="16"/>
      <c r="BAH46" s="16"/>
      <c r="BAI46" s="16"/>
      <c r="BAJ46" s="16"/>
      <c r="BAK46" s="16"/>
      <c r="BAL46" s="16"/>
      <c r="BAM46" s="16"/>
      <c r="BAN46" s="16"/>
      <c r="BAO46" s="16"/>
      <c r="BAP46" s="16"/>
      <c r="BAQ46" s="16"/>
      <c r="BAR46" s="16"/>
      <c r="BAS46" s="16"/>
      <c r="BAT46" s="16"/>
      <c r="BAU46" s="16"/>
      <c r="BAV46" s="16"/>
      <c r="BAW46" s="16"/>
      <c r="BAX46" s="16"/>
      <c r="BAY46" s="16"/>
      <c r="BAZ46" s="16"/>
      <c r="BBA46" s="16"/>
      <c r="BBB46" s="16"/>
      <c r="BBC46" s="16"/>
      <c r="BBD46" s="16"/>
      <c r="BBE46" s="16"/>
      <c r="BBF46" s="16"/>
      <c r="BBG46" s="16"/>
      <c r="BBH46" s="16"/>
      <c r="BBI46" s="16"/>
      <c r="BBJ46" s="16"/>
      <c r="BBK46" s="16"/>
      <c r="BBL46" s="16"/>
      <c r="BBM46" s="16"/>
      <c r="BBN46" s="16"/>
      <c r="BBO46" s="16"/>
      <c r="BBP46" s="16"/>
      <c r="BBQ46" s="16"/>
      <c r="BBR46" s="16"/>
      <c r="BBS46" s="16"/>
      <c r="BBT46" s="16"/>
      <c r="BBU46" s="16"/>
      <c r="BBV46" s="16"/>
      <c r="BBW46" s="16"/>
      <c r="BBX46" s="16"/>
      <c r="BBY46" s="16"/>
      <c r="BBZ46" s="16"/>
      <c r="BCA46" s="16"/>
      <c r="BCB46" s="16"/>
      <c r="BCC46" s="16"/>
      <c r="BCD46" s="16"/>
      <c r="BCE46" s="16"/>
      <c r="BCF46" s="16"/>
      <c r="BCG46" s="16"/>
      <c r="BCH46" s="16"/>
      <c r="BCI46" s="16"/>
      <c r="BCJ46" s="16"/>
      <c r="BCK46" s="16"/>
      <c r="BCL46" s="16"/>
      <c r="BCM46" s="16"/>
      <c r="BCN46" s="16"/>
      <c r="BCO46" s="16"/>
      <c r="BCP46" s="16"/>
      <c r="BCQ46" s="16"/>
      <c r="BCR46" s="16"/>
      <c r="BCS46" s="16"/>
      <c r="BCT46" s="16"/>
      <c r="BCU46" s="16"/>
      <c r="BCV46" s="16"/>
      <c r="BCW46" s="16"/>
      <c r="BCX46" s="16"/>
      <c r="BCY46" s="16"/>
      <c r="BCZ46" s="16"/>
      <c r="BDA46" s="16"/>
      <c r="BDB46" s="16"/>
      <c r="BDC46" s="16"/>
      <c r="BDD46" s="16"/>
      <c r="BDE46" s="16"/>
      <c r="BDF46" s="16"/>
      <c r="BDG46" s="16"/>
      <c r="BDH46" s="16"/>
      <c r="BDI46" s="16"/>
      <c r="BDJ46" s="16"/>
      <c r="BDK46" s="16"/>
      <c r="BDL46" s="16"/>
      <c r="BDM46" s="16"/>
      <c r="BDN46" s="16"/>
      <c r="BDO46" s="16"/>
      <c r="BDP46" s="16"/>
      <c r="BDQ46" s="16"/>
      <c r="BDR46" s="16"/>
      <c r="BDS46" s="16"/>
      <c r="BDT46" s="16"/>
      <c r="BDU46" s="16"/>
      <c r="BDV46" s="16"/>
      <c r="BDW46" s="16"/>
      <c r="BDX46" s="16"/>
      <c r="BDY46" s="16"/>
      <c r="BDZ46" s="16"/>
      <c r="BEA46" s="16"/>
      <c r="BEB46" s="16"/>
      <c r="BEC46" s="16"/>
      <c r="BED46" s="16"/>
      <c r="BEE46" s="16"/>
      <c r="BEF46" s="16"/>
      <c r="BEG46" s="16"/>
      <c r="BEH46" s="16"/>
      <c r="BEI46" s="16"/>
      <c r="BEJ46" s="16"/>
      <c r="BEK46" s="16"/>
      <c r="BEL46" s="16"/>
      <c r="BEM46" s="16"/>
      <c r="BEN46" s="16"/>
      <c r="BEO46" s="16"/>
      <c r="BEP46" s="16"/>
      <c r="BEQ46" s="16"/>
      <c r="BER46" s="16"/>
      <c r="BES46" s="16"/>
      <c r="BET46" s="16"/>
      <c r="BEU46" s="16"/>
      <c r="BEV46" s="16"/>
      <c r="BEW46" s="16"/>
      <c r="BEX46" s="16"/>
      <c r="BEY46" s="16"/>
      <c r="BEZ46" s="16"/>
      <c r="BFA46" s="16"/>
      <c r="BFB46" s="16"/>
      <c r="BFC46" s="16"/>
      <c r="BFD46" s="16"/>
      <c r="BFE46" s="16"/>
      <c r="BFF46" s="16"/>
      <c r="BFG46" s="16"/>
      <c r="BFH46" s="16"/>
      <c r="BFI46" s="16"/>
      <c r="BFJ46" s="16"/>
      <c r="BFK46" s="16"/>
      <c r="BFL46" s="16"/>
      <c r="BFM46" s="16"/>
      <c r="BFN46" s="16"/>
      <c r="BFO46" s="16"/>
      <c r="BFP46" s="16"/>
      <c r="BFQ46" s="16"/>
      <c r="BFR46" s="16"/>
      <c r="BFS46" s="16"/>
      <c r="BFT46" s="16"/>
      <c r="BFU46" s="16"/>
      <c r="BFV46" s="16"/>
      <c r="BFW46" s="16"/>
      <c r="BFX46" s="16"/>
      <c r="BFY46" s="16"/>
      <c r="BFZ46" s="16"/>
      <c r="BGA46" s="16"/>
      <c r="BGB46" s="16"/>
      <c r="BGC46" s="16"/>
      <c r="BGD46" s="16"/>
      <c r="BGE46" s="16"/>
      <c r="BGF46" s="16"/>
      <c r="BGG46" s="16"/>
      <c r="BGH46" s="16"/>
      <c r="BGI46" s="16"/>
      <c r="BGJ46" s="16"/>
      <c r="BGK46" s="16"/>
      <c r="BGL46" s="16"/>
      <c r="BGM46" s="16"/>
      <c r="BGN46" s="16"/>
      <c r="BGO46" s="16"/>
      <c r="BGP46" s="16"/>
      <c r="BGQ46" s="16"/>
      <c r="BGR46" s="16"/>
      <c r="BGS46" s="16"/>
      <c r="BGT46" s="16"/>
      <c r="BGU46" s="16"/>
      <c r="BGV46" s="16"/>
      <c r="BGW46" s="16"/>
      <c r="BGX46" s="16"/>
      <c r="BGY46" s="16"/>
      <c r="BGZ46" s="16"/>
      <c r="BHA46" s="16"/>
      <c r="BHB46" s="16"/>
      <c r="BHC46" s="16"/>
      <c r="BHD46" s="16"/>
      <c r="BHE46" s="16"/>
      <c r="BHF46" s="16"/>
      <c r="BHG46" s="16"/>
      <c r="BHH46" s="16"/>
      <c r="BHI46" s="16"/>
      <c r="BHJ46" s="16"/>
      <c r="BHK46" s="16"/>
      <c r="BHL46" s="16"/>
      <c r="BHM46" s="16"/>
      <c r="BHN46" s="16"/>
      <c r="BHO46" s="16"/>
      <c r="BHP46" s="16"/>
      <c r="BHQ46" s="16"/>
      <c r="BHR46" s="16"/>
      <c r="BHS46" s="16"/>
      <c r="BHT46" s="16"/>
      <c r="BHU46" s="16"/>
      <c r="BHV46" s="16"/>
      <c r="BHW46" s="16"/>
      <c r="BHX46" s="16"/>
      <c r="BHY46" s="16"/>
      <c r="BHZ46" s="16"/>
      <c r="BIA46" s="16"/>
      <c r="BIB46" s="16"/>
      <c r="BIC46" s="16"/>
      <c r="BID46" s="16"/>
      <c r="BIE46" s="16"/>
      <c r="BIF46" s="16"/>
      <c r="BIG46" s="16"/>
      <c r="BIH46" s="16"/>
      <c r="BII46" s="16"/>
      <c r="BIJ46" s="16"/>
      <c r="BIK46" s="16"/>
      <c r="BIL46" s="16"/>
      <c r="BIM46" s="16"/>
      <c r="BIN46" s="16"/>
      <c r="BIO46" s="16"/>
      <c r="BIP46" s="16"/>
      <c r="BIQ46" s="16"/>
      <c r="BIR46" s="16"/>
      <c r="BIS46" s="16"/>
      <c r="BIT46" s="16"/>
      <c r="BIU46" s="16"/>
      <c r="BIV46" s="16"/>
      <c r="BIW46" s="16"/>
      <c r="BIX46" s="16"/>
      <c r="BIY46" s="16"/>
      <c r="BIZ46" s="16"/>
      <c r="BJA46" s="16"/>
      <c r="BJB46" s="16"/>
      <c r="BJC46" s="16"/>
      <c r="BJD46" s="16"/>
      <c r="BJE46" s="16"/>
      <c r="BJF46" s="16"/>
      <c r="BJG46" s="16"/>
      <c r="BJH46" s="16"/>
      <c r="BJI46" s="16"/>
      <c r="BJJ46" s="16"/>
      <c r="BJK46" s="16"/>
      <c r="BJL46" s="16"/>
      <c r="BJM46" s="16"/>
      <c r="BJN46" s="16"/>
      <c r="BJO46" s="16"/>
      <c r="BJP46" s="16"/>
      <c r="BJQ46" s="16"/>
      <c r="BJR46" s="16"/>
      <c r="BJS46" s="16"/>
      <c r="BJT46" s="16"/>
      <c r="BJU46" s="16"/>
      <c r="BJV46" s="16"/>
      <c r="BJW46" s="16"/>
      <c r="BJX46" s="16"/>
      <c r="BJY46" s="16"/>
      <c r="BJZ46" s="16"/>
      <c r="BKA46" s="16"/>
      <c r="BKB46" s="16"/>
      <c r="BKC46" s="16"/>
      <c r="BKD46" s="16"/>
      <c r="BKE46" s="16"/>
      <c r="BKF46" s="16"/>
      <c r="BKG46" s="16"/>
      <c r="BKH46" s="16"/>
      <c r="BKI46" s="16"/>
      <c r="BKJ46" s="16"/>
      <c r="BKK46" s="16"/>
      <c r="BKL46" s="16"/>
      <c r="BKM46" s="16"/>
      <c r="BKN46" s="16"/>
      <c r="BKO46" s="16"/>
      <c r="BKP46" s="16"/>
      <c r="BKQ46" s="16"/>
      <c r="BKR46" s="16"/>
      <c r="BKS46" s="16"/>
      <c r="BKT46" s="16"/>
      <c r="BKU46" s="16"/>
      <c r="BKV46" s="16"/>
      <c r="BKW46" s="16"/>
      <c r="BKX46" s="16"/>
      <c r="BKY46" s="16"/>
      <c r="BKZ46" s="16"/>
      <c r="BLA46" s="16"/>
      <c r="BLB46" s="16"/>
      <c r="BLC46" s="16"/>
      <c r="BLD46" s="16"/>
      <c r="BLE46" s="16"/>
      <c r="BLF46" s="16"/>
      <c r="BLG46" s="16"/>
      <c r="BLH46" s="16"/>
      <c r="BLI46" s="16"/>
      <c r="BLJ46" s="16"/>
      <c r="BLK46" s="16"/>
      <c r="BLL46" s="16"/>
      <c r="BLM46" s="16"/>
      <c r="BLN46" s="16"/>
      <c r="BLO46" s="16"/>
      <c r="BLP46" s="16"/>
      <c r="BLQ46" s="16"/>
      <c r="BLR46" s="16"/>
      <c r="BLS46" s="16"/>
      <c r="BLT46" s="16"/>
      <c r="BLU46" s="16"/>
      <c r="BLV46" s="16"/>
      <c r="BLW46" s="16"/>
      <c r="BLX46" s="16"/>
      <c r="BLY46" s="16"/>
      <c r="BLZ46" s="16"/>
      <c r="BMA46" s="16"/>
      <c r="BMB46" s="16"/>
      <c r="BMC46" s="16"/>
      <c r="BMD46" s="16"/>
      <c r="BME46" s="16"/>
      <c r="BMF46" s="16"/>
      <c r="BMG46" s="16"/>
      <c r="BMH46" s="16"/>
      <c r="BMI46" s="16"/>
      <c r="BMJ46" s="16"/>
      <c r="BMK46" s="16"/>
      <c r="BML46" s="16"/>
      <c r="BMM46" s="16"/>
      <c r="BMN46" s="16"/>
      <c r="BMO46" s="16"/>
      <c r="BMP46" s="16"/>
      <c r="BMQ46" s="16"/>
      <c r="BMR46" s="16"/>
      <c r="BMS46" s="16"/>
      <c r="BMT46" s="16"/>
      <c r="BMU46" s="16"/>
      <c r="BMV46" s="16"/>
      <c r="BMW46" s="16"/>
      <c r="BMX46" s="16"/>
      <c r="BMY46" s="16"/>
      <c r="BMZ46" s="16"/>
      <c r="BNA46" s="16"/>
      <c r="BNB46" s="16"/>
      <c r="BNC46" s="16"/>
      <c r="BND46" s="16"/>
      <c r="BNE46" s="16"/>
      <c r="BNF46" s="16"/>
      <c r="BNG46" s="16"/>
      <c r="BNH46" s="16"/>
      <c r="BNI46" s="16"/>
      <c r="BNJ46" s="16"/>
      <c r="BNK46" s="16"/>
      <c r="BNL46" s="16"/>
      <c r="BNM46" s="16"/>
      <c r="BNN46" s="16"/>
      <c r="BNO46" s="16"/>
      <c r="BNP46" s="16"/>
      <c r="BNQ46" s="16"/>
      <c r="BNR46" s="16"/>
      <c r="BNS46" s="16"/>
      <c r="BNT46" s="16"/>
      <c r="BNU46" s="16"/>
      <c r="BNV46" s="16"/>
      <c r="BNW46" s="16"/>
      <c r="BNX46" s="16"/>
      <c r="BNY46" s="16"/>
      <c r="BNZ46" s="16"/>
      <c r="BOA46" s="16"/>
      <c r="BOB46" s="16"/>
      <c r="BOC46" s="16"/>
      <c r="BOD46" s="16"/>
      <c r="BOE46" s="16"/>
      <c r="BOF46" s="16"/>
      <c r="BOG46" s="16"/>
      <c r="BOH46" s="16"/>
      <c r="BOI46" s="16"/>
      <c r="BOJ46" s="16"/>
      <c r="BOK46" s="16"/>
      <c r="BOL46" s="16"/>
      <c r="BOM46" s="16"/>
      <c r="BON46" s="16"/>
      <c r="BOO46" s="16"/>
      <c r="BOP46" s="16"/>
      <c r="BOQ46" s="16"/>
      <c r="BOR46" s="16"/>
      <c r="BOS46" s="16"/>
      <c r="BOT46" s="16"/>
      <c r="BOU46" s="16"/>
      <c r="BOV46" s="16"/>
      <c r="BOW46" s="16"/>
      <c r="BOX46" s="16"/>
      <c r="BOY46" s="16"/>
      <c r="BOZ46" s="16"/>
      <c r="BPA46" s="16"/>
      <c r="BPB46" s="16"/>
      <c r="BPC46" s="16"/>
      <c r="BPD46" s="16"/>
      <c r="BPE46" s="16"/>
      <c r="BPF46" s="16"/>
      <c r="BPG46" s="16"/>
      <c r="BPH46" s="16"/>
      <c r="BPI46" s="16"/>
      <c r="BPJ46" s="16"/>
      <c r="BPK46" s="16"/>
      <c r="BPL46" s="16"/>
      <c r="BPM46" s="16"/>
      <c r="BPN46" s="16"/>
      <c r="BPO46" s="16"/>
      <c r="BPP46" s="16"/>
      <c r="BPQ46" s="16"/>
      <c r="BPR46" s="16"/>
      <c r="BPS46" s="16"/>
      <c r="BPT46" s="16"/>
      <c r="BPU46" s="16"/>
      <c r="BPV46" s="16"/>
      <c r="BPW46" s="16"/>
      <c r="BPX46" s="16"/>
      <c r="BPY46" s="16"/>
      <c r="BPZ46" s="16"/>
      <c r="BQA46" s="16"/>
      <c r="BQB46" s="16"/>
      <c r="BQC46" s="16"/>
      <c r="BQD46" s="16"/>
      <c r="BQE46" s="16"/>
      <c r="BQF46" s="16"/>
      <c r="BQG46" s="16"/>
      <c r="BQH46" s="16"/>
      <c r="BQI46" s="16"/>
      <c r="BQJ46" s="16"/>
      <c r="BQK46" s="16"/>
      <c r="BQL46" s="16"/>
      <c r="BQM46" s="16"/>
      <c r="BQN46" s="16"/>
      <c r="BQO46" s="16"/>
      <c r="BQP46" s="16"/>
      <c r="BQQ46" s="16"/>
      <c r="BQR46" s="16"/>
      <c r="BQS46" s="16"/>
      <c r="BQT46" s="16"/>
      <c r="BQU46" s="16"/>
      <c r="BQV46" s="16"/>
      <c r="BQW46" s="16"/>
      <c r="BQX46" s="16"/>
      <c r="BQY46" s="16"/>
      <c r="BQZ46" s="16"/>
      <c r="BRA46" s="16"/>
      <c r="BRB46" s="16"/>
      <c r="BRC46" s="16"/>
      <c r="BRD46" s="16"/>
      <c r="BRE46" s="16"/>
      <c r="BRF46" s="16"/>
      <c r="BRG46" s="16"/>
      <c r="BRH46" s="16"/>
      <c r="BRI46" s="16"/>
      <c r="BRJ46" s="16"/>
      <c r="BRK46" s="16"/>
      <c r="BRL46" s="16"/>
      <c r="BRM46" s="16"/>
      <c r="BRN46" s="16"/>
      <c r="BRO46" s="16"/>
      <c r="BRP46" s="16"/>
      <c r="BRQ46" s="16"/>
      <c r="BRR46" s="16"/>
      <c r="BRS46" s="16"/>
      <c r="BRT46" s="16"/>
      <c r="BRU46" s="16"/>
      <c r="BRV46" s="16"/>
      <c r="BRW46" s="16"/>
      <c r="BRX46" s="16"/>
      <c r="BRY46" s="16"/>
      <c r="BRZ46" s="16"/>
      <c r="BSA46" s="16"/>
      <c r="BSB46" s="16"/>
      <c r="BSC46" s="16"/>
      <c r="BSD46" s="16"/>
      <c r="BSE46" s="16"/>
      <c r="BSF46" s="16"/>
      <c r="BSG46" s="16"/>
      <c r="BSH46" s="16"/>
      <c r="BSI46" s="16"/>
      <c r="BSJ46" s="16"/>
      <c r="BSK46" s="16"/>
      <c r="BSL46" s="16"/>
      <c r="BSM46" s="16"/>
      <c r="BSN46" s="16"/>
      <c r="BSO46" s="16"/>
      <c r="BSP46" s="16"/>
      <c r="BSQ46" s="16"/>
      <c r="BSR46" s="16"/>
      <c r="BSS46" s="16"/>
      <c r="BST46" s="16"/>
      <c r="BSU46" s="16"/>
      <c r="BSV46" s="16"/>
      <c r="BSW46" s="16"/>
      <c r="BSX46" s="16"/>
      <c r="BSY46" s="16"/>
      <c r="BSZ46" s="16"/>
      <c r="BTA46" s="16"/>
      <c r="BTB46" s="16"/>
      <c r="BTC46" s="16"/>
      <c r="BTD46" s="16"/>
      <c r="BTE46" s="16"/>
      <c r="BTF46" s="16"/>
      <c r="BTG46" s="16"/>
      <c r="BTH46" s="16"/>
    </row>
    <row r="47" spans="1:1880" s="249" customFormat="1" ht="201.6" customHeight="1" x14ac:dyDescent="0.3">
      <c r="A47" s="54">
        <v>577</v>
      </c>
      <c r="B47" s="217"/>
      <c r="C47" s="217" t="s">
        <v>159</v>
      </c>
      <c r="D47" s="134" t="s">
        <v>564</v>
      </c>
      <c r="E47" s="321"/>
      <c r="F47" s="107"/>
      <c r="G47" s="322" t="str">
        <f>IF(F47="Yes","In this cell - Please include the name of the plan, a brief description of the benefit and the population group that received the benefits."," ")</f>
        <v xml:space="preserve"> </v>
      </c>
      <c r="H47" s="15"/>
      <c r="I47" s="557"/>
      <c r="J47" s="102"/>
      <c r="K47" s="339"/>
      <c r="L47"/>
      <c r="M47" s="16"/>
      <c r="N47" s="109"/>
      <c r="O47" s="16"/>
      <c r="P47" s="16"/>
      <c r="Q47" s="16"/>
      <c r="R47" s="16"/>
      <c r="S47" s="16"/>
      <c r="T47" s="16"/>
      <c r="U47" s="16"/>
      <c r="V47" s="16"/>
      <c r="W47" s="16"/>
      <c r="X47" s="1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c r="JE47" s="16"/>
      <c r="JF47" s="16"/>
      <c r="JG47" s="16"/>
      <c r="JH47" s="16"/>
      <c r="JI47" s="16"/>
      <c r="JJ47" s="16"/>
      <c r="JK47" s="16"/>
      <c r="JL47" s="16"/>
      <c r="JM47" s="16"/>
      <c r="JN47" s="16"/>
      <c r="JO47" s="16"/>
      <c r="JP47" s="16"/>
      <c r="JQ47" s="16"/>
      <c r="JR47" s="16"/>
      <c r="JS47" s="16"/>
      <c r="JT47" s="16"/>
      <c r="JU47" s="16"/>
      <c r="JV47" s="16"/>
      <c r="JW47" s="16"/>
      <c r="JX47" s="16"/>
      <c r="JY47" s="16"/>
      <c r="JZ47" s="16"/>
      <c r="KA47" s="16"/>
      <c r="KB47" s="16"/>
      <c r="KC47" s="16"/>
      <c r="KD47" s="16"/>
      <c r="KE47" s="16"/>
      <c r="KF47" s="16"/>
      <c r="KG47" s="16"/>
      <c r="KH47" s="16"/>
      <c r="KI47" s="16"/>
      <c r="KJ47" s="16"/>
      <c r="KK47" s="16"/>
      <c r="KL47" s="16"/>
      <c r="KM47" s="16"/>
      <c r="KN47" s="16"/>
      <c r="KO47" s="16"/>
      <c r="KP47" s="16"/>
      <c r="KQ47" s="16"/>
      <c r="KR47" s="16"/>
      <c r="KS47" s="16"/>
      <c r="KT47" s="16"/>
      <c r="KU47" s="16"/>
      <c r="KV47" s="16"/>
      <c r="KW47" s="16"/>
      <c r="KX47" s="16"/>
      <c r="KY47" s="16"/>
      <c r="KZ47" s="16"/>
      <c r="LA47" s="16"/>
      <c r="LB47" s="16"/>
      <c r="LC47" s="16"/>
      <c r="LD47" s="16"/>
      <c r="LE47" s="16"/>
      <c r="LF47" s="16"/>
      <c r="LG47" s="16"/>
      <c r="LH47" s="16"/>
      <c r="LI47" s="16"/>
      <c r="LJ47" s="16"/>
      <c r="LK47" s="16"/>
      <c r="LL47" s="16"/>
      <c r="LM47" s="16"/>
      <c r="LN47" s="16"/>
      <c r="LO47" s="16"/>
      <c r="LP47" s="16"/>
      <c r="LQ47" s="16"/>
      <c r="LR47" s="16"/>
      <c r="LS47" s="16"/>
      <c r="LT47" s="16"/>
      <c r="LU47" s="16"/>
      <c r="LV47" s="16"/>
      <c r="LW47" s="16"/>
      <c r="LX47" s="16"/>
      <c r="LY47" s="16"/>
      <c r="LZ47" s="16"/>
      <c r="MA47" s="16"/>
      <c r="MB47" s="16"/>
      <c r="MC47" s="16"/>
      <c r="MD47" s="16"/>
      <c r="ME47" s="16"/>
      <c r="MF47" s="16"/>
      <c r="MG47" s="16"/>
      <c r="MH47" s="16"/>
      <c r="MI47" s="16"/>
      <c r="MJ47" s="16"/>
      <c r="MK47" s="16"/>
      <c r="ML47" s="16"/>
      <c r="MM47" s="16"/>
      <c r="MN47" s="16"/>
      <c r="MO47" s="16"/>
      <c r="MP47" s="16"/>
      <c r="MQ47" s="16"/>
      <c r="MR47" s="16"/>
      <c r="MS47" s="16"/>
      <c r="MT47" s="16"/>
      <c r="MU47" s="16"/>
      <c r="MV47" s="16"/>
      <c r="MW47" s="16"/>
      <c r="MX47" s="16"/>
      <c r="MY47" s="16"/>
      <c r="MZ47" s="16"/>
      <c r="NA47" s="16"/>
      <c r="NB47" s="16"/>
      <c r="NC47" s="16"/>
      <c r="ND47" s="16"/>
      <c r="NE47" s="16"/>
      <c r="NF47" s="16"/>
      <c r="NG47" s="16"/>
      <c r="NH47" s="16"/>
      <c r="NI47" s="16"/>
      <c r="NJ47" s="16"/>
      <c r="NK47" s="16"/>
      <c r="NL47" s="16"/>
      <c r="NM47" s="16"/>
      <c r="NN47" s="16"/>
      <c r="NO47" s="16"/>
      <c r="NP47" s="16"/>
      <c r="NQ47" s="16"/>
      <c r="NR47" s="16"/>
      <c r="NS47" s="16"/>
      <c r="NT47" s="16"/>
      <c r="NU47" s="16"/>
      <c r="NV47" s="16"/>
      <c r="NW47" s="16"/>
      <c r="NX47" s="16"/>
      <c r="NY47" s="16"/>
      <c r="NZ47" s="16"/>
      <c r="OA47" s="16"/>
      <c r="OB47" s="16"/>
      <c r="OC47" s="16"/>
      <c r="OD47" s="16"/>
      <c r="OE47" s="16"/>
      <c r="OF47" s="16"/>
      <c r="OG47" s="16"/>
      <c r="OH47" s="16"/>
      <c r="OI47" s="16"/>
      <c r="OJ47" s="16"/>
      <c r="OK47" s="16"/>
      <c r="OL47" s="16"/>
      <c r="OM47" s="16"/>
      <c r="ON47" s="16"/>
      <c r="OO47" s="16"/>
      <c r="OP47" s="16"/>
      <c r="OQ47" s="16"/>
      <c r="OR47" s="16"/>
      <c r="OS47" s="16"/>
      <c r="OT47" s="16"/>
      <c r="OU47" s="16"/>
      <c r="OV47" s="16"/>
      <c r="OW47" s="16"/>
      <c r="OX47" s="16"/>
      <c r="OY47" s="16"/>
      <c r="OZ47" s="16"/>
      <c r="PA47" s="16"/>
      <c r="PB47" s="16"/>
      <c r="PC47" s="16"/>
      <c r="PD47" s="16"/>
      <c r="PE47" s="16"/>
      <c r="PF47" s="16"/>
      <c r="PG47" s="16"/>
      <c r="PH47" s="16"/>
      <c r="PI47" s="16"/>
      <c r="PJ47" s="16"/>
      <c r="PK47" s="16"/>
      <c r="PL47" s="16"/>
      <c r="PM47" s="16"/>
      <c r="PN47" s="16"/>
      <c r="PO47" s="16"/>
      <c r="PP47" s="16"/>
      <c r="PQ47" s="16"/>
      <c r="PR47" s="16"/>
      <c r="PS47" s="16"/>
      <c r="PT47" s="16"/>
      <c r="PU47" s="16"/>
      <c r="PV47" s="16"/>
      <c r="PW47" s="16"/>
      <c r="PX47" s="16"/>
      <c r="PY47" s="16"/>
      <c r="PZ47" s="16"/>
      <c r="QA47" s="16"/>
      <c r="QB47" s="16"/>
      <c r="QC47" s="16"/>
      <c r="QD47" s="16"/>
      <c r="QE47" s="16"/>
      <c r="QF47" s="16"/>
      <c r="QG47" s="16"/>
      <c r="QH47" s="16"/>
      <c r="QI47" s="16"/>
      <c r="QJ47" s="16"/>
      <c r="QK47" s="16"/>
      <c r="QL47" s="16"/>
      <c r="QM47" s="16"/>
      <c r="QN47" s="16"/>
      <c r="QO47" s="16"/>
      <c r="QP47" s="16"/>
      <c r="QQ47" s="16"/>
      <c r="QR47" s="16"/>
      <c r="QS47" s="16"/>
      <c r="QT47" s="16"/>
      <c r="QU47" s="16"/>
      <c r="QV47" s="16"/>
      <c r="QW47" s="16"/>
      <c r="QX47" s="16"/>
      <c r="QY47" s="16"/>
      <c r="QZ47" s="16"/>
      <c r="RA47" s="16"/>
      <c r="RB47" s="16"/>
      <c r="RC47" s="16"/>
      <c r="RD47" s="16"/>
      <c r="RE47" s="16"/>
      <c r="RF47" s="16"/>
      <c r="RG47" s="16"/>
      <c r="RH47" s="16"/>
      <c r="RI47" s="16"/>
      <c r="RJ47" s="16"/>
      <c r="RK47" s="16"/>
      <c r="RL47" s="16"/>
      <c r="RM47" s="16"/>
      <c r="RN47" s="16"/>
      <c r="RO47" s="16"/>
      <c r="RP47" s="16"/>
      <c r="RQ47" s="16"/>
      <c r="RR47" s="16"/>
      <c r="RS47" s="16"/>
      <c r="RT47" s="16"/>
      <c r="RU47" s="16"/>
      <c r="RV47" s="16"/>
      <c r="RW47" s="16"/>
      <c r="RX47" s="16"/>
      <c r="RY47" s="16"/>
      <c r="RZ47" s="16"/>
      <c r="SA47" s="16"/>
      <c r="SB47" s="16"/>
      <c r="SC47" s="16"/>
      <c r="SD47" s="16"/>
      <c r="SE47" s="16"/>
      <c r="SF47" s="16"/>
      <c r="SG47" s="16"/>
      <c r="SH47" s="16"/>
      <c r="SI47" s="16"/>
      <c r="SJ47" s="16"/>
      <c r="SK47" s="16"/>
      <c r="SL47" s="16"/>
      <c r="SM47" s="16"/>
      <c r="SN47" s="16"/>
      <c r="SO47" s="16"/>
      <c r="SP47" s="16"/>
      <c r="SQ47" s="16"/>
      <c r="SR47" s="16"/>
      <c r="SS47" s="16"/>
      <c r="ST47" s="16"/>
      <c r="SU47" s="16"/>
      <c r="SV47" s="16"/>
      <c r="SW47" s="16"/>
      <c r="SX47" s="16"/>
      <c r="SY47" s="16"/>
      <c r="SZ47" s="16"/>
      <c r="TA47" s="16"/>
      <c r="TB47" s="16"/>
      <c r="TC47" s="16"/>
      <c r="TD47" s="16"/>
      <c r="TE47" s="16"/>
      <c r="TF47" s="16"/>
      <c r="TG47" s="16"/>
      <c r="TH47" s="16"/>
      <c r="TI47" s="16"/>
      <c r="TJ47" s="16"/>
      <c r="TK47" s="16"/>
      <c r="TL47" s="16"/>
      <c r="TM47" s="16"/>
      <c r="TN47" s="16"/>
      <c r="TO47" s="16"/>
      <c r="TP47" s="16"/>
      <c r="TQ47" s="16"/>
      <c r="TR47" s="16"/>
      <c r="TS47" s="16"/>
      <c r="TT47" s="16"/>
      <c r="TU47" s="16"/>
      <c r="TV47" s="16"/>
      <c r="TW47" s="16"/>
      <c r="TX47" s="16"/>
      <c r="TY47" s="16"/>
      <c r="TZ47" s="16"/>
      <c r="UA47" s="16"/>
      <c r="UB47" s="16"/>
      <c r="UC47" s="16"/>
      <c r="UD47" s="16"/>
      <c r="UE47" s="16"/>
      <c r="UF47" s="16"/>
      <c r="UG47" s="16"/>
      <c r="UH47" s="16"/>
      <c r="UI47" s="16"/>
      <c r="UJ47" s="16"/>
      <c r="UK47" s="16"/>
      <c r="UL47" s="16"/>
      <c r="UM47" s="16"/>
      <c r="UN47" s="16"/>
      <c r="UO47" s="16"/>
      <c r="UP47" s="16"/>
      <c r="UQ47" s="16"/>
      <c r="UR47" s="16"/>
      <c r="US47" s="16"/>
      <c r="UT47" s="16"/>
      <c r="UU47" s="16"/>
      <c r="UV47" s="16"/>
      <c r="UW47" s="16"/>
      <c r="UX47" s="16"/>
      <c r="UY47" s="16"/>
      <c r="UZ47" s="16"/>
      <c r="VA47" s="16"/>
      <c r="VB47" s="16"/>
      <c r="VC47" s="16"/>
      <c r="VD47" s="16"/>
      <c r="VE47" s="16"/>
      <c r="VF47" s="16"/>
      <c r="VG47" s="16"/>
      <c r="VH47" s="16"/>
      <c r="VI47" s="16"/>
      <c r="VJ47" s="16"/>
      <c r="VK47" s="16"/>
      <c r="VL47" s="16"/>
      <c r="VM47" s="16"/>
      <c r="VN47" s="16"/>
      <c r="VO47" s="16"/>
      <c r="VP47" s="16"/>
      <c r="VQ47" s="16"/>
      <c r="VR47" s="16"/>
      <c r="VS47" s="16"/>
      <c r="VT47" s="16"/>
      <c r="VU47" s="16"/>
      <c r="VV47" s="16"/>
      <c r="VW47" s="16"/>
      <c r="VX47" s="16"/>
      <c r="VY47" s="16"/>
      <c r="VZ47" s="16"/>
      <c r="WA47" s="16"/>
      <c r="WB47" s="16"/>
      <c r="WC47" s="16"/>
      <c r="WD47" s="16"/>
      <c r="WE47" s="16"/>
      <c r="WF47" s="16"/>
      <c r="WG47" s="16"/>
      <c r="WH47" s="16"/>
      <c r="WI47" s="16"/>
      <c r="WJ47" s="16"/>
      <c r="WK47" s="16"/>
      <c r="WL47" s="16"/>
      <c r="WM47" s="16"/>
      <c r="WN47" s="16"/>
      <c r="WO47" s="16"/>
      <c r="WP47" s="16"/>
      <c r="WQ47" s="16"/>
      <c r="WR47" s="16"/>
      <c r="WS47" s="16"/>
      <c r="WT47" s="16"/>
      <c r="WU47" s="16"/>
      <c r="WV47" s="16"/>
      <c r="WW47" s="16"/>
      <c r="WX47" s="16"/>
      <c r="WY47" s="16"/>
      <c r="WZ47" s="16"/>
      <c r="XA47" s="16"/>
      <c r="XB47" s="16"/>
      <c r="XC47" s="16"/>
      <c r="XD47" s="16"/>
      <c r="XE47" s="16"/>
      <c r="XF47" s="16"/>
      <c r="XG47" s="16"/>
      <c r="XH47" s="16"/>
      <c r="XI47" s="16"/>
      <c r="XJ47" s="16"/>
      <c r="XK47" s="16"/>
      <c r="XL47" s="16"/>
      <c r="XM47" s="16"/>
      <c r="XN47" s="16"/>
      <c r="XO47" s="16"/>
      <c r="XP47" s="16"/>
      <c r="XQ47" s="16"/>
      <c r="XR47" s="16"/>
      <c r="XS47" s="16"/>
      <c r="XT47" s="16"/>
      <c r="XU47" s="16"/>
      <c r="XV47" s="16"/>
      <c r="XW47" s="16"/>
      <c r="XX47" s="16"/>
      <c r="XY47" s="16"/>
      <c r="XZ47" s="16"/>
      <c r="YA47" s="16"/>
      <c r="YB47" s="16"/>
      <c r="YC47" s="16"/>
      <c r="YD47" s="16"/>
      <c r="YE47" s="16"/>
      <c r="YF47" s="16"/>
      <c r="YG47" s="16"/>
      <c r="YH47" s="16"/>
      <c r="YI47" s="16"/>
      <c r="YJ47" s="16"/>
      <c r="YK47" s="16"/>
      <c r="YL47" s="16"/>
      <c r="YM47" s="16"/>
      <c r="YN47" s="16"/>
      <c r="YO47" s="16"/>
      <c r="YP47" s="16"/>
      <c r="YQ47" s="16"/>
      <c r="YR47" s="16"/>
      <c r="YS47" s="16"/>
      <c r="YT47" s="16"/>
      <c r="YU47" s="16"/>
      <c r="YV47" s="16"/>
      <c r="YW47" s="16"/>
      <c r="YX47" s="16"/>
      <c r="YY47" s="16"/>
      <c r="YZ47" s="16"/>
      <c r="ZA47" s="16"/>
      <c r="ZB47" s="16"/>
      <c r="ZC47" s="16"/>
      <c r="ZD47" s="16"/>
      <c r="ZE47" s="16"/>
      <c r="ZF47" s="16"/>
      <c r="ZG47" s="16"/>
      <c r="ZH47" s="16"/>
      <c r="ZI47" s="16"/>
      <c r="ZJ47" s="16"/>
      <c r="ZK47" s="16"/>
      <c r="ZL47" s="16"/>
      <c r="ZM47" s="16"/>
      <c r="ZN47" s="16"/>
      <c r="ZO47" s="16"/>
      <c r="ZP47" s="16"/>
      <c r="ZQ47" s="16"/>
      <c r="ZR47" s="16"/>
      <c r="ZS47" s="16"/>
      <c r="ZT47" s="16"/>
      <c r="ZU47" s="16"/>
      <c r="ZV47" s="16"/>
      <c r="ZW47" s="16"/>
      <c r="ZX47" s="16"/>
      <c r="ZY47" s="16"/>
      <c r="ZZ47" s="16"/>
      <c r="AAA47" s="16"/>
      <c r="AAB47" s="16"/>
      <c r="AAC47" s="16"/>
      <c r="AAD47" s="16"/>
      <c r="AAE47" s="16"/>
      <c r="AAF47" s="16"/>
      <c r="AAG47" s="16"/>
      <c r="AAH47" s="16"/>
      <c r="AAI47" s="16"/>
      <c r="AAJ47" s="16"/>
      <c r="AAK47" s="16"/>
      <c r="AAL47" s="16"/>
      <c r="AAM47" s="16"/>
      <c r="AAN47" s="16"/>
      <c r="AAO47" s="16"/>
      <c r="AAP47" s="16"/>
      <c r="AAQ47" s="16"/>
      <c r="AAR47" s="16"/>
      <c r="AAS47" s="16"/>
      <c r="AAT47" s="16"/>
      <c r="AAU47" s="16"/>
      <c r="AAV47" s="16"/>
      <c r="AAW47" s="16"/>
      <c r="AAX47" s="16"/>
      <c r="AAY47" s="16"/>
      <c r="AAZ47" s="16"/>
      <c r="ABA47" s="16"/>
      <c r="ABB47" s="16"/>
      <c r="ABC47" s="16"/>
      <c r="ABD47" s="16"/>
      <c r="ABE47" s="16"/>
      <c r="ABF47" s="16"/>
      <c r="ABG47" s="16"/>
      <c r="ABH47" s="16"/>
      <c r="ABI47" s="16"/>
      <c r="ABJ47" s="16"/>
      <c r="ABK47" s="16"/>
      <c r="ABL47" s="16"/>
      <c r="ABM47" s="16"/>
      <c r="ABN47" s="16"/>
      <c r="ABO47" s="16"/>
      <c r="ABP47" s="16"/>
      <c r="ABQ47" s="16"/>
      <c r="ABR47" s="16"/>
      <c r="ABS47" s="16"/>
      <c r="ABT47" s="16"/>
      <c r="ABU47" s="16"/>
      <c r="ABV47" s="16"/>
      <c r="ABW47" s="16"/>
      <c r="ABX47" s="16"/>
      <c r="ABY47" s="16"/>
      <c r="ABZ47" s="16"/>
      <c r="ACA47" s="16"/>
      <c r="ACB47" s="16"/>
      <c r="ACC47" s="16"/>
      <c r="ACD47" s="16"/>
      <c r="ACE47" s="16"/>
      <c r="ACF47" s="16"/>
      <c r="ACG47" s="16"/>
      <c r="ACH47" s="16"/>
      <c r="ACI47" s="16"/>
      <c r="ACJ47" s="16"/>
      <c r="ACK47" s="16"/>
      <c r="ACL47" s="16"/>
      <c r="ACM47" s="16"/>
      <c r="ACN47" s="16"/>
      <c r="ACO47" s="16"/>
      <c r="ACP47" s="16"/>
      <c r="ACQ47" s="16"/>
      <c r="ACR47" s="16"/>
      <c r="ACS47" s="16"/>
      <c r="ACT47" s="16"/>
      <c r="ACU47" s="16"/>
      <c r="ACV47" s="16"/>
      <c r="ACW47" s="16"/>
      <c r="ACX47" s="16"/>
      <c r="ACY47" s="16"/>
      <c r="ACZ47" s="16"/>
      <c r="ADA47" s="16"/>
      <c r="ADB47" s="16"/>
      <c r="ADC47" s="16"/>
      <c r="ADD47" s="16"/>
      <c r="ADE47" s="16"/>
      <c r="ADF47" s="16"/>
      <c r="ADG47" s="16"/>
      <c r="ADH47" s="16"/>
      <c r="ADI47" s="16"/>
      <c r="ADJ47" s="16"/>
      <c r="ADK47" s="16"/>
      <c r="ADL47" s="16"/>
      <c r="ADM47" s="16"/>
      <c r="ADN47" s="16"/>
      <c r="ADO47" s="16"/>
      <c r="ADP47" s="16"/>
      <c r="ADQ47" s="16"/>
      <c r="ADR47" s="16"/>
      <c r="ADS47" s="16"/>
      <c r="ADT47" s="16"/>
      <c r="ADU47" s="16"/>
      <c r="ADV47" s="16"/>
      <c r="ADW47" s="16"/>
      <c r="ADX47" s="16"/>
      <c r="ADY47" s="16"/>
      <c r="ADZ47" s="16"/>
      <c r="AEA47" s="16"/>
      <c r="AEB47" s="16"/>
      <c r="AEC47" s="16"/>
      <c r="AED47" s="16"/>
      <c r="AEE47" s="16"/>
      <c r="AEF47" s="16"/>
      <c r="AEG47" s="16"/>
      <c r="AEH47" s="16"/>
      <c r="AEI47" s="16"/>
      <c r="AEJ47" s="16"/>
      <c r="AEK47" s="16"/>
      <c r="AEL47" s="16"/>
      <c r="AEM47" s="16"/>
      <c r="AEN47" s="16"/>
      <c r="AEO47" s="16"/>
      <c r="AEP47" s="16"/>
      <c r="AEQ47" s="16"/>
      <c r="AER47" s="16"/>
      <c r="AES47" s="16"/>
      <c r="AET47" s="16"/>
      <c r="AEU47" s="16"/>
      <c r="AEV47" s="16"/>
      <c r="AEW47" s="16"/>
      <c r="AEX47" s="16"/>
      <c r="AEY47" s="16"/>
      <c r="AEZ47" s="16"/>
      <c r="AFA47" s="16"/>
      <c r="AFB47" s="16"/>
      <c r="AFC47" s="16"/>
      <c r="AFD47" s="16"/>
      <c r="AFE47" s="16"/>
      <c r="AFF47" s="16"/>
      <c r="AFG47" s="16"/>
      <c r="AFH47" s="16"/>
      <c r="AFI47" s="16"/>
      <c r="AFJ47" s="16"/>
      <c r="AFK47" s="16"/>
      <c r="AFL47" s="16"/>
      <c r="AFM47" s="16"/>
      <c r="AFN47" s="16"/>
      <c r="AFO47" s="16"/>
      <c r="AFP47" s="16"/>
      <c r="AFQ47" s="16"/>
      <c r="AFR47" s="16"/>
      <c r="AFS47" s="16"/>
      <c r="AFT47" s="16"/>
      <c r="AFU47" s="16"/>
      <c r="AFV47" s="16"/>
      <c r="AFW47" s="16"/>
      <c r="AFX47" s="16"/>
      <c r="AFY47" s="16"/>
      <c r="AFZ47" s="16"/>
      <c r="AGA47" s="16"/>
      <c r="AGB47" s="16"/>
      <c r="AGC47" s="16"/>
      <c r="AGD47" s="16"/>
      <c r="AGE47" s="16"/>
      <c r="AGF47" s="16"/>
      <c r="AGG47" s="16"/>
      <c r="AGH47" s="16"/>
      <c r="AGI47" s="16"/>
      <c r="AGJ47" s="16"/>
      <c r="AGK47" s="16"/>
      <c r="AGL47" s="16"/>
      <c r="AGM47" s="16"/>
      <c r="AGN47" s="16"/>
      <c r="AGO47" s="16"/>
      <c r="AGP47" s="16"/>
      <c r="AGQ47" s="16"/>
      <c r="AGR47" s="16"/>
      <c r="AGS47" s="16"/>
      <c r="AGT47" s="16"/>
      <c r="AGU47" s="16"/>
      <c r="AGV47" s="16"/>
      <c r="AGW47" s="16"/>
      <c r="AGX47" s="16"/>
      <c r="AGY47" s="16"/>
      <c r="AGZ47" s="16"/>
      <c r="AHA47" s="16"/>
      <c r="AHB47" s="16"/>
      <c r="AHC47" s="16"/>
      <c r="AHD47" s="16"/>
      <c r="AHE47" s="16"/>
      <c r="AHF47" s="16"/>
      <c r="AHG47" s="16"/>
      <c r="AHH47" s="16"/>
      <c r="AHI47" s="16"/>
      <c r="AHJ47" s="16"/>
      <c r="AHK47" s="16"/>
      <c r="AHL47" s="16"/>
      <c r="AHM47" s="16"/>
      <c r="AHN47" s="16"/>
      <c r="AHO47" s="16"/>
      <c r="AHP47" s="16"/>
      <c r="AHQ47" s="16"/>
      <c r="AHR47" s="16"/>
      <c r="AHS47" s="16"/>
      <c r="AHT47" s="16"/>
      <c r="AHU47" s="16"/>
      <c r="AHV47" s="16"/>
      <c r="AHW47" s="16"/>
      <c r="AHX47" s="16"/>
      <c r="AHY47" s="16"/>
      <c r="AHZ47" s="16"/>
      <c r="AIA47" s="16"/>
      <c r="AIB47" s="16"/>
      <c r="AIC47" s="16"/>
      <c r="AID47" s="16"/>
      <c r="AIE47" s="16"/>
      <c r="AIF47" s="16"/>
      <c r="AIG47" s="16"/>
      <c r="AIH47" s="16"/>
      <c r="AII47" s="16"/>
      <c r="AIJ47" s="16"/>
      <c r="AIK47" s="16"/>
      <c r="AIL47" s="16"/>
      <c r="AIM47" s="16"/>
      <c r="AIN47" s="16"/>
      <c r="AIO47" s="16"/>
      <c r="AIP47" s="16"/>
      <c r="AIQ47" s="16"/>
      <c r="AIR47" s="16"/>
      <c r="AIS47" s="16"/>
      <c r="AIT47" s="16"/>
      <c r="AIU47" s="16"/>
      <c r="AIV47" s="16"/>
      <c r="AIW47" s="16"/>
      <c r="AIX47" s="16"/>
      <c r="AIY47" s="16"/>
      <c r="AIZ47" s="16"/>
      <c r="AJA47" s="16"/>
      <c r="AJB47" s="16"/>
      <c r="AJC47" s="16"/>
      <c r="AJD47" s="16"/>
      <c r="AJE47" s="16"/>
      <c r="AJF47" s="16"/>
      <c r="AJG47" s="16"/>
      <c r="AJH47" s="16"/>
      <c r="AJI47" s="16"/>
      <c r="AJJ47" s="16"/>
      <c r="AJK47" s="16"/>
      <c r="AJL47" s="16"/>
      <c r="AJM47" s="16"/>
      <c r="AJN47" s="16"/>
      <c r="AJO47" s="16"/>
      <c r="AJP47" s="16"/>
      <c r="AJQ47" s="16"/>
      <c r="AJR47" s="16"/>
      <c r="AJS47" s="16"/>
      <c r="AJT47" s="16"/>
      <c r="AJU47" s="16"/>
      <c r="AJV47" s="16"/>
      <c r="AJW47" s="16"/>
      <c r="AJX47" s="16"/>
      <c r="AJY47" s="16"/>
      <c r="AJZ47" s="16"/>
      <c r="AKA47" s="16"/>
      <c r="AKB47" s="16"/>
      <c r="AKC47" s="16"/>
      <c r="AKD47" s="16"/>
      <c r="AKE47" s="16"/>
      <c r="AKF47" s="16"/>
      <c r="AKG47" s="16"/>
      <c r="AKH47" s="16"/>
      <c r="AKI47" s="16"/>
      <c r="AKJ47" s="16"/>
      <c r="AKK47" s="16"/>
      <c r="AKL47" s="16"/>
      <c r="AKM47" s="16"/>
      <c r="AKN47" s="16"/>
      <c r="AKO47" s="16"/>
      <c r="AKP47" s="16"/>
      <c r="AKQ47" s="16"/>
      <c r="AKR47" s="16"/>
      <c r="AKS47" s="16"/>
      <c r="AKT47" s="16"/>
      <c r="AKU47" s="16"/>
      <c r="AKV47" s="16"/>
      <c r="AKW47" s="16"/>
      <c r="AKX47" s="16"/>
      <c r="AKY47" s="16"/>
      <c r="AKZ47" s="16"/>
      <c r="ALA47" s="16"/>
      <c r="ALB47" s="16"/>
      <c r="ALC47" s="16"/>
      <c r="ALD47" s="16"/>
      <c r="ALE47" s="16"/>
      <c r="ALF47" s="16"/>
      <c r="ALG47" s="16"/>
      <c r="ALH47" s="16"/>
      <c r="ALI47" s="16"/>
      <c r="ALJ47" s="16"/>
      <c r="ALK47" s="16"/>
      <c r="ALL47" s="16"/>
      <c r="ALM47" s="16"/>
      <c r="ALN47" s="16"/>
      <c r="ALO47" s="16"/>
      <c r="ALP47" s="16"/>
      <c r="ALQ47" s="16"/>
      <c r="ALR47" s="16"/>
      <c r="ALS47" s="16"/>
      <c r="ALT47" s="16"/>
      <c r="ALU47" s="16"/>
      <c r="ALV47" s="16"/>
      <c r="ALW47" s="16"/>
      <c r="ALX47" s="16"/>
      <c r="ALY47" s="16"/>
      <c r="ALZ47" s="16"/>
      <c r="AMA47" s="16"/>
      <c r="AMB47" s="16"/>
      <c r="AMC47" s="16"/>
      <c r="AMD47" s="16"/>
      <c r="AME47" s="16"/>
      <c r="AMF47" s="16"/>
      <c r="AMG47" s="16"/>
      <c r="AMH47" s="16"/>
      <c r="AMI47" s="16"/>
      <c r="AMJ47" s="16"/>
      <c r="AMK47" s="16"/>
      <c r="AML47" s="16"/>
      <c r="AMM47" s="16"/>
      <c r="AMN47" s="16"/>
      <c r="AMO47" s="16"/>
      <c r="AMP47" s="16"/>
      <c r="AMQ47" s="16"/>
      <c r="AMR47" s="16"/>
      <c r="AMS47" s="16"/>
      <c r="AMT47" s="16"/>
      <c r="AMU47" s="16"/>
      <c r="AMV47" s="16"/>
      <c r="AMW47" s="16"/>
      <c r="AMX47" s="16"/>
      <c r="AMY47" s="16"/>
      <c r="AMZ47" s="16"/>
      <c r="ANA47" s="16"/>
      <c r="ANB47" s="16"/>
      <c r="ANC47" s="16"/>
      <c r="AND47" s="16"/>
      <c r="ANE47" s="16"/>
      <c r="ANF47" s="16"/>
      <c r="ANG47" s="16"/>
      <c r="ANH47" s="16"/>
      <c r="ANI47" s="16"/>
      <c r="ANJ47" s="16"/>
      <c r="ANK47" s="16"/>
      <c r="ANL47" s="16"/>
      <c r="ANM47" s="16"/>
      <c r="ANN47" s="16"/>
      <c r="ANO47" s="16"/>
      <c r="ANP47" s="16"/>
      <c r="ANQ47" s="16"/>
      <c r="ANR47" s="16"/>
      <c r="ANS47" s="16"/>
      <c r="ANT47" s="16"/>
      <c r="ANU47" s="16"/>
      <c r="ANV47" s="16"/>
      <c r="ANW47" s="16"/>
      <c r="ANX47" s="16"/>
      <c r="ANY47" s="16"/>
      <c r="ANZ47" s="16"/>
      <c r="AOA47" s="16"/>
      <c r="AOB47" s="16"/>
      <c r="AOC47" s="16"/>
      <c r="AOD47" s="16"/>
      <c r="AOE47" s="16"/>
      <c r="AOF47" s="16"/>
      <c r="AOG47" s="16"/>
      <c r="AOH47" s="16"/>
      <c r="AOI47" s="16"/>
      <c r="AOJ47" s="16"/>
      <c r="AOK47" s="16"/>
      <c r="AOL47" s="16"/>
      <c r="AOM47" s="16"/>
      <c r="AON47" s="16"/>
      <c r="AOO47" s="16"/>
      <c r="AOP47" s="16"/>
      <c r="AOQ47" s="16"/>
      <c r="AOR47" s="16"/>
      <c r="AOS47" s="16"/>
      <c r="AOT47" s="16"/>
      <c r="AOU47" s="16"/>
      <c r="AOV47" s="16"/>
      <c r="AOW47" s="16"/>
      <c r="AOX47" s="16"/>
      <c r="AOY47" s="16"/>
      <c r="AOZ47" s="16"/>
      <c r="APA47" s="16"/>
      <c r="APB47" s="16"/>
      <c r="APC47" s="16"/>
      <c r="APD47" s="16"/>
      <c r="APE47" s="16"/>
      <c r="APF47" s="16"/>
      <c r="APG47" s="16"/>
      <c r="APH47" s="16"/>
      <c r="API47" s="16"/>
      <c r="APJ47" s="16"/>
      <c r="APK47" s="16"/>
      <c r="APL47" s="16"/>
      <c r="APM47" s="16"/>
      <c r="APN47" s="16"/>
      <c r="APO47" s="16"/>
      <c r="APP47" s="16"/>
      <c r="APQ47" s="16"/>
      <c r="APR47" s="16"/>
      <c r="APS47" s="16"/>
      <c r="APT47" s="16"/>
      <c r="APU47" s="16"/>
      <c r="APV47" s="16"/>
      <c r="APW47" s="16"/>
      <c r="APX47" s="16"/>
      <c r="APY47" s="16"/>
      <c r="APZ47" s="16"/>
      <c r="AQA47" s="16"/>
      <c r="AQB47" s="16"/>
      <c r="AQC47" s="16"/>
      <c r="AQD47" s="16"/>
      <c r="AQE47" s="16"/>
      <c r="AQF47" s="16"/>
      <c r="AQG47" s="16"/>
      <c r="AQH47" s="16"/>
      <c r="AQI47" s="16"/>
      <c r="AQJ47" s="16"/>
      <c r="AQK47" s="16"/>
      <c r="AQL47" s="16"/>
      <c r="AQM47" s="16"/>
      <c r="AQN47" s="16"/>
      <c r="AQO47" s="16"/>
      <c r="AQP47" s="16"/>
      <c r="AQQ47" s="16"/>
      <c r="AQR47" s="16"/>
      <c r="AQS47" s="16"/>
      <c r="AQT47" s="16"/>
      <c r="AQU47" s="16"/>
      <c r="AQV47" s="16"/>
      <c r="AQW47" s="16"/>
      <c r="AQX47" s="16"/>
      <c r="AQY47" s="16"/>
      <c r="AQZ47" s="16"/>
      <c r="ARA47" s="16"/>
      <c r="ARB47" s="16"/>
      <c r="ARC47" s="16"/>
      <c r="ARD47" s="16"/>
      <c r="ARE47" s="16"/>
      <c r="ARF47" s="16"/>
      <c r="ARG47" s="16"/>
      <c r="ARH47" s="16"/>
      <c r="ARI47" s="16"/>
      <c r="ARJ47" s="16"/>
      <c r="ARK47" s="16"/>
      <c r="ARL47" s="16"/>
      <c r="ARM47" s="16"/>
      <c r="ARN47" s="16"/>
      <c r="ARO47" s="16"/>
      <c r="ARP47" s="16"/>
      <c r="ARQ47" s="16"/>
      <c r="ARR47" s="16"/>
      <c r="ARS47" s="16"/>
      <c r="ART47" s="16"/>
      <c r="ARU47" s="16"/>
      <c r="ARV47" s="16"/>
      <c r="ARW47" s="16"/>
      <c r="ARX47" s="16"/>
      <c r="ARY47" s="16"/>
      <c r="ARZ47" s="16"/>
      <c r="ASA47" s="16"/>
      <c r="ASB47" s="16"/>
      <c r="ASC47" s="16"/>
      <c r="ASD47" s="16"/>
      <c r="ASE47" s="16"/>
      <c r="ASF47" s="16"/>
      <c r="ASG47" s="16"/>
      <c r="ASH47" s="16"/>
      <c r="ASI47" s="16"/>
      <c r="ASJ47" s="16"/>
      <c r="ASK47" s="16"/>
      <c r="ASL47" s="16"/>
      <c r="ASM47" s="16"/>
      <c r="ASN47" s="16"/>
      <c r="ASO47" s="16"/>
      <c r="ASP47" s="16"/>
      <c r="ASQ47" s="16"/>
      <c r="ASR47" s="16"/>
      <c r="ASS47" s="16"/>
      <c r="AST47" s="16"/>
      <c r="ASU47" s="16"/>
      <c r="ASV47" s="16"/>
      <c r="ASW47" s="16"/>
      <c r="ASX47" s="16"/>
      <c r="ASY47" s="16"/>
      <c r="ASZ47" s="16"/>
      <c r="ATA47" s="16"/>
      <c r="ATB47" s="16"/>
      <c r="ATC47" s="16"/>
      <c r="ATD47" s="16"/>
      <c r="ATE47" s="16"/>
      <c r="ATF47" s="16"/>
      <c r="ATG47" s="16"/>
      <c r="ATH47" s="16"/>
      <c r="ATI47" s="16"/>
      <c r="ATJ47" s="16"/>
      <c r="ATK47" s="16"/>
      <c r="ATL47" s="16"/>
      <c r="ATM47" s="16"/>
      <c r="ATN47" s="16"/>
      <c r="ATO47" s="16"/>
      <c r="ATP47" s="16"/>
      <c r="ATQ47" s="16"/>
      <c r="ATR47" s="16"/>
      <c r="ATS47" s="16"/>
      <c r="ATT47" s="16"/>
      <c r="ATU47" s="16"/>
      <c r="ATV47" s="16"/>
      <c r="ATW47" s="16"/>
      <c r="ATX47" s="16"/>
      <c r="ATY47" s="16"/>
      <c r="ATZ47" s="16"/>
      <c r="AUA47" s="16"/>
      <c r="AUB47" s="16"/>
      <c r="AUC47" s="16"/>
      <c r="AUD47" s="16"/>
      <c r="AUE47" s="16"/>
      <c r="AUF47" s="16"/>
      <c r="AUG47" s="16"/>
      <c r="AUH47" s="16"/>
      <c r="AUI47" s="16"/>
      <c r="AUJ47" s="16"/>
      <c r="AUK47" s="16"/>
      <c r="AUL47" s="16"/>
      <c r="AUM47" s="16"/>
      <c r="AUN47" s="16"/>
      <c r="AUO47" s="16"/>
      <c r="AUP47" s="16"/>
      <c r="AUQ47" s="16"/>
      <c r="AUR47" s="16"/>
      <c r="AUS47" s="16"/>
      <c r="AUT47" s="16"/>
      <c r="AUU47" s="16"/>
      <c r="AUV47" s="16"/>
      <c r="AUW47" s="16"/>
      <c r="AUX47" s="16"/>
      <c r="AUY47" s="16"/>
      <c r="AUZ47" s="16"/>
      <c r="AVA47" s="16"/>
      <c r="AVB47" s="16"/>
      <c r="AVC47" s="16"/>
      <c r="AVD47" s="16"/>
      <c r="AVE47" s="16"/>
      <c r="AVF47" s="16"/>
      <c r="AVG47" s="16"/>
      <c r="AVH47" s="16"/>
      <c r="AVI47" s="16"/>
      <c r="AVJ47" s="16"/>
      <c r="AVK47" s="16"/>
      <c r="AVL47" s="16"/>
      <c r="AVM47" s="16"/>
      <c r="AVN47" s="16"/>
      <c r="AVO47" s="16"/>
      <c r="AVP47" s="16"/>
      <c r="AVQ47" s="16"/>
      <c r="AVR47" s="16"/>
      <c r="AVS47" s="16"/>
      <c r="AVT47" s="16"/>
      <c r="AVU47" s="16"/>
      <c r="AVV47" s="16"/>
      <c r="AVW47" s="16"/>
      <c r="AVX47" s="16"/>
      <c r="AVY47" s="16"/>
      <c r="AVZ47" s="16"/>
      <c r="AWA47" s="16"/>
      <c r="AWB47" s="16"/>
      <c r="AWC47" s="16"/>
      <c r="AWD47" s="16"/>
      <c r="AWE47" s="16"/>
      <c r="AWF47" s="16"/>
      <c r="AWG47" s="16"/>
      <c r="AWH47" s="16"/>
      <c r="AWI47" s="16"/>
      <c r="AWJ47" s="16"/>
      <c r="AWK47" s="16"/>
      <c r="AWL47" s="16"/>
      <c r="AWM47" s="16"/>
      <c r="AWN47" s="16"/>
      <c r="AWO47" s="16"/>
      <c r="AWP47" s="16"/>
      <c r="AWQ47" s="16"/>
      <c r="AWR47" s="16"/>
      <c r="AWS47" s="16"/>
      <c r="AWT47" s="16"/>
      <c r="AWU47" s="16"/>
      <c r="AWV47" s="16"/>
      <c r="AWW47" s="16"/>
      <c r="AWX47" s="16"/>
      <c r="AWY47" s="16"/>
      <c r="AWZ47" s="16"/>
      <c r="AXA47" s="16"/>
      <c r="AXB47" s="16"/>
      <c r="AXC47" s="16"/>
      <c r="AXD47" s="16"/>
      <c r="AXE47" s="16"/>
      <c r="AXF47" s="16"/>
      <c r="AXG47" s="16"/>
      <c r="AXH47" s="16"/>
      <c r="AXI47" s="16"/>
      <c r="AXJ47" s="16"/>
      <c r="AXK47" s="16"/>
      <c r="AXL47" s="16"/>
      <c r="AXM47" s="16"/>
      <c r="AXN47" s="16"/>
      <c r="AXO47" s="16"/>
      <c r="AXP47" s="16"/>
      <c r="AXQ47" s="16"/>
      <c r="AXR47" s="16"/>
      <c r="AXS47" s="16"/>
      <c r="AXT47" s="16"/>
      <c r="AXU47" s="16"/>
      <c r="AXV47" s="16"/>
      <c r="AXW47" s="16"/>
      <c r="AXX47" s="16"/>
      <c r="AXY47" s="16"/>
      <c r="AXZ47" s="16"/>
      <c r="AYA47" s="16"/>
      <c r="AYB47" s="16"/>
      <c r="AYC47" s="16"/>
      <c r="AYD47" s="16"/>
      <c r="AYE47" s="16"/>
      <c r="AYF47" s="16"/>
      <c r="AYG47" s="16"/>
      <c r="AYH47" s="16"/>
      <c r="AYI47" s="16"/>
      <c r="AYJ47" s="16"/>
      <c r="AYK47" s="16"/>
      <c r="AYL47" s="16"/>
      <c r="AYM47" s="16"/>
      <c r="AYN47" s="16"/>
      <c r="AYO47" s="16"/>
      <c r="AYP47" s="16"/>
      <c r="AYQ47" s="16"/>
      <c r="AYR47" s="16"/>
      <c r="AYS47" s="16"/>
      <c r="AYT47" s="16"/>
      <c r="AYU47" s="16"/>
      <c r="AYV47" s="16"/>
      <c r="AYW47" s="16"/>
      <c r="AYX47" s="16"/>
      <c r="AYY47" s="16"/>
      <c r="AYZ47" s="16"/>
      <c r="AZA47" s="16"/>
      <c r="AZB47" s="16"/>
      <c r="AZC47" s="16"/>
      <c r="AZD47" s="16"/>
      <c r="AZE47" s="16"/>
      <c r="AZF47" s="16"/>
      <c r="AZG47" s="16"/>
      <c r="AZH47" s="16"/>
      <c r="AZI47" s="16"/>
      <c r="AZJ47" s="16"/>
      <c r="AZK47" s="16"/>
      <c r="AZL47" s="16"/>
      <c r="AZM47" s="16"/>
      <c r="AZN47" s="16"/>
      <c r="AZO47" s="16"/>
      <c r="AZP47" s="16"/>
      <c r="AZQ47" s="16"/>
      <c r="AZR47" s="16"/>
      <c r="AZS47" s="16"/>
      <c r="AZT47" s="16"/>
      <c r="AZU47" s="16"/>
      <c r="AZV47" s="16"/>
      <c r="AZW47" s="16"/>
      <c r="AZX47" s="16"/>
      <c r="AZY47" s="16"/>
      <c r="AZZ47" s="16"/>
      <c r="BAA47" s="16"/>
      <c r="BAB47" s="16"/>
      <c r="BAC47" s="16"/>
      <c r="BAD47" s="16"/>
      <c r="BAE47" s="16"/>
      <c r="BAF47" s="16"/>
      <c r="BAG47" s="16"/>
      <c r="BAH47" s="16"/>
      <c r="BAI47" s="16"/>
      <c r="BAJ47" s="16"/>
      <c r="BAK47" s="16"/>
      <c r="BAL47" s="16"/>
      <c r="BAM47" s="16"/>
      <c r="BAN47" s="16"/>
      <c r="BAO47" s="16"/>
      <c r="BAP47" s="16"/>
      <c r="BAQ47" s="16"/>
      <c r="BAR47" s="16"/>
      <c r="BAS47" s="16"/>
      <c r="BAT47" s="16"/>
      <c r="BAU47" s="16"/>
      <c r="BAV47" s="16"/>
      <c r="BAW47" s="16"/>
      <c r="BAX47" s="16"/>
      <c r="BAY47" s="16"/>
      <c r="BAZ47" s="16"/>
      <c r="BBA47" s="16"/>
      <c r="BBB47" s="16"/>
      <c r="BBC47" s="16"/>
      <c r="BBD47" s="16"/>
      <c r="BBE47" s="16"/>
      <c r="BBF47" s="16"/>
      <c r="BBG47" s="16"/>
      <c r="BBH47" s="16"/>
      <c r="BBI47" s="16"/>
      <c r="BBJ47" s="16"/>
      <c r="BBK47" s="16"/>
      <c r="BBL47" s="16"/>
      <c r="BBM47" s="16"/>
      <c r="BBN47" s="16"/>
      <c r="BBO47" s="16"/>
      <c r="BBP47" s="16"/>
      <c r="BBQ47" s="16"/>
      <c r="BBR47" s="16"/>
      <c r="BBS47" s="16"/>
      <c r="BBT47" s="16"/>
      <c r="BBU47" s="16"/>
      <c r="BBV47" s="16"/>
      <c r="BBW47" s="16"/>
      <c r="BBX47" s="16"/>
      <c r="BBY47" s="16"/>
      <c r="BBZ47" s="16"/>
      <c r="BCA47" s="16"/>
      <c r="BCB47" s="16"/>
      <c r="BCC47" s="16"/>
      <c r="BCD47" s="16"/>
      <c r="BCE47" s="16"/>
      <c r="BCF47" s="16"/>
      <c r="BCG47" s="16"/>
      <c r="BCH47" s="16"/>
      <c r="BCI47" s="16"/>
      <c r="BCJ47" s="16"/>
      <c r="BCK47" s="16"/>
      <c r="BCL47" s="16"/>
      <c r="BCM47" s="16"/>
      <c r="BCN47" s="16"/>
      <c r="BCO47" s="16"/>
      <c r="BCP47" s="16"/>
      <c r="BCQ47" s="16"/>
      <c r="BCR47" s="16"/>
      <c r="BCS47" s="16"/>
      <c r="BCT47" s="16"/>
      <c r="BCU47" s="16"/>
      <c r="BCV47" s="16"/>
      <c r="BCW47" s="16"/>
      <c r="BCX47" s="16"/>
      <c r="BCY47" s="16"/>
      <c r="BCZ47" s="16"/>
      <c r="BDA47" s="16"/>
      <c r="BDB47" s="16"/>
      <c r="BDC47" s="16"/>
      <c r="BDD47" s="16"/>
      <c r="BDE47" s="16"/>
      <c r="BDF47" s="16"/>
      <c r="BDG47" s="16"/>
      <c r="BDH47" s="16"/>
      <c r="BDI47" s="16"/>
      <c r="BDJ47" s="16"/>
      <c r="BDK47" s="16"/>
      <c r="BDL47" s="16"/>
      <c r="BDM47" s="16"/>
      <c r="BDN47" s="16"/>
      <c r="BDO47" s="16"/>
      <c r="BDP47" s="16"/>
      <c r="BDQ47" s="16"/>
      <c r="BDR47" s="16"/>
      <c r="BDS47" s="16"/>
      <c r="BDT47" s="16"/>
      <c r="BDU47" s="16"/>
      <c r="BDV47" s="16"/>
      <c r="BDW47" s="16"/>
      <c r="BDX47" s="16"/>
      <c r="BDY47" s="16"/>
      <c r="BDZ47" s="16"/>
      <c r="BEA47" s="16"/>
      <c r="BEB47" s="16"/>
      <c r="BEC47" s="16"/>
      <c r="BED47" s="16"/>
      <c r="BEE47" s="16"/>
      <c r="BEF47" s="16"/>
      <c r="BEG47" s="16"/>
      <c r="BEH47" s="16"/>
      <c r="BEI47" s="16"/>
      <c r="BEJ47" s="16"/>
      <c r="BEK47" s="16"/>
      <c r="BEL47" s="16"/>
      <c r="BEM47" s="16"/>
      <c r="BEN47" s="16"/>
      <c r="BEO47" s="16"/>
      <c r="BEP47" s="16"/>
      <c r="BEQ47" s="16"/>
      <c r="BER47" s="16"/>
      <c r="BES47" s="16"/>
      <c r="BET47" s="16"/>
      <c r="BEU47" s="16"/>
      <c r="BEV47" s="16"/>
      <c r="BEW47" s="16"/>
      <c r="BEX47" s="16"/>
      <c r="BEY47" s="16"/>
      <c r="BEZ47" s="16"/>
      <c r="BFA47" s="16"/>
      <c r="BFB47" s="16"/>
      <c r="BFC47" s="16"/>
      <c r="BFD47" s="16"/>
      <c r="BFE47" s="16"/>
      <c r="BFF47" s="16"/>
      <c r="BFG47" s="16"/>
      <c r="BFH47" s="16"/>
      <c r="BFI47" s="16"/>
      <c r="BFJ47" s="16"/>
      <c r="BFK47" s="16"/>
      <c r="BFL47" s="16"/>
      <c r="BFM47" s="16"/>
      <c r="BFN47" s="16"/>
      <c r="BFO47" s="16"/>
      <c r="BFP47" s="16"/>
      <c r="BFQ47" s="16"/>
      <c r="BFR47" s="16"/>
      <c r="BFS47" s="16"/>
      <c r="BFT47" s="16"/>
      <c r="BFU47" s="16"/>
      <c r="BFV47" s="16"/>
      <c r="BFW47" s="16"/>
      <c r="BFX47" s="16"/>
      <c r="BFY47" s="16"/>
      <c r="BFZ47" s="16"/>
      <c r="BGA47" s="16"/>
      <c r="BGB47" s="16"/>
      <c r="BGC47" s="16"/>
      <c r="BGD47" s="16"/>
      <c r="BGE47" s="16"/>
      <c r="BGF47" s="16"/>
      <c r="BGG47" s="16"/>
      <c r="BGH47" s="16"/>
      <c r="BGI47" s="16"/>
      <c r="BGJ47" s="16"/>
      <c r="BGK47" s="16"/>
      <c r="BGL47" s="16"/>
      <c r="BGM47" s="16"/>
      <c r="BGN47" s="16"/>
      <c r="BGO47" s="16"/>
      <c r="BGP47" s="16"/>
      <c r="BGQ47" s="16"/>
      <c r="BGR47" s="16"/>
      <c r="BGS47" s="16"/>
      <c r="BGT47" s="16"/>
      <c r="BGU47" s="16"/>
      <c r="BGV47" s="16"/>
      <c r="BGW47" s="16"/>
      <c r="BGX47" s="16"/>
      <c r="BGY47" s="16"/>
      <c r="BGZ47" s="16"/>
      <c r="BHA47" s="16"/>
      <c r="BHB47" s="16"/>
      <c r="BHC47" s="16"/>
      <c r="BHD47" s="16"/>
      <c r="BHE47" s="16"/>
      <c r="BHF47" s="16"/>
      <c r="BHG47" s="16"/>
      <c r="BHH47" s="16"/>
      <c r="BHI47" s="16"/>
      <c r="BHJ47" s="16"/>
      <c r="BHK47" s="16"/>
      <c r="BHL47" s="16"/>
      <c r="BHM47" s="16"/>
      <c r="BHN47" s="16"/>
      <c r="BHO47" s="16"/>
      <c r="BHP47" s="16"/>
      <c r="BHQ47" s="16"/>
      <c r="BHR47" s="16"/>
      <c r="BHS47" s="16"/>
      <c r="BHT47" s="16"/>
      <c r="BHU47" s="16"/>
      <c r="BHV47" s="16"/>
      <c r="BHW47" s="16"/>
      <c r="BHX47" s="16"/>
      <c r="BHY47" s="16"/>
      <c r="BHZ47" s="16"/>
      <c r="BIA47" s="16"/>
      <c r="BIB47" s="16"/>
      <c r="BIC47" s="16"/>
      <c r="BID47" s="16"/>
      <c r="BIE47" s="16"/>
      <c r="BIF47" s="16"/>
      <c r="BIG47" s="16"/>
      <c r="BIH47" s="16"/>
      <c r="BII47" s="16"/>
      <c r="BIJ47" s="16"/>
      <c r="BIK47" s="16"/>
      <c r="BIL47" s="16"/>
      <c r="BIM47" s="16"/>
      <c r="BIN47" s="16"/>
      <c r="BIO47" s="16"/>
      <c r="BIP47" s="16"/>
      <c r="BIQ47" s="16"/>
      <c r="BIR47" s="16"/>
      <c r="BIS47" s="16"/>
      <c r="BIT47" s="16"/>
      <c r="BIU47" s="16"/>
      <c r="BIV47" s="16"/>
      <c r="BIW47" s="16"/>
      <c r="BIX47" s="16"/>
      <c r="BIY47" s="16"/>
      <c r="BIZ47" s="16"/>
      <c r="BJA47" s="16"/>
      <c r="BJB47" s="16"/>
      <c r="BJC47" s="16"/>
      <c r="BJD47" s="16"/>
      <c r="BJE47" s="16"/>
      <c r="BJF47" s="16"/>
      <c r="BJG47" s="16"/>
      <c r="BJH47" s="16"/>
      <c r="BJI47" s="16"/>
      <c r="BJJ47" s="16"/>
      <c r="BJK47" s="16"/>
      <c r="BJL47" s="16"/>
      <c r="BJM47" s="16"/>
      <c r="BJN47" s="16"/>
      <c r="BJO47" s="16"/>
      <c r="BJP47" s="16"/>
      <c r="BJQ47" s="16"/>
      <c r="BJR47" s="16"/>
      <c r="BJS47" s="16"/>
      <c r="BJT47" s="16"/>
      <c r="BJU47" s="16"/>
      <c r="BJV47" s="16"/>
      <c r="BJW47" s="16"/>
      <c r="BJX47" s="16"/>
      <c r="BJY47" s="16"/>
      <c r="BJZ47" s="16"/>
      <c r="BKA47" s="16"/>
      <c r="BKB47" s="16"/>
      <c r="BKC47" s="16"/>
      <c r="BKD47" s="16"/>
      <c r="BKE47" s="16"/>
      <c r="BKF47" s="16"/>
      <c r="BKG47" s="16"/>
      <c r="BKH47" s="16"/>
      <c r="BKI47" s="16"/>
      <c r="BKJ47" s="16"/>
      <c r="BKK47" s="16"/>
      <c r="BKL47" s="16"/>
      <c r="BKM47" s="16"/>
      <c r="BKN47" s="16"/>
      <c r="BKO47" s="16"/>
      <c r="BKP47" s="16"/>
      <c r="BKQ47" s="16"/>
      <c r="BKR47" s="16"/>
      <c r="BKS47" s="16"/>
      <c r="BKT47" s="16"/>
      <c r="BKU47" s="16"/>
      <c r="BKV47" s="16"/>
      <c r="BKW47" s="16"/>
      <c r="BKX47" s="16"/>
      <c r="BKY47" s="16"/>
      <c r="BKZ47" s="16"/>
      <c r="BLA47" s="16"/>
      <c r="BLB47" s="16"/>
      <c r="BLC47" s="16"/>
      <c r="BLD47" s="16"/>
      <c r="BLE47" s="16"/>
      <c r="BLF47" s="16"/>
      <c r="BLG47" s="16"/>
      <c r="BLH47" s="16"/>
      <c r="BLI47" s="16"/>
      <c r="BLJ47" s="16"/>
      <c r="BLK47" s="16"/>
      <c r="BLL47" s="16"/>
      <c r="BLM47" s="16"/>
      <c r="BLN47" s="16"/>
      <c r="BLO47" s="16"/>
      <c r="BLP47" s="16"/>
      <c r="BLQ47" s="16"/>
      <c r="BLR47" s="16"/>
      <c r="BLS47" s="16"/>
      <c r="BLT47" s="16"/>
      <c r="BLU47" s="16"/>
      <c r="BLV47" s="16"/>
      <c r="BLW47" s="16"/>
      <c r="BLX47" s="16"/>
      <c r="BLY47" s="16"/>
      <c r="BLZ47" s="16"/>
      <c r="BMA47" s="16"/>
      <c r="BMB47" s="16"/>
      <c r="BMC47" s="16"/>
      <c r="BMD47" s="16"/>
      <c r="BME47" s="16"/>
      <c r="BMF47" s="16"/>
      <c r="BMG47" s="16"/>
      <c r="BMH47" s="16"/>
      <c r="BMI47" s="16"/>
      <c r="BMJ47" s="16"/>
      <c r="BMK47" s="16"/>
      <c r="BML47" s="16"/>
      <c r="BMM47" s="16"/>
      <c r="BMN47" s="16"/>
      <c r="BMO47" s="16"/>
      <c r="BMP47" s="16"/>
      <c r="BMQ47" s="16"/>
      <c r="BMR47" s="16"/>
      <c r="BMS47" s="16"/>
      <c r="BMT47" s="16"/>
      <c r="BMU47" s="16"/>
      <c r="BMV47" s="16"/>
      <c r="BMW47" s="16"/>
      <c r="BMX47" s="16"/>
      <c r="BMY47" s="16"/>
      <c r="BMZ47" s="16"/>
      <c r="BNA47" s="16"/>
      <c r="BNB47" s="16"/>
      <c r="BNC47" s="16"/>
      <c r="BND47" s="16"/>
      <c r="BNE47" s="16"/>
      <c r="BNF47" s="16"/>
      <c r="BNG47" s="16"/>
      <c r="BNH47" s="16"/>
      <c r="BNI47" s="16"/>
      <c r="BNJ47" s="16"/>
      <c r="BNK47" s="16"/>
      <c r="BNL47" s="16"/>
      <c r="BNM47" s="16"/>
      <c r="BNN47" s="16"/>
      <c r="BNO47" s="16"/>
      <c r="BNP47" s="16"/>
      <c r="BNQ47" s="16"/>
      <c r="BNR47" s="16"/>
      <c r="BNS47" s="16"/>
      <c r="BNT47" s="16"/>
      <c r="BNU47" s="16"/>
      <c r="BNV47" s="16"/>
      <c r="BNW47" s="16"/>
      <c r="BNX47" s="16"/>
      <c r="BNY47" s="16"/>
      <c r="BNZ47" s="16"/>
      <c r="BOA47" s="16"/>
      <c r="BOB47" s="16"/>
      <c r="BOC47" s="16"/>
      <c r="BOD47" s="16"/>
      <c r="BOE47" s="16"/>
      <c r="BOF47" s="16"/>
      <c r="BOG47" s="16"/>
      <c r="BOH47" s="16"/>
      <c r="BOI47" s="16"/>
      <c r="BOJ47" s="16"/>
      <c r="BOK47" s="16"/>
      <c r="BOL47" s="16"/>
      <c r="BOM47" s="16"/>
      <c r="BON47" s="16"/>
      <c r="BOO47" s="16"/>
      <c r="BOP47" s="16"/>
      <c r="BOQ47" s="16"/>
      <c r="BOR47" s="16"/>
      <c r="BOS47" s="16"/>
      <c r="BOT47" s="16"/>
      <c r="BOU47" s="16"/>
      <c r="BOV47" s="16"/>
      <c r="BOW47" s="16"/>
      <c r="BOX47" s="16"/>
      <c r="BOY47" s="16"/>
      <c r="BOZ47" s="16"/>
      <c r="BPA47" s="16"/>
      <c r="BPB47" s="16"/>
      <c r="BPC47" s="16"/>
      <c r="BPD47" s="16"/>
      <c r="BPE47" s="16"/>
      <c r="BPF47" s="16"/>
      <c r="BPG47" s="16"/>
      <c r="BPH47" s="16"/>
      <c r="BPI47" s="16"/>
      <c r="BPJ47" s="16"/>
      <c r="BPK47" s="16"/>
      <c r="BPL47" s="16"/>
      <c r="BPM47" s="16"/>
      <c r="BPN47" s="16"/>
      <c r="BPO47" s="16"/>
      <c r="BPP47" s="16"/>
      <c r="BPQ47" s="16"/>
      <c r="BPR47" s="16"/>
      <c r="BPS47" s="16"/>
      <c r="BPT47" s="16"/>
      <c r="BPU47" s="16"/>
      <c r="BPV47" s="16"/>
      <c r="BPW47" s="16"/>
      <c r="BPX47" s="16"/>
      <c r="BPY47" s="16"/>
      <c r="BPZ47" s="16"/>
      <c r="BQA47" s="16"/>
      <c r="BQB47" s="16"/>
      <c r="BQC47" s="16"/>
      <c r="BQD47" s="16"/>
      <c r="BQE47" s="16"/>
      <c r="BQF47" s="16"/>
      <c r="BQG47" s="16"/>
      <c r="BQH47" s="16"/>
      <c r="BQI47" s="16"/>
      <c r="BQJ47" s="16"/>
      <c r="BQK47" s="16"/>
      <c r="BQL47" s="16"/>
      <c r="BQM47" s="16"/>
      <c r="BQN47" s="16"/>
      <c r="BQO47" s="16"/>
      <c r="BQP47" s="16"/>
      <c r="BQQ47" s="16"/>
      <c r="BQR47" s="16"/>
      <c r="BQS47" s="16"/>
      <c r="BQT47" s="16"/>
      <c r="BQU47" s="16"/>
      <c r="BQV47" s="16"/>
      <c r="BQW47" s="16"/>
      <c r="BQX47" s="16"/>
      <c r="BQY47" s="16"/>
      <c r="BQZ47" s="16"/>
      <c r="BRA47" s="16"/>
      <c r="BRB47" s="16"/>
      <c r="BRC47" s="16"/>
      <c r="BRD47" s="16"/>
      <c r="BRE47" s="16"/>
      <c r="BRF47" s="16"/>
      <c r="BRG47" s="16"/>
      <c r="BRH47" s="16"/>
      <c r="BRI47" s="16"/>
      <c r="BRJ47" s="16"/>
      <c r="BRK47" s="16"/>
      <c r="BRL47" s="16"/>
      <c r="BRM47" s="16"/>
      <c r="BRN47" s="16"/>
      <c r="BRO47" s="16"/>
      <c r="BRP47" s="16"/>
      <c r="BRQ47" s="16"/>
      <c r="BRR47" s="16"/>
      <c r="BRS47" s="16"/>
      <c r="BRT47" s="16"/>
      <c r="BRU47" s="16"/>
      <c r="BRV47" s="16"/>
      <c r="BRW47" s="16"/>
      <c r="BRX47" s="16"/>
      <c r="BRY47" s="16"/>
      <c r="BRZ47" s="16"/>
      <c r="BSA47" s="16"/>
      <c r="BSB47" s="16"/>
      <c r="BSC47" s="16"/>
      <c r="BSD47" s="16"/>
      <c r="BSE47" s="16"/>
      <c r="BSF47" s="16"/>
      <c r="BSG47" s="16"/>
      <c r="BSH47" s="16"/>
      <c r="BSI47" s="16"/>
      <c r="BSJ47" s="16"/>
      <c r="BSK47" s="16"/>
      <c r="BSL47" s="16"/>
      <c r="BSM47" s="16"/>
      <c r="BSN47" s="16"/>
      <c r="BSO47" s="16"/>
      <c r="BSP47" s="16"/>
      <c r="BSQ47" s="16"/>
      <c r="BSR47" s="16"/>
      <c r="BSS47" s="16"/>
      <c r="BST47" s="16"/>
      <c r="BSU47" s="16"/>
      <c r="BSV47" s="16"/>
      <c r="BSW47" s="16"/>
      <c r="BSX47" s="16"/>
      <c r="BSY47" s="16"/>
      <c r="BSZ47" s="16"/>
      <c r="BTA47" s="16"/>
      <c r="BTB47" s="16"/>
      <c r="BTC47" s="16"/>
      <c r="BTD47" s="16"/>
      <c r="BTE47" s="16"/>
      <c r="BTF47" s="16"/>
      <c r="BTG47" s="16"/>
      <c r="BTH47" s="16"/>
    </row>
    <row r="48" spans="1:1880" ht="35.25" customHeight="1" x14ac:dyDescent="0.3">
      <c r="A48" s="54"/>
      <c r="B48" s="483" t="s">
        <v>3</v>
      </c>
      <c r="C48" s="471"/>
      <c r="D48" s="284"/>
      <c r="E48" s="284"/>
      <c r="F48" s="282"/>
      <c r="G48" s="281"/>
      <c r="H48" s="15"/>
      <c r="I48" s="557"/>
      <c r="J48" s="102"/>
      <c r="K48" s="339"/>
    </row>
    <row r="49" spans="1:122" ht="176.25" customHeight="1" x14ac:dyDescent="0.3">
      <c r="A49" s="54">
        <v>547</v>
      </c>
      <c r="B49" s="217"/>
      <c r="C49" s="217" t="s">
        <v>50</v>
      </c>
      <c r="D49" s="215" t="s">
        <v>565</v>
      </c>
      <c r="E49" s="216" t="e">
        <f>INDEX('PY1 Data(H)'!$A$1:$CZ$98,MATCH('Unit Data from Audit Worksheet'!$A49,'PY1 Data(H)'!$A$1:$A$98,0),MATCH('Unit Data from Audit Worksheet'!$D$2,'PY1 Data(H)'!$A$1:$CZ$1,0))</f>
        <v>#N/A</v>
      </c>
      <c r="F49" s="108"/>
      <c r="G49" s="250" t="str">
        <f>IF(F49&lt;1,"Please answer this question","")</f>
        <v>Please answer this question</v>
      </c>
      <c r="H49" s="244"/>
      <c r="I49" s="557"/>
      <c r="J49" s="102"/>
      <c r="K49" s="339"/>
    </row>
    <row r="50" spans="1:122" s="16" customFormat="1" ht="160.19999999999999" customHeight="1" x14ac:dyDescent="0.3">
      <c r="A50" s="112">
        <v>659</v>
      </c>
      <c r="B50" s="273" t="s">
        <v>20</v>
      </c>
      <c r="C50" s="273" t="s">
        <v>190</v>
      </c>
      <c r="D50" s="113" t="s">
        <v>279</v>
      </c>
      <c r="E50" s="216" t="e">
        <f>INDEX('PY1 Data(H)'!$A$1:$CZ$98,MATCH('Unit Data from Audit Worksheet'!$A50,'PY1 Data(H)'!$A$1:$A$98,0),MATCH('Unit Data from Audit Worksheet'!$D$2,'PY1 Data(H)'!$A$1:$CZ$1,0))</f>
        <v>#N/A</v>
      </c>
      <c r="F50" s="108">
        <v>0</v>
      </c>
      <c r="G50" s="251" t="s">
        <v>280</v>
      </c>
      <c r="H50" s="243">
        <f>IF(F50&lt;0,"Error: Enter as positive.",)</f>
        <v>0</v>
      </c>
      <c r="I50" s="557"/>
      <c r="J50" s="102"/>
      <c r="K50" s="339"/>
      <c r="L50"/>
      <c r="N50" s="109"/>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row>
    <row r="51" spans="1:122" ht="65.25" customHeight="1" x14ac:dyDescent="0.3">
      <c r="A51" s="112">
        <v>660</v>
      </c>
      <c r="B51" s="273" t="s">
        <v>20</v>
      </c>
      <c r="C51" s="273" t="s">
        <v>190</v>
      </c>
      <c r="D51" s="113" t="s">
        <v>281</v>
      </c>
      <c r="E51" s="216" t="e">
        <f>INDEX('PY1 Data(H)'!$A$1:$CZ$98,MATCH('Unit Data from Audit Worksheet'!$A51,'PY1 Data(H)'!$A$1:$A$98,0),MATCH('Unit Data from Audit Worksheet'!$D$2,'PY1 Data(H)'!$A$1:$CZ$1,0))</f>
        <v>#N/A</v>
      </c>
      <c r="F51" s="108">
        <v>0</v>
      </c>
      <c r="G51" s="251" t="str">
        <f>IF(ISBLANK(F51),"Please do not leave blank","")</f>
        <v/>
      </c>
      <c r="H51" s="243"/>
      <c r="I51" s="557"/>
      <c r="J51" s="102"/>
      <c r="K51" s="339"/>
    </row>
    <row r="52" spans="1:122" ht="94.5" customHeight="1" x14ac:dyDescent="0.3">
      <c r="A52" s="112">
        <v>661</v>
      </c>
      <c r="B52" s="273" t="s">
        <v>20</v>
      </c>
      <c r="C52" s="273" t="s">
        <v>192</v>
      </c>
      <c r="D52" s="189" t="s">
        <v>282</v>
      </c>
      <c r="E52" s="216" t="e">
        <f>INDEX('PY1 Data(H)'!$A$1:$CZ$98,MATCH('Unit Data from Audit Worksheet'!$A52,'PY1 Data(H)'!$A$1:$A$98,0),MATCH('Unit Data from Audit Worksheet'!$D$2,'PY1 Data(H)'!$A$1:$CZ$1,0))</f>
        <v>#N/A</v>
      </c>
      <c r="F52" s="103">
        <v>0</v>
      </c>
      <c r="G52" s="251" t="str">
        <f>IF(ISBLANK(F52),"Please do not leave blank ",IF(F52=H52,"","Please review percentage"))</f>
        <v/>
      </c>
      <c r="H52" s="566">
        <f>ROUND(IFERROR((F51/F50)*100,0),1)</f>
        <v>0</v>
      </c>
      <c r="I52" s="557"/>
      <c r="J52" s="102"/>
      <c r="K52" s="339"/>
    </row>
    <row r="53" spans="1:122" ht="111.75" customHeight="1" x14ac:dyDescent="0.3">
      <c r="A53" s="54"/>
      <c r="B53" s="217"/>
      <c r="C53" s="217"/>
      <c r="D53" s="19" t="s">
        <v>4</v>
      </c>
      <c r="E53" s="285"/>
      <c r="F53" s="424"/>
      <c r="G53" s="251"/>
      <c r="H53" s="252"/>
      <c r="I53" s="557"/>
      <c r="J53"/>
    </row>
    <row r="54" spans="1:122" ht="123.75" customHeight="1" x14ac:dyDescent="0.3">
      <c r="A54" s="274"/>
      <c r="B54" s="593" t="s">
        <v>243</v>
      </c>
      <c r="C54" s="593"/>
      <c r="D54" s="593"/>
      <c r="E54" s="295"/>
      <c r="F54" s="556"/>
      <c r="G54" s="295"/>
      <c r="H54" s="15"/>
      <c r="I54" s="557"/>
      <c r="J54"/>
      <c r="M54" s="16" t="s">
        <v>246</v>
      </c>
    </row>
    <row r="55" spans="1:122" ht="63" customHeight="1" x14ac:dyDescent="0.3">
      <c r="A55" s="112">
        <v>947</v>
      </c>
      <c r="B55" s="273"/>
      <c r="C55" s="273"/>
      <c r="D55" s="189" t="s">
        <v>225</v>
      </c>
      <c r="E55" s="353"/>
      <c r="F55" s="559"/>
      <c r="G55" s="250" t="str">
        <f>IF(ISBLANK(F55),"Please do not leave blank","")</f>
        <v>Please do not leave blank</v>
      </c>
      <c r="H55" s="15"/>
      <c r="I55" s="557"/>
      <c r="J55"/>
      <c r="K55" s="109"/>
      <c r="M55" s="109"/>
      <c r="O55" s="109"/>
    </row>
    <row r="56" spans="1:122" ht="65.25" customHeight="1" x14ac:dyDescent="0.3">
      <c r="A56" s="112">
        <v>948</v>
      </c>
      <c r="B56" s="273"/>
      <c r="C56" s="273"/>
      <c r="D56" s="189" t="s">
        <v>226</v>
      </c>
      <c r="E56" s="353"/>
      <c r="F56" s="559"/>
      <c r="G56" s="250" t="str">
        <f t="shared" ref="G56:G58" si="4">IF(ISBLANK(F56),"Please do not leave blank","")</f>
        <v>Please do not leave blank</v>
      </c>
      <c r="H56" s="15"/>
      <c r="I56" s="557"/>
      <c r="J56"/>
      <c r="K56" s="109"/>
      <c r="M56" s="109"/>
      <c r="O56" s="109"/>
    </row>
    <row r="57" spans="1:122" ht="76.5" customHeight="1" x14ac:dyDescent="0.3">
      <c r="A57" s="112">
        <v>949</v>
      </c>
      <c r="B57" s="273"/>
      <c r="C57" s="273"/>
      <c r="D57" s="189" t="s">
        <v>227</v>
      </c>
      <c r="E57" s="353"/>
      <c r="F57" s="559"/>
      <c r="G57" s="250" t="str">
        <f t="shared" si="4"/>
        <v>Please do not leave blank</v>
      </c>
      <c r="H57" s="15"/>
      <c r="I57" s="557"/>
      <c r="J57"/>
      <c r="K57" s="109"/>
      <c r="M57" s="109"/>
      <c r="O57" s="109"/>
    </row>
    <row r="58" spans="1:122" ht="60" customHeight="1" x14ac:dyDescent="0.3">
      <c r="A58" s="112">
        <v>950</v>
      </c>
      <c r="B58" s="273"/>
      <c r="C58" s="273"/>
      <c r="D58" s="189" t="s">
        <v>214</v>
      </c>
      <c r="E58" s="353"/>
      <c r="F58" s="559"/>
      <c r="G58" s="250" t="str">
        <f t="shared" si="4"/>
        <v>Please do not leave blank</v>
      </c>
      <c r="H58" s="15"/>
      <c r="I58" s="557"/>
      <c r="J58"/>
      <c r="K58" s="109"/>
      <c r="M58" s="109"/>
      <c r="O58" s="109"/>
    </row>
    <row r="59" spans="1:122" ht="70.8" customHeight="1" x14ac:dyDescent="0.3">
      <c r="A59" s="112">
        <v>952</v>
      </c>
      <c r="B59" s="273"/>
      <c r="C59" s="273"/>
      <c r="D59" s="247" t="s">
        <v>562</v>
      </c>
      <c r="E59" s="353"/>
      <c r="F59" s="560"/>
      <c r="G59" s="250" t="s">
        <v>287</v>
      </c>
      <c r="H59" s="15"/>
      <c r="I59" s="557"/>
      <c r="J59"/>
      <c r="K59" s="109"/>
      <c r="M59" s="109"/>
      <c r="O59" s="109"/>
    </row>
    <row r="60" spans="1:122" ht="21.6" customHeight="1" thickBot="1" x14ac:dyDescent="0.35">
      <c r="A60" s="54"/>
      <c r="B60" s="286"/>
      <c r="C60" s="287"/>
      <c r="D60" s="288" t="s">
        <v>218</v>
      </c>
      <c r="E60" s="285"/>
      <c r="F60" s="289"/>
      <c r="G60" s="290"/>
      <c r="H60" s="291"/>
      <c r="I60" s="558"/>
      <c r="J60"/>
      <c r="K60" s="109"/>
      <c r="M60" s="109"/>
      <c r="O60" s="109"/>
    </row>
    <row r="61" spans="1:122" ht="21" customHeight="1" thickBot="1" x14ac:dyDescent="0.35">
      <c r="B61" s="590" t="s">
        <v>244</v>
      </c>
      <c r="C61" s="591"/>
      <c r="D61" s="591"/>
      <c r="E61" s="592"/>
      <c r="F61" s="42"/>
      <c r="G61" s="250"/>
      <c r="H61" s="15"/>
      <c r="I61" s="54"/>
      <c r="J61"/>
    </row>
    <row r="62" spans="1:122" ht="75.75" customHeight="1" x14ac:dyDescent="0.3">
      <c r="B62" s="594" t="s">
        <v>245</v>
      </c>
      <c r="C62" s="594"/>
      <c r="D62" s="594"/>
      <c r="E62" s="594"/>
      <c r="F62" s="42"/>
      <c r="G62" s="250"/>
      <c r="H62" s="15"/>
      <c r="I62" s="54"/>
      <c r="J62"/>
    </row>
    <row r="63" spans="1:122" ht="15" thickBot="1" x14ac:dyDescent="0.35">
      <c r="A63" s="253"/>
      <c r="B63" s="254"/>
      <c r="C63" s="254"/>
      <c r="D63" s="255"/>
      <c r="E63" s="216"/>
      <c r="F63" s="42"/>
      <c r="G63" s="250"/>
      <c r="H63" s="15"/>
      <c r="I63" s="54"/>
      <c r="J63"/>
    </row>
    <row r="64" spans="1:122" ht="15" thickBot="1" x14ac:dyDescent="0.35">
      <c r="B64" s="76" t="s">
        <v>207</v>
      </c>
      <c r="C64" s="77" t="s">
        <v>208</v>
      </c>
      <c r="D64" s="256"/>
      <c r="E64" s="257"/>
      <c r="F64" s="50"/>
      <c r="G64" s="250"/>
      <c r="H64" s="15"/>
      <c r="I64" s="54"/>
      <c r="J64"/>
    </row>
    <row r="65" spans="1:10" ht="44.25" customHeight="1" thickBot="1" x14ac:dyDescent="0.35">
      <c r="B65" s="80" t="s">
        <v>228</v>
      </c>
      <c r="C65" s="79"/>
      <c r="D65" s="78"/>
      <c r="E65" s="218"/>
      <c r="F65" s="258"/>
      <c r="G65" s="250"/>
      <c r="H65" s="15"/>
      <c r="I65" s="54"/>
      <c r="J65"/>
    </row>
    <row r="66" spans="1:10" ht="44.25" customHeight="1" thickBot="1" x14ac:dyDescent="0.35">
      <c r="B66" s="80"/>
      <c r="C66" s="85"/>
      <c r="D66" s="259" t="s">
        <v>236</v>
      </c>
      <c r="E66" s="260"/>
      <c r="F66" s="261"/>
      <c r="G66" s="261"/>
      <c r="H66" s="15"/>
      <c r="I66" s="54"/>
      <c r="J66"/>
    </row>
    <row r="67" spans="1:10" ht="32.4" customHeight="1" thickBot="1" x14ac:dyDescent="0.35">
      <c r="A67" s="151">
        <v>960</v>
      </c>
      <c r="B67" s="601" t="s">
        <v>229</v>
      </c>
      <c r="C67" s="602"/>
      <c r="D67" s="561"/>
      <c r="E67" s="411" t="str">
        <f>IF(ISBLANK($D67),"&lt;&lt;&lt;&lt;&lt;&lt;&lt;&lt;&lt;&lt;&lt;&lt;&lt;&lt;&lt;","")</f>
        <v>&lt;&lt;&lt;&lt;&lt;&lt;&lt;&lt;&lt;&lt;&lt;&lt;&lt;&lt;&lt;</v>
      </c>
      <c r="F67" s="412" t="str">
        <f>IF(ISBLANK($D67),"Required","")</f>
        <v>Required</v>
      </c>
      <c r="G67" s="296"/>
      <c r="H67" s="244"/>
      <c r="I67" s="54"/>
    </row>
    <row r="68" spans="1:10" ht="32.4" customHeight="1" thickBot="1" x14ac:dyDescent="0.35">
      <c r="A68" s="151">
        <v>962</v>
      </c>
      <c r="B68" s="599" t="s">
        <v>209</v>
      </c>
      <c r="C68" s="600"/>
      <c r="D68" s="562"/>
      <c r="E68" s="411" t="str">
        <f>IF(ISBLANK($D68),"&lt;&lt;&lt;&lt;&lt;&lt;&lt;&lt;&lt;&lt;&lt;&lt;&lt;&lt;&lt;","")</f>
        <v>&lt;&lt;&lt;&lt;&lt;&lt;&lt;&lt;&lt;&lt;&lt;&lt;&lt;&lt;&lt;</v>
      </c>
      <c r="F68" s="412" t="str">
        <f>IF(ISBLANK($D68),"Required","")</f>
        <v>Required</v>
      </c>
      <c r="H68" s="15"/>
      <c r="I68" s="54"/>
    </row>
    <row r="69" spans="1:10" ht="32.4" customHeight="1" thickBot="1" x14ac:dyDescent="0.35">
      <c r="A69" s="151">
        <v>964</v>
      </c>
      <c r="B69" s="599" t="s">
        <v>566</v>
      </c>
      <c r="C69" s="600"/>
      <c r="D69" s="563"/>
      <c r="E69" s="411" t="str">
        <f>IF(ISBLANK($D69),"&lt;&lt;&lt;&lt;&lt;&lt;&lt;&lt;&lt;&lt;&lt;&lt;&lt;&lt;&lt;","")</f>
        <v>&lt;&lt;&lt;&lt;&lt;&lt;&lt;&lt;&lt;&lt;&lt;&lt;&lt;&lt;&lt;</v>
      </c>
      <c r="F69" s="412" t="str">
        <f>IF(ISBLANK($D69),"Required","")</f>
        <v>Required</v>
      </c>
      <c r="H69" s="15"/>
      <c r="I69" s="139"/>
    </row>
    <row r="70" spans="1:10" ht="32.4" customHeight="1" thickBot="1" x14ac:dyDescent="0.35">
      <c r="A70" s="423">
        <v>966</v>
      </c>
      <c r="B70" s="595" t="s">
        <v>567</v>
      </c>
      <c r="C70" s="596"/>
      <c r="D70" s="564"/>
      <c r="E70" s="411" t="str">
        <f>IF(ISBLANK($D70),"&lt;&lt;&lt;&lt;&lt;&lt;&lt;&lt;&lt;&lt;&lt;&lt;&lt;&lt;&lt;","")</f>
        <v>&lt;&lt;&lt;&lt;&lt;&lt;&lt;&lt;&lt;&lt;&lt;&lt;&lt;&lt;&lt;</v>
      </c>
      <c r="F70" s="412" t="str">
        <f>IF(ISBLANK($D70),"Required","")</f>
        <v>Required</v>
      </c>
      <c r="G70"/>
      <c r="H70" s="15"/>
      <c r="I70" s="54"/>
    </row>
    <row r="71" spans="1:10" ht="32.4" customHeight="1" thickBot="1" x14ac:dyDescent="0.35">
      <c r="A71" s="423"/>
      <c r="B71" s="595" t="s">
        <v>568</v>
      </c>
      <c r="C71" s="596"/>
      <c r="D71" s="562"/>
      <c r="E71" s="413"/>
      <c r="F71" s="412"/>
      <c r="G71"/>
      <c r="H71" s="15"/>
      <c r="I71" s="54"/>
    </row>
    <row r="72" spans="1:10" ht="32.4" customHeight="1" thickBot="1" x14ac:dyDescent="0.35">
      <c r="A72" s="151">
        <v>968</v>
      </c>
      <c r="B72" s="597" t="s">
        <v>211</v>
      </c>
      <c r="C72" s="598"/>
      <c r="D72" s="565"/>
      <c r="E72" s="414" t="str">
        <f>IF(ISBLANK($D72),"&lt;&lt;&lt;&lt;&lt;&lt;&lt;&lt;&lt;&lt;&lt;&lt;&lt;&lt;&lt;","")</f>
        <v>&lt;&lt;&lt;&lt;&lt;&lt;&lt;&lt;&lt;&lt;&lt;&lt;&lt;&lt;&lt;</v>
      </c>
      <c r="F72" s="412" t="str">
        <f>IF(ISBLANK($D72),"Required","")</f>
        <v>Required</v>
      </c>
      <c r="H72" s="15"/>
      <c r="I72" s="54"/>
    </row>
    <row r="73" spans="1:10" x14ac:dyDescent="0.3">
      <c r="A73" s="54"/>
      <c r="B73" s="292"/>
      <c r="C73" s="292"/>
      <c r="D73" s="297" t="s">
        <v>13</v>
      </c>
      <c r="E73" s="293"/>
      <c r="F73" s="293"/>
      <c r="G73" s="293"/>
      <c r="H73" s="294"/>
      <c r="I73" s="54"/>
    </row>
    <row r="74" spans="1:10" x14ac:dyDescent="0.3">
      <c r="A74" s="54"/>
      <c r="B74" s="217"/>
      <c r="C74" s="217"/>
      <c r="D74" s="83"/>
      <c r="E74" s="110"/>
      <c r="F74" s="262"/>
      <c r="G74" s="262"/>
      <c r="H74" s="15"/>
      <c r="I74" s="54"/>
    </row>
    <row r="75" spans="1:10" x14ac:dyDescent="0.3">
      <c r="A75" s="54"/>
      <c r="B75" s="217"/>
      <c r="C75" s="217"/>
      <c r="D75" s="17"/>
      <c r="E75" s="216"/>
      <c r="F75" s="262"/>
      <c r="G75" s="262"/>
      <c r="H75" s="15"/>
      <c r="I75" s="54"/>
    </row>
    <row r="76" spans="1:10" x14ac:dyDescent="0.3">
      <c r="A76" s="320">
        <f>SUBTOTAL(109,A6:A72)</f>
        <v>29295</v>
      </c>
      <c r="E76" s="339" t="e">
        <f>SUM(E7:E53)</f>
        <v>#N/A</v>
      </c>
    </row>
    <row r="77" spans="1:10" x14ac:dyDescent="0.3">
      <c r="A77" s="54"/>
      <c r="B77" s="275"/>
      <c r="C77" s="275"/>
      <c r="D77" s="263"/>
      <c r="E77" s="147"/>
      <c r="F77" s="16"/>
      <c r="G77" s="264"/>
      <c r="H77" s="15"/>
      <c r="I77" s="54"/>
    </row>
    <row r="78" spans="1:10" x14ac:dyDescent="0.3">
      <c r="A78" s="151"/>
      <c r="B78" s="151"/>
      <c r="C78" s="151"/>
      <c r="D78" s="263"/>
      <c r="E78" s="147"/>
      <c r="F78" s="109"/>
      <c r="G78" s="264"/>
      <c r="H78" s="15"/>
      <c r="I78" s="54"/>
    </row>
    <row r="79" spans="1:10" x14ac:dyDescent="0.3">
      <c r="A79" s="151"/>
      <c r="B79" s="151"/>
      <c r="C79" s="151"/>
      <c r="D79" s="265"/>
      <c r="E79" s="147"/>
      <c r="F79" s="109"/>
      <c r="G79" s="264"/>
      <c r="H79" s="15"/>
      <c r="I79" s="54"/>
    </row>
    <row r="80" spans="1:10" x14ac:dyDescent="0.3">
      <c r="A80" s="151"/>
      <c r="B80" s="151"/>
      <c r="C80" s="151"/>
      <c r="D80" s="265"/>
      <c r="E80" s="147"/>
      <c r="F80" s="109"/>
      <c r="G80" s="264"/>
      <c r="H80" s="15"/>
      <c r="I80" s="54"/>
    </row>
    <row r="81" spans="1:9" x14ac:dyDescent="0.3">
      <c r="A81" s="151"/>
      <c r="B81" s="151"/>
      <c r="C81" s="151"/>
      <c r="D81" s="265"/>
      <c r="E81" s="147"/>
      <c r="F81" s="109"/>
      <c r="G81" s="264"/>
      <c r="H81" s="15"/>
      <c r="I81" s="54"/>
    </row>
    <row r="82" spans="1:9" x14ac:dyDescent="0.3">
      <c r="A82" s="151"/>
      <c r="B82" s="151"/>
      <c r="C82" s="151"/>
      <c r="D82" s="265"/>
      <c r="E82" s="147"/>
      <c r="F82" s="109"/>
      <c r="G82" s="264"/>
      <c r="H82" s="15"/>
      <c r="I82" s="54"/>
    </row>
    <row r="83" spans="1:9" x14ac:dyDescent="0.3">
      <c r="A83" s="151"/>
      <c r="D83" s="175"/>
      <c r="E83" s="147"/>
      <c r="F83" s="109"/>
      <c r="H83" s="15"/>
      <c r="I83" s="54"/>
    </row>
    <row r="84" spans="1:9" x14ac:dyDescent="0.3">
      <c r="D84" s="175"/>
      <c r="E84" s="148"/>
      <c r="F84" s="109"/>
      <c r="H84" s="15"/>
      <c r="I84" s="54"/>
    </row>
    <row r="85" spans="1:9" x14ac:dyDescent="0.3">
      <c r="D85" s="175"/>
      <c r="E85" s="147"/>
      <c r="F85" s="109"/>
      <c r="H85" s="15"/>
      <c r="I85" s="54"/>
    </row>
    <row r="86" spans="1:9" x14ac:dyDescent="0.3">
      <c r="D86" s="175"/>
      <c r="E86" s="110"/>
      <c r="F86" s="109"/>
      <c r="I86" s="54"/>
    </row>
    <row r="87" spans="1:9" x14ac:dyDescent="0.3">
      <c r="E87" s="146"/>
      <c r="F87" s="109"/>
      <c r="G87" s="267"/>
      <c r="I87" s="54"/>
    </row>
    <row r="88" spans="1:9" x14ac:dyDescent="0.3">
      <c r="E88" s="110"/>
      <c r="F88" s="109"/>
      <c r="I88" s="54"/>
    </row>
    <row r="89" spans="1:9" x14ac:dyDescent="0.3">
      <c r="E89" s="110"/>
      <c r="F89" s="109"/>
      <c r="I89" s="54"/>
    </row>
    <row r="90" spans="1:9" x14ac:dyDescent="0.3">
      <c r="E90" s="110"/>
      <c r="F90" s="109"/>
      <c r="I90" s="54"/>
    </row>
    <row r="91" spans="1:9" x14ac:dyDescent="0.3">
      <c r="I91" s="54"/>
    </row>
    <row r="92" spans="1:9" x14ac:dyDescent="0.3">
      <c r="I92" s="54"/>
    </row>
    <row r="93" spans="1:9" x14ac:dyDescent="0.3">
      <c r="I93" s="54"/>
    </row>
    <row r="94" spans="1:9" x14ac:dyDescent="0.3">
      <c r="I94" s="54"/>
    </row>
    <row r="95" spans="1:9" x14ac:dyDescent="0.3">
      <c r="I95" s="54"/>
    </row>
    <row r="96" spans="1:9" x14ac:dyDescent="0.3">
      <c r="I96" s="54"/>
    </row>
    <row r="97" spans="9:11" x14ac:dyDescent="0.3">
      <c r="I97" s="54"/>
    </row>
    <row r="98" spans="9:11" x14ac:dyDescent="0.3">
      <c r="I98" s="109"/>
    </row>
    <row r="99" spans="9:11" x14ac:dyDescent="0.3">
      <c r="I99" s="109"/>
      <c r="K99" s="110"/>
    </row>
    <row r="100" spans="9:11" x14ac:dyDescent="0.3">
      <c r="I100" s="109"/>
      <c r="K100" s="110"/>
    </row>
    <row r="101" spans="9:11" x14ac:dyDescent="0.3">
      <c r="I101" s="109"/>
      <c r="K101" s="110"/>
    </row>
    <row r="102" spans="9:11" x14ac:dyDescent="0.3">
      <c r="I102" s="109"/>
      <c r="K102" s="110"/>
    </row>
    <row r="103" spans="9:11" x14ac:dyDescent="0.3">
      <c r="I103" s="109"/>
      <c r="K103" s="110"/>
    </row>
    <row r="104" spans="9:11" x14ac:dyDescent="0.3">
      <c r="I104" s="109"/>
      <c r="K104" s="110"/>
    </row>
    <row r="105" spans="9:11" x14ac:dyDescent="0.3">
      <c r="I105" s="54"/>
      <c r="K105" s="110"/>
    </row>
    <row r="106" spans="9:11" x14ac:dyDescent="0.3">
      <c r="I106" s="54"/>
      <c r="K106" s="110"/>
    </row>
    <row r="107" spans="9:11" x14ac:dyDescent="0.3">
      <c r="I107" s="54"/>
      <c r="J107" s="110"/>
      <c r="K107" s="110"/>
    </row>
    <row r="108" spans="9:11" x14ac:dyDescent="0.3">
      <c r="I108" s="54"/>
      <c r="J108" s="110"/>
      <c r="K108" s="110"/>
    </row>
    <row r="109" spans="9:11" x14ac:dyDescent="0.3">
      <c r="I109" s="54"/>
      <c r="J109" s="110"/>
      <c r="K109" s="110"/>
    </row>
    <row r="110" spans="9:11" x14ac:dyDescent="0.3">
      <c r="I110" s="54"/>
      <c r="J110" s="110"/>
      <c r="K110" s="110"/>
    </row>
    <row r="111" spans="9:11" x14ac:dyDescent="0.3">
      <c r="I111" s="54"/>
      <c r="J111" s="110"/>
      <c r="K111" s="110"/>
    </row>
    <row r="112" spans="9:11" x14ac:dyDescent="0.3">
      <c r="I112" s="54"/>
      <c r="J112" s="110"/>
      <c r="K112" s="110"/>
    </row>
    <row r="113" spans="9:11" x14ac:dyDescent="0.3">
      <c r="I113" s="54"/>
      <c r="J113" s="110"/>
      <c r="K113" s="110"/>
    </row>
    <row r="114" spans="9:11" x14ac:dyDescent="0.3">
      <c r="I114" s="109"/>
      <c r="J114" s="110"/>
      <c r="K114" s="110"/>
    </row>
    <row r="115" spans="9:11" x14ac:dyDescent="0.3">
      <c r="I115" s="109"/>
      <c r="J115" s="110"/>
      <c r="K115" s="110"/>
    </row>
    <row r="116" spans="9:11" x14ac:dyDescent="0.3">
      <c r="I116" s="109"/>
      <c r="J116" s="110"/>
      <c r="K116" s="110"/>
    </row>
    <row r="117" spans="9:11" x14ac:dyDescent="0.3">
      <c r="I117" s="109"/>
      <c r="J117" s="110"/>
      <c r="K117" s="110"/>
    </row>
    <row r="118" spans="9:11" x14ac:dyDescent="0.3">
      <c r="I118" s="109"/>
      <c r="J118" s="110"/>
      <c r="K118" s="110"/>
    </row>
    <row r="119" spans="9:11" x14ac:dyDescent="0.3">
      <c r="I119" s="109"/>
      <c r="J119" s="110"/>
      <c r="K119" s="110"/>
    </row>
    <row r="120" spans="9:11" x14ac:dyDescent="0.3">
      <c r="I120" s="109"/>
      <c r="J120" s="110"/>
      <c r="K120" s="110"/>
    </row>
    <row r="121" spans="9:11" x14ac:dyDescent="0.3">
      <c r="I121" s="109"/>
      <c r="J121" s="110"/>
      <c r="K121" s="110"/>
    </row>
    <row r="122" spans="9:11" x14ac:dyDescent="0.3">
      <c r="I122" s="109"/>
      <c r="J122" s="110"/>
      <c r="K122" s="110"/>
    </row>
    <row r="123" spans="9:11" x14ac:dyDescent="0.3">
      <c r="I123" s="109"/>
      <c r="J123" s="110"/>
      <c r="K123" s="110"/>
    </row>
    <row r="124" spans="9:11" x14ac:dyDescent="0.3">
      <c r="I124" s="109"/>
      <c r="J124" s="110"/>
      <c r="K124" s="110"/>
    </row>
    <row r="125" spans="9:11" x14ac:dyDescent="0.3">
      <c r="I125" s="109"/>
      <c r="J125" s="110"/>
      <c r="K125" s="110"/>
    </row>
    <row r="126" spans="9:11" x14ac:dyDescent="0.3">
      <c r="I126" s="109"/>
      <c r="J126" s="110"/>
      <c r="K126" s="110"/>
    </row>
    <row r="127" spans="9:11" x14ac:dyDescent="0.3">
      <c r="I127" s="109"/>
      <c r="J127" s="110"/>
      <c r="K127" s="110"/>
    </row>
    <row r="128" spans="9:11" x14ac:dyDescent="0.3">
      <c r="I128" s="109"/>
      <c r="J128" s="110"/>
      <c r="K128" s="110"/>
    </row>
    <row r="129" spans="9:11" x14ac:dyDescent="0.3">
      <c r="I129" s="109"/>
      <c r="J129" s="110"/>
      <c r="K129" s="110"/>
    </row>
    <row r="130" spans="9:11" x14ac:dyDescent="0.3">
      <c r="I130" s="109"/>
      <c r="J130" s="110"/>
      <c r="K130" s="110"/>
    </row>
    <row r="131" spans="9:11" x14ac:dyDescent="0.3">
      <c r="I131" s="109"/>
      <c r="J131" s="110"/>
      <c r="K131" s="110"/>
    </row>
    <row r="132" spans="9:11" x14ac:dyDescent="0.3">
      <c r="I132" s="109"/>
      <c r="J132" s="110"/>
      <c r="K132" s="110"/>
    </row>
    <row r="133" spans="9:11" x14ac:dyDescent="0.3">
      <c r="I133" s="109"/>
      <c r="J133" s="110"/>
      <c r="K133" s="110"/>
    </row>
    <row r="134" spans="9:11" x14ac:dyDescent="0.3">
      <c r="I134" s="109"/>
      <c r="J134" s="110"/>
      <c r="K134" s="110"/>
    </row>
    <row r="135" spans="9:11" x14ac:dyDescent="0.3">
      <c r="I135" s="109"/>
      <c r="J135" s="110"/>
      <c r="K135" s="110"/>
    </row>
    <row r="136" spans="9:11" x14ac:dyDescent="0.3">
      <c r="I136" s="109"/>
      <c r="J136" s="110"/>
      <c r="K136" s="110"/>
    </row>
    <row r="137" spans="9:11" x14ac:dyDescent="0.3">
      <c r="I137" s="109"/>
      <c r="J137" s="110"/>
      <c r="K137" s="110"/>
    </row>
    <row r="138" spans="9:11" x14ac:dyDescent="0.3">
      <c r="I138" s="109"/>
      <c r="J138" s="110"/>
      <c r="K138" s="110"/>
    </row>
    <row r="139" spans="9:11" x14ac:dyDescent="0.3">
      <c r="I139" s="109"/>
      <c r="J139" s="110"/>
      <c r="K139" s="110"/>
    </row>
    <row r="140" spans="9:11" x14ac:dyDescent="0.3">
      <c r="I140" s="109"/>
      <c r="J140" s="110"/>
      <c r="K140" s="110"/>
    </row>
    <row r="141" spans="9:11" x14ac:dyDescent="0.3">
      <c r="I141" s="109"/>
      <c r="J141" s="110"/>
      <c r="K141" s="110"/>
    </row>
    <row r="142" spans="9:11" x14ac:dyDescent="0.3">
      <c r="I142" s="109"/>
      <c r="J142" s="110"/>
      <c r="K142" s="110"/>
    </row>
    <row r="143" spans="9:11" x14ac:dyDescent="0.3">
      <c r="I143" s="109"/>
      <c r="J143" s="110"/>
      <c r="K143" s="110"/>
    </row>
    <row r="144" spans="9:11" x14ac:dyDescent="0.3">
      <c r="I144" s="109"/>
      <c r="J144" s="110"/>
      <c r="K144" s="110"/>
    </row>
    <row r="145" spans="9:11" x14ac:dyDescent="0.3">
      <c r="I145" s="109"/>
      <c r="J145" s="110"/>
      <c r="K145" s="110"/>
    </row>
    <row r="146" spans="9:11" x14ac:dyDescent="0.3">
      <c r="I146" s="109"/>
      <c r="J146" s="110"/>
      <c r="K146" s="110"/>
    </row>
    <row r="147" spans="9:11" x14ac:dyDescent="0.3">
      <c r="I147" s="109"/>
      <c r="J147" s="110"/>
      <c r="K147" s="110"/>
    </row>
    <row r="148" spans="9:11" x14ac:dyDescent="0.3">
      <c r="I148" s="109"/>
      <c r="J148" s="110"/>
      <c r="K148" s="110"/>
    </row>
    <row r="149" spans="9:11" x14ac:dyDescent="0.3">
      <c r="I149" s="109"/>
      <c r="J149" s="110"/>
      <c r="K149" s="110"/>
    </row>
    <row r="150" spans="9:11" x14ac:dyDescent="0.3">
      <c r="I150" s="109"/>
      <c r="J150" s="110"/>
      <c r="K150" s="110"/>
    </row>
    <row r="151" spans="9:11" x14ac:dyDescent="0.3">
      <c r="I151" s="109"/>
      <c r="J151" s="110"/>
      <c r="K151" s="110"/>
    </row>
    <row r="152" spans="9:11" x14ac:dyDescent="0.3">
      <c r="I152" s="109"/>
      <c r="J152" s="110"/>
      <c r="K152" s="110"/>
    </row>
    <row r="153" spans="9:11" x14ac:dyDescent="0.3">
      <c r="I153" s="109"/>
      <c r="J153" s="110"/>
      <c r="K153" s="110"/>
    </row>
    <row r="154" spans="9:11" x14ac:dyDescent="0.3">
      <c r="I154" s="109"/>
      <c r="J154" s="110"/>
      <c r="K154" s="110"/>
    </row>
    <row r="155" spans="9:11" x14ac:dyDescent="0.3">
      <c r="I155" s="109"/>
      <c r="J155" s="110"/>
      <c r="K155" s="110"/>
    </row>
    <row r="156" spans="9:11" x14ac:dyDescent="0.3">
      <c r="I156" s="109"/>
      <c r="J156" s="110"/>
      <c r="K156" s="110"/>
    </row>
    <row r="157" spans="9:11" x14ac:dyDescent="0.3">
      <c r="I157" s="109"/>
      <c r="J157" s="110"/>
      <c r="K157" s="110"/>
    </row>
    <row r="158" spans="9:11" x14ac:dyDescent="0.3">
      <c r="I158" s="109"/>
      <c r="J158" s="110"/>
      <c r="K158" s="110"/>
    </row>
    <row r="159" spans="9:11" x14ac:dyDescent="0.3">
      <c r="I159" s="109"/>
      <c r="J159" s="110"/>
      <c r="K159" s="110"/>
    </row>
    <row r="160" spans="9:11" x14ac:dyDescent="0.3">
      <c r="I160" s="109"/>
      <c r="J160" s="110"/>
      <c r="K160" s="110"/>
    </row>
    <row r="161" spans="9:11" x14ac:dyDescent="0.3">
      <c r="I161" s="109"/>
      <c r="J161" s="110"/>
      <c r="K161" s="110"/>
    </row>
    <row r="162" spans="9:11" x14ac:dyDescent="0.3">
      <c r="I162" s="109"/>
      <c r="J162" s="110"/>
      <c r="K162" s="110"/>
    </row>
    <row r="163" spans="9:11" x14ac:dyDescent="0.3">
      <c r="I163" s="109"/>
      <c r="J163" s="110"/>
      <c r="K163" s="110"/>
    </row>
    <row r="164" spans="9:11" x14ac:dyDescent="0.3">
      <c r="I164" s="109"/>
      <c r="J164" s="110"/>
      <c r="K164" s="110"/>
    </row>
    <row r="165" spans="9:11" x14ac:dyDescent="0.3">
      <c r="I165" s="109"/>
      <c r="J165" s="110"/>
      <c r="K165" s="110"/>
    </row>
    <row r="166" spans="9:11" x14ac:dyDescent="0.3">
      <c r="I166" s="109"/>
      <c r="J166" s="110"/>
      <c r="K166" s="110"/>
    </row>
    <row r="167" spans="9:11" x14ac:dyDescent="0.3">
      <c r="I167" s="109"/>
      <c r="J167" s="110"/>
      <c r="K167" s="110"/>
    </row>
    <row r="168" spans="9:11" x14ac:dyDescent="0.3">
      <c r="I168" s="109"/>
      <c r="J168" s="110"/>
    </row>
    <row r="169" spans="9:11" x14ac:dyDescent="0.3">
      <c r="I169" s="109"/>
      <c r="J169" s="110"/>
    </row>
    <row r="170" spans="9:11" x14ac:dyDescent="0.3">
      <c r="I170" s="109"/>
      <c r="J170" s="110"/>
    </row>
    <row r="171" spans="9:11" x14ac:dyDescent="0.3">
      <c r="I171" s="109"/>
      <c r="J171" s="110"/>
    </row>
    <row r="172" spans="9:11" x14ac:dyDescent="0.3">
      <c r="I172" s="109"/>
      <c r="J172" s="110"/>
    </row>
    <row r="173" spans="9:11" x14ac:dyDescent="0.3">
      <c r="I173" s="109"/>
      <c r="J173" s="110"/>
    </row>
    <row r="174" spans="9:11" x14ac:dyDescent="0.3">
      <c r="I174" s="109"/>
      <c r="J174" s="110"/>
    </row>
    <row r="175" spans="9:11" x14ac:dyDescent="0.3">
      <c r="I175" s="109"/>
      <c r="J175" s="110"/>
    </row>
    <row r="176" spans="9:11" x14ac:dyDescent="0.3">
      <c r="I176" s="109"/>
    </row>
    <row r="177" spans="9:9" x14ac:dyDescent="0.3">
      <c r="I177" s="109"/>
    </row>
    <row r="178" spans="9:9" x14ac:dyDescent="0.3">
      <c r="I178" s="109"/>
    </row>
    <row r="179" spans="9:9" x14ac:dyDescent="0.3">
      <c r="I179" s="109"/>
    </row>
    <row r="180" spans="9:9" x14ac:dyDescent="0.3">
      <c r="I180" s="109"/>
    </row>
    <row r="181" spans="9:9" x14ac:dyDescent="0.3">
      <c r="I181" s="109"/>
    </row>
    <row r="182" spans="9:9" x14ac:dyDescent="0.3">
      <c r="I182" s="109"/>
    </row>
    <row r="183" spans="9:9" x14ac:dyDescent="0.3">
      <c r="I183" s="54"/>
    </row>
    <row r="184" spans="9:9" x14ac:dyDescent="0.3">
      <c r="I184" s="54"/>
    </row>
    <row r="185" spans="9:9" x14ac:dyDescent="0.3">
      <c r="I185" s="54"/>
    </row>
    <row r="186" spans="9:9" x14ac:dyDescent="0.3">
      <c r="I186" s="54"/>
    </row>
    <row r="187" spans="9:9" x14ac:dyDescent="0.3">
      <c r="I187" s="54"/>
    </row>
    <row r="188" spans="9:9" x14ac:dyDescent="0.3">
      <c r="I188" s="54"/>
    </row>
    <row r="189" spans="9:9" x14ac:dyDescent="0.3">
      <c r="I189" s="54"/>
    </row>
    <row r="190" spans="9:9" x14ac:dyDescent="0.3">
      <c r="I190" s="54"/>
    </row>
    <row r="191" spans="9:9" x14ac:dyDescent="0.3">
      <c r="I191" s="54"/>
    </row>
    <row r="192" spans="9:9" x14ac:dyDescent="0.3">
      <c r="I192" s="54"/>
    </row>
  </sheetData>
  <sheetProtection algorithmName="SHA-512" hashValue="2Q2jq5Y5hW82EFAFtEzTRWGtMhywGquCBqsOWycYE4I8JzZPgH/+lFKJQI33MuE70oleDQ7BB73SugTuiw8AOA==" saltValue="860tWfMdel/02g81i9kFog==" spinCount="100000" sheet="1" formatCells="0"/>
  <dataConsolidate link="1"/>
  <mergeCells count="11">
    <mergeCell ref="B70:C70"/>
    <mergeCell ref="B72:C72"/>
    <mergeCell ref="B69:C69"/>
    <mergeCell ref="B67:C67"/>
    <mergeCell ref="B68:C68"/>
    <mergeCell ref="B71:C71"/>
    <mergeCell ref="E2:G2"/>
    <mergeCell ref="B2:C2"/>
    <mergeCell ref="B61:E61"/>
    <mergeCell ref="B54:D54"/>
    <mergeCell ref="B62:E62"/>
  </mergeCells>
  <phoneticPr fontId="53" type="noConversion"/>
  <conditionalFormatting sqref="H32:H44">
    <cfRule type="cellIs" dxfId="21" priority="107" stopIfTrue="1" operator="notEqual">
      <formula>0</formula>
    </cfRule>
  </conditionalFormatting>
  <conditionalFormatting sqref="H31">
    <cfRule type="cellIs" dxfId="20" priority="101" stopIfTrue="1" operator="notEqual">
      <formula>0</formula>
    </cfRule>
  </conditionalFormatting>
  <conditionalFormatting sqref="G53">
    <cfRule type="cellIs" priority="68" stopIfTrue="1" operator="equal">
      <formula>";;;"</formula>
    </cfRule>
  </conditionalFormatting>
  <conditionalFormatting sqref="G53">
    <cfRule type="cellIs" dxfId="19" priority="67" stopIfTrue="1" operator="equal">
      <formula>0</formula>
    </cfRule>
  </conditionalFormatting>
  <conditionalFormatting sqref="G52">
    <cfRule type="cellIs" priority="65" stopIfTrue="1" operator="equal">
      <formula>";;;"</formula>
    </cfRule>
  </conditionalFormatting>
  <conditionalFormatting sqref="G52">
    <cfRule type="cellIs" dxfId="18" priority="64" stopIfTrue="1" operator="equal">
      <formula>0</formula>
    </cfRule>
  </conditionalFormatting>
  <conditionalFormatting sqref="G52">
    <cfRule type="cellIs" dxfId="17" priority="63" stopIfTrue="1" operator="equal">
      <formula>0</formula>
    </cfRule>
  </conditionalFormatting>
  <conditionalFormatting sqref="G51">
    <cfRule type="cellIs" priority="53" stopIfTrue="1" operator="equal">
      <formula>";;;"</formula>
    </cfRule>
  </conditionalFormatting>
  <conditionalFormatting sqref="G51">
    <cfRule type="cellIs" dxfId="16" priority="52" stopIfTrue="1" operator="equal">
      <formula>0</formula>
    </cfRule>
  </conditionalFormatting>
  <conditionalFormatting sqref="G51">
    <cfRule type="cellIs" dxfId="15" priority="51" stopIfTrue="1" operator="equal">
      <formula>0</formula>
    </cfRule>
  </conditionalFormatting>
  <conditionalFormatting sqref="G50">
    <cfRule type="cellIs" priority="3" stopIfTrue="1" operator="equal">
      <formula>";;;"</formula>
    </cfRule>
  </conditionalFormatting>
  <conditionalFormatting sqref="G50">
    <cfRule type="cellIs" dxfId="14" priority="2" stopIfTrue="1" operator="equal">
      <formula>0</formula>
    </cfRule>
  </conditionalFormatting>
  <conditionalFormatting sqref="G50">
    <cfRule type="cellIs" dxfId="13" priority="1" stopIfTrue="1" operator="equal">
      <formula>0</formula>
    </cfRule>
  </conditionalFormatting>
  <dataValidations xWindow="829" yWindow="690" count="7">
    <dataValidation type="list" allowBlank="1" showInputMessage="1" showErrorMessage="1" sqref="F58" xr:uid="{9CC5535C-800A-4D03-A86E-273A5BC3EBB6}">
      <formula1>$M$1:$M$2</formula1>
    </dataValidation>
    <dataValidation type="list" allowBlank="1" showErrorMessage="1" prompt="Please select from the drop down list._x000a_" sqref="F47" xr:uid="{FCE57F22-20D9-4CFA-AFE5-1751E216D3C1}">
      <formula1>$O$1:$O$2</formula1>
    </dataValidation>
    <dataValidation type="list" allowBlank="1" showInputMessage="1" showErrorMessage="1" sqref="F57" xr:uid="{DB0EB8F5-2DE0-4833-AFDF-F7BB7A8D56E1}">
      <formula1>$P$1:$P$3</formula1>
    </dataValidation>
    <dataValidation type="custom" allowBlank="1" showInputMessage="1" showErrorMessage="1" error="Please enter a numeric value.  If this data is not applicable to your unit of government, the cell should be populated with zero." sqref="F16:F18 F26:F31 F20" xr:uid="{B5815DCD-160E-4CA9-A461-76D5F396E4F1}">
      <formula1>ISNUMBER(F16)</formula1>
    </dataValidation>
    <dataValidation type="custom" allowBlank="1" showErrorMessage="1" error="Please enter a numeric value.  If this data is not applicable to your unit of government, the cell should be populated with zero." sqref="F50:F52" xr:uid="{6656F482-2030-43E8-B669-24F0F4187CE8}">
      <formula1>ISNUMBER(F50)</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48" xr:uid="{8DAFED68-C7CC-4E4B-B0DE-1B3BA6E17585}">
      <formula1>-ISNUMBER(221)</formula1>
    </dataValidation>
    <dataValidation type="list" allowBlank="1" showErrorMessage="1" prompt="Please seletect your answer from the drop down list." sqref="F49" xr:uid="{6D43532B-7680-401D-91D9-338494F91F22}">
      <formula1>$O$1:$O$4</formula1>
    </dataValidation>
  </dataValidations>
  <printOptions headings="1" gridLines="1"/>
  <pageMargins left="0.25" right="0.25" top="0.25" bottom="0.75" header="0.3" footer="0.3"/>
  <pageSetup scale="72"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J50"/>
  <sheetViews>
    <sheetView zoomScaleNormal="100" workbookViewId="0">
      <selection activeCell="C9" sqref="C9"/>
    </sheetView>
  </sheetViews>
  <sheetFormatPr defaultRowHeight="14.4" x14ac:dyDescent="0.3"/>
  <cols>
    <col min="1" max="1" width="7.6640625" style="81" customWidth="1"/>
    <col min="2" max="2" width="103.109375" customWidth="1"/>
    <col min="3" max="3" width="19" customWidth="1"/>
    <col min="4" max="4" width="50.33203125" style="299" customWidth="1"/>
    <col min="5" max="5" width="32.109375" style="408" customWidth="1"/>
    <col min="6" max="6" width="8.88671875" style="408"/>
    <col min="7" max="7" width="1.6640625" style="408" customWidth="1"/>
    <col min="8" max="9" width="8.88671875" style="408" hidden="1" customWidth="1"/>
    <col min="10" max="10" width="13" style="408" customWidth="1"/>
  </cols>
  <sheetData>
    <row r="1" spans="1:10" s="102" customFormat="1" ht="15" thickBot="1" x14ac:dyDescent="0.35">
      <c r="A1" s="81"/>
      <c r="D1" s="299"/>
      <c r="E1" s="408"/>
      <c r="F1" s="408"/>
      <c r="G1" s="408"/>
      <c r="H1" s="408"/>
      <c r="I1" s="408"/>
      <c r="J1" s="408"/>
    </row>
    <row r="2" spans="1:10" ht="43.2" customHeight="1" thickBot="1" x14ac:dyDescent="0.35">
      <c r="A2" s="603" t="s">
        <v>463</v>
      </c>
      <c r="B2" s="604"/>
      <c r="C2" s="604"/>
      <c r="D2" s="604"/>
    </row>
    <row r="3" spans="1:10" s="348" customFormat="1" ht="9" customHeight="1" thickBot="1" x14ac:dyDescent="0.35">
      <c r="A3" s="395"/>
      <c r="D3" s="396"/>
      <c r="E3" s="407"/>
      <c r="F3" s="407"/>
      <c r="G3" s="407"/>
      <c r="H3" s="407"/>
      <c r="I3" s="407"/>
      <c r="J3" s="407"/>
    </row>
    <row r="4" spans="1:10" ht="19.8" customHeight="1" thickBot="1" x14ac:dyDescent="0.35">
      <c r="A4" s="605" t="s">
        <v>464</v>
      </c>
      <c r="B4" s="606"/>
      <c r="C4" s="606"/>
      <c r="D4" s="606"/>
    </row>
    <row r="5" spans="1:10" s="348" customFormat="1" ht="7.2" customHeight="1" thickBot="1" x14ac:dyDescent="0.35">
      <c r="A5" s="397"/>
      <c r="B5" s="398"/>
      <c r="C5" s="398"/>
      <c r="D5" s="406"/>
      <c r="E5" s="407"/>
      <c r="F5" s="407"/>
      <c r="G5" s="407"/>
      <c r="H5" s="407"/>
      <c r="I5" s="407"/>
      <c r="J5" s="407"/>
    </row>
    <row r="6" spans="1:10" ht="21" customHeight="1" thickBot="1" x14ac:dyDescent="0.35">
      <c r="A6" s="607" t="s">
        <v>299</v>
      </c>
      <c r="B6" s="608"/>
      <c r="C6" s="608"/>
      <c r="D6" s="608"/>
    </row>
    <row r="7" spans="1:10" s="348" customFormat="1" ht="28.95" customHeight="1" x14ac:dyDescent="0.3">
      <c r="A7" s="428"/>
      <c r="B7" s="429"/>
      <c r="C7" s="429"/>
      <c r="D7" s="429"/>
      <c r="E7" s="407"/>
      <c r="F7" s="407"/>
      <c r="G7" s="407"/>
      <c r="H7" s="407"/>
      <c r="I7" s="407"/>
      <c r="J7" s="407"/>
    </row>
    <row r="8" spans="1:10" ht="42" customHeight="1" x14ac:dyDescent="0.3">
      <c r="A8" s="484" t="s">
        <v>291</v>
      </c>
      <c r="B8" s="485"/>
      <c r="C8" s="485"/>
      <c r="D8" s="508"/>
      <c r="E8" s="510" t="s">
        <v>664</v>
      </c>
    </row>
    <row r="9" spans="1:10" s="327" customFormat="1" ht="40.200000000000003" customHeight="1" x14ac:dyDescent="0.3">
      <c r="A9" s="434">
        <v>906</v>
      </c>
      <c r="B9" s="435" t="s">
        <v>247</v>
      </c>
      <c r="C9" s="479"/>
      <c r="D9" s="509" t="str">
        <f t="shared" ref="D9:D28" si="0">IF(C9="","This Question must be answered before uploading, the report will not be processed if left blank","")</f>
        <v>This Question must be answered before uploading, the report will not be processed if left blank</v>
      </c>
      <c r="E9" s="546"/>
      <c r="F9" s="409"/>
      <c r="G9" s="409"/>
      <c r="H9" s="409"/>
      <c r="I9" s="409"/>
      <c r="J9" s="409"/>
    </row>
    <row r="10" spans="1:10" ht="40.200000000000003" customHeight="1" x14ac:dyDescent="0.3">
      <c r="A10" s="434">
        <v>907</v>
      </c>
      <c r="B10" s="435" t="s">
        <v>459</v>
      </c>
      <c r="C10" s="479"/>
      <c r="D10" s="509" t="str">
        <f t="shared" si="0"/>
        <v>This Question must be answered before uploading, the report will not be processed if left blank</v>
      </c>
      <c r="E10" s="546"/>
      <c r="F10" s="409"/>
      <c r="G10" s="409"/>
      <c r="H10" s="409"/>
      <c r="I10" s="409"/>
    </row>
    <row r="11" spans="1:10" ht="49.8" customHeight="1" x14ac:dyDescent="0.3">
      <c r="A11" s="511">
        <v>1058</v>
      </c>
      <c r="B11" s="435" t="s">
        <v>665</v>
      </c>
      <c r="C11" s="479"/>
      <c r="D11" s="512" t="str">
        <f>IF(C11="","This question must be answered before uploading. The report will not be processed if left blank.",IF(C11="Yes","Financial Performance Indicator of Concern that requires a response.  Please provide source document and page number in cell E11.",""))</f>
        <v>This question must be answered before uploading. The report will not be processed if left blank.</v>
      </c>
      <c r="E11" s="546"/>
    </row>
    <row r="12" spans="1:10" ht="61.2" customHeight="1" x14ac:dyDescent="0.3">
      <c r="A12" s="434">
        <v>1059</v>
      </c>
      <c r="B12" s="489" t="s">
        <v>666</v>
      </c>
      <c r="C12" s="479"/>
      <c r="D12" s="512" t="str">
        <f>IF(C12="","This question must be answered before uploading. The report will not be processed if left blank.",IF(C12="No","Please provide source document and page number in cell E12.",""))</f>
        <v>This question must be answered before uploading. The report will not be processed if left blank.</v>
      </c>
      <c r="E12" s="546"/>
      <c r="F12" s="409"/>
      <c r="G12" s="409"/>
      <c r="H12" s="409"/>
      <c r="I12" s="409"/>
    </row>
    <row r="13" spans="1:10" s="102" customFormat="1" ht="61.2" customHeight="1" x14ac:dyDescent="0.3">
      <c r="A13" s="402">
        <v>1078</v>
      </c>
      <c r="B13" s="403" t="s">
        <v>667</v>
      </c>
      <c r="C13" s="479"/>
      <c r="D13" s="512" t="str">
        <f>IF(C13="","This question must be answered before uploading. The report will not be processed if left blank.",IF(C13="Yes","Please provide source document and page number in cell E13.",""))</f>
        <v>This question must be answered before uploading. The report will not be processed if left blank.</v>
      </c>
      <c r="E13" s="546"/>
      <c r="F13" s="409"/>
      <c r="G13" s="409"/>
      <c r="H13" s="409"/>
      <c r="I13" s="409"/>
      <c r="J13" s="408"/>
    </row>
    <row r="14" spans="1:10" s="102" customFormat="1" ht="61.2" customHeight="1" x14ac:dyDescent="0.3">
      <c r="A14" s="402">
        <v>1067</v>
      </c>
      <c r="B14" s="404" t="s">
        <v>668</v>
      </c>
      <c r="C14" s="479"/>
      <c r="D14" s="512" t="str">
        <f>IF(C14="","This question must be answered before uploading. The report will not be processed if left blank.",IF(C14="NO","Please provide source document and page number in cell E14.",""))</f>
        <v>This question must be answered before uploading. The report will not be processed if left blank.</v>
      </c>
      <c r="E14" s="546"/>
      <c r="F14" s="409"/>
      <c r="G14" s="409"/>
      <c r="H14" s="409"/>
      <c r="I14" s="409"/>
      <c r="J14" s="408"/>
    </row>
    <row r="15" spans="1:10" ht="40.200000000000003" customHeight="1" x14ac:dyDescent="0.3">
      <c r="A15" s="434">
        <v>951</v>
      </c>
      <c r="B15" s="435" t="s">
        <v>460</v>
      </c>
      <c r="C15" s="479"/>
      <c r="D15" s="509" t="str">
        <f t="shared" si="0"/>
        <v>This Question must be answered before uploading, the report will not be processed if left blank</v>
      </c>
      <c r="E15" s="546"/>
      <c r="F15" s="409"/>
      <c r="G15" s="409"/>
      <c r="H15" s="409"/>
      <c r="I15" s="409"/>
    </row>
    <row r="16" spans="1:10" ht="40.200000000000003" customHeight="1" x14ac:dyDescent="0.3">
      <c r="A16" s="434">
        <v>953</v>
      </c>
      <c r="B16" s="435" t="s">
        <v>672</v>
      </c>
      <c r="C16" s="479"/>
      <c r="D16" s="509" t="str">
        <f t="shared" si="0"/>
        <v>This Question must be answered before uploading, the report will not be processed if left blank</v>
      </c>
      <c r="E16" s="546"/>
      <c r="F16" s="409"/>
      <c r="G16" s="409"/>
      <c r="H16" s="409"/>
      <c r="I16" s="409"/>
    </row>
    <row r="17" spans="1:10" ht="51.6" customHeight="1" x14ac:dyDescent="0.3">
      <c r="A17" s="434">
        <v>955</v>
      </c>
      <c r="B17" s="435" t="s">
        <v>669</v>
      </c>
      <c r="C17" s="479"/>
      <c r="D17" s="512" t="str">
        <f>IF(C17="","This question must be answered before uploading. The report will not be processed if left blank.",IF(C17&gt;0,"Financial Performance Indicator of Concern that requires a response.  Please provide source document and page number in E17.",""))</f>
        <v>This question must be answered before uploading. The report will not be processed if left blank.</v>
      </c>
      <c r="E17" s="546"/>
      <c r="F17" s="409"/>
      <c r="G17" s="409"/>
      <c r="H17" s="409"/>
      <c r="I17" s="409"/>
    </row>
    <row r="18" spans="1:10" ht="57" customHeight="1" x14ac:dyDescent="0.3">
      <c r="A18" s="434">
        <v>957</v>
      </c>
      <c r="B18" s="435" t="s">
        <v>670</v>
      </c>
      <c r="C18" s="479"/>
      <c r="D18" s="512" t="str">
        <f>IF(C18="","This question must be answered before uploading. The report will not be processed if left blank.",IF(C18&gt;0,"Financial Performance Indicator of Concern that requires a response.  Please provide source document and page number in E18.",""))</f>
        <v>This question must be answered before uploading. The report will not be processed if left blank.</v>
      </c>
      <c r="E18" s="546"/>
      <c r="F18" s="409"/>
      <c r="G18" s="409"/>
      <c r="H18" s="409"/>
      <c r="I18" s="409"/>
    </row>
    <row r="19" spans="1:10" s="102" customFormat="1" ht="105.6" customHeight="1" x14ac:dyDescent="0.3">
      <c r="A19" s="434">
        <v>973</v>
      </c>
      <c r="B19" s="435" t="s">
        <v>671</v>
      </c>
      <c r="C19" s="479"/>
      <c r="D19" s="509" t="str">
        <f t="shared" si="0"/>
        <v>This Question must be answered before uploading, the report will not be processed if left blank</v>
      </c>
      <c r="E19" s="546"/>
      <c r="F19" s="409"/>
      <c r="G19" s="409"/>
      <c r="H19" s="409"/>
      <c r="I19" s="409"/>
      <c r="J19" s="408"/>
    </row>
    <row r="20" spans="1:10" s="102" customFormat="1" ht="46.2" customHeight="1" x14ac:dyDescent="0.3">
      <c r="A20" s="434">
        <v>959</v>
      </c>
      <c r="B20" s="435" t="s">
        <v>271</v>
      </c>
      <c r="C20" s="479"/>
      <c r="D20" s="509" t="str">
        <f t="shared" si="0"/>
        <v>This Question must be answered before uploading, the report will not be processed if left blank</v>
      </c>
      <c r="E20" s="546"/>
      <c r="F20" s="409"/>
      <c r="G20" s="409"/>
      <c r="H20" s="409"/>
      <c r="I20" s="409"/>
      <c r="J20" s="408"/>
    </row>
    <row r="21" spans="1:10" ht="67.2" customHeight="1" x14ac:dyDescent="0.3">
      <c r="A21" s="434">
        <v>974</v>
      </c>
      <c r="B21" s="435" t="s">
        <v>273</v>
      </c>
      <c r="C21" s="479"/>
      <c r="D21" s="509" t="str">
        <f t="shared" si="0"/>
        <v>This Question must be answered before uploading, the report will not be processed if left blank</v>
      </c>
      <c r="E21" s="546"/>
      <c r="F21" s="409"/>
      <c r="G21" s="409"/>
      <c r="H21" s="409"/>
      <c r="I21" s="409"/>
    </row>
    <row r="22" spans="1:10" ht="40.200000000000003" customHeight="1" x14ac:dyDescent="0.3">
      <c r="A22" s="434" t="s">
        <v>263</v>
      </c>
      <c r="B22" s="435" t="s">
        <v>248</v>
      </c>
      <c r="C22" s="479"/>
      <c r="D22" s="509" t="str">
        <f>IF(C22="","This Question must be answered before uploading, the report will not be processed if left blank",IF(C22="Yes","Please submit copy via LGC File Portal.",""))</f>
        <v>This Question must be answered before uploading, the report will not be processed if left blank</v>
      </c>
      <c r="E22" s="546"/>
      <c r="F22" s="409"/>
      <c r="G22" s="409"/>
      <c r="H22" s="409"/>
      <c r="I22" s="409"/>
    </row>
    <row r="23" spans="1:10" ht="40.200000000000003" customHeight="1" x14ac:dyDescent="0.3">
      <c r="A23" s="434" t="s">
        <v>264</v>
      </c>
      <c r="B23" s="435" t="s">
        <v>673</v>
      </c>
      <c r="C23" s="479"/>
      <c r="D23" s="509" t="str">
        <f t="shared" ref="D23:D24" si="1">IF(C23="","This Question must be answered before uploading, the report will not be processed if left blank",IF(C23="Yes","Please submit copy via LGC File Portal.",""))</f>
        <v>This Question must be answered before uploading, the report will not be processed if left blank</v>
      </c>
      <c r="E23" s="546"/>
      <c r="F23" s="409"/>
      <c r="G23" s="409"/>
      <c r="H23" s="409"/>
      <c r="I23" s="409"/>
    </row>
    <row r="24" spans="1:10" ht="40.200000000000003" customHeight="1" x14ac:dyDescent="0.3">
      <c r="A24" s="434" t="s">
        <v>265</v>
      </c>
      <c r="B24" s="435" t="s">
        <v>674</v>
      </c>
      <c r="C24" s="479"/>
      <c r="D24" s="509" t="str">
        <f t="shared" si="1"/>
        <v>This Question must be answered before uploading, the report will not be processed if left blank</v>
      </c>
      <c r="E24" s="546"/>
      <c r="F24" s="409"/>
      <c r="G24" s="409"/>
      <c r="H24" s="409"/>
      <c r="I24" s="409"/>
    </row>
    <row r="25" spans="1:10" s="102" customFormat="1" ht="40.200000000000003" customHeight="1" x14ac:dyDescent="0.3">
      <c r="A25" s="511" t="s">
        <v>675</v>
      </c>
      <c r="B25" s="514" t="s">
        <v>707</v>
      </c>
      <c r="C25" s="515">
        <v>45107</v>
      </c>
      <c r="D25" s="516" t="s">
        <v>676</v>
      </c>
      <c r="E25" s="546"/>
      <c r="F25" s="409"/>
      <c r="G25" s="409"/>
      <c r="H25" s="409"/>
      <c r="I25" s="409"/>
      <c r="J25" s="408"/>
    </row>
    <row r="26" spans="1:10" ht="40.200000000000003" customHeight="1" x14ac:dyDescent="0.3">
      <c r="A26" s="402">
        <v>1079</v>
      </c>
      <c r="B26" s="403" t="s">
        <v>706</v>
      </c>
      <c r="C26" s="515"/>
      <c r="D26" s="513" t="str">
        <f>IF(C26="","This question must be answered before uploading. The report will not be processed if left blank.",IF(C26&gt;'Performance  Indicators Print'!N8,"Financial Performance Indicator of Concern that requires a response.",""))</f>
        <v>This question must be answered before uploading. The report will not be processed if left blank.</v>
      </c>
      <c r="E26" s="546"/>
      <c r="F26" s="409"/>
      <c r="G26" s="409"/>
      <c r="H26" s="409"/>
      <c r="I26" s="409"/>
    </row>
    <row r="27" spans="1:10" ht="49.95" customHeight="1" x14ac:dyDescent="0.3">
      <c r="A27" s="434">
        <v>980</v>
      </c>
      <c r="B27" s="435" t="s">
        <v>678</v>
      </c>
      <c r="C27" s="480"/>
      <c r="D27" s="509" t="str">
        <f t="shared" si="0"/>
        <v>This Question must be answered before uploading, the report will not be processed if left blank</v>
      </c>
      <c r="E27" s="546"/>
      <c r="F27"/>
      <c r="G27"/>
      <c r="H27"/>
      <c r="I27"/>
      <c r="J27"/>
    </row>
    <row r="28" spans="1:10" ht="40.200000000000003" customHeight="1" x14ac:dyDescent="0.3">
      <c r="A28" s="570">
        <v>975</v>
      </c>
      <c r="B28" s="571" t="s">
        <v>679</v>
      </c>
      <c r="C28" s="572"/>
      <c r="D28" s="573" t="str">
        <f t="shared" si="0"/>
        <v>This Question must be answered before uploading, the report will not be processed if left blank</v>
      </c>
      <c r="E28" s="546"/>
      <c r="F28" s="409"/>
      <c r="G28" s="409"/>
      <c r="H28" s="409"/>
      <c r="I28" s="409"/>
    </row>
    <row r="29" spans="1:10" s="102" customFormat="1" ht="24.6" customHeight="1" x14ac:dyDescent="0.3">
      <c r="A29" s="578" t="s">
        <v>680</v>
      </c>
      <c r="B29" s="579"/>
      <c r="C29" s="580"/>
      <c r="D29" s="581"/>
      <c r="E29" s="547"/>
      <c r="F29" s="409"/>
      <c r="G29" s="409"/>
      <c r="H29" s="409"/>
      <c r="I29" s="409"/>
      <c r="J29" s="408"/>
    </row>
    <row r="30" spans="1:10" s="102" customFormat="1" ht="40.200000000000003" customHeight="1" x14ac:dyDescent="0.3">
      <c r="A30" s="574">
        <v>1068</v>
      </c>
      <c r="B30" s="575" t="s">
        <v>681</v>
      </c>
      <c r="C30" s="576"/>
      <c r="D30" s="577" t="str">
        <f>IF(C30="","This Question must be answered before uploading, the report will not be processed if left blank","")</f>
        <v>This Question must be answered before uploading, the report will not be processed if left blank</v>
      </c>
      <c r="E30" s="547"/>
      <c r="F30" s="409"/>
      <c r="G30" s="409"/>
      <c r="H30" s="409"/>
      <c r="I30" s="409"/>
      <c r="J30" s="408"/>
    </row>
    <row r="31" spans="1:10" s="102" customFormat="1" ht="40.200000000000003" customHeight="1" x14ac:dyDescent="0.3">
      <c r="A31" s="402">
        <v>1069</v>
      </c>
      <c r="B31" s="403" t="s">
        <v>682</v>
      </c>
      <c r="C31" s="517"/>
      <c r="D31" s="455" t="str">
        <f t="shared" ref="D31:D33" si="2">IF(C31="","This Question must be answered before uploading, the report will not be processed if left blank","")</f>
        <v>This Question must be answered before uploading, the report will not be processed if left blank</v>
      </c>
      <c r="E31" s="547"/>
      <c r="F31" s="409"/>
      <c r="G31" s="409"/>
      <c r="H31" s="409"/>
      <c r="I31" s="409"/>
      <c r="J31" s="408"/>
    </row>
    <row r="32" spans="1:10" s="102" customFormat="1" ht="40.200000000000003" customHeight="1" x14ac:dyDescent="0.3">
      <c r="A32" s="402">
        <v>1070</v>
      </c>
      <c r="B32" s="403" t="s">
        <v>683</v>
      </c>
      <c r="C32" s="517"/>
      <c r="D32" s="455" t="str">
        <f t="shared" si="2"/>
        <v>This Question must be answered before uploading, the report will not be processed if left blank</v>
      </c>
      <c r="E32" s="547"/>
      <c r="F32" s="409"/>
      <c r="G32" s="409"/>
      <c r="H32" s="409"/>
      <c r="I32" s="409"/>
      <c r="J32" s="408"/>
    </row>
    <row r="33" spans="1:10" s="102" customFormat="1" ht="40.200000000000003" customHeight="1" x14ac:dyDescent="0.3">
      <c r="A33" s="402">
        <v>1071</v>
      </c>
      <c r="B33" s="403" t="s">
        <v>708</v>
      </c>
      <c r="C33" s="518"/>
      <c r="D33" s="455" t="str">
        <f t="shared" si="2"/>
        <v>This Question must be answered before uploading, the report will not be processed if left blank</v>
      </c>
      <c r="E33" s="547"/>
      <c r="F33" s="409"/>
      <c r="G33" s="409"/>
      <c r="H33" s="409"/>
      <c r="I33" s="409"/>
      <c r="J33" s="408"/>
    </row>
    <row r="34" spans="1:10" x14ac:dyDescent="0.3">
      <c r="A34" s="399"/>
      <c r="B34" s="400"/>
      <c r="C34" s="401"/>
      <c r="D34" s="437"/>
    </row>
    <row r="35" spans="1:10" s="102" customFormat="1" ht="40.200000000000003" customHeight="1" x14ac:dyDescent="0.3">
      <c r="A35" s="436" t="s">
        <v>266</v>
      </c>
      <c r="B35" s="455" t="str">
        <f>IF(D35="","This Question must be answered before uploading, the report will not be processed if left blank","")</f>
        <v>This Question must be answered before uploading, the report will not be processed if left blank</v>
      </c>
      <c r="C35" s="567" t="s">
        <v>249</v>
      </c>
      <c r="D35" s="568"/>
      <c r="E35" s="408"/>
      <c r="F35" s="408"/>
      <c r="G35" s="408"/>
      <c r="H35" s="408"/>
      <c r="I35" s="408"/>
      <c r="J35" s="408"/>
    </row>
    <row r="36" spans="1:10" ht="14.4" customHeight="1" x14ac:dyDescent="0.3">
      <c r="A36" s="347"/>
      <c r="B36" s="396"/>
      <c r="C36" s="395"/>
      <c r="D36" s="569"/>
    </row>
    <row r="37" spans="1:10" ht="40.200000000000003" customHeight="1" x14ac:dyDescent="0.3">
      <c r="A37" s="436" t="s">
        <v>267</v>
      </c>
      <c r="B37" s="455" t="str">
        <f>IF(D37="","This Question must be answered before uploading, the report will not be processed if left blank","")</f>
        <v>This Question must be answered before uploading, the report will not be processed if left blank</v>
      </c>
      <c r="C37" s="567" t="s">
        <v>250</v>
      </c>
      <c r="D37" s="568"/>
    </row>
    <row r="38" spans="1:10" ht="14.4" customHeight="1" x14ac:dyDescent="0.3">
      <c r="A38" s="347"/>
      <c r="B38" s="396"/>
      <c r="C38" s="395"/>
      <c r="D38" s="569"/>
    </row>
    <row r="39" spans="1:10" s="102" customFormat="1" ht="40.200000000000003" customHeight="1" x14ac:dyDescent="0.3">
      <c r="A39" s="436" t="s">
        <v>298</v>
      </c>
      <c r="B39" s="455" t="str">
        <f>IF(D39="","This Question must be answered before uploading, the report will not be processed if left blank","")</f>
        <v>This Question must be answered before uploading, the report will not be processed if left blank</v>
      </c>
      <c r="C39" s="567" t="s">
        <v>461</v>
      </c>
      <c r="D39" s="457"/>
      <c r="E39" s="408"/>
      <c r="F39" s="408"/>
      <c r="G39" s="408"/>
      <c r="H39" s="408"/>
      <c r="I39" s="408"/>
      <c r="J39" s="408"/>
    </row>
    <row r="43" spans="1:10" x14ac:dyDescent="0.3">
      <c r="A43" s="463">
        <f>SUM(A9:A42)</f>
        <v>20109</v>
      </c>
      <c r="B43" s="464" t="s">
        <v>251</v>
      </c>
      <c r="C43" s="582">
        <v>1.1000000000000001</v>
      </c>
      <c r="D43" s="465" t="s">
        <v>193</v>
      </c>
    </row>
    <row r="44" spans="1:10" x14ac:dyDescent="0.3">
      <c r="A44" s="466"/>
      <c r="B44" s="462" t="s">
        <v>252</v>
      </c>
      <c r="C44" s="468">
        <v>45212</v>
      </c>
      <c r="D44" s="467"/>
    </row>
    <row r="45" spans="1:10" x14ac:dyDescent="0.3">
      <c r="B45" s="348"/>
      <c r="C45" s="396"/>
    </row>
    <row r="50" spans="2:3" x14ac:dyDescent="0.3">
      <c r="B50" s="348"/>
      <c r="C50" s="396"/>
    </row>
  </sheetData>
  <sheetProtection algorithmName="SHA-512" hashValue="MyNaNjmozeFIq7HNRR7LJNjj1JKJBQhzjy1i+gxqg1AfnpSRyg83fgfH33a63Ohcly/wVntNsmI4KTCDbkzoGw==" saltValue="O+rAW3tnj9oqk9sQfQawgQ==" spinCount="100000" sheet="1" objects="1" scenarios="1"/>
  <mergeCells count="3">
    <mergeCell ref="A2:D2"/>
    <mergeCell ref="A4:D4"/>
    <mergeCell ref="A6:D6"/>
  </mergeCells>
  <conditionalFormatting sqref="D39">
    <cfRule type="expression" dxfId="12" priority="8">
      <formula>$Q39</formula>
    </cfRule>
  </conditionalFormatting>
  <dataValidations count="11">
    <dataValidation type="list" allowBlank="1" showInputMessage="1" showErrorMessage="1" prompt="Please select Yes or No from the drop down list" sqref="C16 C22:C24 C14 C11:C12 C28 C32 C30" xr:uid="{42DC82DB-0AE6-4795-B8A2-67794DECDEAD}">
      <formula1>"Yes, No"</formula1>
    </dataValidation>
    <dataValidation type="whole" operator="greaterThan" allowBlank="1" showInputMessage="1" showErrorMessage="1" prompt="Please enter a whole number.  If there are no findings please enter 0" sqref="C17:C19" xr:uid="{22039F36-BF2D-4D90-ACF3-F17B7FAD9827}">
      <formula1>-1</formula1>
    </dataValidation>
    <dataValidation type="list" allowBlank="1" showInputMessage="1" showErrorMessage="1" prompt="Please select Yes, No or N/A from the drop down list" sqref="C20:C21 C31" xr:uid="{1338E819-A8A7-4AB4-965C-9AAE0E62C78A}">
      <formula1>"Yes, No, N/A"</formula1>
    </dataValidation>
    <dataValidation type="date" operator="greaterThan" showInputMessage="1" showErrorMessage="1" promptTitle="MM/DD/YYYY" prompt="This cannot be blank" sqref="C27" xr:uid="{F2F609DE-2DD8-4C56-AEA4-B39EA636E384}">
      <formula1>45107</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9" xr:uid="{C03418DF-3B42-4CD5-A316-291388505573}">
      <formula1>44742</formula1>
    </dataValidation>
    <dataValidation type="list" allowBlank="1" showInputMessage="1" showErrorMessage="1" prompt="Please select Yes or No from the drop down list." sqref="C9:C10 C15" xr:uid="{09FCC64E-5331-4E1E-8B61-60F4B5075DD5}">
      <formula1>"Yes, No"</formula1>
    </dataValidation>
    <dataValidation type="list" allowBlank="1" showInputMessage="1" showErrorMessage="1" prompt="Please select Yes, No or N/A from the dropdown list." sqref="C13" xr:uid="{5116D84B-0F4B-4D67-B108-A581CDD397EA}">
      <formula1>"Yes, No, N/A"</formula1>
    </dataValidation>
    <dataValidation type="custom" allowBlank="1" showInputMessage="1" showErrorMessage="1" error="Submit Date is equal or prior to fiscal year-end date." sqref="C26" xr:uid="{D3A2C788-ABF6-4AB9-BDBA-A169738A023C}">
      <formula1>C25&lt;C26</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533"/>
  <sheetViews>
    <sheetView zoomScaleNormal="100" workbookViewId="0">
      <pane xSplit="3" ySplit="3" topLeftCell="D6" activePane="bottomRight" state="frozen"/>
      <selection activeCell="K179" sqref="K179"/>
      <selection pane="topRight" activeCell="K179" sqref="K179"/>
      <selection pane="bottomLeft" activeCell="K179" sqref="K179"/>
      <selection pane="bottomRight" activeCell="E12" sqref="E12"/>
    </sheetView>
  </sheetViews>
  <sheetFormatPr defaultColWidth="9.109375" defaultRowHeight="14.4" x14ac:dyDescent="0.3"/>
  <cols>
    <col min="1" max="1" width="8.88671875" style="2" customWidth="1"/>
    <col min="2" max="2" width="17.5546875" style="29" bestFit="1" customWidth="1"/>
    <col min="3" max="3" width="41.44140625" style="207" customWidth="1"/>
    <col min="4" max="4" width="20.88671875" style="2" bestFit="1" customWidth="1"/>
    <col min="5" max="5" width="17.5546875" style="2" customWidth="1"/>
    <col min="6" max="6" width="22.6640625" style="2" customWidth="1"/>
    <col min="7" max="7" width="17.44140625" style="149" customWidth="1"/>
    <col min="8" max="8" width="9.6640625" style="2" customWidth="1"/>
    <col min="9" max="9" width="1" style="171" customWidth="1"/>
    <col min="10" max="10" width="18.109375" style="4" customWidth="1"/>
    <col min="11" max="11" width="36.88671875" style="7" customWidth="1"/>
    <col min="12" max="12" width="23.44140625" style="214" customWidth="1"/>
    <col min="13" max="13" width="5.77734375" customWidth="1"/>
    <col min="14" max="14" width="15.88671875" style="2" customWidth="1"/>
    <col min="15" max="15" width="17.88671875" style="2" customWidth="1"/>
    <col min="16" max="16" width="9.109375" style="110" customWidth="1"/>
    <col min="17" max="17" width="10.33203125" style="151" customWidth="1"/>
    <col min="18" max="18" width="7.109375" style="2" customWidth="1"/>
    <col min="19" max="19" width="6" style="2" customWidth="1"/>
    <col min="20" max="20" width="6.6640625" style="2" customWidth="1"/>
    <col min="21" max="21" width="7.5546875" style="2" customWidth="1"/>
    <col min="22" max="22" width="3.44140625" style="2" customWidth="1"/>
    <col min="23" max="23" width="7.33203125" style="2" customWidth="1"/>
    <col min="24" max="24" width="10.5546875" style="2" customWidth="1"/>
    <col min="25" max="25" width="9.88671875" style="2" customWidth="1"/>
    <col min="26" max="26" width="9.109375" style="2" customWidth="1"/>
    <col min="27" max="16384" width="9.109375" style="2"/>
  </cols>
  <sheetData>
    <row r="1" spans="1:28" ht="36" x14ac:dyDescent="0.3">
      <c r="C1" s="26" t="s">
        <v>219</v>
      </c>
      <c r="D1" s="11"/>
      <c r="I1" s="150"/>
      <c r="J1" s="25"/>
      <c r="K1" s="12" t="s">
        <v>14</v>
      </c>
      <c r="L1" s="34"/>
      <c r="S1" s="2">
        <v>100</v>
      </c>
      <c r="T1" s="2">
        <v>1</v>
      </c>
    </row>
    <row r="2" spans="1:28" ht="44.4" x14ac:dyDescent="0.4">
      <c r="C2" s="40" t="str">
        <f>'Unit Data from Audit Worksheet'!D2</f>
        <v>Select Unit Name from Drop Down List</v>
      </c>
      <c r="D2" s="69">
        <v>2023</v>
      </c>
      <c r="E2" s="10">
        <v>2023</v>
      </c>
      <c r="F2" s="10"/>
      <c r="G2" s="37"/>
      <c r="H2" s="10"/>
      <c r="I2" s="150"/>
      <c r="J2" s="22" t="s">
        <v>10</v>
      </c>
      <c r="K2" s="6" t="s">
        <v>9</v>
      </c>
      <c r="L2" s="36" t="s">
        <v>5</v>
      </c>
      <c r="S2" s="2">
        <v>200</v>
      </c>
      <c r="T2" s="2">
        <v>2</v>
      </c>
      <c r="X2" s="172" t="s">
        <v>316</v>
      </c>
      <c r="Y2" s="172" t="s">
        <v>315</v>
      </c>
    </row>
    <row r="3" spans="1:28" ht="31.2" x14ac:dyDescent="0.3">
      <c r="A3" s="152" t="s">
        <v>10</v>
      </c>
      <c r="B3" s="153"/>
      <c r="C3" s="24" t="s">
        <v>1</v>
      </c>
      <c r="D3" s="13" t="s">
        <v>11</v>
      </c>
      <c r="E3" s="13" t="s">
        <v>12</v>
      </c>
      <c r="F3" s="14" t="s">
        <v>15</v>
      </c>
      <c r="G3" s="41" t="s">
        <v>169</v>
      </c>
      <c r="H3" s="14" t="s">
        <v>191</v>
      </c>
      <c r="I3" s="150"/>
      <c r="J3" s="154"/>
      <c r="K3" s="70"/>
      <c r="L3" s="155"/>
      <c r="O3" s="2" t="s">
        <v>151</v>
      </c>
      <c r="Q3" s="46" t="s">
        <v>170</v>
      </c>
      <c r="S3" s="2">
        <v>300</v>
      </c>
      <c r="T3" s="2">
        <v>3</v>
      </c>
      <c r="Y3" s="2" t="s">
        <v>275</v>
      </c>
    </row>
    <row r="4" spans="1:28" ht="27.6" customHeight="1" x14ac:dyDescent="0.35">
      <c r="A4" s="156"/>
      <c r="B4" s="157"/>
      <c r="C4" s="27"/>
      <c r="D4" s="5"/>
      <c r="E4" s="5"/>
      <c r="F4" s="5"/>
      <c r="G4" s="38"/>
      <c r="H4" s="5"/>
      <c r="I4" s="150"/>
      <c r="J4" s="23">
        <v>999</v>
      </c>
      <c r="K4" s="9" t="s">
        <v>148</v>
      </c>
      <c r="L4" s="461" t="e">
        <f>'Unit Data from Audit Worksheet'!D3</f>
        <v>#N/A</v>
      </c>
      <c r="S4" s="2">
        <v>400</v>
      </c>
      <c r="T4" s="2">
        <v>4</v>
      </c>
      <c r="X4" s="158"/>
      <c r="Y4" s="158"/>
    </row>
    <row r="5" spans="1:28" ht="90" customHeight="1" x14ac:dyDescent="0.3">
      <c r="A5" s="123">
        <f>'Unit Data from Audit Worksheet'!A7</f>
        <v>592</v>
      </c>
      <c r="B5" s="132" t="str">
        <f>'Unit Data from Audit Worksheet'!C7</f>
        <v>Statement of Activities - Business Activities</v>
      </c>
      <c r="C5" s="122" t="str">
        <f>'Unit Data from Audit Worksheet'!D7</f>
        <v>Total Change in net position Business Type 
(Increase in net position is recorded as a positive and a decrease in net position is recorded as a negative)</v>
      </c>
      <c r="D5" s="55"/>
      <c r="E5" s="136">
        <f>'Unit Data from Audit Worksheet'!F7</f>
        <v>0</v>
      </c>
      <c r="F5" s="243"/>
      <c r="G5" s="133"/>
      <c r="H5" s="130"/>
      <c r="I5" s="20"/>
      <c r="J5" s="129">
        <v>592</v>
      </c>
      <c r="K5" s="128" t="s">
        <v>182</v>
      </c>
      <c r="L5" s="160">
        <f t="shared" ref="L5:L12" si="0">IF(D5="",E5,D5)</f>
        <v>0</v>
      </c>
      <c r="O5" s="164"/>
      <c r="P5" s="115"/>
      <c r="R5" s="222"/>
      <c r="S5" s="222"/>
      <c r="T5" s="222"/>
      <c r="U5" s="222"/>
      <c r="V5" s="222"/>
      <c r="W5" s="222"/>
      <c r="X5" s="341">
        <v>592</v>
      </c>
      <c r="Y5" s="158">
        <v>592</v>
      </c>
      <c r="Z5" s="222"/>
      <c r="AA5" s="224">
        <f t="shared" ref="AA5:AA23" si="1">A5-J5</f>
        <v>0</v>
      </c>
      <c r="AB5" s="158">
        <f t="shared" ref="AB5:AB23" si="2">E5-L5</f>
        <v>0</v>
      </c>
    </row>
    <row r="6" spans="1:28" ht="66" customHeight="1" x14ac:dyDescent="0.3">
      <c r="A6" s="123">
        <f>'Unit Data from Audit Worksheet'!A8</f>
        <v>591</v>
      </c>
      <c r="B6" s="132" t="str">
        <f>'Unit Data from Audit Worksheet'!C8</f>
        <v>Statement of Activities - Business Activities</v>
      </c>
      <c r="C6" s="122" t="str">
        <f>'Unit Data from Audit Worksheet'!D8</f>
        <v>Total Expenses - Exclude Transfers</v>
      </c>
      <c r="D6" s="55"/>
      <c r="E6" s="136">
        <f>'Unit Data from Audit Worksheet'!F8</f>
        <v>0</v>
      </c>
      <c r="F6" s="243">
        <f>IF(L6&lt;0,"Error: Enter as positive.",)</f>
        <v>0</v>
      </c>
      <c r="G6" s="133"/>
      <c r="H6" s="130"/>
      <c r="I6" s="20"/>
      <c r="J6" s="129">
        <v>591</v>
      </c>
      <c r="K6" s="128" t="s">
        <v>545</v>
      </c>
      <c r="L6" s="160">
        <f t="shared" si="0"/>
        <v>0</v>
      </c>
      <c r="O6" s="164"/>
      <c r="P6" s="115"/>
      <c r="R6" s="222"/>
      <c r="S6" s="222"/>
      <c r="T6" s="222"/>
      <c r="U6" s="222"/>
      <c r="V6" s="222"/>
      <c r="W6" s="222"/>
      <c r="X6" s="341">
        <v>591</v>
      </c>
      <c r="Y6" s="158">
        <v>591</v>
      </c>
      <c r="Z6" s="222"/>
      <c r="AA6" s="224">
        <f t="shared" si="1"/>
        <v>0</v>
      </c>
      <c r="AB6" s="158">
        <f t="shared" si="2"/>
        <v>0</v>
      </c>
    </row>
    <row r="7" spans="1:28" s="224" customFormat="1" ht="66" customHeight="1" x14ac:dyDescent="0.3">
      <c r="A7" s="123">
        <f>'Unit Data from Audit Worksheet'!A9</f>
        <v>593</v>
      </c>
      <c r="B7" s="132" t="str">
        <f>'Unit Data from Audit Worksheet'!C9</f>
        <v>Statement of Activities - Business Activities</v>
      </c>
      <c r="C7" s="122" t="str">
        <f>'Unit Data from Audit Worksheet'!D9</f>
        <v>Total Transfers in    (Preference is that transfers-in  are not netted against transfers-out)</v>
      </c>
      <c r="D7" s="55"/>
      <c r="E7" s="136">
        <f>'Unit Data from Audit Worksheet'!F9</f>
        <v>0</v>
      </c>
      <c r="F7" s="243"/>
      <c r="G7" s="133"/>
      <c r="H7" s="130"/>
      <c r="I7" s="20"/>
      <c r="J7" s="129">
        <v>593</v>
      </c>
      <c r="K7" s="447" t="s">
        <v>376</v>
      </c>
      <c r="L7" s="160">
        <f t="shared" si="0"/>
        <v>0</v>
      </c>
      <c r="M7"/>
      <c r="O7" s="164"/>
      <c r="P7" s="116"/>
      <c r="Q7" s="151"/>
      <c r="X7" s="341"/>
      <c r="Y7" s="158"/>
      <c r="AB7" s="158"/>
    </row>
    <row r="8" spans="1:28" s="224" customFormat="1" ht="66" customHeight="1" x14ac:dyDescent="0.3">
      <c r="A8" s="123">
        <f>'Unit Data from Audit Worksheet'!A10</f>
        <v>594</v>
      </c>
      <c r="B8" s="132" t="str">
        <f>'Unit Data from Audit Worksheet'!C10</f>
        <v>Statement of Activities - Business Activities</v>
      </c>
      <c r="C8" s="122" t="str">
        <f>'Unit Data from Audit Worksheet'!D10</f>
        <v>Total Transfers out    (Preference is that transfers-in  are not netted against transfers-out)</v>
      </c>
      <c r="D8" s="55"/>
      <c r="E8" s="136">
        <f>'Unit Data from Audit Worksheet'!F10</f>
        <v>0</v>
      </c>
      <c r="F8" s="243">
        <f>IF(L8&lt;0,"Error: Enter as positive.",)</f>
        <v>0</v>
      </c>
      <c r="G8" s="133"/>
      <c r="H8" s="130"/>
      <c r="I8" s="20"/>
      <c r="J8" s="129">
        <v>594</v>
      </c>
      <c r="K8" s="447" t="s">
        <v>377</v>
      </c>
      <c r="L8" s="160">
        <f t="shared" si="0"/>
        <v>0</v>
      </c>
      <c r="M8"/>
      <c r="O8" s="164"/>
      <c r="P8" s="116"/>
      <c r="Q8" s="151"/>
      <c r="X8" s="341"/>
      <c r="Y8" s="158"/>
      <c r="AB8" s="158"/>
    </row>
    <row r="9" spans="1:28" s="224" customFormat="1" ht="66" customHeight="1" x14ac:dyDescent="0.3">
      <c r="A9" s="170">
        <f>'Unit Data from Audit Worksheet'!A16</f>
        <v>1072</v>
      </c>
      <c r="B9" s="519" t="str">
        <f>'Unit Data from Audit Worksheet'!C16</f>
        <v>Revenue, Expenses &amp; Changes in Fund Net Position</v>
      </c>
      <c r="C9" s="520" t="str">
        <f>'Unit Data from Audit Worksheet'!D16</f>
        <v>All Proprietary Funds -total of all expenses excluding transfers out</v>
      </c>
      <c r="D9" s="55"/>
      <c r="E9" s="521">
        <f>'Unit Data from Audit Worksheet'!F16</f>
        <v>0</v>
      </c>
      <c r="F9" s="243"/>
      <c r="G9" s="133"/>
      <c r="H9" s="130"/>
      <c r="I9" s="20"/>
      <c r="J9" s="522">
        <v>1072</v>
      </c>
      <c r="K9" s="523" t="s">
        <v>684</v>
      </c>
      <c r="L9" s="160">
        <f t="shared" si="0"/>
        <v>0</v>
      </c>
      <c r="M9" s="102"/>
      <c r="O9" s="164"/>
      <c r="P9" s="116"/>
      <c r="Q9" s="151"/>
      <c r="X9" s="341"/>
      <c r="Y9" s="158"/>
      <c r="AB9" s="158"/>
    </row>
    <row r="10" spans="1:28" s="224" customFormat="1" ht="66" customHeight="1" x14ac:dyDescent="0.3">
      <c r="A10" s="170">
        <f>'Unit Data from Audit Worksheet'!A17</f>
        <v>1073</v>
      </c>
      <c r="B10" s="519" t="str">
        <f>'Unit Data from Audit Worksheet'!C17</f>
        <v>Revenue, Expenses &amp; Changes in Fund Net Position</v>
      </c>
      <c r="C10" s="520" t="str">
        <f>'Unit Data from Audit Worksheet'!D17</f>
        <v>All Proprietary Funds -Depreciation and amortization expense</v>
      </c>
      <c r="D10" s="55"/>
      <c r="E10" s="521">
        <f>'Unit Data from Audit Worksheet'!F17</f>
        <v>0</v>
      </c>
      <c r="F10" s="243"/>
      <c r="G10" s="133"/>
      <c r="H10" s="130"/>
      <c r="I10" s="20"/>
      <c r="J10" s="522">
        <v>1073</v>
      </c>
      <c r="K10" s="523" t="s">
        <v>685</v>
      </c>
      <c r="L10" s="160">
        <f t="shared" si="0"/>
        <v>0</v>
      </c>
      <c r="M10" s="102"/>
      <c r="O10" s="164"/>
      <c r="P10" s="116"/>
      <c r="Q10" s="151"/>
      <c r="X10" s="341"/>
      <c r="Y10" s="158"/>
      <c r="AB10" s="158"/>
    </row>
    <row r="11" spans="1:28" s="224" customFormat="1" ht="66" customHeight="1" x14ac:dyDescent="0.3">
      <c r="A11" s="170">
        <f>'Unit Data from Audit Worksheet'!A18</f>
        <v>1074</v>
      </c>
      <c r="B11" s="519" t="str">
        <f>'Unit Data from Audit Worksheet'!C18</f>
        <v>Cash Flow Statement</v>
      </c>
      <c r="C11" s="520" t="str">
        <f>'Unit Data from Audit Worksheet'!D18</f>
        <v>All Proprietary Funds -Principal paid on long-term debt.  Amount should be reduced by principal payments for debt refunding.</v>
      </c>
      <c r="D11" s="55"/>
      <c r="E11" s="521">
        <f>'Unit Data from Audit Worksheet'!F18</f>
        <v>0</v>
      </c>
      <c r="F11" s="243"/>
      <c r="G11" s="133"/>
      <c r="H11" s="130"/>
      <c r="I11" s="20"/>
      <c r="J11" s="522">
        <v>1074</v>
      </c>
      <c r="K11" s="523" t="s">
        <v>686</v>
      </c>
      <c r="L11" s="160">
        <f t="shared" si="0"/>
        <v>0</v>
      </c>
      <c r="M11" s="102"/>
      <c r="O11" s="164"/>
      <c r="P11" s="116"/>
      <c r="Q11" s="151"/>
      <c r="X11" s="341"/>
      <c r="Y11" s="158"/>
      <c r="AB11" s="158"/>
    </row>
    <row r="12" spans="1:28" s="224" customFormat="1" ht="68.400000000000006" customHeight="1" x14ac:dyDescent="0.3">
      <c r="A12" s="123">
        <f>'Unit Data from Audit Worksheet'!A20</f>
        <v>558</v>
      </c>
      <c r="B12" s="30" t="str">
        <f>'Unit Data from Audit Worksheet'!B20</f>
        <v>Review Summary</v>
      </c>
      <c r="C12" s="165" t="str">
        <f>'Unit Data from Audit Worksheet'!C20</f>
        <v>Mental Health-Balance Sheet - Non GAAP</v>
      </c>
      <c r="D12" s="55"/>
      <c r="E12" s="73">
        <f>'Unit Data from Audit Worksheet'!F20</f>
        <v>0</v>
      </c>
      <c r="F12" s="243"/>
      <c r="G12" s="39"/>
      <c r="H12" s="130"/>
      <c r="I12" s="20"/>
      <c r="J12" s="21">
        <v>558</v>
      </c>
      <c r="K12" s="451" t="str">
        <f>C12</f>
        <v>Mental Health-Balance Sheet - Non GAAP</v>
      </c>
      <c r="L12" s="585">
        <f t="shared" si="0"/>
        <v>0</v>
      </c>
      <c r="M12" s="102"/>
      <c r="P12" s="584"/>
      <c r="Q12" s="151"/>
      <c r="X12" s="341"/>
      <c r="Y12" s="158"/>
      <c r="AB12" s="158"/>
    </row>
    <row r="13" spans="1:28" ht="56.4" customHeight="1" x14ac:dyDescent="0.3">
      <c r="A13" s="123">
        <f>'Unit Data from Audit Worksheet'!A21</f>
        <v>559</v>
      </c>
      <c r="B13" s="30" t="str">
        <f>'Unit Data from Audit Worksheet'!C21</f>
        <v>Mental Health-Balance Sheet - Non GAAP</v>
      </c>
      <c r="C13" s="165" t="str">
        <f>'Unit Data from Audit Worksheet'!D21</f>
        <v>All restricted cash and investments</v>
      </c>
      <c r="D13" s="55"/>
      <c r="E13" s="73">
        <f>'Unit Data from Audit Worksheet'!F21</f>
        <v>0</v>
      </c>
      <c r="F13" s="243">
        <f>IF(L13&lt;0,"Note: Number is normally positive.",)</f>
        <v>0</v>
      </c>
      <c r="G13" s="39"/>
      <c r="H13" s="130"/>
      <c r="I13" s="20"/>
      <c r="J13" s="21">
        <v>559</v>
      </c>
      <c r="K13" s="451" t="s">
        <v>355</v>
      </c>
      <c r="L13" s="166">
        <f t="shared" ref="L13:L23" si="3">IF(D13="",E13,D13)</f>
        <v>0</v>
      </c>
      <c r="P13" s="117"/>
      <c r="Q13" s="162"/>
      <c r="S13" s="161"/>
      <c r="T13" s="161"/>
      <c r="U13" s="161"/>
      <c r="V13" s="161"/>
      <c r="W13" s="16"/>
      <c r="X13" s="341">
        <v>536</v>
      </c>
      <c r="Y13" s="158">
        <v>536</v>
      </c>
      <c r="Z13" s="16"/>
      <c r="AA13" s="224">
        <f t="shared" si="1"/>
        <v>0</v>
      </c>
      <c r="AB13" s="158">
        <f t="shared" si="2"/>
        <v>0</v>
      </c>
    </row>
    <row r="14" spans="1:28" ht="106.8" customHeight="1" x14ac:dyDescent="0.3">
      <c r="A14" s="123">
        <f>'Unit Data from Audit Worksheet'!A22</f>
        <v>560</v>
      </c>
      <c r="B14" s="132" t="str">
        <f>'Unit Data from Audit Worksheet'!C22</f>
        <v>Mental Health-Balance Sheet - Non GAAP</v>
      </c>
      <c r="C14" s="122" t="str">
        <f>'Unit Data from Audit Worksheet'!D22</f>
        <v>Current Liabilities 
Exclude: all deferred inflows
                 current debt service payments
Include: Liabilities payable from restricted assets.</v>
      </c>
      <c r="D14" s="68"/>
      <c r="E14" s="73">
        <f>'Unit Data from Audit Worksheet'!F22</f>
        <v>0</v>
      </c>
      <c r="F14" s="243">
        <f>IF(L14&lt;0,"Error: Enter as positive.",)</f>
        <v>0</v>
      </c>
      <c r="G14" s="133"/>
      <c r="H14" s="130"/>
      <c r="I14" s="20"/>
      <c r="J14" s="129">
        <v>560</v>
      </c>
      <c r="K14" s="451" t="s">
        <v>356</v>
      </c>
      <c r="L14" s="160">
        <f t="shared" si="3"/>
        <v>0</v>
      </c>
      <c r="P14" s="117"/>
      <c r="Q14" s="162"/>
      <c r="S14" s="161"/>
      <c r="T14" s="161"/>
      <c r="U14" s="161"/>
      <c r="V14" s="161"/>
      <c r="W14" s="16"/>
      <c r="X14" s="341">
        <v>586</v>
      </c>
      <c r="Y14" s="158">
        <v>586</v>
      </c>
      <c r="Z14" s="16"/>
      <c r="AA14" s="224">
        <f t="shared" si="1"/>
        <v>0</v>
      </c>
      <c r="AB14" s="158">
        <f t="shared" si="2"/>
        <v>0</v>
      </c>
    </row>
    <row r="15" spans="1:28" ht="64.95" customHeight="1" x14ac:dyDescent="0.3">
      <c r="A15" s="123">
        <f>'Unit Data from Audit Worksheet'!A23</f>
        <v>561</v>
      </c>
      <c r="B15" s="132" t="str">
        <f>'Unit Data from Audit Worksheet'!C23</f>
        <v>Mental Health-Balance Sheet - Non GAAP</v>
      </c>
      <c r="C15" s="122" t="str">
        <f>'Unit Data from Audit Worksheet'!D23</f>
        <v xml:space="preserve">Mental Health Enterprise Fund Non GAAP deferred inflows or liabilities derived from cash receipts.   </v>
      </c>
      <c r="D15" s="68"/>
      <c r="E15" s="73">
        <f>'Unit Data from Audit Worksheet'!F23</f>
        <v>0</v>
      </c>
      <c r="F15" s="243">
        <f>IF(L15&lt;0,"Error: Enter as positive.",)</f>
        <v>0</v>
      </c>
      <c r="G15" s="133"/>
      <c r="H15" s="130"/>
      <c r="I15" s="20"/>
      <c r="J15" s="129">
        <v>561</v>
      </c>
      <c r="K15" s="451" t="s">
        <v>357</v>
      </c>
      <c r="L15" s="160">
        <f t="shared" si="3"/>
        <v>0</v>
      </c>
      <c r="P15" s="114"/>
      <c r="X15" s="341">
        <v>379</v>
      </c>
      <c r="Y15" s="158">
        <v>379</v>
      </c>
      <c r="AA15" s="224">
        <f t="shared" si="1"/>
        <v>0</v>
      </c>
      <c r="AB15" s="158">
        <f t="shared" si="2"/>
        <v>0</v>
      </c>
    </row>
    <row r="16" spans="1:28" ht="123.6" customHeight="1" x14ac:dyDescent="0.3">
      <c r="A16" s="123">
        <f>'Unit Data from Audit Worksheet'!A24</f>
        <v>563</v>
      </c>
      <c r="B16" s="30" t="str">
        <f>'Unit Data from Audit Worksheet'!C24</f>
        <v>Mental Health-Balance Sheet - Non GAAP</v>
      </c>
      <c r="C16" s="165" t="str">
        <f>'Unit Data from Audit Worksheet'!D24</f>
        <v>Total Liabilities payable from restricted assets (only complete if this if unit has listed this account in their financial statements for the Mental Health Enterprise Fund Non GAAP and the auditor has listed the cash to be used to pay the liabilities as restricted)</v>
      </c>
      <c r="D16" s="68"/>
      <c r="E16" s="73">
        <f>'Unit Data from Audit Worksheet'!F24</f>
        <v>0</v>
      </c>
      <c r="F16" s="243">
        <f>IF(L16&lt;0,"Error: Enter as positive.",)</f>
        <v>0</v>
      </c>
      <c r="G16" s="39"/>
      <c r="H16" s="130"/>
      <c r="I16" s="20"/>
      <c r="J16" s="21">
        <v>563</v>
      </c>
      <c r="K16" s="451" t="s">
        <v>359</v>
      </c>
      <c r="L16" s="166">
        <f t="shared" si="3"/>
        <v>0</v>
      </c>
      <c r="P16" s="115"/>
      <c r="S16" s="16"/>
      <c r="T16" s="16"/>
      <c r="U16" s="16"/>
      <c r="V16" s="16"/>
      <c r="X16" s="341">
        <v>4</v>
      </c>
      <c r="Y16" s="158">
        <v>4</v>
      </c>
      <c r="Z16" s="16"/>
      <c r="AA16" s="224">
        <f t="shared" si="1"/>
        <v>0</v>
      </c>
      <c r="AB16" s="158">
        <f t="shared" si="2"/>
        <v>0</v>
      </c>
    </row>
    <row r="17" spans="1:28" ht="131.25" customHeight="1" x14ac:dyDescent="0.3">
      <c r="A17" s="123">
        <f>'Unit Data from Audit Worksheet'!A25</f>
        <v>564</v>
      </c>
      <c r="B17" s="30" t="str">
        <f>'Unit Data from Audit Worksheet'!C25</f>
        <v>Mental Health Enterprise Fund Non GAAP-Rev, Exp. Change in Fund Balance</v>
      </c>
      <c r="C17" s="165" t="str">
        <f>'Unit Data from Audit Worksheet'!D25</f>
        <v>Total expenditures  
Exclude: expenditures in the ""other financing sources (uses)"" section.</v>
      </c>
      <c r="D17" s="68"/>
      <c r="E17" s="73">
        <f>'Unit Data from Audit Worksheet'!F25</f>
        <v>0</v>
      </c>
      <c r="F17" s="243">
        <f>IF(L17&lt;0,"Error: Enter as positive.",)</f>
        <v>0</v>
      </c>
      <c r="G17" s="39"/>
      <c r="H17" s="130"/>
      <c r="I17" s="20"/>
      <c r="J17" s="21">
        <v>564</v>
      </c>
      <c r="K17" s="451" t="s">
        <v>542</v>
      </c>
      <c r="L17" s="166">
        <f t="shared" si="3"/>
        <v>0</v>
      </c>
      <c r="P17" s="115"/>
      <c r="S17" s="16"/>
      <c r="T17" s="16"/>
      <c r="U17" s="16"/>
      <c r="V17" s="16"/>
      <c r="X17" s="341">
        <v>5</v>
      </c>
      <c r="Y17" s="158">
        <v>5</v>
      </c>
      <c r="Z17" s="16"/>
      <c r="AA17" s="224">
        <f t="shared" si="1"/>
        <v>0</v>
      </c>
      <c r="AB17" s="158">
        <f t="shared" si="2"/>
        <v>0</v>
      </c>
    </row>
    <row r="18" spans="1:28" ht="104.25" customHeight="1" x14ac:dyDescent="0.3">
      <c r="A18" s="123">
        <f>'Unit Data from Audit Worksheet'!A26</f>
        <v>568</v>
      </c>
      <c r="B18" s="132" t="str">
        <f>'Unit Data from Audit Worksheet'!C26</f>
        <v>Mental Health Enterprise Fund Non GAAP-Rev, Exp. Change in Fund Balance</v>
      </c>
      <c r="C18" s="122" t="str">
        <f>'Unit Data from Audit Worksheet'!D26</f>
        <v>Total Proceeds from all long-term debt issuances 
Exclude: proceeds from refundings</v>
      </c>
      <c r="D18" s="68"/>
      <c r="E18" s="73">
        <f>'Unit Data from Audit Worksheet'!F26</f>
        <v>0</v>
      </c>
      <c r="F18" s="243"/>
      <c r="G18" s="133"/>
      <c r="H18" s="130"/>
      <c r="I18" s="20"/>
      <c r="J18" s="129">
        <v>568</v>
      </c>
      <c r="K18" s="451" t="s">
        <v>543</v>
      </c>
      <c r="L18" s="160">
        <f t="shared" si="3"/>
        <v>0</v>
      </c>
      <c r="P18" s="115"/>
      <c r="X18" s="341">
        <v>380</v>
      </c>
      <c r="Y18" s="158">
        <v>380</v>
      </c>
      <c r="AA18" s="224">
        <f t="shared" si="1"/>
        <v>0</v>
      </c>
      <c r="AB18" s="158">
        <f t="shared" si="2"/>
        <v>0</v>
      </c>
    </row>
    <row r="19" spans="1:28" ht="71.400000000000006" customHeight="1" x14ac:dyDescent="0.3">
      <c r="A19" s="123">
        <f>'Unit Data from Audit Worksheet'!A27</f>
        <v>565</v>
      </c>
      <c r="B19" s="132" t="str">
        <f>'Unit Data from Audit Worksheet'!C27</f>
        <v>Mental Health Enterprise Fund Non GAAP-Rev, Exp. Change in Fund Balance</v>
      </c>
      <c r="C19" s="122" t="str">
        <f>'Unit Data from Audit Worksheet'!D27</f>
        <v>Debt Refunding - Net refunding proceeds against debt payoff and if negative place results on this line.</v>
      </c>
      <c r="D19" s="68"/>
      <c r="E19" s="73">
        <f>'Unit Data from Audit Worksheet'!F27</f>
        <v>0</v>
      </c>
      <c r="F19" s="243"/>
      <c r="G19" s="133"/>
      <c r="H19" s="130"/>
      <c r="I19" s="20"/>
      <c r="J19" s="129">
        <v>565</v>
      </c>
      <c r="K19" s="128" t="s">
        <v>361</v>
      </c>
      <c r="L19" s="160">
        <f t="shared" si="3"/>
        <v>0</v>
      </c>
      <c r="P19" s="115"/>
      <c r="X19" s="341">
        <v>391</v>
      </c>
      <c r="Y19" s="158">
        <v>391</v>
      </c>
      <c r="AA19" s="224">
        <f t="shared" si="1"/>
        <v>0</v>
      </c>
      <c r="AB19" s="158">
        <f t="shared" si="2"/>
        <v>0</v>
      </c>
    </row>
    <row r="20" spans="1:28" ht="78" customHeight="1" x14ac:dyDescent="0.3">
      <c r="A20" s="123">
        <f>'Unit Data from Audit Worksheet'!A28</f>
        <v>566</v>
      </c>
      <c r="B20" s="30" t="str">
        <f>'Unit Data from Audit Worksheet'!C28</f>
        <v>Mental Health Enterprise Fund Non GAAP-Rev, Exp. Change in Fund Balance</v>
      </c>
      <c r="C20" s="165" t="str">
        <f>'Unit Data from Audit Worksheet'!D28</f>
        <v>Debt Refunding - Net refunding proceeds against debt payoff and if positive place results on this line.</v>
      </c>
      <c r="D20" s="68"/>
      <c r="E20" s="73">
        <f>'Unit Data from Audit Worksheet'!F28</f>
        <v>0</v>
      </c>
      <c r="F20" s="243"/>
      <c r="G20" s="39"/>
      <c r="H20" s="130"/>
      <c r="I20" s="20"/>
      <c r="J20" s="21">
        <v>566</v>
      </c>
      <c r="K20" s="128" t="s">
        <v>362</v>
      </c>
      <c r="L20" s="166">
        <f t="shared" si="3"/>
        <v>0</v>
      </c>
      <c r="P20" s="115"/>
      <c r="X20" s="341">
        <v>7</v>
      </c>
      <c r="Y20" s="158">
        <v>7</v>
      </c>
      <c r="AA20" s="224">
        <f t="shared" si="1"/>
        <v>0</v>
      </c>
      <c r="AB20" s="158">
        <f t="shared" si="2"/>
        <v>0</v>
      </c>
    </row>
    <row r="21" spans="1:28" s="16" customFormat="1" ht="69.599999999999994" customHeight="1" x14ac:dyDescent="0.3">
      <c r="A21" s="111">
        <f>'Unit Data from Audit Worksheet'!A29</f>
        <v>567</v>
      </c>
      <c r="B21" s="138" t="str">
        <f>'Unit Data from Audit Worksheet'!C29</f>
        <v>Mental Health Enterprise Fund Non GAAP-Rev, Exp. Change in Fund Balance</v>
      </c>
      <c r="C21" s="111" t="str">
        <f>'Unit Data from Audit Worksheet'!D29</f>
        <v>Total Transfers out    (Preference is that transfers-in  are not netted against transfers-out)</v>
      </c>
      <c r="D21" s="56"/>
      <c r="E21" s="73">
        <f>'Unit Data from Audit Worksheet'!F29</f>
        <v>0</v>
      </c>
      <c r="F21" s="243">
        <f>IF(L21&lt;0,"Error: Enter as positive.",)</f>
        <v>0</v>
      </c>
      <c r="G21" s="120"/>
      <c r="H21" s="127"/>
      <c r="I21" s="167"/>
      <c r="J21" s="126">
        <v>567</v>
      </c>
      <c r="K21" s="111" t="s">
        <v>363</v>
      </c>
      <c r="L21" s="168">
        <f t="shared" si="3"/>
        <v>0</v>
      </c>
      <c r="M21"/>
      <c r="N21" s="161"/>
      <c r="O21" s="161"/>
      <c r="P21" s="115"/>
      <c r="Q21" s="151"/>
      <c r="R21" s="2"/>
      <c r="S21" s="2"/>
      <c r="T21" s="2"/>
      <c r="U21" s="2"/>
      <c r="V21" s="2"/>
      <c r="W21" s="2"/>
      <c r="X21" s="341">
        <v>645</v>
      </c>
      <c r="Y21" s="158">
        <v>645</v>
      </c>
      <c r="Z21" s="2"/>
      <c r="AA21" s="224">
        <f t="shared" si="1"/>
        <v>0</v>
      </c>
      <c r="AB21" s="158">
        <f t="shared" si="2"/>
        <v>0</v>
      </c>
    </row>
    <row r="22" spans="1:28" s="16" customFormat="1" ht="84.6" customHeight="1" x14ac:dyDescent="0.3">
      <c r="A22" s="111">
        <f>'Unit Data from Audit Worksheet'!A30</f>
        <v>562</v>
      </c>
      <c r="B22" s="138" t="str">
        <f>'Unit Data from Audit Worksheet'!C30</f>
        <v>Notes</v>
      </c>
      <c r="C22" s="111" t="str">
        <f>'Unit Data from Audit Worksheet'!D30</f>
        <v>Mental Health Enterprise Fund Non GAAP -  Total Encumbrances.  You will have to refer to the note disclosure where the amount of encumbrances is listed.</v>
      </c>
      <c r="D22" s="56"/>
      <c r="E22" s="73">
        <f>'Unit Data from Audit Worksheet'!F30</f>
        <v>0</v>
      </c>
      <c r="F22" s="243">
        <f>IF(L22&lt;0,"Error: Enter as positive.",)</f>
        <v>0</v>
      </c>
      <c r="G22" s="120"/>
      <c r="H22" s="127"/>
      <c r="I22" s="167"/>
      <c r="J22" s="126">
        <v>562</v>
      </c>
      <c r="K22" s="111" t="s">
        <v>358</v>
      </c>
      <c r="L22" s="168">
        <f t="shared" si="3"/>
        <v>0</v>
      </c>
      <c r="M22"/>
      <c r="N22" s="161"/>
      <c r="O22" s="161"/>
      <c r="P22" s="115"/>
      <c r="Q22" s="151"/>
      <c r="R22" s="2"/>
      <c r="S22" s="2"/>
      <c r="T22" s="2"/>
      <c r="U22" s="2"/>
      <c r="V22" s="2"/>
      <c r="W22" s="2"/>
      <c r="X22" s="341">
        <v>646</v>
      </c>
      <c r="Y22" s="158">
        <v>646</v>
      </c>
      <c r="Z22" s="2"/>
      <c r="AA22" s="224">
        <f t="shared" si="1"/>
        <v>0</v>
      </c>
      <c r="AB22" s="158">
        <f t="shared" si="2"/>
        <v>0</v>
      </c>
    </row>
    <row r="23" spans="1:28" ht="72" customHeight="1" x14ac:dyDescent="0.3">
      <c r="A23" s="159">
        <f>'Unit Data from Audit Worksheet'!A31</f>
        <v>569</v>
      </c>
      <c r="B23" s="57" t="str">
        <f>'Unit Data from Audit Worksheet'!C31</f>
        <v>Notes</v>
      </c>
      <c r="C23" s="169" t="str">
        <f>'Unit Data from Audit Worksheet'!D31</f>
        <v>Please enter the principal and interest due next fiscal year on existing borrowings.</v>
      </c>
      <c r="D23" s="68"/>
      <c r="E23" s="73">
        <f>'Unit Data from Audit Worksheet'!F31</f>
        <v>0</v>
      </c>
      <c r="F23" s="243"/>
      <c r="G23" s="58">
        <f>L15-L16-L17-L18-L23</f>
        <v>0</v>
      </c>
      <c r="H23" s="130"/>
      <c r="I23" s="20"/>
      <c r="J23" s="59">
        <v>569</v>
      </c>
      <c r="K23" s="28" t="s">
        <v>365</v>
      </c>
      <c r="L23" s="166">
        <f t="shared" si="3"/>
        <v>0</v>
      </c>
      <c r="O23" s="164" t="e">
        <f>'Unit Data from Audit Worksheet'!E31</f>
        <v>#N/A</v>
      </c>
      <c r="P23" s="115"/>
      <c r="X23" s="341">
        <v>9</v>
      </c>
      <c r="Y23" s="158">
        <v>9</v>
      </c>
      <c r="AA23" s="224">
        <f t="shared" si="1"/>
        <v>0</v>
      </c>
      <c r="AB23" s="158">
        <f t="shared" si="2"/>
        <v>0</v>
      </c>
    </row>
    <row r="24" spans="1:28" s="16" customFormat="1" ht="73.5" customHeight="1" x14ac:dyDescent="0.3">
      <c r="A24" s="426">
        <f>'Unit Data from Audit Worksheet'!A33</f>
        <v>534</v>
      </c>
      <c r="B24" s="426" t="str">
        <f>'Unit Data from Audit Worksheet'!C33</f>
        <v>Net Position</v>
      </c>
      <c r="C24" s="452" t="str">
        <f>'Unit Data from Audit Worksheet'!D33</f>
        <v>Combined Totals of all Proprietary Funds - Amount of Inventories and Prepaids in current assets</v>
      </c>
      <c r="D24" s="68"/>
      <c r="E24" s="136">
        <f>'Unit Data from Audit Worksheet'!F33</f>
        <v>0</v>
      </c>
      <c r="F24" s="243"/>
      <c r="G24" s="133"/>
      <c r="H24" s="130"/>
      <c r="I24" s="20"/>
      <c r="J24" s="427">
        <v>534</v>
      </c>
      <c r="K24" s="453" t="s">
        <v>350</v>
      </c>
      <c r="L24" s="163">
        <f t="shared" ref="L24:L59" si="4">IF(D24="",E24,D24)</f>
        <v>0</v>
      </c>
      <c r="M24"/>
      <c r="P24" s="115"/>
      <c r="Q24" s="151"/>
      <c r="R24" s="224"/>
      <c r="S24" s="224"/>
      <c r="T24" s="224"/>
      <c r="U24" s="224"/>
      <c r="V24" s="224"/>
      <c r="W24" s="224"/>
      <c r="X24" s="341"/>
      <c r="Y24" s="158"/>
      <c r="Z24" s="224"/>
      <c r="AA24" s="224"/>
      <c r="AB24" s="158"/>
    </row>
    <row r="25" spans="1:28" s="16" customFormat="1" ht="73.5" customHeight="1" x14ac:dyDescent="0.3">
      <c r="A25" s="426">
        <f>'Unit Data from Audit Worksheet'!A34</f>
        <v>13</v>
      </c>
      <c r="B25" s="426" t="str">
        <f>'Unit Data from Audit Worksheet'!C34</f>
        <v>Combined Proprietary Funds - Net Position</v>
      </c>
      <c r="C25" s="452" t="str">
        <f>'Unit Data from Audit Worksheet'!D34</f>
        <v>Comb-Proprietary Funds-Current Assets 
Exclude: any restricted assets
                  deferred outflows</v>
      </c>
      <c r="D25" s="68"/>
      <c r="E25" s="136">
        <f>'Unit Data from Audit Worksheet'!F34</f>
        <v>0</v>
      </c>
      <c r="F25" s="243"/>
      <c r="G25" s="133"/>
      <c r="H25" s="130"/>
      <c r="I25" s="20"/>
      <c r="J25" s="129">
        <v>13</v>
      </c>
      <c r="K25" s="128" t="s">
        <v>544</v>
      </c>
      <c r="L25" s="163">
        <f t="shared" si="4"/>
        <v>0</v>
      </c>
      <c r="M25"/>
      <c r="P25" s="115"/>
      <c r="Q25" s="151"/>
      <c r="R25" s="224"/>
      <c r="S25" s="224"/>
      <c r="T25" s="224"/>
      <c r="U25" s="224"/>
      <c r="V25" s="224"/>
      <c r="W25" s="224"/>
      <c r="X25" s="341"/>
      <c r="Y25" s="158"/>
      <c r="Z25" s="224"/>
      <c r="AA25" s="224"/>
      <c r="AB25" s="158"/>
    </row>
    <row r="26" spans="1:28" s="16" customFormat="1" ht="204" customHeight="1" x14ac:dyDescent="0.3">
      <c r="A26" s="426">
        <f>'Unit Data from Audit Worksheet'!A35</f>
        <v>14</v>
      </c>
      <c r="B26" s="426" t="str">
        <f>'Unit Data from Audit Worksheet'!C35</f>
        <v>Combined Proprietary Funds - Net Position</v>
      </c>
      <c r="C26" s="452" t="str">
        <f>'Unit Data from Audit Worksheet'!D35</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26" s="68"/>
      <c r="E26" s="136">
        <f>'Unit Data from Audit Worksheet'!F35</f>
        <v>0</v>
      </c>
      <c r="F26" s="243">
        <f>IF(L26&lt;0,"Error: Enter as positive.",)</f>
        <v>0</v>
      </c>
      <c r="G26" s="133"/>
      <c r="H26" s="130"/>
      <c r="I26" s="20"/>
      <c r="J26" s="129">
        <v>14</v>
      </c>
      <c r="K26" s="128" t="s">
        <v>471</v>
      </c>
      <c r="L26" s="163">
        <f t="shared" si="4"/>
        <v>0</v>
      </c>
      <c r="M26"/>
      <c r="P26" s="115"/>
      <c r="Q26" s="151"/>
      <c r="R26" s="224"/>
      <c r="S26" s="224"/>
      <c r="T26" s="224"/>
      <c r="U26" s="224"/>
      <c r="V26" s="224"/>
      <c r="W26" s="224"/>
      <c r="X26" s="341"/>
      <c r="Y26" s="158"/>
      <c r="Z26" s="224"/>
      <c r="AA26" s="224"/>
      <c r="AB26" s="158"/>
    </row>
    <row r="27" spans="1:28" s="16" customFormat="1" ht="73.5" customHeight="1" x14ac:dyDescent="0.3">
      <c r="A27" s="426">
        <f>'Unit Data from Audit Worksheet'!A36</f>
        <v>571</v>
      </c>
      <c r="B27" s="426" t="str">
        <f>'Unit Data from Audit Worksheet'!C36</f>
        <v>Statement of Net Position - combined totals from all Proprietary Funds</v>
      </c>
      <c r="C27" s="452" t="str">
        <f>'Unit Data from Audit Worksheet'!D36</f>
        <v>Mental Health Net Position - Net Investment in Capital Assets</v>
      </c>
      <c r="D27" s="68"/>
      <c r="E27" s="136">
        <f>'Unit Data from Audit Worksheet'!F36</f>
        <v>0</v>
      </c>
      <c r="F27" s="243">
        <f>IF(L27&lt;0,"Error: Enter as positive.",)</f>
        <v>0</v>
      </c>
      <c r="G27" s="133"/>
      <c r="H27" s="130"/>
      <c r="I27" s="20"/>
      <c r="J27" s="129">
        <v>571</v>
      </c>
      <c r="K27" s="426" t="s">
        <v>276</v>
      </c>
      <c r="L27" s="163">
        <f t="shared" si="4"/>
        <v>0</v>
      </c>
      <c r="M27"/>
      <c r="P27" s="115"/>
      <c r="Q27" s="151"/>
      <c r="R27" s="224"/>
      <c r="S27" s="224"/>
      <c r="T27" s="224"/>
      <c r="U27" s="224"/>
      <c r="V27" s="224"/>
      <c r="W27" s="224"/>
      <c r="X27" s="341"/>
      <c r="Y27" s="158"/>
      <c r="Z27" s="224"/>
      <c r="AA27" s="224"/>
      <c r="AB27" s="158"/>
    </row>
    <row r="28" spans="1:28" s="16" customFormat="1" ht="73.5" customHeight="1" x14ac:dyDescent="0.3">
      <c r="A28" s="426">
        <f>'Unit Data from Audit Worksheet'!A37</f>
        <v>572</v>
      </c>
      <c r="B28" s="426" t="str">
        <f>'Unit Data from Audit Worksheet'!C37</f>
        <v>Statement of Net Position - combined totals from all Proprietary Funds</v>
      </c>
      <c r="C28" s="426" t="str">
        <f>'Unit Data from Audit Worksheet'!D37</f>
        <v>Mental Health Net Position - Restricted Net Position</v>
      </c>
      <c r="D28" s="68"/>
      <c r="E28" s="136">
        <f>'Unit Data from Audit Worksheet'!F37</f>
        <v>0</v>
      </c>
      <c r="F28" s="243">
        <f>IF(L28&lt;0,"Error: Enter as positive.",)</f>
        <v>0</v>
      </c>
      <c r="G28" s="133"/>
      <c r="H28" s="130"/>
      <c r="I28" s="20"/>
      <c r="J28" s="129">
        <v>572</v>
      </c>
      <c r="K28" s="426" t="s">
        <v>277</v>
      </c>
      <c r="L28" s="163">
        <f t="shared" si="4"/>
        <v>0</v>
      </c>
      <c r="M28"/>
      <c r="P28" s="115"/>
      <c r="Q28" s="151"/>
      <c r="R28" s="224"/>
      <c r="S28" s="224"/>
      <c r="T28" s="224"/>
      <c r="U28" s="224"/>
      <c r="V28" s="224"/>
      <c r="W28" s="224"/>
      <c r="X28" s="341"/>
      <c r="Y28" s="158"/>
      <c r="Z28" s="224"/>
      <c r="AA28" s="224"/>
      <c r="AB28" s="158"/>
    </row>
    <row r="29" spans="1:28" s="16" customFormat="1" ht="73.5" customHeight="1" x14ac:dyDescent="0.3">
      <c r="A29" s="426">
        <f>'Unit Data from Audit Worksheet'!A38</f>
        <v>573</v>
      </c>
      <c r="B29" s="426" t="str">
        <f>'Unit Data from Audit Worksheet'!C38</f>
        <v>Statement of Net Position - combined totals from all Proprietary Funds</v>
      </c>
      <c r="C29" s="426" t="str">
        <f>'Unit Data from Audit Worksheet'!D38</f>
        <v>Mental Health Net Position - Unrestricted Net Position</v>
      </c>
      <c r="D29" s="68"/>
      <c r="E29" s="136">
        <f>'Unit Data from Audit Worksheet'!F38</f>
        <v>0</v>
      </c>
      <c r="F29" s="243">
        <f>IF(L29&lt;0,"Error: Enter as positive.",)</f>
        <v>0</v>
      </c>
      <c r="G29" s="133"/>
      <c r="H29" s="130"/>
      <c r="I29" s="20"/>
      <c r="J29" s="129">
        <v>573</v>
      </c>
      <c r="K29" s="128" t="s">
        <v>285</v>
      </c>
      <c r="L29" s="163">
        <f t="shared" si="4"/>
        <v>0</v>
      </c>
      <c r="M29"/>
      <c r="P29" s="115"/>
      <c r="Q29" s="151"/>
      <c r="R29" s="224"/>
      <c r="S29" s="224"/>
      <c r="T29" s="224"/>
      <c r="U29" s="224"/>
      <c r="V29" s="224"/>
      <c r="W29" s="224"/>
      <c r="X29" s="341"/>
      <c r="Y29" s="158"/>
      <c r="Z29" s="224"/>
      <c r="AA29" s="224"/>
      <c r="AB29" s="158"/>
    </row>
    <row r="30" spans="1:28" s="16" customFormat="1" ht="73.5" customHeight="1" x14ac:dyDescent="0.3">
      <c r="A30" s="426">
        <f>'Unit Data from Audit Worksheet'!A39</f>
        <v>35</v>
      </c>
      <c r="B30" s="426" t="str">
        <f>'Unit Data from Audit Worksheet'!C39</f>
        <v>Net Position</v>
      </c>
      <c r="C30" s="426" t="str">
        <f>'Unit Data from Audit Worksheet'!D39</f>
        <v>Mental Health or Hospital-EF- Patient Accounts Receivable, Net of Allowance for Bad Debt</v>
      </c>
      <c r="D30" s="68"/>
      <c r="E30" s="136">
        <f>'Unit Data from Audit Worksheet'!F39</f>
        <v>0</v>
      </c>
      <c r="F30" s="243"/>
      <c r="G30" s="133"/>
      <c r="H30" s="130"/>
      <c r="I30" s="20"/>
      <c r="J30" s="129">
        <v>35</v>
      </c>
      <c r="K30" s="128" t="s">
        <v>534</v>
      </c>
      <c r="L30" s="163">
        <f t="shared" si="4"/>
        <v>0</v>
      </c>
      <c r="M30"/>
      <c r="P30" s="115"/>
      <c r="Q30" s="151"/>
      <c r="R30" s="224"/>
      <c r="S30" s="224"/>
      <c r="T30" s="224"/>
      <c r="U30" s="224"/>
      <c r="V30" s="224"/>
      <c r="W30" s="224"/>
      <c r="X30" s="341"/>
      <c r="Y30" s="158"/>
      <c r="Z30" s="224"/>
      <c r="AA30" s="224"/>
      <c r="AB30" s="158"/>
    </row>
    <row r="31" spans="1:28" s="16" customFormat="1" ht="73.5" customHeight="1" x14ac:dyDescent="0.3">
      <c r="A31" s="426">
        <f>'Unit Data from Audit Worksheet'!A40</f>
        <v>40</v>
      </c>
      <c r="B31" s="426" t="str">
        <f>'Unit Data from Audit Worksheet'!C40</f>
        <v>Revenue, Expenses, Changes in Net Position</v>
      </c>
      <c r="C31" s="426" t="str">
        <f>'Unit Data from Audit Worksheet'!D40</f>
        <v>Net Patient Revenues</v>
      </c>
      <c r="D31" s="68"/>
      <c r="E31" s="136">
        <f>'Unit Data from Audit Worksheet'!F40</f>
        <v>0</v>
      </c>
      <c r="F31" s="243"/>
      <c r="G31" s="133"/>
      <c r="H31" s="130"/>
      <c r="I31" s="20"/>
      <c r="J31" s="129">
        <v>40</v>
      </c>
      <c r="K31" s="128" t="s">
        <v>536</v>
      </c>
      <c r="L31" s="163">
        <f t="shared" si="4"/>
        <v>0</v>
      </c>
      <c r="M31"/>
      <c r="P31" s="115"/>
      <c r="Q31" s="151"/>
      <c r="R31" s="224"/>
      <c r="S31" s="224"/>
      <c r="T31" s="224"/>
      <c r="U31" s="224"/>
      <c r="V31" s="224"/>
      <c r="W31" s="224"/>
      <c r="X31" s="341"/>
      <c r="Y31" s="158"/>
      <c r="Z31" s="224"/>
      <c r="AA31" s="224"/>
      <c r="AB31" s="158"/>
    </row>
    <row r="32" spans="1:28" s="16" customFormat="1" ht="73.5" customHeight="1" x14ac:dyDescent="0.3">
      <c r="A32" s="426">
        <f>'Unit Data from Audit Worksheet'!A41</f>
        <v>107</v>
      </c>
      <c r="B32" s="426" t="str">
        <f>'Unit Data from Audit Worksheet'!C41</f>
        <v>Revenue, Expenses, Changes in Net Position</v>
      </c>
      <c r="C32" s="426" t="str">
        <f>'Unit Data from Audit Worksheet'!D41</f>
        <v>Total Operating Revenues</v>
      </c>
      <c r="D32" s="68"/>
      <c r="E32" s="136">
        <f>'Unit Data from Audit Worksheet'!F41</f>
        <v>0</v>
      </c>
      <c r="F32" s="243"/>
      <c r="G32" s="133"/>
      <c r="H32" s="130"/>
      <c r="I32" s="20"/>
      <c r="J32" s="129">
        <v>107</v>
      </c>
      <c r="K32" s="128" t="s">
        <v>537</v>
      </c>
      <c r="L32" s="163">
        <f t="shared" si="4"/>
        <v>0</v>
      </c>
      <c r="M32"/>
      <c r="P32" s="115"/>
      <c r="Q32" s="151"/>
      <c r="R32" s="224"/>
      <c r="S32" s="224"/>
      <c r="T32" s="224"/>
      <c r="U32" s="224"/>
      <c r="V32" s="224"/>
      <c r="W32" s="224"/>
      <c r="X32" s="341"/>
      <c r="Y32" s="158"/>
      <c r="Z32" s="224"/>
      <c r="AA32" s="224"/>
      <c r="AB32" s="158"/>
    </row>
    <row r="33" spans="1:28" s="16" customFormat="1" ht="73.5" customHeight="1" x14ac:dyDescent="0.3">
      <c r="A33" s="426">
        <f>'Unit Data from Audit Worksheet'!A42</f>
        <v>108</v>
      </c>
      <c r="B33" s="426" t="str">
        <f>'Unit Data from Audit Worksheet'!C42</f>
        <v>Revenue, Expenses, Changes in Net Position</v>
      </c>
      <c r="C33" s="426" t="str">
        <f>'Unit Data from Audit Worksheet'!D42</f>
        <v>Total Operating Expenses. May include Interest Expense - Enter as a positive</v>
      </c>
      <c r="D33" s="68"/>
      <c r="E33" s="136">
        <f>'Unit Data from Audit Worksheet'!F42</f>
        <v>0</v>
      </c>
      <c r="F33" s="243">
        <f>IF(L33&lt;0,"Error: Enter as positive.",)</f>
        <v>0</v>
      </c>
      <c r="G33" s="133"/>
      <c r="H33" s="130"/>
      <c r="I33" s="20"/>
      <c r="J33" s="129">
        <v>108</v>
      </c>
      <c r="K33" s="128" t="s">
        <v>539</v>
      </c>
      <c r="L33" s="163">
        <f t="shared" si="4"/>
        <v>0</v>
      </c>
      <c r="M33"/>
      <c r="P33" s="115"/>
      <c r="Q33" s="151"/>
      <c r="R33" s="224"/>
      <c r="S33" s="224"/>
      <c r="T33" s="224"/>
      <c r="U33" s="224"/>
      <c r="V33" s="224"/>
      <c r="W33" s="224"/>
      <c r="X33" s="341"/>
      <c r="Y33" s="158"/>
      <c r="Z33" s="224"/>
      <c r="AA33" s="224"/>
      <c r="AB33" s="158"/>
    </row>
    <row r="34" spans="1:28" s="16" customFormat="1" ht="73.5" customHeight="1" x14ac:dyDescent="0.3">
      <c r="A34" s="426">
        <f>'Unit Data from Audit Worksheet'!A43</f>
        <v>33</v>
      </c>
      <c r="B34" s="426" t="str">
        <f>'Unit Data from Audit Worksheet'!C43</f>
        <v>Combined Proprietary Funds - Change in Cash Flow Statement</v>
      </c>
      <c r="C34" s="426" t="str">
        <f>'Unit Data from Audit Worksheet'!D43</f>
        <v>Combined Totals of all Proprietary Funds - Cash Flow from Operating</v>
      </c>
      <c r="D34" s="68"/>
      <c r="E34" s="136">
        <f>'Unit Data from Audit Worksheet'!F43</f>
        <v>0</v>
      </c>
      <c r="F34" s="243"/>
      <c r="G34" s="133"/>
      <c r="H34" s="130"/>
      <c r="I34" s="20"/>
      <c r="J34" s="129">
        <v>33</v>
      </c>
      <c r="K34" s="426" t="s">
        <v>152</v>
      </c>
      <c r="L34" s="163">
        <f t="shared" si="4"/>
        <v>0</v>
      </c>
      <c r="M34"/>
      <c r="P34" s="115"/>
      <c r="Q34" s="151"/>
      <c r="R34" s="224"/>
      <c r="S34" s="224"/>
      <c r="T34" s="224"/>
      <c r="U34" s="224"/>
      <c r="V34" s="224"/>
      <c r="W34" s="224"/>
      <c r="X34" s="341"/>
      <c r="Y34" s="158"/>
      <c r="Z34" s="224"/>
      <c r="AA34" s="224"/>
      <c r="AB34" s="158"/>
    </row>
    <row r="35" spans="1:28" s="16" customFormat="1" ht="73.5" customHeight="1" x14ac:dyDescent="0.3">
      <c r="A35" s="426">
        <f>'Unit Data from Audit Worksheet'!A44</f>
        <v>1052</v>
      </c>
      <c r="B35" s="426" t="str">
        <f>'Unit Data from Audit Worksheet'!C44</f>
        <v>General Fund-Rev, Exp. Change in Fund Balance</v>
      </c>
      <c r="C35" s="426" t="str">
        <f>'Unit Data from Audit Worksheet'!D44</f>
        <v>Mark to Market unrealized losses in the General Fund.  (enter as a negative number)</v>
      </c>
      <c r="D35" s="68"/>
      <c r="E35" s="136">
        <f>'Unit Data from Audit Worksheet'!F44</f>
        <v>0</v>
      </c>
      <c r="F35" s="243"/>
      <c r="G35" s="133"/>
      <c r="H35" s="130"/>
      <c r="I35" s="20"/>
      <c r="J35" s="129">
        <v>1052</v>
      </c>
      <c r="K35" s="128" t="s">
        <v>457</v>
      </c>
      <c r="L35" s="163">
        <f t="shared" si="4"/>
        <v>0</v>
      </c>
      <c r="M35"/>
      <c r="P35" s="115"/>
      <c r="Q35" s="151"/>
      <c r="R35" s="224"/>
      <c r="S35" s="224"/>
      <c r="T35" s="224"/>
      <c r="U35" s="224"/>
      <c r="V35" s="224"/>
      <c r="W35" s="224"/>
      <c r="X35" s="341"/>
      <c r="Y35" s="158"/>
      <c r="Z35" s="224"/>
      <c r="AA35" s="224"/>
      <c r="AB35" s="158"/>
    </row>
    <row r="36" spans="1:28" ht="96" customHeight="1" x14ac:dyDescent="0.3">
      <c r="A36" s="123">
        <f>'Unit Data from Audit Worksheet'!A46</f>
        <v>622</v>
      </c>
      <c r="B36" s="132" t="str">
        <f>'Unit Data from Audit Worksheet'!C46</f>
        <v>FS., Pension note or RSI</v>
      </c>
      <c r="C36" s="132" t="str">
        <f>'Unit Data from Audit Worksheet'!D46</f>
        <v xml:space="preserve">Unit's Share of Net Pension Liability ($s)
- unit of government is a participating employer in the State's TSERS (Teachers' and State Employees' Retirement System) or the LGERS (Local Governmental Employees' Retirement System).  </v>
      </c>
      <c r="D36" s="135"/>
      <c r="E36" s="136">
        <f>'Unit Data from Audit Worksheet'!F46</f>
        <v>0</v>
      </c>
      <c r="F36" s="243">
        <f>IF(L36&lt;0,"Error: Enter as positive.",)</f>
        <v>0</v>
      </c>
      <c r="G36" s="133"/>
      <c r="H36" s="130"/>
      <c r="I36" s="20"/>
      <c r="J36" s="129">
        <v>622</v>
      </c>
      <c r="K36" s="134" t="s">
        <v>197</v>
      </c>
      <c r="L36" s="163">
        <f t="shared" si="4"/>
        <v>0</v>
      </c>
      <c r="P36" s="115"/>
      <c r="X36" s="341">
        <v>82</v>
      </c>
      <c r="Y36" s="158">
        <v>82</v>
      </c>
      <c r="AA36" s="224" t="e">
        <f>#REF!-#REF!</f>
        <v>#REF!</v>
      </c>
      <c r="AB36" s="158" t="e">
        <f>E36-#REF!</f>
        <v>#REF!</v>
      </c>
    </row>
    <row r="37" spans="1:28" ht="146.4" customHeight="1" x14ac:dyDescent="0.3">
      <c r="A37" s="123">
        <f>'Unit Data from Audit Worksheet'!A47</f>
        <v>577</v>
      </c>
      <c r="B37" s="132" t="str">
        <f>'Unit Data from Audit Worksheet'!C47</f>
        <v>Pension Notes</v>
      </c>
      <c r="C37" s="132" t="str">
        <f>'Unit Data from Audit Worksheet'!D47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drop down list.
</v>
      </c>
      <c r="D37" s="135"/>
      <c r="E37" s="136">
        <f>'Unit Data from Audit Worksheet'!F47</f>
        <v>0</v>
      </c>
      <c r="F37" s="131"/>
      <c r="G37" s="133"/>
      <c r="H37" s="130"/>
      <c r="I37" s="20"/>
      <c r="J37" s="129">
        <v>577</v>
      </c>
      <c r="K37" s="134" t="s">
        <v>183</v>
      </c>
      <c r="L37" s="163">
        <f t="shared" si="4"/>
        <v>0</v>
      </c>
      <c r="P37" s="115"/>
      <c r="X37" s="341">
        <v>359</v>
      </c>
      <c r="Y37" s="158">
        <v>359</v>
      </c>
      <c r="AA37" s="224" t="e">
        <f>#REF!-#REF!</f>
        <v>#REF!</v>
      </c>
      <c r="AB37" s="158" t="e">
        <f>E37-#REF!</f>
        <v>#REF!</v>
      </c>
    </row>
    <row r="38" spans="1:28" s="16" customFormat="1" ht="127.5" customHeight="1" x14ac:dyDescent="0.3">
      <c r="A38" s="174">
        <f>'Unit Data from Audit Worksheet'!A49</f>
        <v>547</v>
      </c>
      <c r="B38" s="132" t="str">
        <f>'Unit Data from Audit Worksheet'!C49</f>
        <v>OPEB Note</v>
      </c>
      <c r="C38" s="132" t="str">
        <f>'Unit Data from Audit Worksheet'!D49</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v>
      </c>
      <c r="D38" s="47"/>
      <c r="E38" s="442">
        <f>'Unit Data from Audit Worksheet'!F49</f>
        <v>0</v>
      </c>
      <c r="F38" s="131"/>
      <c r="G38" s="133"/>
      <c r="H38" s="51"/>
      <c r="I38" s="20"/>
      <c r="J38" s="129">
        <v>547</v>
      </c>
      <c r="K38" s="177" t="s">
        <v>158</v>
      </c>
      <c r="L38" s="163">
        <f t="shared" si="4"/>
        <v>0</v>
      </c>
      <c r="M38"/>
      <c r="P38" s="116"/>
      <c r="Q38" s="151"/>
      <c r="R38" s="2"/>
      <c r="S38" s="2"/>
      <c r="T38" s="2"/>
      <c r="U38" s="2"/>
      <c r="V38" s="2"/>
      <c r="W38" s="2"/>
      <c r="X38" s="341">
        <v>547</v>
      </c>
      <c r="Y38" s="158">
        <v>547</v>
      </c>
      <c r="Z38" s="2"/>
      <c r="AA38" s="224">
        <f t="shared" ref="AA38:AA45" si="5">A38-J38</f>
        <v>0</v>
      </c>
      <c r="AB38" s="158">
        <f>E40-L38</f>
        <v>0</v>
      </c>
    </row>
    <row r="39" spans="1:28" s="16" customFormat="1" ht="99" customHeight="1" x14ac:dyDescent="0.3">
      <c r="A39" s="123">
        <f>'Unit Data from Audit Worksheet'!A50</f>
        <v>659</v>
      </c>
      <c r="B39" s="132" t="str">
        <f>'Unit Data from Audit Worksheet'!C50</f>
        <v>OPEB
 Note or RSI</v>
      </c>
      <c r="C39" s="122" t="str">
        <f>'Unit Data from Audit Worksheet'!D50</f>
        <v>Total OPEB benefits - total OPEB liability
If you do not provide benefit, please enter 0</v>
      </c>
      <c r="D39" s="47"/>
      <c r="E39" s="442">
        <f>'Unit Data from Audit Worksheet'!F50</f>
        <v>0</v>
      </c>
      <c r="F39" s="243">
        <f>IF(L39&lt;0,"Error: Enter as positive.",)</f>
        <v>0</v>
      </c>
      <c r="G39" s="62"/>
      <c r="H39" s="130"/>
      <c r="I39" s="20"/>
      <c r="J39" s="125">
        <v>659</v>
      </c>
      <c r="K39" s="124" t="s">
        <v>221</v>
      </c>
      <c r="L39" s="163">
        <f t="shared" si="4"/>
        <v>0</v>
      </c>
      <c r="M39"/>
      <c r="P39" s="116"/>
      <c r="Q39" s="151"/>
      <c r="R39" s="2"/>
      <c r="S39" s="2"/>
      <c r="T39" s="2"/>
      <c r="U39" s="2"/>
      <c r="V39" s="2"/>
      <c r="W39" s="2"/>
      <c r="X39" s="341">
        <v>659</v>
      </c>
      <c r="Y39" s="158">
        <v>659</v>
      </c>
      <c r="Z39" s="2"/>
      <c r="AA39" s="224">
        <f t="shared" si="5"/>
        <v>0</v>
      </c>
      <c r="AB39" s="158">
        <f>E41-L39</f>
        <v>0</v>
      </c>
    </row>
    <row r="40" spans="1:28" s="16" customFormat="1" ht="131.25" customHeight="1" x14ac:dyDescent="0.3">
      <c r="A40" s="123">
        <f>'Unit Data from Audit Worksheet'!A51</f>
        <v>660</v>
      </c>
      <c r="B40" s="132" t="str">
        <f>'Unit Data from Audit Worksheet'!C51</f>
        <v>OPEB
 Note or RSI</v>
      </c>
      <c r="C40" s="122" t="str">
        <f>'Unit Data from Audit Worksheet'!D51</f>
        <v>Total OPEB benefits- OPEB plan fiduciary net position
If no fiduciary net position, enter 0</v>
      </c>
      <c r="D40" s="135"/>
      <c r="E40" s="442">
        <f>'Unit Data from Audit Worksheet'!F51</f>
        <v>0</v>
      </c>
      <c r="F40" s="131" t="str">
        <f>IF(L40&lt;1,"Please answer this question","")</f>
        <v>Please answer this question</v>
      </c>
      <c r="G40" s="133"/>
      <c r="H40" s="130"/>
      <c r="I40" s="20"/>
      <c r="J40" s="125">
        <v>660</v>
      </c>
      <c r="K40" s="124" t="s">
        <v>222</v>
      </c>
      <c r="L40" s="163">
        <f t="shared" si="4"/>
        <v>0</v>
      </c>
      <c r="M40"/>
      <c r="P40" s="116"/>
      <c r="Q40" s="151"/>
      <c r="R40" s="2"/>
      <c r="S40" s="2"/>
      <c r="T40" s="2"/>
      <c r="U40" s="2"/>
      <c r="V40" s="2"/>
      <c r="W40" s="2"/>
      <c r="X40" s="341">
        <v>660</v>
      </c>
      <c r="Y40" s="158">
        <v>660</v>
      </c>
      <c r="Z40" s="2"/>
      <c r="AA40" s="224">
        <f t="shared" si="5"/>
        <v>0</v>
      </c>
      <c r="AB40" s="158" t="e">
        <f>#REF!-L40</f>
        <v>#REF!</v>
      </c>
    </row>
    <row r="41" spans="1:28" ht="134.25" customHeight="1" x14ac:dyDescent="0.3">
      <c r="A41" s="123">
        <f>'Unit Data from Audit Worksheet'!A52</f>
        <v>661</v>
      </c>
      <c r="B41" s="132" t="str">
        <f>'Unit Data from Audit Worksheet'!C52</f>
        <v>OPEB
RSI</v>
      </c>
      <c r="C41" s="122" t="str">
        <f>'Unit Data from Audit Worksheet'!D52</f>
        <v>Total OPEB benefits - What is the plan’s fiduciary net position as a percentage of the total OPEB liability?  Please enter as percentage value; for example, 83.5% should be entered as 83.5.  If assets have not been set aside in a trust, please enter 0.0</v>
      </c>
      <c r="D41" s="135"/>
      <c r="E41" s="72">
        <f>'Unit Data from Audit Worksheet'!F52</f>
        <v>0</v>
      </c>
      <c r="F41" s="131"/>
      <c r="G41" s="178" t="s">
        <v>556</v>
      </c>
      <c r="H41" s="51" t="e">
        <f>(L40/L39)*100</f>
        <v>#DIV/0!</v>
      </c>
      <c r="I41" s="20"/>
      <c r="J41" s="125">
        <v>661</v>
      </c>
      <c r="K41" s="134" t="s">
        <v>223</v>
      </c>
      <c r="L41" s="459">
        <f t="shared" si="4"/>
        <v>0</v>
      </c>
      <c r="P41" s="116"/>
      <c r="X41" s="341">
        <v>661</v>
      </c>
      <c r="Y41" s="2">
        <v>661</v>
      </c>
      <c r="AA41" s="224">
        <f t="shared" si="5"/>
        <v>0</v>
      </c>
      <c r="AB41" s="158" t="e">
        <f>#REF!-L41</f>
        <v>#REF!</v>
      </c>
    </row>
    <row r="42" spans="1:28" ht="87.75" customHeight="1" x14ac:dyDescent="0.3">
      <c r="A42" s="123">
        <f>'TD Info Completed by Auditor'!A9</f>
        <v>906</v>
      </c>
      <c r="B42" s="63" t="s">
        <v>259</v>
      </c>
      <c r="C42" s="123" t="str">
        <f>'TD Info Completed by Auditor'!B9</f>
        <v>Is the Independent Auditor's Report Opinion Unmodified?</v>
      </c>
      <c r="D42" s="135"/>
      <c r="E42" s="125">
        <f>IF(+'TD Info Completed by Auditor'!C9="Yes",1,IF(+'TD Info Completed by Auditor'!C9="No",2,IF(+'TD Info Completed by Auditor'!C9="N/A",3,0)))</f>
        <v>0</v>
      </c>
      <c r="F42" s="131"/>
      <c r="G42" s="133"/>
      <c r="H42" s="130"/>
      <c r="I42" s="20"/>
      <c r="J42" s="104">
        <v>906</v>
      </c>
      <c r="K42" s="33" t="s">
        <v>253</v>
      </c>
      <c r="L42" s="163">
        <f t="shared" si="4"/>
        <v>0</v>
      </c>
      <c r="N42" s="141" t="s">
        <v>270</v>
      </c>
      <c r="P42" s="114"/>
      <c r="X42" s="158" t="e">
        <v>#N/A</v>
      </c>
      <c r="AA42" s="224">
        <f t="shared" si="5"/>
        <v>0</v>
      </c>
      <c r="AB42" s="158" t="e">
        <f>#REF!-L42</f>
        <v>#REF!</v>
      </c>
    </row>
    <row r="43" spans="1:28" ht="87.75" customHeight="1" x14ac:dyDescent="0.3">
      <c r="A43" s="123">
        <f>'TD Info Completed by Auditor'!A10</f>
        <v>907</v>
      </c>
      <c r="B43" s="63" t="s">
        <v>259</v>
      </c>
      <c r="C43" s="123" t="str">
        <f>'TD Info Completed by Auditor'!B10</f>
        <v xml:space="preserve">Is there a finding for lack of segregation of duties at this unit? </v>
      </c>
      <c r="D43" s="135"/>
      <c r="E43" s="125">
        <f>IF(+'TD Info Completed by Auditor'!C10="Yes",1,IF(+'TD Info Completed by Auditor'!C10="No",2,IF(+'TD Info Completed by Auditor'!C10="N/A",3,0)))</f>
        <v>0</v>
      </c>
      <c r="F43" s="131"/>
      <c r="G43" s="133"/>
      <c r="H43" s="130"/>
      <c r="I43" s="20"/>
      <c r="J43" s="104">
        <v>907</v>
      </c>
      <c r="K43" s="33" t="s">
        <v>254</v>
      </c>
      <c r="L43" s="163">
        <f t="shared" si="4"/>
        <v>0</v>
      </c>
      <c r="N43" s="141" t="s">
        <v>270</v>
      </c>
      <c r="P43" s="115"/>
      <c r="X43" s="158" t="e">
        <v>#N/A</v>
      </c>
      <c r="Y43" s="224"/>
      <c r="AA43" s="224">
        <f t="shared" si="5"/>
        <v>0</v>
      </c>
      <c r="AB43" s="158" t="e">
        <f>#REF!-L43</f>
        <v>#REF!</v>
      </c>
    </row>
    <row r="44" spans="1:28" s="224" customFormat="1" ht="105.6" customHeight="1" x14ac:dyDescent="0.3">
      <c r="A44" s="123">
        <f>'TD Info Completed by Auditor'!A11</f>
        <v>1058</v>
      </c>
      <c r="B44" s="63"/>
      <c r="C44" s="123" t="str">
        <f>'TD Info Completed by Auditor'!B11</f>
        <v>Did your audit disclose as a finding any statutory violations? (not including budget violations) (Yes or No) If the answer  is "Yes", review whether this needs to be disclosed in the Stewardship, Compliance and Accountability Note</v>
      </c>
      <c r="D44" s="135"/>
      <c r="E44" s="125">
        <f>IF(+'TD Info Completed by Auditor'!C11="Yes",1,IF(+'TD Info Completed by Auditor'!C11="No",2,IF(+'TD Info Completed by Auditor'!C11="N/A",3,0)))</f>
        <v>0</v>
      </c>
      <c r="F44" s="131"/>
      <c r="G44" s="133"/>
      <c r="H44" s="130"/>
      <c r="I44" s="20"/>
      <c r="J44" s="104">
        <v>1058</v>
      </c>
      <c r="K44" s="548" t="s">
        <v>561</v>
      </c>
      <c r="L44" s="163">
        <f t="shared" si="4"/>
        <v>0</v>
      </c>
      <c r="M44"/>
      <c r="N44" s="141"/>
      <c r="P44" s="116"/>
      <c r="Q44" s="151"/>
      <c r="X44" s="158"/>
      <c r="AA44" s="224">
        <f t="shared" si="5"/>
        <v>0</v>
      </c>
      <c r="AB44" s="158"/>
    </row>
    <row r="45" spans="1:28" s="224" customFormat="1" ht="153.6" customHeight="1" x14ac:dyDescent="0.3">
      <c r="A45" s="123">
        <f>'TD Info Completed by Auditor'!A12</f>
        <v>1059</v>
      </c>
      <c r="B45" s="63"/>
      <c r="C45" s="123" t="str">
        <f>'TD Info Completed by Auditor'!B12</f>
        <v>Did the unit have a board-appointed finance officer or board-appointed interim finance officer the entire fiscal year as required by G.S. 159-24 which provides that "each local government and public authority shall, at all times, have a finance officer appointed by the local government, public authority, or designated official to hold office at the pleasure of the appointing board or official?" (Yes or No)</v>
      </c>
      <c r="D45" s="135"/>
      <c r="E45" s="125">
        <f>IF(+'TD Info Completed by Auditor'!C12="Yes",1,IF(+'TD Info Completed by Auditor'!C12="No",2,IF(+'TD Info Completed by Auditor'!C12="N/A",3,0)))</f>
        <v>0</v>
      </c>
      <c r="F45" s="131"/>
      <c r="G45" s="133"/>
      <c r="H45" s="130"/>
      <c r="I45" s="20"/>
      <c r="J45" s="104">
        <v>1059</v>
      </c>
      <c r="K45" s="548" t="s">
        <v>688</v>
      </c>
      <c r="L45" s="163">
        <f t="shared" si="4"/>
        <v>0</v>
      </c>
      <c r="M45"/>
      <c r="N45" s="141"/>
      <c r="P45" s="116"/>
      <c r="Q45" s="151"/>
      <c r="X45" s="158"/>
      <c r="AA45" s="224">
        <f t="shared" si="5"/>
        <v>0</v>
      </c>
      <c r="AB45" s="158"/>
    </row>
    <row r="46" spans="1:28" s="224" customFormat="1" ht="159" customHeight="1" x14ac:dyDescent="0.3">
      <c r="A46" s="170">
        <f>'TD Info Completed by Auditor'!A13</f>
        <v>1078</v>
      </c>
      <c r="B46" s="526"/>
      <c r="C46" s="170" t="str">
        <f>'TD Info Completed by Auditor'!B13</f>
        <v>If the answer to 1059 is "No" then was the unit without a board-appointed interim or permanent finance officer for more than 2 weeks at any time in the fiscal year? (Note:  Please include a noncompliance finding related to GS 159-24, GS 159-25(a)(2) or GS 159-25( c) in the audit and/or include disclosure in  the Stewardship, Compliance, and Accountability section of the financial statement notes)   (Yes or No or N/A)</v>
      </c>
      <c r="D46" s="135"/>
      <c r="E46" s="527">
        <f>IF(+'TD Info Completed by Auditor'!C13="Yes",1,IF(+'TD Info Completed by Auditor'!C13="No",2,IF(+'TD Info Completed by Auditor'!C13="N/A",3,0)))</f>
        <v>0</v>
      </c>
      <c r="F46" s="131"/>
      <c r="G46" s="133"/>
      <c r="H46" s="130"/>
      <c r="I46" s="20"/>
      <c r="J46" s="524">
        <v>1078</v>
      </c>
      <c r="K46" s="525" t="s">
        <v>689</v>
      </c>
      <c r="L46" s="163">
        <f t="shared" si="4"/>
        <v>0</v>
      </c>
      <c r="M46" s="102"/>
      <c r="N46" s="141"/>
      <c r="P46" s="116"/>
      <c r="Q46" s="151"/>
      <c r="X46" s="158"/>
      <c r="AB46" s="158"/>
    </row>
    <row r="47" spans="1:28" s="224" customFormat="1" ht="133.80000000000001" customHeight="1" x14ac:dyDescent="0.3">
      <c r="A47" s="170">
        <f>'TD Info Completed by Auditor'!A14</f>
        <v>1067</v>
      </c>
      <c r="B47" s="526"/>
      <c r="C47" s="170" t="str">
        <f>'TD Info Completed by Auditor'!B14</f>
        <v>Was the finance officer or interim finance officer bonded pursuant to G.S. 159-29 which requires that the finance officer give a true accounting and faithful performance bond in an amount not less than the greater of (1) $50,000 or (2) an amount equal to 10% of the unit's annually budgeted funds, up to $1,000,000? (Yes or No)</v>
      </c>
      <c r="D47" s="135"/>
      <c r="E47" s="527">
        <f>IF(+'TD Info Completed by Auditor'!C14="Yes",1,IF(+'TD Info Completed by Auditor'!C14="No",2,IF(+'TD Info Completed by Auditor'!C14="N/A",3,0)))</f>
        <v>0</v>
      </c>
      <c r="F47" s="131"/>
      <c r="G47" s="133"/>
      <c r="H47" s="130"/>
      <c r="I47" s="20"/>
      <c r="J47" s="524">
        <v>1067</v>
      </c>
      <c r="K47" s="525" t="s">
        <v>690</v>
      </c>
      <c r="L47" s="163">
        <f t="shared" si="4"/>
        <v>0</v>
      </c>
      <c r="M47" s="102"/>
      <c r="N47" s="141"/>
      <c r="P47" s="116"/>
      <c r="Q47" s="151"/>
      <c r="X47" s="158"/>
      <c r="AB47" s="158"/>
    </row>
    <row r="48" spans="1:28" s="224" customFormat="1" ht="87.75" customHeight="1" x14ac:dyDescent="0.3">
      <c r="A48" s="123">
        <f>'TD Info Completed by Auditor'!A15</f>
        <v>951</v>
      </c>
      <c r="B48" s="16"/>
      <c r="C48" s="123" t="str">
        <f>'TD Info Completed by Auditor'!B15</f>
        <v>Is there a finding for lack of technical skills, knowledge and experience (SKE) at this unit?</v>
      </c>
      <c r="D48" s="135"/>
      <c r="E48" s="125">
        <f>IF(+'TD Info Completed by Auditor'!C15="Yes",1,IF(+'TD Info Completed by Auditor'!C15="No",2,IF(+'TD Info Completed by Auditor'!C15="N/A",3,0)))</f>
        <v>0</v>
      </c>
      <c r="F48" s="131"/>
      <c r="G48" s="133"/>
      <c r="H48" s="130"/>
      <c r="I48" s="20"/>
      <c r="J48" s="104">
        <v>951</v>
      </c>
      <c r="K48" s="449" t="s">
        <v>559</v>
      </c>
      <c r="L48" s="163">
        <f t="shared" si="4"/>
        <v>0</v>
      </c>
      <c r="M48"/>
      <c r="N48" s="141"/>
      <c r="P48" s="116"/>
      <c r="Q48" s="151"/>
      <c r="X48" s="158"/>
      <c r="AB48" s="158"/>
    </row>
    <row r="49" spans="1:28" ht="87.75" customHeight="1" x14ac:dyDescent="0.3">
      <c r="A49" s="123">
        <f>'TD Info Completed by Auditor'!A16</f>
        <v>953</v>
      </c>
      <c r="B49" s="63" t="s">
        <v>259</v>
      </c>
      <c r="C49" s="123" t="str">
        <f>'TD Info Completed by Auditor'!B16</f>
        <v xml:space="preserve">Is there is a going concern noted in the audit report? </v>
      </c>
      <c r="D49" s="135"/>
      <c r="E49" s="125">
        <f>IF(+'TD Info Completed by Auditor'!C16="Yes",1,IF(+'TD Info Completed by Auditor'!C16="No",2,IF(+'TD Info Completed by Auditor'!C16="N/A",3,0)))</f>
        <v>0</v>
      </c>
      <c r="F49" s="131"/>
      <c r="G49" s="133"/>
      <c r="H49" s="130"/>
      <c r="I49" s="20"/>
      <c r="J49" s="104">
        <v>953</v>
      </c>
      <c r="K49" s="549" t="s">
        <v>691</v>
      </c>
      <c r="L49" s="163">
        <f t="shared" si="4"/>
        <v>0</v>
      </c>
      <c r="N49" s="141" t="s">
        <v>270</v>
      </c>
      <c r="P49" s="116"/>
      <c r="X49" s="158" t="e">
        <v>#N/A</v>
      </c>
      <c r="Y49" s="224"/>
      <c r="AA49" s="224">
        <f>A49-J49</f>
        <v>0</v>
      </c>
      <c r="AB49" s="158">
        <f>E51-L49</f>
        <v>0</v>
      </c>
    </row>
    <row r="50" spans="1:28" ht="87.75" customHeight="1" x14ac:dyDescent="0.3">
      <c r="A50" s="123">
        <f>'TD Info Completed by Auditor'!A17</f>
        <v>955</v>
      </c>
      <c r="B50" s="63" t="s">
        <v>259</v>
      </c>
      <c r="C50" s="123" t="str">
        <f>'TD Info Completed by Auditor'!B17</f>
        <v>Number of significant deficiency findings (financial statement findings only)
Exclude findings reported in questions 907, 951</v>
      </c>
      <c r="D50" s="135"/>
      <c r="E50" s="125">
        <f>'TD Info Completed by Auditor'!C17</f>
        <v>0</v>
      </c>
      <c r="F50" s="131"/>
      <c r="G50" s="133"/>
      <c r="H50" s="130"/>
      <c r="I50" s="20"/>
      <c r="J50" s="104">
        <v>955</v>
      </c>
      <c r="K50" s="33" t="s">
        <v>558</v>
      </c>
      <c r="L50" s="163">
        <f t="shared" si="4"/>
        <v>0</v>
      </c>
      <c r="N50" s="141" t="s">
        <v>270</v>
      </c>
      <c r="P50" s="116"/>
      <c r="X50" s="158" t="e">
        <v>#N/A</v>
      </c>
      <c r="Y50" s="224"/>
      <c r="AA50" s="224">
        <f>A50-J50</f>
        <v>0</v>
      </c>
      <c r="AB50" s="158">
        <f>E53-L50</f>
        <v>0</v>
      </c>
    </row>
    <row r="51" spans="1:28" ht="87.75" customHeight="1" x14ac:dyDescent="0.3">
      <c r="A51" s="123">
        <f>'TD Info Completed by Auditor'!A18</f>
        <v>957</v>
      </c>
      <c r="B51" s="63" t="s">
        <v>259</v>
      </c>
      <c r="C51" s="123" t="str">
        <f>'TD Info Completed by Auditor'!B18</f>
        <v>Number of material weaknesses findings (financial statements findings only)
Exclude findings reported in questions  907, 951</v>
      </c>
      <c r="D51" s="135"/>
      <c r="E51" s="125">
        <f>'TD Info Completed by Auditor'!C18</f>
        <v>0</v>
      </c>
      <c r="F51" s="131"/>
      <c r="G51" s="133"/>
      <c r="H51" s="130"/>
      <c r="I51" s="20"/>
      <c r="J51" s="104">
        <v>957</v>
      </c>
      <c r="K51" s="33" t="s">
        <v>557</v>
      </c>
      <c r="L51" s="163">
        <f t="shared" si="4"/>
        <v>0</v>
      </c>
      <c r="N51" s="141" t="s">
        <v>270</v>
      </c>
      <c r="P51" s="116"/>
      <c r="X51" s="158" t="e">
        <v>#N/A</v>
      </c>
      <c r="Y51" s="224"/>
      <c r="AA51" s="224">
        <f>A51-J51</f>
        <v>0</v>
      </c>
      <c r="AB51" s="158" t="e">
        <f>#REF!-L51</f>
        <v>#REF!</v>
      </c>
    </row>
    <row r="52" spans="1:28" s="224" customFormat="1" ht="217.2" customHeight="1" x14ac:dyDescent="0.3">
      <c r="A52" s="123">
        <f>'TD Info Completed by Auditor'!A19</f>
        <v>973</v>
      </c>
      <c r="B52" s="63" t="s">
        <v>259</v>
      </c>
      <c r="C52" s="123" t="str">
        <f>'TD Info Completed by Auditor'!B19</f>
        <v>The above questions account for significant and material findings.  Were there any issues or other matters presented to the Governing Board regarding internal controls (not already listed as a material weakness or significant deficiency? If “Yes”, please indicate the number of other issues presented to the Governing Board.  This question is intended to include issues that would have a substantial negative impact on the unit financially or on internal controls. This includes matters the auditor presented to the board such as excessive employee turnover or loss of a big taxpayer.</v>
      </c>
      <c r="D52" s="135"/>
      <c r="E52" s="125">
        <f>'TD Info Completed by Auditor'!C19</f>
        <v>0</v>
      </c>
      <c r="F52" s="131"/>
      <c r="G52" s="133"/>
      <c r="H52" s="130"/>
      <c r="I52" s="20"/>
      <c r="J52" s="439">
        <v>973</v>
      </c>
      <c r="K52" s="454" t="s">
        <v>560</v>
      </c>
      <c r="L52" s="163">
        <f t="shared" si="4"/>
        <v>0</v>
      </c>
      <c r="M52"/>
      <c r="N52" s="141"/>
      <c r="P52" s="116"/>
      <c r="Q52" s="151"/>
      <c r="X52" s="158"/>
      <c r="AB52" s="158"/>
    </row>
    <row r="53" spans="1:28" ht="90.6" customHeight="1" x14ac:dyDescent="0.3">
      <c r="A53" s="123">
        <f>'TD Info Completed by Auditor'!A20</f>
        <v>959</v>
      </c>
      <c r="B53" s="63" t="s">
        <v>259</v>
      </c>
      <c r="C53" s="123" t="str">
        <f>'TD Info Completed by Auditor'!B20</f>
        <v>Did the Unit have debt service payments deferred or restructured in this fiscal year? (does not include refinancings designed to take advantage of lower interest rates)  Select Yes, No, or NA</v>
      </c>
      <c r="D53" s="135"/>
      <c r="E53" s="125">
        <f>IF(+'TD Info Completed by Auditor'!C20="Yes",1,IF(+'TD Info Completed by Auditor'!C20="No",2,IF(+'TD Info Completed by Auditor'!C20="N/A",3,0)))</f>
        <v>0</v>
      </c>
      <c r="F53" s="131"/>
      <c r="G53" s="133"/>
      <c r="H53" s="130"/>
      <c r="I53" s="20"/>
      <c r="J53" s="104">
        <v>959</v>
      </c>
      <c r="K53" s="33" t="s">
        <v>272</v>
      </c>
      <c r="L53" s="163">
        <f t="shared" si="4"/>
        <v>0</v>
      </c>
      <c r="N53" s="141" t="s">
        <v>270</v>
      </c>
      <c r="P53" s="116"/>
      <c r="X53" s="158" t="e">
        <v>#N/A</v>
      </c>
      <c r="Y53" s="224"/>
      <c r="AA53" s="224">
        <f>A53-J53</f>
        <v>0</v>
      </c>
      <c r="AB53" s="158">
        <f>E54-L53</f>
        <v>0</v>
      </c>
    </row>
    <row r="54" spans="1:28" s="224" customFormat="1" ht="118.2" customHeight="1" x14ac:dyDescent="0.3">
      <c r="A54" s="123">
        <f>'TD Info Completed by Auditor'!A21</f>
        <v>974</v>
      </c>
      <c r="B54" s="63" t="s">
        <v>259</v>
      </c>
      <c r="C54" s="123" t="str">
        <f>'TD Info Completed by Auditor'!B21</f>
        <v>Did the Unit have any of the following occur:
1.  Bond covenants were not met
2.  Debt service payments made late?  Deferred payments authorized by LGC or other state
     agencies should not be counted as late for purposes of this question.</v>
      </c>
      <c r="D54" s="135"/>
      <c r="E54" s="125">
        <f>IF(+'TD Info Completed by Auditor'!C21="Yes",1,IF(+'TD Info Completed by Auditor'!C21="No",2,IF(+'TD Info Completed by Auditor'!C21="N/A",3,0)))</f>
        <v>0</v>
      </c>
      <c r="F54" s="131"/>
      <c r="G54" s="133"/>
      <c r="H54" s="130"/>
      <c r="I54" s="20"/>
      <c r="J54" s="104">
        <v>974</v>
      </c>
      <c r="K54" s="33" t="s">
        <v>288</v>
      </c>
      <c r="L54" s="163">
        <f t="shared" si="4"/>
        <v>0</v>
      </c>
      <c r="M54"/>
      <c r="N54" s="141" t="s">
        <v>270</v>
      </c>
      <c r="P54" s="118"/>
      <c r="Q54" s="151"/>
      <c r="X54" s="158"/>
      <c r="AB54" s="158"/>
    </row>
    <row r="55" spans="1:28" ht="87.75" customHeight="1" x14ac:dyDescent="0.3">
      <c r="A55" s="123">
        <f>'TD Info Completed by Auditor'!A28</f>
        <v>975</v>
      </c>
      <c r="B55" s="63" t="s">
        <v>259</v>
      </c>
      <c r="C55" s="122" t="str">
        <f>'TD Info Completed by Auditor'!B28</f>
        <v>Does the Performance Indicator Print worksheet in this workbook have a red shaded cell?</v>
      </c>
      <c r="D55" s="135"/>
      <c r="E55" s="125">
        <f>IF(+'TD Info Completed by Auditor'!C28="Yes",1,IF(+'TD Info Completed by Auditor'!C28="No",2,IF(+'TD Info Completed by Auditor'!C28="N/A",3,0)))</f>
        <v>0</v>
      </c>
      <c r="F55" s="131"/>
      <c r="G55" s="133"/>
      <c r="H55" s="130"/>
      <c r="I55" s="20"/>
      <c r="J55" s="104">
        <v>975</v>
      </c>
      <c r="K55" s="549" t="s">
        <v>692</v>
      </c>
      <c r="L55" s="163">
        <f t="shared" si="4"/>
        <v>0</v>
      </c>
      <c r="N55" s="141" t="s">
        <v>270</v>
      </c>
      <c r="P55" s="118"/>
      <c r="Q55" s="176"/>
      <c r="X55" s="158" t="e">
        <v>#N/A</v>
      </c>
      <c r="Y55" s="224"/>
      <c r="AA55" s="224">
        <f>A55-J55</f>
        <v>0</v>
      </c>
      <c r="AB55" s="158" t="e">
        <f>#REF!-L55</f>
        <v>#REF!</v>
      </c>
    </row>
    <row r="56" spans="1:28" s="224" customFormat="1" ht="87.75" customHeight="1" x14ac:dyDescent="0.3">
      <c r="A56" s="170">
        <f>'TD Info Completed by Auditor'!A30</f>
        <v>1068</v>
      </c>
      <c r="B56" s="121"/>
      <c r="C56" s="520" t="str">
        <f>'TD Info Completed by Auditor'!B30</f>
        <v xml:space="preserve">Does the unit have a self-insurance fund? </v>
      </c>
      <c r="D56" s="135"/>
      <c r="E56" s="527">
        <f>IF(+'TD Info Completed by Auditor'!C29="Yes",1,IF(+'TD Info Completed by Auditor'!C29="No",2,IF(+'TD Info Completed by Auditor'!C29="N/A",3,0)))</f>
        <v>0</v>
      </c>
      <c r="F56" s="131"/>
      <c r="G56" s="133"/>
      <c r="H56" s="130"/>
      <c r="I56" s="20"/>
      <c r="J56" s="524">
        <v>1068</v>
      </c>
      <c r="K56" s="528" t="s">
        <v>693</v>
      </c>
      <c r="L56" s="163">
        <f t="shared" si="4"/>
        <v>0</v>
      </c>
      <c r="M56" s="102"/>
      <c r="N56" s="141"/>
      <c r="P56" s="118"/>
      <c r="Q56" s="176"/>
      <c r="X56" s="158"/>
      <c r="AB56" s="158"/>
    </row>
    <row r="57" spans="1:28" s="224" customFormat="1" ht="87.75" customHeight="1" x14ac:dyDescent="0.3">
      <c r="A57" s="170">
        <f>'TD Info Completed by Auditor'!A31</f>
        <v>1069</v>
      </c>
      <c r="B57" s="121"/>
      <c r="C57" s="520" t="str">
        <f>'TD Info Completed by Auditor'!B31</f>
        <v>If the unit is self-insured for employee health care, does the unit use a qualified consultant to establish rates and appropriate reserve levels?</v>
      </c>
      <c r="D57" s="135"/>
      <c r="E57" s="527">
        <f>IF(+'TD Info Completed by Auditor'!C30="Yes",1,IF(+'TD Info Completed by Auditor'!C30="No",2,IF(+'TD Info Completed by Auditor'!C30="N/A",3,0)))</f>
        <v>0</v>
      </c>
      <c r="F57" s="131"/>
      <c r="G57" s="133"/>
      <c r="H57" s="130"/>
      <c r="I57" s="20"/>
      <c r="J57" s="524">
        <v>1069</v>
      </c>
      <c r="K57" s="528" t="s">
        <v>694</v>
      </c>
      <c r="L57" s="163">
        <f t="shared" si="4"/>
        <v>0</v>
      </c>
      <c r="M57" s="102"/>
      <c r="N57" s="141"/>
      <c r="P57" s="118"/>
      <c r="Q57" s="176"/>
      <c r="X57" s="158"/>
      <c r="AB57" s="158"/>
    </row>
    <row r="58" spans="1:28" s="224" customFormat="1" ht="87.75" customHeight="1" x14ac:dyDescent="0.3">
      <c r="A58" s="170">
        <f>'TD Info Completed by Auditor'!A32</f>
        <v>1070</v>
      </c>
      <c r="B58" s="121"/>
      <c r="C58" s="520" t="str">
        <f>'TD Info Completed by Auditor'!B32</f>
        <v>Does the Unit have a non-state administered pension plan?
(Note - OPEB is not a pension plan.)</v>
      </c>
      <c r="D58" s="135"/>
      <c r="E58" s="527">
        <f>IF(+'TD Info Completed by Auditor'!C31="Yes",1,IF(+'TD Info Completed by Auditor'!C31="No",2,IF(+'TD Info Completed by Auditor'!C31="N/A",3,0)))</f>
        <v>0</v>
      </c>
      <c r="F58" s="131"/>
      <c r="G58" s="133"/>
      <c r="H58" s="130"/>
      <c r="I58" s="20"/>
      <c r="J58" s="524">
        <v>1070</v>
      </c>
      <c r="K58" s="528" t="s">
        <v>695</v>
      </c>
      <c r="L58" s="163">
        <f t="shared" si="4"/>
        <v>0</v>
      </c>
      <c r="M58" s="102"/>
      <c r="N58" s="141"/>
      <c r="P58" s="118"/>
      <c r="Q58" s="176"/>
      <c r="X58" s="158"/>
      <c r="AB58" s="158"/>
    </row>
    <row r="59" spans="1:28" s="224" customFormat="1" ht="87.75" customHeight="1" x14ac:dyDescent="0.3">
      <c r="A59" s="170">
        <f>'TD Info Completed by Auditor'!A33</f>
        <v>1071</v>
      </c>
      <c r="B59" s="121"/>
      <c r="C59" s="520" t="str">
        <f>'TD Info Completed by Auditor'!B33</f>
        <v>Please list the amount of ARPA funds expended in total this fiscal year for non-capital purposes.  Enter "0" if no ARPA funds expended for this fiscal year for non-capital purposes.</v>
      </c>
      <c r="D59" s="135"/>
      <c r="E59" s="529">
        <f>'TD Info Completed by Auditor'!C33</f>
        <v>0</v>
      </c>
      <c r="F59" s="131"/>
      <c r="G59" s="133"/>
      <c r="H59" s="130"/>
      <c r="I59" s="20"/>
      <c r="J59" s="524">
        <v>1071</v>
      </c>
      <c r="K59" s="528" t="s">
        <v>696</v>
      </c>
      <c r="L59" s="163">
        <f t="shared" si="4"/>
        <v>0</v>
      </c>
      <c r="M59" s="102"/>
      <c r="N59" s="141"/>
      <c r="P59" s="118"/>
      <c r="Q59" s="176"/>
      <c r="X59" s="158"/>
      <c r="AB59" s="158"/>
    </row>
    <row r="60" spans="1:28" ht="76.8" customHeight="1" x14ac:dyDescent="0.3">
      <c r="A60" s="179"/>
      <c r="B60" s="49"/>
      <c r="C60" s="180"/>
      <c r="D60" s="64"/>
      <c r="E60" s="71"/>
      <c r="F60" s="35"/>
      <c r="G60" s="65"/>
      <c r="H60" s="66"/>
      <c r="I60" s="20"/>
      <c r="J60" s="450">
        <v>998</v>
      </c>
      <c r="K60" s="438" t="s">
        <v>147</v>
      </c>
      <c r="L60" s="440" t="e">
        <f>VLOOKUP('Unit Data from Audit Worksheet'!D2,'Unit Names(H)'!$A$2:$C$7,3,FALSE)</f>
        <v>#N/A</v>
      </c>
      <c r="N60" s="142" t="s">
        <v>268</v>
      </c>
      <c r="P60" s="118"/>
      <c r="Q60" s="176"/>
      <c r="X60" s="158" t="e">
        <v>#N/A</v>
      </c>
      <c r="Y60" s="224"/>
      <c r="AA60" s="224">
        <f>A60-J60</f>
        <v>-998</v>
      </c>
      <c r="AB60" s="158" t="e">
        <f>E60-L60</f>
        <v>#N/A</v>
      </c>
    </row>
    <row r="61" spans="1:28" ht="85.8" customHeight="1" x14ac:dyDescent="0.3">
      <c r="A61" s="179"/>
      <c r="B61" s="49"/>
      <c r="C61" s="180"/>
      <c r="D61" s="181"/>
      <c r="E61" s="182"/>
      <c r="F61" s="183"/>
      <c r="G61" s="184"/>
      <c r="H61" s="185"/>
      <c r="I61" s="20"/>
      <c r="J61" s="439">
        <v>554</v>
      </c>
      <c r="K61" s="187" t="s">
        <v>171</v>
      </c>
      <c r="L61" s="173"/>
      <c r="N61"/>
      <c r="P61" s="118"/>
      <c r="Q61" s="176"/>
      <c r="X61" s="158" t="e">
        <v>#N/A</v>
      </c>
      <c r="Y61" s="224"/>
      <c r="AA61" s="224" t="e">
        <f>A61-#REF!</f>
        <v>#REF!</v>
      </c>
      <c r="AB61" s="355" t="e">
        <f>E61-#REF!</f>
        <v>#REF!</v>
      </c>
    </row>
    <row r="62" spans="1:28" ht="72.599999999999994" customHeight="1" x14ac:dyDescent="0.3">
      <c r="A62" s="179"/>
      <c r="B62" s="49"/>
      <c r="C62" s="180"/>
      <c r="D62" s="181"/>
      <c r="E62" s="182"/>
      <c r="F62" s="183"/>
      <c r="G62" s="184"/>
      <c r="H62" s="185"/>
      <c r="I62" s="20"/>
      <c r="J62" s="84">
        <v>555</v>
      </c>
      <c r="K62" s="187" t="s">
        <v>172</v>
      </c>
      <c r="L62" s="173"/>
      <c r="N62"/>
      <c r="P62" s="118"/>
      <c r="Q62" s="176"/>
      <c r="X62" s="158" t="e">
        <v>#N/A</v>
      </c>
      <c r="Y62" s="224"/>
      <c r="AA62" s="224" t="e">
        <f>A62-#REF!</f>
        <v>#REF!</v>
      </c>
      <c r="AB62" s="355" t="e">
        <f>E62-#REF!</f>
        <v>#REF!</v>
      </c>
    </row>
    <row r="63" spans="1:28" ht="55.8" customHeight="1" x14ac:dyDescent="0.3">
      <c r="A63" s="179"/>
      <c r="B63" s="49"/>
      <c r="C63" s="180"/>
      <c r="D63" s="181"/>
      <c r="E63" s="182"/>
      <c r="F63" s="183"/>
      <c r="G63" s="184"/>
      <c r="H63" s="186"/>
      <c r="I63" s="20"/>
      <c r="J63" s="84">
        <v>556</v>
      </c>
      <c r="K63" s="187" t="s">
        <v>173</v>
      </c>
      <c r="L63" s="173"/>
      <c r="N63" s="188"/>
      <c r="P63" s="118"/>
      <c r="Q63" s="176"/>
      <c r="X63" s="158" t="e">
        <v>#N/A</v>
      </c>
      <c r="Y63" s="224"/>
      <c r="AA63" s="224">
        <f t="shared" ref="AA63:AA65" si="6">A63-J61</f>
        <v>-554</v>
      </c>
      <c r="AB63" s="158">
        <f t="shared" ref="AB63:AB65" si="7">E63-L61</f>
        <v>0</v>
      </c>
    </row>
    <row r="64" spans="1:28" ht="61.2" customHeight="1" x14ac:dyDescent="0.3">
      <c r="A64" s="179"/>
      <c r="B64" s="49"/>
      <c r="C64" s="180"/>
      <c r="D64" s="181"/>
      <c r="E64" s="182"/>
      <c r="F64" s="183"/>
      <c r="G64" s="184"/>
      <c r="H64" s="186"/>
      <c r="I64" s="20"/>
      <c r="J64" s="84">
        <v>557</v>
      </c>
      <c r="K64" s="187" t="s">
        <v>174</v>
      </c>
      <c r="L64" s="173"/>
      <c r="N64" s="188"/>
      <c r="P64" s="118"/>
      <c r="Q64" s="176"/>
      <c r="X64" s="158" t="e">
        <v>#N/A</v>
      </c>
      <c r="Y64" s="224"/>
      <c r="AA64" s="224">
        <f t="shared" si="6"/>
        <v>-555</v>
      </c>
      <c r="AB64" s="158">
        <f t="shared" si="7"/>
        <v>0</v>
      </c>
    </row>
    <row r="65" spans="1:28" ht="57.6" customHeight="1" x14ac:dyDescent="0.3">
      <c r="A65" s="179"/>
      <c r="B65" s="49"/>
      <c r="C65" s="180"/>
      <c r="D65" s="181"/>
      <c r="E65" s="182"/>
      <c r="F65" s="183"/>
      <c r="G65" s="184"/>
      <c r="H65" s="186"/>
      <c r="I65" s="20"/>
      <c r="J65" s="84">
        <v>606</v>
      </c>
      <c r="K65" s="187" t="s">
        <v>234</v>
      </c>
      <c r="L65" s="173"/>
      <c r="N65" s="188"/>
      <c r="P65" s="118"/>
      <c r="Q65" s="176"/>
      <c r="X65" s="158" t="e">
        <v>#N/A</v>
      </c>
      <c r="Y65" s="224"/>
      <c r="AA65" s="224">
        <f t="shared" si="6"/>
        <v>-556</v>
      </c>
      <c r="AB65" s="158">
        <f t="shared" si="7"/>
        <v>0</v>
      </c>
    </row>
    <row r="66" spans="1:28" ht="39.75" customHeight="1" x14ac:dyDescent="0.3">
      <c r="A66" s="179"/>
      <c r="B66" s="49"/>
      <c r="C66" s="180"/>
      <c r="D66" s="181"/>
      <c r="E66" s="182"/>
      <c r="F66" s="183"/>
      <c r="G66" s="184"/>
      <c r="H66" s="186"/>
      <c r="I66" s="20"/>
      <c r="J66" s="67"/>
      <c r="K66" s="190"/>
      <c r="L66" s="191"/>
      <c r="N66" s="188"/>
      <c r="P66" s="119"/>
      <c r="X66" s="158" t="e">
        <v>#N/A</v>
      </c>
      <c r="Y66" s="224"/>
      <c r="AA66" s="224" t="e">
        <f>A66-#REF!</f>
        <v>#REF!</v>
      </c>
      <c r="AB66" s="158" t="e">
        <f>E66-#REF!</f>
        <v>#REF!</v>
      </c>
    </row>
    <row r="67" spans="1:28" ht="79.95" customHeight="1" x14ac:dyDescent="0.3">
      <c r="A67" s="123">
        <f>'Unit Data from Audit Worksheet'!A55</f>
        <v>947</v>
      </c>
      <c r="B67" s="63"/>
      <c r="C67" s="122" t="str">
        <f>'Unit Data from Audit Worksheet'!D55</f>
        <v>First name of finance officer or interim finance officer (please enter “vacant” for first name if the position is currently vacant)</v>
      </c>
      <c r="D67" s="137"/>
      <c r="E67" s="430">
        <f>'Unit Data from Audit Worksheet'!F55</f>
        <v>0</v>
      </c>
      <c r="F67" s="131" t="str">
        <f>'Unit Data from Audit Worksheet'!G55</f>
        <v>Please do not leave blank</v>
      </c>
      <c r="G67" s="133"/>
      <c r="H67" s="130"/>
      <c r="I67" s="20"/>
      <c r="J67" s="86">
        <v>947</v>
      </c>
      <c r="K67" s="192" t="s">
        <v>212</v>
      </c>
      <c r="L67" s="193">
        <f t="shared" ref="L67:L78" si="8">IF(D67="",E67,D67)</f>
        <v>0</v>
      </c>
      <c r="N67" s="188"/>
      <c r="P67" s="119"/>
      <c r="X67" s="158" t="e">
        <v>#N/A</v>
      </c>
      <c r="Y67" s="224"/>
      <c r="AA67" s="224" t="e">
        <f>#REF!-#REF!</f>
        <v>#REF!</v>
      </c>
      <c r="AB67" s="158" t="e">
        <f>#REF!-#REF!</f>
        <v>#REF!</v>
      </c>
    </row>
    <row r="68" spans="1:28" s="16" customFormat="1" ht="75" customHeight="1" x14ac:dyDescent="0.3">
      <c r="A68" s="123">
        <f>'Unit Data from Audit Worksheet'!A56</f>
        <v>948</v>
      </c>
      <c r="B68" s="63"/>
      <c r="C68" s="122" t="str">
        <f>'Unit Data from Audit Worksheet'!D56</f>
        <v>Last name of finance officer or interim finance officer (please enter “vacant” for last name if the position is currently vacant)</v>
      </c>
      <c r="D68" s="137"/>
      <c r="E68" s="194">
        <f>'Unit Data from Audit Worksheet'!F56</f>
        <v>0</v>
      </c>
      <c r="F68" s="131" t="str">
        <f>'Unit Data from Audit Worksheet'!G56</f>
        <v>Please do not leave blank</v>
      </c>
      <c r="G68" s="133"/>
      <c r="H68" s="130"/>
      <c r="I68" s="20"/>
      <c r="J68" s="86">
        <v>948</v>
      </c>
      <c r="K68" s="192" t="s">
        <v>213</v>
      </c>
      <c r="L68" s="193">
        <f t="shared" si="8"/>
        <v>0</v>
      </c>
      <c r="M68"/>
      <c r="N68" s="141"/>
      <c r="P68" s="119"/>
      <c r="Q68" s="151"/>
      <c r="R68" s="2"/>
      <c r="S68" s="2"/>
      <c r="T68" s="2"/>
      <c r="U68" s="2"/>
      <c r="V68" s="2"/>
      <c r="W68" s="2"/>
      <c r="X68" s="158" t="e">
        <v>#N/A</v>
      </c>
      <c r="Y68" s="224"/>
      <c r="Z68" s="2"/>
      <c r="AA68" s="224" t="e">
        <f>#REF!-J66</f>
        <v>#REF!</v>
      </c>
      <c r="AB68" s="158" t="e">
        <f>#REF!-L66</f>
        <v>#REF!</v>
      </c>
    </row>
    <row r="69" spans="1:28" ht="99" customHeight="1" x14ac:dyDescent="0.3">
      <c r="A69" s="123">
        <f>'Unit Data from Audit Worksheet'!A57</f>
        <v>949</v>
      </c>
      <c r="B69" s="63"/>
      <c r="C69" s="122" t="str">
        <f>'Unit Data from Audit Worksheet'!D57</f>
        <v>Is the finance officer serving in a permanent role or an interim role? (select permanent/interim/vacant)</v>
      </c>
      <c r="D69" s="137"/>
      <c r="E69" s="95">
        <f>'Unit Data from Audit Worksheet'!F57</f>
        <v>0</v>
      </c>
      <c r="F69" s="131" t="str">
        <f>'Unit Data from Audit Worksheet'!G57</f>
        <v>Please do not leave blank</v>
      </c>
      <c r="G69" s="133"/>
      <c r="H69" s="130"/>
      <c r="I69" s="20"/>
      <c r="J69" s="86">
        <v>949</v>
      </c>
      <c r="K69" s="192" t="s">
        <v>231</v>
      </c>
      <c r="L69" s="193">
        <f t="shared" si="8"/>
        <v>0</v>
      </c>
      <c r="N69" s="188"/>
      <c r="P69" s="119"/>
      <c r="Q69" s="45"/>
      <c r="X69" s="158">
        <v>947</v>
      </c>
      <c r="Y69" s="2">
        <v>947</v>
      </c>
      <c r="AA69" s="224">
        <f t="shared" ref="AA69:AA77" si="9">A67-J67</f>
        <v>0</v>
      </c>
      <c r="AB69" s="158" t="b">
        <f t="shared" ref="AB69:AB77" si="10">EXACT(E67,L67)</f>
        <v>1</v>
      </c>
    </row>
    <row r="70" spans="1:28" ht="128.25" customHeight="1" x14ac:dyDescent="0.3">
      <c r="A70" s="123">
        <f>'Unit Data from Audit Worksheet'!A58</f>
        <v>950</v>
      </c>
      <c r="B70" s="63"/>
      <c r="C70" s="122" t="str">
        <f>'Unit Data from Audit Worksheet'!D58</f>
        <v>Has the finance officer been formally appointed by the local government, public authority, or designated official?  (Y/N)</v>
      </c>
      <c r="D70" s="137"/>
      <c r="E70" s="95">
        <f>'Unit Data from Audit Worksheet'!F58</f>
        <v>0</v>
      </c>
      <c r="F70" s="131" t="str">
        <f>'Unit Data from Audit Worksheet'!G58</f>
        <v>Please do not leave blank</v>
      </c>
      <c r="G70" s="133"/>
      <c r="H70" s="130"/>
      <c r="I70" s="20"/>
      <c r="J70" s="86">
        <v>950</v>
      </c>
      <c r="K70" s="192" t="s">
        <v>232</v>
      </c>
      <c r="L70" s="193">
        <f t="shared" si="8"/>
        <v>0</v>
      </c>
      <c r="N70" s="188"/>
      <c r="P70" s="119"/>
      <c r="X70" s="158">
        <v>948</v>
      </c>
      <c r="Y70" s="2">
        <v>948</v>
      </c>
      <c r="AA70" s="224">
        <f t="shared" si="9"/>
        <v>0</v>
      </c>
      <c r="AB70" s="158" t="b">
        <f t="shared" si="10"/>
        <v>1</v>
      </c>
    </row>
    <row r="71" spans="1:28" ht="126" customHeight="1" x14ac:dyDescent="0.3">
      <c r="A71" s="123">
        <f>'Unit Data from Audit Worksheet'!A59</f>
        <v>952</v>
      </c>
      <c r="B71" s="63"/>
      <c r="C71" s="122" t="str">
        <f>'Unit Data from Audit Worksheet'!D59</f>
        <v>Date on which the local government, public authority, or designated official appointed the finance officer?     Date Format  MM/DD/YYYY</v>
      </c>
      <c r="D71" s="137"/>
      <c r="E71" s="415" t="str">
        <f>IF('Unit Data from Audit Worksheet'!F59&gt;0,'Unit Data from Audit Worksheet'!F59," ")</f>
        <v xml:space="preserve"> </v>
      </c>
      <c r="F71" s="131" t="str">
        <f>'Unit Data from Audit Worksheet'!G59</f>
        <v>Leave blank if data not available</v>
      </c>
      <c r="G71" s="133"/>
      <c r="H71" s="130"/>
      <c r="I71" s="20"/>
      <c r="J71" s="86">
        <v>952</v>
      </c>
      <c r="K71" s="192" t="s">
        <v>233</v>
      </c>
      <c r="L71" s="195" t="str">
        <f t="shared" si="8"/>
        <v xml:space="preserve"> </v>
      </c>
      <c r="N71" s="188"/>
      <c r="P71" s="119"/>
      <c r="X71" s="158">
        <v>949</v>
      </c>
      <c r="Y71" s="2">
        <v>949</v>
      </c>
      <c r="AA71" s="224">
        <f t="shared" si="9"/>
        <v>0</v>
      </c>
      <c r="AB71" s="158" t="b">
        <f t="shared" si="10"/>
        <v>1</v>
      </c>
    </row>
    <row r="72" spans="1:28" ht="153.75" customHeight="1" x14ac:dyDescent="0.3">
      <c r="A72" s="196">
        <f>'Unit Data from Audit Worksheet'!A67</f>
        <v>960</v>
      </c>
      <c r="B72" s="91"/>
      <c r="C72" s="92" t="str">
        <f>'Unit Data from Audit Worksheet'!B67</f>
        <v>Name of Finance Officer</v>
      </c>
      <c r="D72" s="137"/>
      <c r="E72" s="197">
        <f>'Unit Data from Audit Worksheet'!D67</f>
        <v>0</v>
      </c>
      <c r="F72" s="198" t="str">
        <f>'Unit Data from Audit Worksheet'!F67</f>
        <v>Required</v>
      </c>
      <c r="G72" s="133"/>
      <c r="H72" s="130"/>
      <c r="I72" s="20"/>
      <c r="J72" s="94">
        <v>960</v>
      </c>
      <c r="K72" s="199" t="s">
        <v>229</v>
      </c>
      <c r="L72" s="200">
        <f t="shared" si="8"/>
        <v>0</v>
      </c>
      <c r="N72" s="188"/>
      <c r="P72" s="119"/>
      <c r="X72" s="158">
        <v>956</v>
      </c>
      <c r="Y72" s="2">
        <v>956</v>
      </c>
      <c r="AA72" s="224" t="e">
        <f>#REF!-#REF!</f>
        <v>#REF!</v>
      </c>
      <c r="AB72" s="158" t="e">
        <f>EXACT(#REF!,#REF!)</f>
        <v>#REF!</v>
      </c>
    </row>
    <row r="73" spans="1:28" ht="42" customHeight="1" x14ac:dyDescent="0.3">
      <c r="A73" s="196">
        <f>'Unit Data from Audit Worksheet'!A68</f>
        <v>962</v>
      </c>
      <c r="B73" s="91"/>
      <c r="C73" s="92" t="str">
        <f>'Unit Data from Audit Worksheet'!B68</f>
        <v>Title of Official</v>
      </c>
      <c r="D73" s="137"/>
      <c r="E73" s="197">
        <f>'Unit Data from Audit Worksheet'!D68</f>
        <v>0</v>
      </c>
      <c r="F73" s="198" t="str">
        <f>'Unit Data from Audit Worksheet'!F68</f>
        <v>Required</v>
      </c>
      <c r="G73" s="133"/>
      <c r="H73" s="130"/>
      <c r="I73" s="20"/>
      <c r="J73" s="94">
        <v>962</v>
      </c>
      <c r="K73" s="199" t="s">
        <v>209</v>
      </c>
      <c r="L73" s="200">
        <f t="shared" si="8"/>
        <v>0</v>
      </c>
      <c r="N73" s="188"/>
      <c r="P73" s="119"/>
      <c r="X73" s="158">
        <v>958</v>
      </c>
      <c r="Y73" s="2">
        <v>958</v>
      </c>
      <c r="AA73" s="224" t="e">
        <f>#REF!-#REF!</f>
        <v>#REF!</v>
      </c>
      <c r="AB73" s="158" t="e">
        <f>EXACT(#REF!,#REF!)</f>
        <v>#REF!</v>
      </c>
    </row>
    <row r="74" spans="1:28" ht="34.200000000000003" customHeight="1" x14ac:dyDescent="0.3">
      <c r="A74" s="196">
        <f>'Unit Data from Audit Worksheet'!A69</f>
        <v>964</v>
      </c>
      <c r="B74" s="91"/>
      <c r="C74" s="93" t="str">
        <f>'Unit Data from Audit Worksheet'!B69</f>
        <v>Date                     (Enter as "MM/DD/YYYY")</v>
      </c>
      <c r="D74" s="137"/>
      <c r="E74" s="201" t="str">
        <f>IF('Unit Data from Audit Worksheet'!D69&gt;0,'Unit Data from Audit Worksheet'!D69," ")</f>
        <v xml:space="preserve"> </v>
      </c>
      <c r="F74" s="198" t="str">
        <f>'Unit Data from Audit Worksheet'!F69</f>
        <v>Required</v>
      </c>
      <c r="G74" s="357"/>
      <c r="H74" s="130"/>
      <c r="I74" s="20"/>
      <c r="J74" s="94">
        <v>964</v>
      </c>
      <c r="K74" s="199" t="s">
        <v>242</v>
      </c>
      <c r="L74" s="202" t="str">
        <f t="shared" si="8"/>
        <v xml:space="preserve"> </v>
      </c>
      <c r="N74" s="172"/>
      <c r="P74" s="119"/>
      <c r="X74" s="158">
        <v>960</v>
      </c>
      <c r="Y74" s="2">
        <v>960</v>
      </c>
      <c r="AA74" s="224">
        <f t="shared" si="9"/>
        <v>0</v>
      </c>
      <c r="AB74" s="158" t="b">
        <f t="shared" si="10"/>
        <v>1</v>
      </c>
    </row>
    <row r="75" spans="1:28" ht="40.200000000000003" customHeight="1" x14ac:dyDescent="0.3">
      <c r="A75" s="196">
        <f>'Unit Data from Audit Worksheet'!A70</f>
        <v>966</v>
      </c>
      <c r="B75" s="91"/>
      <c r="C75" s="92" t="s">
        <v>451</v>
      </c>
      <c r="D75" s="137"/>
      <c r="E75" s="356" t="str">
        <f>_xlfn.TEXTJOIN(",",,TEXT('Unit Data from Audit Worksheet'!D70,"###-###-####")," "&amp;'Unit Data from Audit Worksheet'!D71)</f>
        <v xml:space="preserve">--, </v>
      </c>
      <c r="F75" s="198" t="str">
        <f>'Unit Data from Audit Worksheet'!F70</f>
        <v>Required</v>
      </c>
      <c r="G75" s="133"/>
      <c r="H75" s="130"/>
      <c r="I75" s="20"/>
      <c r="J75" s="94">
        <v>966</v>
      </c>
      <c r="K75" s="199" t="s">
        <v>210</v>
      </c>
      <c r="L75" s="200" t="str">
        <f t="shared" si="8"/>
        <v xml:space="preserve">--, </v>
      </c>
      <c r="N75" s="172"/>
      <c r="P75" s="119"/>
      <c r="X75" s="158">
        <v>962</v>
      </c>
      <c r="Y75" s="2">
        <v>962</v>
      </c>
      <c r="AA75" s="224">
        <f t="shared" si="9"/>
        <v>0</v>
      </c>
      <c r="AB75" s="158" t="b">
        <f t="shared" si="10"/>
        <v>1</v>
      </c>
    </row>
    <row r="76" spans="1:28" ht="40.200000000000003" customHeight="1" x14ac:dyDescent="0.3">
      <c r="A76" s="196">
        <f>'Unit Data from Audit Worksheet'!A72</f>
        <v>968</v>
      </c>
      <c r="B76" s="91"/>
      <c r="C76" s="92" t="str">
        <f>'Unit Data from Audit Worksheet'!B72</f>
        <v>E-mail address</v>
      </c>
      <c r="D76" s="137"/>
      <c r="E76" s="197">
        <f>'Unit Data from Audit Worksheet'!D72</f>
        <v>0</v>
      </c>
      <c r="F76" s="198" t="str">
        <f>'Unit Data from Audit Worksheet'!F72</f>
        <v>Required</v>
      </c>
      <c r="G76" s="133"/>
      <c r="H76" s="130"/>
      <c r="I76" s="20"/>
      <c r="J76" s="94">
        <v>968</v>
      </c>
      <c r="K76" s="199" t="s">
        <v>211</v>
      </c>
      <c r="L76" s="200">
        <f t="shared" si="8"/>
        <v>0</v>
      </c>
      <c r="N76" s="172"/>
      <c r="P76" s="119"/>
      <c r="X76" s="158">
        <v>964</v>
      </c>
      <c r="Y76" s="2">
        <v>964</v>
      </c>
      <c r="AA76" s="224">
        <f t="shared" si="9"/>
        <v>0</v>
      </c>
      <c r="AB76" s="158" t="b">
        <f t="shared" si="10"/>
        <v>1</v>
      </c>
    </row>
    <row r="77" spans="1:28" ht="82.95" customHeight="1" x14ac:dyDescent="0.3">
      <c r="A77" s="203">
        <v>980</v>
      </c>
      <c r="B77" s="140" t="s">
        <v>259</v>
      </c>
      <c r="C77" s="143" t="str">
        <f>'TD Info Completed by Auditor'!B27</f>
        <v>Date the auditor presented or plans to present Financial Performance Indicators of Concern (FPIC) to the Governing Board.  If there are no FPICs to present to the governing board,  enter "7/1/2023" to indicate that a FPIC response is not required.</v>
      </c>
      <c r="D77" s="137"/>
      <c r="E77" s="458" t="str">
        <f>IF('TD Info Completed by Auditor'!C27&gt;0,'TD Info Completed by Auditor'!C27," ")</f>
        <v xml:space="preserve"> </v>
      </c>
      <c r="F77" s="204" t="s">
        <v>269</v>
      </c>
      <c r="G77" s="133"/>
      <c r="H77" s="130"/>
      <c r="I77" s="20"/>
      <c r="J77" s="144">
        <v>980</v>
      </c>
      <c r="K77" s="145" t="s">
        <v>258</v>
      </c>
      <c r="L77" s="205" t="str">
        <f t="shared" si="8"/>
        <v xml:space="preserve"> </v>
      </c>
      <c r="N77" s="172"/>
      <c r="P77" s="119"/>
      <c r="X77" s="158">
        <v>966</v>
      </c>
      <c r="Y77" s="2">
        <v>966</v>
      </c>
      <c r="AA77" s="224">
        <f t="shared" si="9"/>
        <v>0</v>
      </c>
      <c r="AB77" s="158" t="b">
        <f t="shared" si="10"/>
        <v>1</v>
      </c>
    </row>
    <row r="78" spans="1:28" s="224" customFormat="1" ht="82.95" customHeight="1" x14ac:dyDescent="0.3">
      <c r="A78" s="203">
        <f>'TD Info Completed by Auditor'!A26</f>
        <v>1079</v>
      </c>
      <c r="B78" s="140"/>
      <c r="C78" s="143" t="str">
        <f>'TD Info Completed by Auditor'!B26</f>
        <v>What date was the audit report submitted to the LGC?  (Note audit reports are due four months after fiscal year end regardless of the contract submission date.)  Enter as "MM/DD/YYYY"</v>
      </c>
      <c r="D78" s="137"/>
      <c r="E78" s="458">
        <f>'TD Info Completed by Auditor'!C26</f>
        <v>0</v>
      </c>
      <c r="F78" s="204"/>
      <c r="G78" s="133"/>
      <c r="H78" s="130"/>
      <c r="I78" s="20"/>
      <c r="J78" s="530">
        <v>1079</v>
      </c>
      <c r="K78" s="531" t="s">
        <v>697</v>
      </c>
      <c r="L78" s="205">
        <f t="shared" si="8"/>
        <v>0</v>
      </c>
      <c r="M78" s="102"/>
      <c r="N78" s="172"/>
      <c r="P78" s="119"/>
      <c r="Q78" s="151"/>
      <c r="X78" s="158"/>
      <c r="AB78" s="158"/>
    </row>
    <row r="79" spans="1:28" ht="63.6" customHeight="1" x14ac:dyDescent="0.3">
      <c r="A79" s="179"/>
      <c r="B79" s="49"/>
      <c r="C79" s="180"/>
      <c r="D79" s="181"/>
      <c r="E79" s="182"/>
      <c r="F79" s="183"/>
      <c r="G79" s="184"/>
      <c r="H79" s="185"/>
      <c r="I79" s="20"/>
      <c r="J79" s="86">
        <v>999</v>
      </c>
      <c r="K79" s="192" t="s">
        <v>148</v>
      </c>
      <c r="L79" s="460" t="e">
        <f>'Unit Data from Audit Worksheet'!D3</f>
        <v>#N/A</v>
      </c>
      <c r="N79" s="206" t="s">
        <v>704</v>
      </c>
      <c r="P79" s="119"/>
      <c r="X79" s="158">
        <v>968</v>
      </c>
      <c r="Y79" s="2">
        <v>968</v>
      </c>
      <c r="AA79" s="224">
        <f>A76-J76</f>
        <v>0</v>
      </c>
      <c r="AB79" s="158" t="b">
        <f>EXACT(E76,L76)</f>
        <v>1</v>
      </c>
    </row>
    <row r="80" spans="1:28" customFormat="1" ht="33" customHeight="1" x14ac:dyDescent="0.3"/>
    <row r="81" spans="1:27" customFormat="1" ht="33" customHeight="1" x14ac:dyDescent="0.3"/>
    <row r="82" spans="1:27" ht="29.4" customHeight="1" x14ac:dyDescent="0.3">
      <c r="C82" s="410"/>
      <c r="D82" s="208"/>
      <c r="E82" s="209"/>
      <c r="F82" s="209"/>
      <c r="G82" s="210"/>
      <c r="H82" s="209"/>
      <c r="I82" s="109"/>
      <c r="K82" s="431" t="s">
        <v>473</v>
      </c>
      <c r="L82" s="432" t="e">
        <f>SUM(L4:L65)</f>
        <v>#N/A</v>
      </c>
      <c r="N82" s="3"/>
      <c r="P82" s="119"/>
      <c r="AA82" s="224"/>
    </row>
    <row r="83" spans="1:27" s="224" customFormat="1" ht="27.6" customHeight="1" x14ac:dyDescent="0.3">
      <c r="A83"/>
      <c r="B83"/>
      <c r="C83"/>
      <c r="D83"/>
      <c r="E83"/>
      <c r="F83"/>
      <c r="G83" s="210"/>
      <c r="H83" s="209"/>
      <c r="I83" s="109"/>
      <c r="J83" s="4"/>
      <c r="K83" s="433" t="s">
        <v>462</v>
      </c>
      <c r="L83" s="432"/>
      <c r="M83"/>
      <c r="N83" s="3"/>
      <c r="P83" s="119"/>
      <c r="Q83" s="151"/>
    </row>
    <row r="84" spans="1:27" ht="31.2" customHeight="1" x14ac:dyDescent="0.7">
      <c r="A84" s="123"/>
      <c r="B84" s="123"/>
      <c r="C84" s="44"/>
      <c r="D84" s="43"/>
      <c r="E84" s="52"/>
      <c r="F84" s="43"/>
      <c r="G84" s="210"/>
      <c r="H84" s="209"/>
      <c r="I84" s="211"/>
      <c r="J84" s="75"/>
      <c r="K84" s="74"/>
      <c r="L84" s="432" t="e">
        <f>L82-L83</f>
        <v>#N/A</v>
      </c>
      <c r="N84" s="3"/>
      <c r="P84" s="119"/>
      <c r="AA84" s="224"/>
    </row>
    <row r="85" spans="1:27" x14ac:dyDescent="0.3">
      <c r="A85" s="109"/>
      <c r="B85" s="109"/>
      <c r="C85" s="109"/>
      <c r="D85" s="109"/>
      <c r="E85" s="109"/>
      <c r="F85" s="209"/>
      <c r="G85" s="210"/>
      <c r="H85" s="209"/>
      <c r="I85" s="211"/>
      <c r="K85" s="8"/>
      <c r="L85" s="212"/>
      <c r="N85" s="3"/>
      <c r="P85" s="119"/>
      <c r="AA85" s="224"/>
    </row>
    <row r="86" spans="1:27" ht="117" customHeight="1" x14ac:dyDescent="0.3">
      <c r="A86" s="109"/>
      <c r="B86" s="109"/>
      <c r="C86" s="109"/>
      <c r="D86" s="109"/>
      <c r="E86" s="109"/>
      <c r="F86" s="209"/>
      <c r="G86" s="210"/>
      <c r="H86" s="209"/>
      <c r="I86" s="211"/>
      <c r="K86" s="8"/>
      <c r="L86" s="212"/>
      <c r="N86" s="3"/>
      <c r="P86" s="119"/>
      <c r="Y86" s="224">
        <v>590</v>
      </c>
      <c r="AA86" s="224"/>
    </row>
    <row r="87" spans="1:27" ht="25.2" customHeight="1" x14ac:dyDescent="0.3">
      <c r="A87" s="109"/>
      <c r="B87" s="109"/>
      <c r="C87" s="109"/>
      <c r="D87" s="109"/>
      <c r="E87" s="109"/>
      <c r="F87" s="209"/>
      <c r="G87" s="210"/>
      <c r="H87" s="209"/>
      <c r="I87" s="211"/>
      <c r="K87" s="8"/>
      <c r="L87" s="212"/>
      <c r="P87" s="119"/>
      <c r="X87" s="158">
        <f>SUM(X5:X41)</f>
        <v>7739</v>
      </c>
      <c r="Y87" s="2">
        <v>96734</v>
      </c>
      <c r="AA87" s="224"/>
    </row>
    <row r="88" spans="1:27" x14ac:dyDescent="0.3">
      <c r="A88" s="109"/>
      <c r="B88" s="109"/>
      <c r="C88" s="109"/>
      <c r="D88" s="109"/>
      <c r="E88" s="109"/>
      <c r="F88" s="209"/>
      <c r="G88" s="210"/>
      <c r="H88" s="209"/>
      <c r="I88" s="211"/>
      <c r="K88" s="8"/>
      <c r="L88" s="212"/>
      <c r="P88" s="119"/>
      <c r="X88" s="158">
        <f>SUM(X69:X79)</f>
        <v>9578</v>
      </c>
      <c r="AA88" s="224"/>
    </row>
    <row r="89" spans="1:27" ht="18.75" customHeight="1" x14ac:dyDescent="0.3">
      <c r="A89" s="109"/>
      <c r="B89" s="109"/>
      <c r="C89" s="109"/>
      <c r="D89" s="109"/>
      <c r="E89" s="109"/>
      <c r="F89" s="209"/>
      <c r="G89" s="210"/>
      <c r="H89" s="209"/>
      <c r="I89" s="211"/>
      <c r="K89" s="8"/>
      <c r="L89" s="212"/>
      <c r="P89" s="119"/>
      <c r="Y89" s="2" t="s">
        <v>314</v>
      </c>
      <c r="AA89" s="224"/>
    </row>
    <row r="90" spans="1:27" ht="30.75" customHeight="1" x14ac:dyDescent="0.3">
      <c r="A90" s="109"/>
      <c r="B90" s="109"/>
      <c r="C90" s="109"/>
      <c r="D90" s="109"/>
      <c r="E90" s="109"/>
      <c r="F90" s="209"/>
      <c r="G90" s="210"/>
      <c r="H90" s="209"/>
      <c r="I90" s="211"/>
      <c r="K90" s="8"/>
      <c r="L90" s="212"/>
      <c r="P90" s="119"/>
      <c r="X90" s="158">
        <f>SUM(X87:X89)</f>
        <v>17317</v>
      </c>
      <c r="Y90" s="2">
        <f>Y87</f>
        <v>96734</v>
      </c>
      <c r="Z90" s="158">
        <f>X90-Y90</f>
        <v>-79417</v>
      </c>
      <c r="AA90" s="224"/>
    </row>
    <row r="91" spans="1:27" ht="30.75" customHeight="1" x14ac:dyDescent="0.3">
      <c r="A91" s="109"/>
      <c r="B91" s="109"/>
      <c r="C91" s="109"/>
      <c r="D91" s="109"/>
      <c r="E91" s="109"/>
      <c r="F91" s="209"/>
      <c r="G91" s="210"/>
      <c r="H91" s="209"/>
      <c r="I91" s="211"/>
      <c r="K91" s="8"/>
      <c r="L91" s="212"/>
      <c r="P91" s="119"/>
      <c r="AA91" s="224"/>
    </row>
    <row r="92" spans="1:27" ht="30.75" customHeight="1" x14ac:dyDescent="0.3">
      <c r="A92" s="109"/>
      <c r="B92" s="109"/>
      <c r="C92" s="109"/>
      <c r="D92" s="109"/>
      <c r="E92" s="109"/>
      <c r="F92" s="209"/>
      <c r="G92" s="210"/>
      <c r="H92" s="209"/>
      <c r="I92" s="211"/>
      <c r="K92" s="8"/>
      <c r="L92" s="212"/>
      <c r="P92" s="119"/>
      <c r="AA92" s="224"/>
    </row>
    <row r="93" spans="1:27" ht="30.75" customHeight="1" x14ac:dyDescent="0.3">
      <c r="A93" s="109"/>
      <c r="B93" s="109"/>
      <c r="C93" s="109"/>
      <c r="D93" s="109"/>
      <c r="E93" s="109"/>
      <c r="I93" s="211"/>
      <c r="K93" s="8"/>
      <c r="L93" s="212"/>
      <c r="P93" s="119"/>
      <c r="AA93" s="224"/>
    </row>
    <row r="94" spans="1:27" ht="30.75" customHeight="1" x14ac:dyDescent="0.3">
      <c r="A94" s="109"/>
      <c r="B94" s="109"/>
      <c r="C94" s="109"/>
      <c r="D94" s="109"/>
      <c r="E94" s="109"/>
      <c r="I94" s="211"/>
      <c r="L94" s="212"/>
      <c r="P94" s="119"/>
      <c r="AA94" s="224"/>
    </row>
    <row r="95" spans="1:27" x14ac:dyDescent="0.3">
      <c r="A95" s="4"/>
      <c r="B95" s="213"/>
      <c r="C95" s="18"/>
      <c r="D95" s="42"/>
      <c r="I95" s="211"/>
      <c r="L95" s="212"/>
      <c r="P95" s="119"/>
      <c r="AA95" s="224"/>
    </row>
    <row r="96" spans="1:27" x14ac:dyDescent="0.3">
      <c r="A96" s="4"/>
      <c r="B96" s="213"/>
      <c r="C96" s="18"/>
      <c r="D96" s="42"/>
      <c r="I96" s="211"/>
      <c r="L96" s="212"/>
      <c r="P96" s="119"/>
      <c r="AA96" s="224"/>
    </row>
    <row r="97" spans="1:27" x14ac:dyDescent="0.3">
      <c r="D97" s="42"/>
      <c r="I97" s="211"/>
      <c r="P97" s="119"/>
      <c r="AA97" s="224"/>
    </row>
    <row r="98" spans="1:27" x14ac:dyDescent="0.3">
      <c r="D98" s="42"/>
      <c r="P98" s="119"/>
      <c r="AA98" s="224"/>
    </row>
    <row r="99" spans="1:27" x14ac:dyDescent="0.3">
      <c r="D99" s="42"/>
      <c r="P99" s="119"/>
      <c r="AA99" s="224"/>
    </row>
    <row r="100" spans="1:27" x14ac:dyDescent="0.3">
      <c r="D100" s="42"/>
      <c r="P100" s="119"/>
      <c r="AA100" s="224"/>
    </row>
    <row r="101" spans="1:27" x14ac:dyDescent="0.3">
      <c r="A101" s="4"/>
      <c r="B101" s="213"/>
      <c r="C101" s="18"/>
      <c r="D101" s="42"/>
      <c r="P101" s="119"/>
      <c r="AA101" s="224"/>
    </row>
    <row r="102" spans="1:27" x14ac:dyDescent="0.3">
      <c r="A102" s="4"/>
      <c r="B102" s="213"/>
      <c r="C102" s="18"/>
      <c r="D102" s="42"/>
      <c r="P102" s="119"/>
      <c r="AA102" s="224"/>
    </row>
    <row r="103" spans="1:27" x14ac:dyDescent="0.3">
      <c r="D103" s="42"/>
      <c r="P103" s="119"/>
      <c r="AA103" s="224"/>
    </row>
    <row r="104" spans="1:27" x14ac:dyDescent="0.3">
      <c r="D104" s="42"/>
      <c r="P104" s="119"/>
      <c r="AA104" s="224"/>
    </row>
    <row r="105" spans="1:27" x14ac:dyDescent="0.3">
      <c r="D105" s="42"/>
      <c r="P105" s="119"/>
      <c r="AA105" s="224"/>
    </row>
    <row r="106" spans="1:27" x14ac:dyDescent="0.3">
      <c r="D106" s="42"/>
      <c r="P106" s="119"/>
      <c r="AA106" s="224"/>
    </row>
    <row r="107" spans="1:27" x14ac:dyDescent="0.3">
      <c r="A107" s="4"/>
      <c r="B107" s="213"/>
      <c r="C107" s="18"/>
      <c r="D107" s="42"/>
      <c r="P107" s="119"/>
      <c r="AA107" s="224"/>
    </row>
    <row r="108" spans="1:27" x14ac:dyDescent="0.3">
      <c r="A108" s="4"/>
      <c r="B108" s="213"/>
      <c r="C108" s="18"/>
      <c r="D108" s="42"/>
      <c r="P108" s="119"/>
      <c r="AA108" s="224"/>
    </row>
    <row r="109" spans="1:27" x14ac:dyDescent="0.3">
      <c r="D109" s="42"/>
      <c r="P109" s="119"/>
      <c r="AA109" s="224"/>
    </row>
    <row r="110" spans="1:27" x14ac:dyDescent="0.3">
      <c r="D110" s="42"/>
      <c r="P110" s="119"/>
      <c r="AA110" s="224"/>
    </row>
    <row r="111" spans="1:27" x14ac:dyDescent="0.3">
      <c r="D111" s="42"/>
      <c r="P111" s="119"/>
      <c r="AA111" s="224"/>
    </row>
    <row r="112" spans="1:27" x14ac:dyDescent="0.3">
      <c r="D112" s="42"/>
      <c r="P112" s="119"/>
      <c r="AA112" s="224"/>
    </row>
    <row r="113" spans="1:27" x14ac:dyDescent="0.3">
      <c r="A113" s="4"/>
      <c r="B113" s="213"/>
      <c r="C113" s="18"/>
      <c r="D113" s="42"/>
      <c r="P113" s="119"/>
      <c r="AA113" s="224"/>
    </row>
    <row r="114" spans="1:27" x14ac:dyDescent="0.3">
      <c r="A114" s="4"/>
      <c r="B114" s="213"/>
      <c r="C114" s="18"/>
      <c r="D114" s="42"/>
      <c r="P114" s="119"/>
      <c r="AA114" s="224"/>
    </row>
    <row r="115" spans="1:27" x14ac:dyDescent="0.3">
      <c r="A115" s="4"/>
      <c r="B115" s="213"/>
      <c r="C115" s="18"/>
      <c r="D115" s="42"/>
      <c r="P115" s="119"/>
      <c r="AA115" s="224"/>
    </row>
    <row r="116" spans="1:27" x14ac:dyDescent="0.3">
      <c r="A116" s="4"/>
      <c r="B116" s="213"/>
      <c r="C116" s="18"/>
      <c r="D116" s="42"/>
      <c r="P116" s="119"/>
      <c r="AA116" s="224"/>
    </row>
    <row r="117" spans="1:27" x14ac:dyDescent="0.3">
      <c r="D117" s="42"/>
      <c r="P117" s="119"/>
      <c r="AA117" s="224"/>
    </row>
    <row r="118" spans="1:27" x14ac:dyDescent="0.3">
      <c r="D118" s="42"/>
      <c r="P118" s="119"/>
      <c r="AA118" s="224"/>
    </row>
    <row r="119" spans="1:27" x14ac:dyDescent="0.3">
      <c r="D119" s="42"/>
      <c r="P119" s="119"/>
      <c r="AA119" s="224"/>
    </row>
    <row r="120" spans="1:27" x14ac:dyDescent="0.3">
      <c r="A120" s="4"/>
      <c r="B120" s="213"/>
      <c r="C120" s="18"/>
      <c r="D120" s="42"/>
      <c r="P120" s="119"/>
      <c r="AA120" s="224"/>
    </row>
    <row r="121" spans="1:27" x14ac:dyDescent="0.3">
      <c r="A121" s="4"/>
      <c r="B121" s="213"/>
      <c r="C121" s="18"/>
      <c r="D121" s="42"/>
      <c r="P121" s="119"/>
      <c r="AA121" s="224"/>
    </row>
    <row r="122" spans="1:27" x14ac:dyDescent="0.3">
      <c r="A122" s="4"/>
      <c r="B122" s="213"/>
      <c r="C122" s="18"/>
      <c r="D122" s="42"/>
      <c r="P122" s="119"/>
      <c r="AA122" s="224"/>
    </row>
    <row r="123" spans="1:27" x14ac:dyDescent="0.3">
      <c r="A123" s="4"/>
      <c r="B123" s="213"/>
      <c r="C123" s="18"/>
      <c r="D123" s="42"/>
      <c r="P123" s="119"/>
      <c r="AA123" s="224"/>
    </row>
    <row r="124" spans="1:27" x14ac:dyDescent="0.3">
      <c r="A124" s="4"/>
      <c r="B124" s="213"/>
      <c r="C124" s="18"/>
      <c r="D124" s="42"/>
      <c r="P124" s="119"/>
      <c r="AA124" s="224"/>
    </row>
    <row r="125" spans="1:27" x14ac:dyDescent="0.3">
      <c r="A125" s="4"/>
      <c r="B125" s="213"/>
      <c r="C125" s="18"/>
      <c r="D125" s="42"/>
      <c r="P125" s="119"/>
      <c r="AA125" s="224"/>
    </row>
    <row r="126" spans="1:27" x14ac:dyDescent="0.3">
      <c r="A126" s="4"/>
      <c r="B126" s="213"/>
      <c r="C126" s="18"/>
      <c r="D126" s="42"/>
      <c r="P126" s="119"/>
      <c r="AA126" s="224"/>
    </row>
    <row r="127" spans="1:27" x14ac:dyDescent="0.3">
      <c r="A127" s="4"/>
      <c r="B127" s="213"/>
      <c r="C127" s="18"/>
      <c r="D127" s="42"/>
      <c r="P127" s="119"/>
      <c r="AA127" s="224"/>
    </row>
    <row r="128" spans="1:27" x14ac:dyDescent="0.3">
      <c r="A128" s="4"/>
      <c r="B128" s="213"/>
      <c r="C128" s="18"/>
      <c r="D128" s="42"/>
      <c r="P128" s="119"/>
      <c r="AA128" s="224"/>
    </row>
    <row r="129" spans="1:27" x14ac:dyDescent="0.3">
      <c r="A129" s="4"/>
      <c r="B129" s="213"/>
      <c r="C129" s="18"/>
      <c r="D129" s="42"/>
      <c r="P129" s="119"/>
      <c r="AA129" s="224"/>
    </row>
    <row r="130" spans="1:27" x14ac:dyDescent="0.3">
      <c r="A130" s="4"/>
      <c r="B130" s="213"/>
      <c r="C130" s="18"/>
      <c r="D130" s="42"/>
      <c r="P130" s="119"/>
      <c r="AA130" s="224"/>
    </row>
    <row r="131" spans="1:27" x14ac:dyDescent="0.3">
      <c r="A131" s="4"/>
      <c r="B131" s="213"/>
      <c r="C131" s="18"/>
      <c r="D131" s="42"/>
      <c r="P131" s="119"/>
      <c r="AA131" s="224"/>
    </row>
    <row r="132" spans="1:27" x14ac:dyDescent="0.3">
      <c r="A132" s="4"/>
      <c r="B132" s="213"/>
      <c r="C132" s="18"/>
      <c r="D132" s="42"/>
      <c r="P132" s="119"/>
      <c r="AA132" s="224"/>
    </row>
    <row r="133" spans="1:27" x14ac:dyDescent="0.3">
      <c r="A133" s="4"/>
      <c r="B133" s="213"/>
      <c r="C133" s="18"/>
      <c r="D133" s="42"/>
      <c r="P133" s="119"/>
      <c r="AA133" s="224"/>
    </row>
    <row r="134" spans="1:27" x14ac:dyDescent="0.3">
      <c r="A134" s="4"/>
      <c r="B134" s="213"/>
      <c r="C134" s="18"/>
      <c r="D134" s="42"/>
      <c r="P134" s="119"/>
      <c r="AA134" s="224"/>
    </row>
    <row r="135" spans="1:27" x14ac:dyDescent="0.3">
      <c r="A135" s="4"/>
      <c r="B135" s="213"/>
      <c r="C135" s="18"/>
      <c r="D135" s="42"/>
      <c r="P135" s="119"/>
      <c r="AA135" s="224"/>
    </row>
    <row r="136" spans="1:27" x14ac:dyDescent="0.3">
      <c r="A136" s="4"/>
      <c r="B136" s="213"/>
      <c r="C136" s="18"/>
      <c r="D136" s="42"/>
      <c r="P136" s="119"/>
      <c r="AA136" s="224"/>
    </row>
    <row r="137" spans="1:27" x14ac:dyDescent="0.3">
      <c r="A137" s="4"/>
      <c r="B137" s="213"/>
      <c r="C137" s="18"/>
      <c r="D137" s="42"/>
      <c r="P137" s="119"/>
      <c r="AA137" s="224"/>
    </row>
    <row r="138" spans="1:27" x14ac:dyDescent="0.3">
      <c r="A138" s="4"/>
      <c r="B138" s="213"/>
      <c r="C138" s="18"/>
      <c r="D138" s="42"/>
      <c r="P138" s="119"/>
      <c r="AA138" s="224"/>
    </row>
    <row r="139" spans="1:27" x14ac:dyDescent="0.3">
      <c r="A139" s="4"/>
      <c r="B139" s="213"/>
      <c r="C139" s="18"/>
      <c r="D139" s="42"/>
      <c r="P139" s="119"/>
      <c r="AA139" s="224"/>
    </row>
    <row r="140" spans="1:27" x14ac:dyDescent="0.3">
      <c r="A140" s="4"/>
      <c r="B140" s="213"/>
      <c r="C140" s="18"/>
      <c r="D140" s="42"/>
      <c r="P140" s="119"/>
      <c r="AA140" s="224"/>
    </row>
    <row r="141" spans="1:27" x14ac:dyDescent="0.3">
      <c r="A141" s="4"/>
      <c r="B141" s="213"/>
      <c r="C141" s="18"/>
      <c r="D141" s="42"/>
      <c r="P141" s="119"/>
    </row>
    <row r="142" spans="1:27" x14ac:dyDescent="0.3">
      <c r="A142" s="4"/>
      <c r="B142" s="213"/>
      <c r="C142" s="18"/>
      <c r="D142" s="42"/>
      <c r="P142" s="119"/>
    </row>
    <row r="143" spans="1:27" x14ac:dyDescent="0.3">
      <c r="A143" s="4"/>
      <c r="B143" s="213"/>
      <c r="C143" s="18"/>
      <c r="D143" s="42"/>
      <c r="P143" s="119"/>
    </row>
    <row r="144" spans="1:27" x14ac:dyDescent="0.3">
      <c r="A144" s="4"/>
      <c r="B144" s="213"/>
      <c r="C144" s="18"/>
      <c r="D144" s="42"/>
      <c r="P144" s="119"/>
    </row>
    <row r="145" spans="1:16" x14ac:dyDescent="0.3">
      <c r="A145" s="4"/>
      <c r="B145" s="213"/>
      <c r="C145" s="18"/>
      <c r="D145" s="42"/>
      <c r="P145" s="119"/>
    </row>
    <row r="146" spans="1:16" x14ac:dyDescent="0.3">
      <c r="A146" s="4"/>
      <c r="B146" s="213"/>
      <c r="C146" s="18"/>
      <c r="D146" s="42"/>
      <c r="P146" s="119"/>
    </row>
    <row r="147" spans="1:16" x14ac:dyDescent="0.3">
      <c r="A147" s="4"/>
      <c r="B147" s="213"/>
      <c r="C147" s="18"/>
      <c r="D147" s="42"/>
      <c r="P147" s="119"/>
    </row>
    <row r="148" spans="1:16" x14ac:dyDescent="0.3">
      <c r="A148" s="4"/>
      <c r="B148" s="213"/>
      <c r="C148" s="18"/>
      <c r="D148" s="42"/>
      <c r="P148" s="119"/>
    </row>
    <row r="149" spans="1:16" x14ac:dyDescent="0.3">
      <c r="A149" s="4"/>
      <c r="B149" s="213"/>
      <c r="C149" s="18"/>
      <c r="D149" s="42"/>
      <c r="P149" s="119"/>
    </row>
    <row r="150" spans="1:16" x14ac:dyDescent="0.3">
      <c r="A150" s="4"/>
      <c r="B150" s="213"/>
      <c r="C150" s="18"/>
      <c r="D150" s="42"/>
      <c r="P150" s="119"/>
    </row>
    <row r="151" spans="1:16" x14ac:dyDescent="0.3">
      <c r="A151" s="4"/>
      <c r="B151" s="213"/>
      <c r="C151" s="18"/>
      <c r="D151" s="42"/>
      <c r="P151" s="119"/>
    </row>
    <row r="152" spans="1:16" x14ac:dyDescent="0.3">
      <c r="A152" s="4"/>
      <c r="B152" s="213"/>
      <c r="C152" s="18"/>
      <c r="D152" s="42"/>
      <c r="P152" s="119"/>
    </row>
    <row r="153" spans="1:16" x14ac:dyDescent="0.3">
      <c r="A153" s="4"/>
      <c r="B153" s="213"/>
      <c r="C153" s="18"/>
      <c r="D153" s="42"/>
      <c r="P153" s="119"/>
    </row>
    <row r="154" spans="1:16" x14ac:dyDescent="0.3">
      <c r="A154" s="4"/>
      <c r="B154" s="213"/>
      <c r="C154" s="18"/>
      <c r="D154" s="42"/>
      <c r="P154" s="119"/>
    </row>
    <row r="155" spans="1:16" x14ac:dyDescent="0.3">
      <c r="A155" s="4"/>
      <c r="B155" s="213"/>
      <c r="C155" s="18"/>
      <c r="D155" s="42"/>
      <c r="P155" s="119"/>
    </row>
    <row r="156" spans="1:16" x14ac:dyDescent="0.3">
      <c r="A156" s="4"/>
      <c r="B156" s="213"/>
      <c r="C156" s="18"/>
      <c r="D156" s="42"/>
      <c r="P156" s="119"/>
    </row>
    <row r="157" spans="1:16" x14ac:dyDescent="0.3">
      <c r="A157" s="4"/>
      <c r="B157" s="213"/>
      <c r="C157" s="18"/>
      <c r="D157" s="42"/>
      <c r="P157" s="119"/>
    </row>
    <row r="158" spans="1:16" x14ac:dyDescent="0.3">
      <c r="A158" s="4"/>
      <c r="B158" s="213"/>
      <c r="C158" s="18"/>
      <c r="D158" s="42"/>
      <c r="P158" s="119"/>
    </row>
    <row r="159" spans="1:16" x14ac:dyDescent="0.3">
      <c r="A159" s="4"/>
      <c r="B159" s="213"/>
      <c r="C159" s="18"/>
      <c r="D159" s="42"/>
      <c r="P159" s="119"/>
    </row>
    <row r="160" spans="1:16" x14ac:dyDescent="0.3">
      <c r="A160" s="4"/>
      <c r="B160" s="213"/>
      <c r="C160" s="18"/>
      <c r="D160" s="42"/>
      <c r="P160" s="119"/>
    </row>
    <row r="161" spans="1:16" x14ac:dyDescent="0.3">
      <c r="A161" s="4"/>
      <c r="B161" s="213"/>
      <c r="C161" s="18"/>
      <c r="D161" s="42"/>
      <c r="P161" s="119"/>
    </row>
    <row r="162" spans="1:16" x14ac:dyDescent="0.3">
      <c r="A162" s="4"/>
      <c r="B162" s="213"/>
      <c r="C162" s="18"/>
      <c r="D162" s="42"/>
      <c r="P162" s="119"/>
    </row>
    <row r="163" spans="1:16" x14ac:dyDescent="0.3">
      <c r="A163" s="4"/>
      <c r="B163" s="213"/>
      <c r="C163" s="18"/>
      <c r="D163" s="42"/>
      <c r="P163" s="119"/>
    </row>
    <row r="164" spans="1:16" x14ac:dyDescent="0.3">
      <c r="A164" s="4"/>
      <c r="B164" s="213"/>
      <c r="C164" s="18"/>
      <c r="D164" s="42"/>
      <c r="P164" s="119"/>
    </row>
    <row r="165" spans="1:16" x14ac:dyDescent="0.3">
      <c r="A165" s="4"/>
      <c r="B165" s="213"/>
      <c r="C165" s="18"/>
      <c r="D165" s="42"/>
      <c r="P165" s="119"/>
    </row>
    <row r="166" spans="1:16" x14ac:dyDescent="0.3">
      <c r="A166" s="4"/>
      <c r="B166" s="213"/>
      <c r="C166" s="18"/>
      <c r="D166" s="42"/>
      <c r="P166" s="119"/>
    </row>
    <row r="167" spans="1:16" x14ac:dyDescent="0.3">
      <c r="A167" s="4"/>
      <c r="B167" s="213"/>
      <c r="C167" s="18"/>
      <c r="D167" s="42"/>
      <c r="P167" s="119"/>
    </row>
    <row r="168" spans="1:16" x14ac:dyDescent="0.3">
      <c r="A168" s="4"/>
      <c r="B168" s="213"/>
      <c r="C168" s="18"/>
      <c r="D168" s="42"/>
      <c r="P168" s="119"/>
    </row>
    <row r="169" spans="1:16" x14ac:dyDescent="0.3">
      <c r="A169" s="4"/>
      <c r="B169" s="213"/>
      <c r="C169" s="18"/>
      <c r="D169" s="42"/>
      <c r="P169" s="119"/>
    </row>
    <row r="170" spans="1:16" x14ac:dyDescent="0.3">
      <c r="A170" s="4"/>
      <c r="B170" s="213"/>
      <c r="C170" s="18"/>
      <c r="D170" s="42"/>
      <c r="P170" s="119"/>
    </row>
    <row r="171" spans="1:16" x14ac:dyDescent="0.3">
      <c r="A171" s="4"/>
      <c r="B171" s="213"/>
      <c r="C171" s="18"/>
      <c r="D171" s="42"/>
      <c r="P171" s="119"/>
    </row>
    <row r="172" spans="1:16" x14ac:dyDescent="0.3">
      <c r="A172" s="4"/>
      <c r="B172" s="213"/>
      <c r="C172" s="18"/>
      <c r="D172" s="42"/>
      <c r="P172" s="119"/>
    </row>
    <row r="173" spans="1:16" x14ac:dyDescent="0.3">
      <c r="A173" s="4"/>
      <c r="B173" s="213"/>
      <c r="C173" s="18"/>
      <c r="D173" s="42"/>
      <c r="P173" s="119"/>
    </row>
    <row r="174" spans="1:16" x14ac:dyDescent="0.3">
      <c r="A174" s="4"/>
      <c r="B174" s="213"/>
      <c r="C174" s="18"/>
      <c r="D174" s="42"/>
      <c r="P174" s="119"/>
    </row>
    <row r="175" spans="1:16" x14ac:dyDescent="0.3">
      <c r="A175" s="4"/>
      <c r="B175" s="213"/>
      <c r="C175" s="18"/>
      <c r="D175" s="42"/>
      <c r="P175" s="119"/>
    </row>
    <row r="176" spans="1:16" x14ac:dyDescent="0.3">
      <c r="A176" s="4"/>
      <c r="B176" s="213"/>
      <c r="C176" s="18"/>
      <c r="D176" s="42"/>
      <c r="P176" s="119"/>
    </row>
    <row r="177" spans="1:16" x14ac:dyDescent="0.3">
      <c r="A177" s="4"/>
      <c r="B177" s="213"/>
      <c r="C177" s="18"/>
      <c r="D177" s="42"/>
      <c r="P177" s="119"/>
    </row>
    <row r="178" spans="1:16" x14ac:dyDescent="0.3">
      <c r="A178" s="4"/>
      <c r="B178" s="213"/>
      <c r="C178" s="18"/>
      <c r="D178" s="42"/>
      <c r="P178" s="119"/>
    </row>
    <row r="179" spans="1:16" x14ac:dyDescent="0.3">
      <c r="A179" s="4"/>
      <c r="B179" s="213"/>
      <c r="C179" s="18"/>
      <c r="D179" s="42"/>
      <c r="P179" s="119"/>
    </row>
    <row r="180" spans="1:16" x14ac:dyDescent="0.3">
      <c r="A180" s="4"/>
      <c r="B180" s="213"/>
      <c r="C180" s="18"/>
      <c r="D180" s="42"/>
      <c r="P180" s="119"/>
    </row>
    <row r="181" spans="1:16" x14ac:dyDescent="0.3">
      <c r="A181" s="4"/>
      <c r="B181" s="213"/>
      <c r="C181" s="18"/>
      <c r="D181" s="42"/>
      <c r="P181" s="119"/>
    </row>
    <row r="182" spans="1:16" x14ac:dyDescent="0.3">
      <c r="A182" s="4"/>
      <c r="B182" s="213"/>
      <c r="C182" s="18"/>
      <c r="D182" s="42"/>
      <c r="P182" s="119"/>
    </row>
    <row r="183" spans="1:16" x14ac:dyDescent="0.3">
      <c r="A183" s="4"/>
      <c r="B183" s="213"/>
      <c r="C183" s="18"/>
      <c r="D183" s="42"/>
      <c r="P183" s="119"/>
    </row>
    <row r="184" spans="1:16" x14ac:dyDescent="0.3">
      <c r="A184" s="4"/>
      <c r="B184" s="213"/>
      <c r="C184" s="18"/>
      <c r="D184" s="42"/>
      <c r="P184" s="119"/>
    </row>
    <row r="185" spans="1:16" x14ac:dyDescent="0.3">
      <c r="A185" s="4"/>
      <c r="B185" s="213"/>
      <c r="C185" s="18"/>
      <c r="D185" s="42"/>
      <c r="P185" s="119"/>
    </row>
    <row r="186" spans="1:16" x14ac:dyDescent="0.3">
      <c r="A186" s="4"/>
      <c r="B186" s="213"/>
      <c r="C186" s="18"/>
      <c r="D186" s="42"/>
      <c r="P186" s="119"/>
    </row>
    <row r="187" spans="1:16" x14ac:dyDescent="0.3">
      <c r="A187" s="4"/>
      <c r="B187" s="213"/>
      <c r="C187" s="18"/>
      <c r="D187" s="42"/>
      <c r="P187" s="119"/>
    </row>
    <row r="188" spans="1:16" x14ac:dyDescent="0.3">
      <c r="A188" s="4"/>
      <c r="B188" s="213"/>
      <c r="C188" s="18"/>
      <c r="D188" s="42"/>
      <c r="P188" s="119"/>
    </row>
    <row r="189" spans="1:16" x14ac:dyDescent="0.3">
      <c r="A189" s="4"/>
      <c r="B189" s="213"/>
      <c r="C189" s="18"/>
      <c r="D189" s="42"/>
      <c r="P189" s="119"/>
    </row>
    <row r="190" spans="1:16" x14ac:dyDescent="0.3">
      <c r="A190" s="4"/>
      <c r="B190" s="213"/>
      <c r="C190" s="18"/>
      <c r="D190" s="42"/>
      <c r="P190" s="119"/>
    </row>
    <row r="191" spans="1:16" x14ac:dyDescent="0.3">
      <c r="A191" s="4"/>
      <c r="B191" s="213"/>
      <c r="C191" s="18"/>
      <c r="D191" s="42"/>
      <c r="P191" s="119"/>
    </row>
    <row r="192" spans="1:16" x14ac:dyDescent="0.3">
      <c r="A192" s="4"/>
      <c r="B192" s="213"/>
      <c r="C192" s="18"/>
      <c r="D192" s="42"/>
      <c r="P192" s="119"/>
    </row>
    <row r="193" spans="1:16" x14ac:dyDescent="0.3">
      <c r="A193" s="4"/>
      <c r="B193" s="213"/>
      <c r="C193" s="18"/>
      <c r="D193" s="42"/>
      <c r="P193" s="119"/>
    </row>
    <row r="194" spans="1:16" x14ac:dyDescent="0.3">
      <c r="A194" s="4"/>
      <c r="B194" s="213"/>
      <c r="C194" s="18"/>
      <c r="D194" s="42"/>
      <c r="P194" s="119"/>
    </row>
    <row r="195" spans="1:16" x14ac:dyDescent="0.3">
      <c r="A195" s="4"/>
      <c r="B195" s="213"/>
      <c r="C195" s="18"/>
      <c r="D195" s="42"/>
      <c r="P195" s="119"/>
    </row>
    <row r="196" spans="1:16" x14ac:dyDescent="0.3">
      <c r="A196" s="4"/>
      <c r="B196" s="213"/>
      <c r="C196" s="18"/>
      <c r="D196" s="42"/>
      <c r="P196" s="119"/>
    </row>
    <row r="197" spans="1:16" x14ac:dyDescent="0.3">
      <c r="A197" s="4"/>
      <c r="B197" s="213"/>
      <c r="C197" s="18"/>
      <c r="D197" s="42"/>
      <c r="P197" s="119"/>
    </row>
    <row r="198" spans="1:16" x14ac:dyDescent="0.3">
      <c r="A198" s="4"/>
      <c r="B198" s="213"/>
      <c r="C198" s="18"/>
      <c r="D198" s="42"/>
      <c r="P198" s="119"/>
    </row>
    <row r="199" spans="1:16" x14ac:dyDescent="0.3">
      <c r="A199" s="4"/>
      <c r="B199" s="213"/>
      <c r="C199" s="18"/>
      <c r="D199" s="42"/>
      <c r="P199" s="119"/>
    </row>
    <row r="200" spans="1:16" x14ac:dyDescent="0.3">
      <c r="A200" s="4"/>
      <c r="B200" s="213"/>
      <c r="C200" s="18"/>
      <c r="D200" s="42"/>
    </row>
    <row r="201" spans="1:16" x14ac:dyDescent="0.3">
      <c r="A201" s="4"/>
      <c r="B201" s="213"/>
      <c r="C201" s="18"/>
      <c r="D201" s="42"/>
      <c r="P201" s="119"/>
    </row>
    <row r="202" spans="1:16" x14ac:dyDescent="0.3">
      <c r="A202" s="4"/>
      <c r="B202" s="213"/>
      <c r="C202" s="18"/>
      <c r="D202" s="42"/>
    </row>
    <row r="203" spans="1:16" x14ac:dyDescent="0.3">
      <c r="A203" s="4"/>
      <c r="B203" s="213"/>
      <c r="C203" s="18"/>
      <c r="D203" s="42"/>
    </row>
    <row r="204" spans="1:16" x14ac:dyDescent="0.3">
      <c r="A204" s="4"/>
      <c r="B204" s="213"/>
      <c r="C204" s="18"/>
      <c r="D204" s="42"/>
    </row>
    <row r="205" spans="1:16" x14ac:dyDescent="0.3">
      <c r="A205" s="4"/>
      <c r="B205" s="213"/>
      <c r="C205" s="18"/>
      <c r="D205" s="42"/>
    </row>
    <row r="206" spans="1:16" x14ac:dyDescent="0.3">
      <c r="A206" s="4"/>
      <c r="B206" s="213"/>
      <c r="C206" s="18"/>
      <c r="D206" s="42"/>
    </row>
    <row r="207" spans="1:16" x14ac:dyDescent="0.3">
      <c r="A207" s="4"/>
      <c r="B207" s="213"/>
      <c r="C207" s="18"/>
      <c r="D207" s="42"/>
    </row>
    <row r="208" spans="1:16" x14ac:dyDescent="0.3">
      <c r="A208" s="4"/>
      <c r="B208" s="213"/>
      <c r="C208" s="18"/>
      <c r="D208" s="42"/>
    </row>
    <row r="209" spans="1:4" x14ac:dyDescent="0.3">
      <c r="A209" s="4"/>
      <c r="B209" s="213"/>
      <c r="C209" s="18"/>
      <c r="D209" s="42"/>
    </row>
    <row r="210" spans="1:4" x14ac:dyDescent="0.3">
      <c r="A210" s="4"/>
      <c r="B210" s="213"/>
      <c r="C210" s="18"/>
      <c r="D210" s="42"/>
    </row>
    <row r="211" spans="1:4" x14ac:dyDescent="0.3">
      <c r="A211" s="4"/>
      <c r="B211" s="213"/>
      <c r="C211" s="18"/>
      <c r="D211" s="42"/>
    </row>
    <row r="212" spans="1:4" x14ac:dyDescent="0.3">
      <c r="A212" s="4"/>
      <c r="B212" s="213"/>
      <c r="C212" s="18"/>
      <c r="D212" s="42"/>
    </row>
    <row r="213" spans="1:4" x14ac:dyDescent="0.3">
      <c r="A213" s="4"/>
      <c r="B213" s="213"/>
      <c r="C213" s="18"/>
      <c r="D213" s="42"/>
    </row>
    <row r="214" spans="1:4" x14ac:dyDescent="0.3">
      <c r="A214" s="4"/>
      <c r="B214" s="213"/>
      <c r="C214" s="18"/>
      <c r="D214" s="42"/>
    </row>
    <row r="215" spans="1:4" x14ac:dyDescent="0.3">
      <c r="A215" s="4"/>
      <c r="B215" s="213"/>
      <c r="C215" s="18"/>
      <c r="D215" s="42"/>
    </row>
    <row r="216" spans="1:4" x14ac:dyDescent="0.3">
      <c r="A216" s="4"/>
      <c r="B216" s="213"/>
      <c r="C216" s="18"/>
      <c r="D216" s="42"/>
    </row>
    <row r="217" spans="1:4" x14ac:dyDescent="0.3">
      <c r="A217" s="4"/>
      <c r="B217" s="213"/>
      <c r="C217" s="18"/>
      <c r="D217" s="42"/>
    </row>
    <row r="218" spans="1:4" x14ac:dyDescent="0.3">
      <c r="A218" s="4"/>
      <c r="B218" s="213"/>
      <c r="C218" s="18"/>
      <c r="D218" s="42"/>
    </row>
    <row r="219" spans="1:4" x14ac:dyDescent="0.3">
      <c r="A219" s="4"/>
      <c r="B219" s="213"/>
      <c r="C219" s="18"/>
      <c r="D219" s="42"/>
    </row>
    <row r="220" spans="1:4" x14ac:dyDescent="0.3">
      <c r="A220" s="4"/>
      <c r="B220" s="213"/>
      <c r="C220" s="18"/>
      <c r="D220" s="42"/>
    </row>
    <row r="221" spans="1:4" x14ac:dyDescent="0.3">
      <c r="A221" s="4"/>
      <c r="B221" s="213"/>
      <c r="C221" s="18"/>
      <c r="D221" s="42"/>
    </row>
    <row r="222" spans="1:4" x14ac:dyDescent="0.3">
      <c r="A222" s="4"/>
      <c r="B222" s="213"/>
      <c r="C222" s="18"/>
      <c r="D222" s="42"/>
    </row>
    <row r="223" spans="1:4" x14ac:dyDescent="0.3">
      <c r="A223" s="4"/>
      <c r="B223" s="213"/>
      <c r="C223" s="18"/>
      <c r="D223" s="42"/>
    </row>
    <row r="224" spans="1:4" x14ac:dyDescent="0.3">
      <c r="A224" s="4"/>
      <c r="B224" s="213"/>
      <c r="C224" s="18"/>
      <c r="D224" s="42"/>
    </row>
    <row r="225" spans="1:4" x14ac:dyDescent="0.3">
      <c r="A225" s="4"/>
      <c r="B225" s="213"/>
      <c r="C225" s="18"/>
      <c r="D225" s="42"/>
    </row>
    <row r="226" spans="1:4" x14ac:dyDescent="0.3">
      <c r="A226" s="4"/>
      <c r="B226" s="213"/>
      <c r="C226" s="18"/>
      <c r="D226" s="42"/>
    </row>
    <row r="227" spans="1:4" x14ac:dyDescent="0.3">
      <c r="A227" s="4"/>
      <c r="B227" s="213"/>
      <c r="C227" s="18"/>
      <c r="D227" s="42"/>
    </row>
    <row r="228" spans="1:4" x14ac:dyDescent="0.3">
      <c r="A228" s="4"/>
      <c r="B228" s="213"/>
      <c r="C228" s="18"/>
      <c r="D228" s="42"/>
    </row>
    <row r="229" spans="1:4" x14ac:dyDescent="0.3">
      <c r="A229" s="4"/>
      <c r="B229" s="213"/>
      <c r="C229" s="18"/>
      <c r="D229" s="42"/>
    </row>
    <row r="230" spans="1:4" x14ac:dyDescent="0.3">
      <c r="A230" s="4"/>
      <c r="B230" s="213"/>
      <c r="C230" s="18"/>
      <c r="D230" s="42"/>
    </row>
    <row r="231" spans="1:4" x14ac:dyDescent="0.3">
      <c r="A231" s="4"/>
      <c r="B231" s="213"/>
      <c r="C231" s="18"/>
      <c r="D231" s="42"/>
    </row>
    <row r="232" spans="1:4" x14ac:dyDescent="0.3">
      <c r="D232" s="42"/>
    </row>
    <row r="233" spans="1:4" x14ac:dyDescent="0.3">
      <c r="D233" s="42"/>
    </row>
    <row r="234" spans="1:4" x14ac:dyDescent="0.3">
      <c r="D234" s="42"/>
    </row>
    <row r="235" spans="1:4" x14ac:dyDescent="0.3">
      <c r="D235" s="42"/>
    </row>
    <row r="236" spans="1:4" x14ac:dyDescent="0.3">
      <c r="D236" s="42"/>
    </row>
    <row r="237" spans="1:4" x14ac:dyDescent="0.3">
      <c r="D237" s="42"/>
    </row>
    <row r="238" spans="1:4" x14ac:dyDescent="0.3">
      <c r="D238" s="42"/>
    </row>
    <row r="239" spans="1:4" x14ac:dyDescent="0.3">
      <c r="D239" s="42"/>
    </row>
    <row r="240" spans="1:4" x14ac:dyDescent="0.3">
      <c r="D240" s="42"/>
    </row>
    <row r="241" spans="4:4" x14ac:dyDescent="0.3">
      <c r="D241" s="42"/>
    </row>
    <row r="242" spans="4:4" x14ac:dyDescent="0.3">
      <c r="D242" s="42"/>
    </row>
    <row r="243" spans="4:4" x14ac:dyDescent="0.3">
      <c r="D243" s="42"/>
    </row>
    <row r="244" spans="4:4" x14ac:dyDescent="0.3">
      <c r="D244" s="42"/>
    </row>
    <row r="245" spans="4:4" x14ac:dyDescent="0.3">
      <c r="D245" s="42"/>
    </row>
    <row r="246" spans="4:4" x14ac:dyDescent="0.3">
      <c r="D246" s="42"/>
    </row>
    <row r="247" spans="4:4" x14ac:dyDescent="0.3">
      <c r="D247" s="42"/>
    </row>
    <row r="248" spans="4:4" x14ac:dyDescent="0.3">
      <c r="D248" s="42"/>
    </row>
    <row r="249" spans="4:4" x14ac:dyDescent="0.3">
      <c r="D249" s="42"/>
    </row>
    <row r="250" spans="4:4" x14ac:dyDescent="0.3">
      <c r="D250" s="42"/>
    </row>
    <row r="251" spans="4:4" x14ac:dyDescent="0.3">
      <c r="D251" s="42"/>
    </row>
    <row r="252" spans="4:4" x14ac:dyDescent="0.3">
      <c r="D252" s="42"/>
    </row>
    <row r="253" spans="4:4" x14ac:dyDescent="0.3">
      <c r="D253" s="42"/>
    </row>
    <row r="254" spans="4:4" x14ac:dyDescent="0.3">
      <c r="D254" s="42"/>
    </row>
    <row r="255" spans="4:4" x14ac:dyDescent="0.3">
      <c r="D255" s="42"/>
    </row>
    <row r="256" spans="4:4" x14ac:dyDescent="0.3">
      <c r="D256" s="42"/>
    </row>
    <row r="257" spans="4:4" x14ac:dyDescent="0.3">
      <c r="D257" s="42"/>
    </row>
    <row r="258" spans="4:4" x14ac:dyDescent="0.3">
      <c r="D258" s="42"/>
    </row>
    <row r="259" spans="4:4" x14ac:dyDescent="0.3">
      <c r="D259" s="42"/>
    </row>
    <row r="260" spans="4:4" x14ac:dyDescent="0.3">
      <c r="D260" s="42"/>
    </row>
    <row r="261" spans="4:4" x14ac:dyDescent="0.3">
      <c r="D261" s="42"/>
    </row>
    <row r="262" spans="4:4" x14ac:dyDescent="0.3">
      <c r="D262" s="42"/>
    </row>
    <row r="263" spans="4:4" x14ac:dyDescent="0.3">
      <c r="D263" s="42"/>
    </row>
    <row r="264" spans="4:4" x14ac:dyDescent="0.3">
      <c r="D264" s="42"/>
    </row>
    <row r="265" spans="4:4" x14ac:dyDescent="0.3">
      <c r="D265" s="42"/>
    </row>
    <row r="266" spans="4:4" x14ac:dyDescent="0.3">
      <c r="D266" s="42"/>
    </row>
    <row r="267" spans="4:4" x14ac:dyDescent="0.3">
      <c r="D267" s="42"/>
    </row>
    <row r="268" spans="4:4" x14ac:dyDescent="0.3">
      <c r="D268" s="42"/>
    </row>
    <row r="269" spans="4:4" x14ac:dyDescent="0.3">
      <c r="D269" s="42"/>
    </row>
    <row r="270" spans="4:4" x14ac:dyDescent="0.3">
      <c r="D270" s="42"/>
    </row>
    <row r="271" spans="4:4" x14ac:dyDescent="0.3">
      <c r="D271" s="42"/>
    </row>
    <row r="272" spans="4:4" x14ac:dyDescent="0.3">
      <c r="D272" s="42"/>
    </row>
    <row r="273" spans="4:4" x14ac:dyDescent="0.3">
      <c r="D273" s="42"/>
    </row>
    <row r="274" spans="4:4" x14ac:dyDescent="0.3">
      <c r="D274" s="42"/>
    </row>
    <row r="275" spans="4:4" x14ac:dyDescent="0.3">
      <c r="D275" s="42"/>
    </row>
    <row r="276" spans="4:4" x14ac:dyDescent="0.3">
      <c r="D276" s="42"/>
    </row>
    <row r="277" spans="4:4" x14ac:dyDescent="0.3">
      <c r="D277" s="42"/>
    </row>
    <row r="278" spans="4:4" x14ac:dyDescent="0.3">
      <c r="D278" s="42"/>
    </row>
    <row r="279" spans="4:4" x14ac:dyDescent="0.3">
      <c r="D279" s="42"/>
    </row>
    <row r="280" spans="4:4" x14ac:dyDescent="0.3">
      <c r="D280" s="42"/>
    </row>
    <row r="281" spans="4:4" x14ac:dyDescent="0.3">
      <c r="D281" s="42"/>
    </row>
    <row r="282" spans="4:4" x14ac:dyDescent="0.3">
      <c r="D282" s="42"/>
    </row>
    <row r="283" spans="4:4" x14ac:dyDescent="0.3">
      <c r="D283" s="42"/>
    </row>
    <row r="284" spans="4:4" x14ac:dyDescent="0.3">
      <c r="D284" s="42"/>
    </row>
    <row r="285" spans="4:4" x14ac:dyDescent="0.3">
      <c r="D285" s="42"/>
    </row>
    <row r="286" spans="4:4" x14ac:dyDescent="0.3">
      <c r="D286" s="42"/>
    </row>
    <row r="287" spans="4:4" x14ac:dyDescent="0.3">
      <c r="D287" s="42"/>
    </row>
    <row r="288" spans="4:4" x14ac:dyDescent="0.3">
      <c r="D288" s="42"/>
    </row>
    <row r="289" spans="4:4" x14ac:dyDescent="0.3">
      <c r="D289" s="42"/>
    </row>
    <row r="290" spans="4:4" x14ac:dyDescent="0.3">
      <c r="D290" s="42"/>
    </row>
    <row r="291" spans="4:4" x14ac:dyDescent="0.3">
      <c r="D291" s="42"/>
    </row>
    <row r="292" spans="4:4" x14ac:dyDescent="0.3">
      <c r="D292" s="42"/>
    </row>
    <row r="293" spans="4:4" x14ac:dyDescent="0.3">
      <c r="D293" s="42"/>
    </row>
    <row r="294" spans="4:4" x14ac:dyDescent="0.3">
      <c r="D294" s="42"/>
    </row>
    <row r="295" spans="4:4" x14ac:dyDescent="0.3">
      <c r="D295" s="42"/>
    </row>
    <row r="296" spans="4:4" x14ac:dyDescent="0.3">
      <c r="D296" s="42"/>
    </row>
    <row r="297" spans="4:4" x14ac:dyDescent="0.3">
      <c r="D297" s="42"/>
    </row>
    <row r="298" spans="4:4" x14ac:dyDescent="0.3">
      <c r="D298" s="42"/>
    </row>
    <row r="299" spans="4:4" x14ac:dyDescent="0.3">
      <c r="D299" s="42"/>
    </row>
    <row r="300" spans="4:4" x14ac:dyDescent="0.3">
      <c r="D300" s="42"/>
    </row>
    <row r="301" spans="4:4" x14ac:dyDescent="0.3">
      <c r="D301" s="42"/>
    </row>
    <row r="302" spans="4:4" x14ac:dyDescent="0.3">
      <c r="D302" s="42"/>
    </row>
    <row r="303" spans="4:4" x14ac:dyDescent="0.3">
      <c r="D303" s="42"/>
    </row>
    <row r="304" spans="4:4" x14ac:dyDescent="0.3">
      <c r="D304" s="42"/>
    </row>
    <row r="305" spans="4:4" x14ac:dyDescent="0.3">
      <c r="D305" s="42"/>
    </row>
    <row r="306" spans="4:4" x14ac:dyDescent="0.3">
      <c r="D306" s="42"/>
    </row>
    <row r="307" spans="4:4" x14ac:dyDescent="0.3">
      <c r="D307" s="42"/>
    </row>
    <row r="308" spans="4:4" x14ac:dyDescent="0.3">
      <c r="D308" s="42"/>
    </row>
    <row r="309" spans="4:4" x14ac:dyDescent="0.3">
      <c r="D309" s="42"/>
    </row>
    <row r="310" spans="4:4" x14ac:dyDescent="0.3">
      <c r="D310" s="42"/>
    </row>
    <row r="311" spans="4:4" x14ac:dyDescent="0.3">
      <c r="D311" s="42"/>
    </row>
    <row r="312" spans="4:4" x14ac:dyDescent="0.3">
      <c r="D312" s="42"/>
    </row>
    <row r="313" spans="4:4" x14ac:dyDescent="0.3">
      <c r="D313" s="42"/>
    </row>
    <row r="314" spans="4:4" x14ac:dyDescent="0.3">
      <c r="D314" s="42"/>
    </row>
    <row r="315" spans="4:4" x14ac:dyDescent="0.3">
      <c r="D315" s="42"/>
    </row>
    <row r="316" spans="4:4" x14ac:dyDescent="0.3">
      <c r="D316" s="42"/>
    </row>
    <row r="317" spans="4:4" x14ac:dyDescent="0.3">
      <c r="D317" s="42"/>
    </row>
    <row r="318" spans="4:4" x14ac:dyDescent="0.3">
      <c r="D318" s="42"/>
    </row>
    <row r="319" spans="4:4" x14ac:dyDescent="0.3">
      <c r="D319" s="42"/>
    </row>
    <row r="320" spans="4:4" x14ac:dyDescent="0.3">
      <c r="D320" s="42"/>
    </row>
    <row r="321" spans="4:4" x14ac:dyDescent="0.3">
      <c r="D321" s="42"/>
    </row>
    <row r="322" spans="4:4" x14ac:dyDescent="0.3">
      <c r="D322" s="42"/>
    </row>
    <row r="323" spans="4:4" x14ac:dyDescent="0.3">
      <c r="D323" s="42"/>
    </row>
    <row r="324" spans="4:4" x14ac:dyDescent="0.3">
      <c r="D324" s="42"/>
    </row>
    <row r="325" spans="4:4" x14ac:dyDescent="0.3">
      <c r="D325" s="42"/>
    </row>
    <row r="326" spans="4:4" x14ac:dyDescent="0.3">
      <c r="D326" s="42"/>
    </row>
    <row r="327" spans="4:4" x14ac:dyDescent="0.3">
      <c r="D327" s="42"/>
    </row>
    <row r="328" spans="4:4" x14ac:dyDescent="0.3">
      <c r="D328" s="42"/>
    </row>
    <row r="329" spans="4:4" x14ac:dyDescent="0.3">
      <c r="D329" s="42"/>
    </row>
    <row r="330" spans="4:4" x14ac:dyDescent="0.3">
      <c r="D330" s="42"/>
    </row>
    <row r="331" spans="4:4" x14ac:dyDescent="0.3">
      <c r="D331" s="42"/>
    </row>
    <row r="332" spans="4:4" x14ac:dyDescent="0.3">
      <c r="D332" s="42"/>
    </row>
    <row r="333" spans="4:4" x14ac:dyDescent="0.3">
      <c r="D333" s="42"/>
    </row>
    <row r="334" spans="4:4" x14ac:dyDescent="0.3">
      <c r="D334" s="42"/>
    </row>
    <row r="335" spans="4:4" x14ac:dyDescent="0.3">
      <c r="D335" s="42"/>
    </row>
    <row r="336" spans="4:4" x14ac:dyDescent="0.3">
      <c r="D336" s="42"/>
    </row>
    <row r="337" spans="4:4" x14ac:dyDescent="0.3">
      <c r="D337" s="42"/>
    </row>
    <row r="338" spans="4:4" x14ac:dyDescent="0.3">
      <c r="D338" s="42"/>
    </row>
    <row r="339" spans="4:4" x14ac:dyDescent="0.3">
      <c r="D339" s="42"/>
    </row>
    <row r="340" spans="4:4" x14ac:dyDescent="0.3">
      <c r="D340" s="42"/>
    </row>
    <row r="341" spans="4:4" x14ac:dyDescent="0.3">
      <c r="D341" s="42"/>
    </row>
    <row r="342" spans="4:4" x14ac:dyDescent="0.3">
      <c r="D342" s="42"/>
    </row>
    <row r="343" spans="4:4" x14ac:dyDescent="0.3">
      <c r="D343" s="42"/>
    </row>
    <row r="344" spans="4:4" x14ac:dyDescent="0.3">
      <c r="D344" s="42"/>
    </row>
    <row r="345" spans="4:4" x14ac:dyDescent="0.3">
      <c r="D345" s="42"/>
    </row>
    <row r="346" spans="4:4" x14ac:dyDescent="0.3">
      <c r="D346" s="42"/>
    </row>
    <row r="347" spans="4:4" x14ac:dyDescent="0.3">
      <c r="D347" s="42"/>
    </row>
    <row r="348" spans="4:4" x14ac:dyDescent="0.3">
      <c r="D348" s="42"/>
    </row>
    <row r="349" spans="4:4" x14ac:dyDescent="0.3">
      <c r="D349" s="42"/>
    </row>
    <row r="350" spans="4:4" x14ac:dyDescent="0.3">
      <c r="D350" s="42"/>
    </row>
    <row r="351" spans="4:4" x14ac:dyDescent="0.3">
      <c r="D351" s="42"/>
    </row>
    <row r="352" spans="4:4" x14ac:dyDescent="0.3">
      <c r="D352" s="42"/>
    </row>
    <row r="353" spans="4:4" x14ac:dyDescent="0.3">
      <c r="D353" s="42"/>
    </row>
    <row r="354" spans="4:4" x14ac:dyDescent="0.3">
      <c r="D354" s="42"/>
    </row>
    <row r="355" spans="4:4" x14ac:dyDescent="0.3">
      <c r="D355" s="42"/>
    </row>
    <row r="356" spans="4:4" x14ac:dyDescent="0.3">
      <c r="D356" s="42"/>
    </row>
    <row r="357" spans="4:4" x14ac:dyDescent="0.3">
      <c r="D357" s="42"/>
    </row>
    <row r="358" spans="4:4" x14ac:dyDescent="0.3">
      <c r="D358" s="42"/>
    </row>
    <row r="359" spans="4:4" x14ac:dyDescent="0.3">
      <c r="D359" s="42"/>
    </row>
    <row r="360" spans="4:4" x14ac:dyDescent="0.3">
      <c r="D360" s="42"/>
    </row>
    <row r="361" spans="4:4" x14ac:dyDescent="0.3">
      <c r="D361" s="42"/>
    </row>
    <row r="362" spans="4:4" x14ac:dyDescent="0.3">
      <c r="D362" s="42"/>
    </row>
    <row r="363" spans="4:4" x14ac:dyDescent="0.3">
      <c r="D363" s="42"/>
    </row>
    <row r="364" spans="4:4" x14ac:dyDescent="0.3">
      <c r="D364" s="42"/>
    </row>
    <row r="365" spans="4:4" x14ac:dyDescent="0.3">
      <c r="D365" s="42"/>
    </row>
    <row r="366" spans="4:4" x14ac:dyDescent="0.3">
      <c r="D366" s="42"/>
    </row>
    <row r="367" spans="4:4" x14ac:dyDescent="0.3">
      <c r="D367" s="42"/>
    </row>
    <row r="368" spans="4:4" x14ac:dyDescent="0.3">
      <c r="D368" s="42"/>
    </row>
    <row r="369" spans="4:4" x14ac:dyDescent="0.3">
      <c r="D369" s="42"/>
    </row>
    <row r="370" spans="4:4" x14ac:dyDescent="0.3">
      <c r="D370" s="42"/>
    </row>
    <row r="371" spans="4:4" x14ac:dyDescent="0.3">
      <c r="D371" s="42"/>
    </row>
    <row r="372" spans="4:4" x14ac:dyDescent="0.3">
      <c r="D372" s="42"/>
    </row>
    <row r="373" spans="4:4" x14ac:dyDescent="0.3">
      <c r="D373" s="42"/>
    </row>
    <row r="374" spans="4:4" x14ac:dyDescent="0.3">
      <c r="D374" s="42"/>
    </row>
    <row r="375" spans="4:4" x14ac:dyDescent="0.3">
      <c r="D375" s="42"/>
    </row>
    <row r="376" spans="4:4" x14ac:dyDescent="0.3">
      <c r="D376" s="42"/>
    </row>
    <row r="377" spans="4:4" x14ac:dyDescent="0.3">
      <c r="D377" s="42"/>
    </row>
    <row r="378" spans="4:4" x14ac:dyDescent="0.3">
      <c r="D378" s="42"/>
    </row>
    <row r="379" spans="4:4" x14ac:dyDescent="0.3">
      <c r="D379" s="42"/>
    </row>
    <row r="380" spans="4:4" x14ac:dyDescent="0.3">
      <c r="D380" s="42"/>
    </row>
    <row r="381" spans="4:4" x14ac:dyDescent="0.3">
      <c r="D381" s="42"/>
    </row>
    <row r="382" spans="4:4" x14ac:dyDescent="0.3">
      <c r="D382" s="42"/>
    </row>
    <row r="383" spans="4:4" x14ac:dyDescent="0.3">
      <c r="D383" s="42"/>
    </row>
    <row r="384" spans="4:4" x14ac:dyDescent="0.3">
      <c r="D384" s="42"/>
    </row>
    <row r="385" spans="4:4" x14ac:dyDescent="0.3">
      <c r="D385" s="42"/>
    </row>
    <row r="386" spans="4:4" x14ac:dyDescent="0.3">
      <c r="D386" s="42"/>
    </row>
    <row r="387" spans="4:4" x14ac:dyDescent="0.3">
      <c r="D387" s="42"/>
    </row>
    <row r="388" spans="4:4" x14ac:dyDescent="0.3">
      <c r="D388" s="42"/>
    </row>
    <row r="389" spans="4:4" x14ac:dyDescent="0.3">
      <c r="D389" s="42"/>
    </row>
    <row r="390" spans="4:4" x14ac:dyDescent="0.3">
      <c r="D390" s="42"/>
    </row>
    <row r="391" spans="4:4" x14ac:dyDescent="0.3">
      <c r="D391" s="42"/>
    </row>
    <row r="392" spans="4:4" x14ac:dyDescent="0.3">
      <c r="D392" s="42"/>
    </row>
    <row r="393" spans="4:4" x14ac:dyDescent="0.3">
      <c r="D393" s="42"/>
    </row>
    <row r="394" spans="4:4" x14ac:dyDescent="0.3">
      <c r="D394" s="42"/>
    </row>
    <row r="395" spans="4:4" x14ac:dyDescent="0.3">
      <c r="D395" s="42"/>
    </row>
    <row r="396" spans="4:4" x14ac:dyDescent="0.3">
      <c r="D396" s="42"/>
    </row>
    <row r="397" spans="4:4" x14ac:dyDescent="0.3">
      <c r="D397" s="42"/>
    </row>
    <row r="398" spans="4:4" x14ac:dyDescent="0.3">
      <c r="D398" s="42"/>
    </row>
    <row r="399" spans="4:4" x14ac:dyDescent="0.3">
      <c r="D399" s="42"/>
    </row>
    <row r="400" spans="4:4" x14ac:dyDescent="0.3">
      <c r="D400" s="42"/>
    </row>
    <row r="401" spans="4:4" x14ac:dyDescent="0.3">
      <c r="D401" s="42"/>
    </row>
    <row r="402" spans="4:4" x14ac:dyDescent="0.3">
      <c r="D402" s="42"/>
    </row>
    <row r="403" spans="4:4" x14ac:dyDescent="0.3">
      <c r="D403" s="42"/>
    </row>
    <row r="404" spans="4:4" x14ac:dyDescent="0.3">
      <c r="D404" s="42"/>
    </row>
    <row r="405" spans="4:4" x14ac:dyDescent="0.3">
      <c r="D405" s="42"/>
    </row>
    <row r="406" spans="4:4" x14ac:dyDescent="0.3">
      <c r="D406" s="42"/>
    </row>
    <row r="407" spans="4:4" x14ac:dyDescent="0.3">
      <c r="D407" s="42"/>
    </row>
    <row r="408" spans="4:4" x14ac:dyDescent="0.3">
      <c r="D408" s="42"/>
    </row>
    <row r="409" spans="4:4" x14ac:dyDescent="0.3">
      <c r="D409" s="42"/>
    </row>
    <row r="410" spans="4:4" x14ac:dyDescent="0.3">
      <c r="D410" s="42"/>
    </row>
    <row r="411" spans="4:4" x14ac:dyDescent="0.3">
      <c r="D411" s="42"/>
    </row>
    <row r="412" spans="4:4" x14ac:dyDescent="0.3">
      <c r="D412" s="42"/>
    </row>
    <row r="413" spans="4:4" x14ac:dyDescent="0.3">
      <c r="D413" s="42"/>
    </row>
    <row r="414" spans="4:4" x14ac:dyDescent="0.3">
      <c r="D414" s="42"/>
    </row>
    <row r="415" spans="4:4" x14ac:dyDescent="0.3">
      <c r="D415" s="42"/>
    </row>
    <row r="416" spans="4:4" x14ac:dyDescent="0.3">
      <c r="D416" s="42"/>
    </row>
    <row r="417" spans="4:4" x14ac:dyDescent="0.3">
      <c r="D417" s="42"/>
    </row>
    <row r="418" spans="4:4" x14ac:dyDescent="0.3">
      <c r="D418" s="42"/>
    </row>
    <row r="419" spans="4:4" x14ac:dyDescent="0.3">
      <c r="D419" s="42"/>
    </row>
    <row r="420" spans="4:4" x14ac:dyDescent="0.3">
      <c r="D420" s="42"/>
    </row>
    <row r="421" spans="4:4" x14ac:dyDescent="0.3">
      <c r="D421" s="42"/>
    </row>
    <row r="422" spans="4:4" x14ac:dyDescent="0.3">
      <c r="D422" s="42"/>
    </row>
    <row r="423" spans="4:4" x14ac:dyDescent="0.3">
      <c r="D423" s="42"/>
    </row>
    <row r="424" spans="4:4" x14ac:dyDescent="0.3">
      <c r="D424" s="42"/>
    </row>
    <row r="425" spans="4:4" x14ac:dyDescent="0.3">
      <c r="D425" s="42"/>
    </row>
    <row r="426" spans="4:4" x14ac:dyDescent="0.3">
      <c r="D426" s="42"/>
    </row>
    <row r="427" spans="4:4" x14ac:dyDescent="0.3">
      <c r="D427" s="42"/>
    </row>
    <row r="428" spans="4:4" x14ac:dyDescent="0.3">
      <c r="D428" s="42"/>
    </row>
    <row r="429" spans="4:4" x14ac:dyDescent="0.3">
      <c r="D429" s="42"/>
    </row>
    <row r="430" spans="4:4" x14ac:dyDescent="0.3">
      <c r="D430" s="42"/>
    </row>
    <row r="431" spans="4:4" x14ac:dyDescent="0.3">
      <c r="D431" s="42"/>
    </row>
    <row r="432" spans="4:4" x14ac:dyDescent="0.3">
      <c r="D432" s="42"/>
    </row>
    <row r="433" spans="4:4" x14ac:dyDescent="0.3">
      <c r="D433" s="42"/>
    </row>
    <row r="434" spans="4:4" x14ac:dyDescent="0.3">
      <c r="D434" s="42"/>
    </row>
    <row r="435" spans="4:4" x14ac:dyDescent="0.3">
      <c r="D435" s="42"/>
    </row>
    <row r="436" spans="4:4" x14ac:dyDescent="0.3">
      <c r="D436" s="42"/>
    </row>
    <row r="437" spans="4:4" x14ac:dyDescent="0.3">
      <c r="D437" s="42"/>
    </row>
    <row r="438" spans="4:4" x14ac:dyDescent="0.3">
      <c r="D438" s="42"/>
    </row>
    <row r="439" spans="4:4" x14ac:dyDescent="0.3">
      <c r="D439" s="42"/>
    </row>
    <row r="440" spans="4:4" x14ac:dyDescent="0.3">
      <c r="D440" s="42"/>
    </row>
    <row r="441" spans="4:4" x14ac:dyDescent="0.3">
      <c r="D441" s="42"/>
    </row>
    <row r="442" spans="4:4" x14ac:dyDescent="0.3">
      <c r="D442" s="42"/>
    </row>
    <row r="443" spans="4:4" x14ac:dyDescent="0.3">
      <c r="D443" s="42"/>
    </row>
    <row r="444" spans="4:4" x14ac:dyDescent="0.3">
      <c r="D444" s="42"/>
    </row>
    <row r="445" spans="4:4" x14ac:dyDescent="0.3">
      <c r="D445" s="42"/>
    </row>
    <row r="446" spans="4:4" x14ac:dyDescent="0.3">
      <c r="D446" s="42"/>
    </row>
    <row r="447" spans="4:4" x14ac:dyDescent="0.3">
      <c r="D447" s="42"/>
    </row>
    <row r="448" spans="4:4" x14ac:dyDescent="0.3">
      <c r="D448" s="42"/>
    </row>
    <row r="449" spans="4:4" x14ac:dyDescent="0.3">
      <c r="D449" s="42"/>
    </row>
    <row r="450" spans="4:4" x14ac:dyDescent="0.3">
      <c r="D450" s="42"/>
    </row>
    <row r="451" spans="4:4" x14ac:dyDescent="0.3">
      <c r="D451" s="42"/>
    </row>
    <row r="452" spans="4:4" x14ac:dyDescent="0.3">
      <c r="D452" s="42"/>
    </row>
    <row r="453" spans="4:4" x14ac:dyDescent="0.3">
      <c r="D453" s="42"/>
    </row>
    <row r="454" spans="4:4" x14ac:dyDescent="0.3">
      <c r="D454" s="42"/>
    </row>
    <row r="455" spans="4:4" x14ac:dyDescent="0.3">
      <c r="D455" s="42"/>
    </row>
    <row r="456" spans="4:4" x14ac:dyDescent="0.3">
      <c r="D456" s="42"/>
    </row>
    <row r="457" spans="4:4" x14ac:dyDescent="0.3">
      <c r="D457" s="42"/>
    </row>
    <row r="458" spans="4:4" x14ac:dyDescent="0.3">
      <c r="D458" s="42"/>
    </row>
    <row r="459" spans="4:4" x14ac:dyDescent="0.3">
      <c r="D459" s="42"/>
    </row>
    <row r="460" spans="4:4" x14ac:dyDescent="0.3">
      <c r="D460" s="42"/>
    </row>
    <row r="461" spans="4:4" x14ac:dyDescent="0.3">
      <c r="D461" s="42"/>
    </row>
    <row r="462" spans="4:4" x14ac:dyDescent="0.3">
      <c r="D462" s="42"/>
    </row>
    <row r="463" spans="4:4" x14ac:dyDescent="0.3">
      <c r="D463" s="42"/>
    </row>
    <row r="464" spans="4:4" x14ac:dyDescent="0.3">
      <c r="D464" s="42"/>
    </row>
    <row r="465" spans="4:4" x14ac:dyDescent="0.3">
      <c r="D465" s="42"/>
    </row>
    <row r="466" spans="4:4" x14ac:dyDescent="0.3">
      <c r="D466" s="42"/>
    </row>
    <row r="467" spans="4:4" x14ac:dyDescent="0.3">
      <c r="D467" s="42"/>
    </row>
    <row r="468" spans="4:4" x14ac:dyDescent="0.3">
      <c r="D468" s="42"/>
    </row>
    <row r="469" spans="4:4" x14ac:dyDescent="0.3">
      <c r="D469" s="42"/>
    </row>
    <row r="470" spans="4:4" x14ac:dyDescent="0.3">
      <c r="D470" s="42"/>
    </row>
    <row r="471" spans="4:4" x14ac:dyDescent="0.3">
      <c r="D471" s="42"/>
    </row>
    <row r="472" spans="4:4" x14ac:dyDescent="0.3">
      <c r="D472" s="42"/>
    </row>
    <row r="473" spans="4:4" x14ac:dyDescent="0.3">
      <c r="D473" s="42"/>
    </row>
    <row r="474" spans="4:4" x14ac:dyDescent="0.3">
      <c r="D474" s="42"/>
    </row>
    <row r="475" spans="4:4" x14ac:dyDescent="0.3">
      <c r="D475" s="42"/>
    </row>
    <row r="476" spans="4:4" x14ac:dyDescent="0.3">
      <c r="D476" s="42"/>
    </row>
    <row r="477" spans="4:4" x14ac:dyDescent="0.3">
      <c r="D477" s="42"/>
    </row>
    <row r="478" spans="4:4" x14ac:dyDescent="0.3">
      <c r="D478" s="42"/>
    </row>
    <row r="479" spans="4:4" x14ac:dyDescent="0.3">
      <c r="D479" s="42"/>
    </row>
    <row r="480" spans="4:4" x14ac:dyDescent="0.3">
      <c r="D480" s="42"/>
    </row>
    <row r="481" spans="4:4" x14ac:dyDescent="0.3">
      <c r="D481" s="42"/>
    </row>
    <row r="482" spans="4:4" x14ac:dyDescent="0.3">
      <c r="D482" s="42"/>
    </row>
    <row r="483" spans="4:4" x14ac:dyDescent="0.3">
      <c r="D483" s="42"/>
    </row>
    <row r="484" spans="4:4" x14ac:dyDescent="0.3">
      <c r="D484" s="42"/>
    </row>
    <row r="485" spans="4:4" x14ac:dyDescent="0.3">
      <c r="D485" s="42"/>
    </row>
    <row r="486" spans="4:4" x14ac:dyDescent="0.3">
      <c r="D486" s="42"/>
    </row>
    <row r="487" spans="4:4" x14ac:dyDescent="0.3">
      <c r="D487" s="42"/>
    </row>
    <row r="488" spans="4:4" x14ac:dyDescent="0.3">
      <c r="D488" s="42"/>
    </row>
    <row r="489" spans="4:4" x14ac:dyDescent="0.3">
      <c r="D489" s="42"/>
    </row>
    <row r="490" spans="4:4" x14ac:dyDescent="0.3">
      <c r="D490" s="42"/>
    </row>
    <row r="491" spans="4:4" x14ac:dyDescent="0.3">
      <c r="D491" s="42"/>
    </row>
    <row r="492" spans="4:4" x14ac:dyDescent="0.3">
      <c r="D492" s="42"/>
    </row>
    <row r="493" spans="4:4" x14ac:dyDescent="0.3">
      <c r="D493" s="42"/>
    </row>
    <row r="494" spans="4:4" x14ac:dyDescent="0.3">
      <c r="D494" s="42"/>
    </row>
    <row r="495" spans="4:4" x14ac:dyDescent="0.3">
      <c r="D495" s="42"/>
    </row>
    <row r="496" spans="4:4" x14ac:dyDescent="0.3">
      <c r="D496" s="42"/>
    </row>
    <row r="497" spans="4:4" x14ac:dyDescent="0.3">
      <c r="D497" s="42"/>
    </row>
    <row r="498" spans="4:4" x14ac:dyDescent="0.3">
      <c r="D498" s="42"/>
    </row>
    <row r="499" spans="4:4" x14ac:dyDescent="0.3">
      <c r="D499" s="42"/>
    </row>
    <row r="500" spans="4:4" x14ac:dyDescent="0.3">
      <c r="D500" s="42"/>
    </row>
    <row r="501" spans="4:4" x14ac:dyDescent="0.3">
      <c r="D501" s="42"/>
    </row>
    <row r="502" spans="4:4" x14ac:dyDescent="0.3">
      <c r="D502" s="42"/>
    </row>
    <row r="503" spans="4:4" x14ac:dyDescent="0.3">
      <c r="D503" s="42"/>
    </row>
    <row r="504" spans="4:4" x14ac:dyDescent="0.3">
      <c r="D504" s="42"/>
    </row>
    <row r="505" spans="4:4" x14ac:dyDescent="0.3">
      <c r="D505" s="42"/>
    </row>
    <row r="506" spans="4:4" x14ac:dyDescent="0.3">
      <c r="D506" s="42"/>
    </row>
    <row r="507" spans="4:4" x14ac:dyDescent="0.3">
      <c r="D507" s="42"/>
    </row>
    <row r="508" spans="4:4" x14ac:dyDescent="0.3">
      <c r="D508" s="42"/>
    </row>
    <row r="509" spans="4:4" x14ac:dyDescent="0.3">
      <c r="D509" s="42"/>
    </row>
    <row r="510" spans="4:4" x14ac:dyDescent="0.3">
      <c r="D510" s="42"/>
    </row>
    <row r="511" spans="4:4" x14ac:dyDescent="0.3">
      <c r="D511" s="42"/>
    </row>
    <row r="512" spans="4:4" x14ac:dyDescent="0.3">
      <c r="D512" s="42"/>
    </row>
    <row r="513" spans="4:4" x14ac:dyDescent="0.3">
      <c r="D513" s="42"/>
    </row>
    <row r="514" spans="4:4" x14ac:dyDescent="0.3">
      <c r="D514" s="42"/>
    </row>
    <row r="515" spans="4:4" x14ac:dyDescent="0.3">
      <c r="D515" s="42"/>
    </row>
    <row r="516" spans="4:4" x14ac:dyDescent="0.3">
      <c r="D516" s="42"/>
    </row>
    <row r="517" spans="4:4" x14ac:dyDescent="0.3">
      <c r="D517" s="42"/>
    </row>
    <row r="518" spans="4:4" x14ac:dyDescent="0.3">
      <c r="D518" s="42"/>
    </row>
    <row r="519" spans="4:4" x14ac:dyDescent="0.3">
      <c r="D519" s="42"/>
    </row>
    <row r="520" spans="4:4" x14ac:dyDescent="0.3">
      <c r="D520" s="42"/>
    </row>
    <row r="521" spans="4:4" x14ac:dyDescent="0.3">
      <c r="D521" s="42"/>
    </row>
    <row r="522" spans="4:4" x14ac:dyDescent="0.3">
      <c r="D522" s="42"/>
    </row>
    <row r="523" spans="4:4" x14ac:dyDescent="0.3">
      <c r="D523" s="42"/>
    </row>
    <row r="524" spans="4:4" x14ac:dyDescent="0.3">
      <c r="D524" s="42"/>
    </row>
    <row r="525" spans="4:4" x14ac:dyDescent="0.3">
      <c r="D525" s="42"/>
    </row>
    <row r="526" spans="4:4" x14ac:dyDescent="0.3">
      <c r="D526" s="42"/>
    </row>
    <row r="527" spans="4:4" x14ac:dyDescent="0.3">
      <c r="D527" s="42"/>
    </row>
    <row r="528" spans="4:4" x14ac:dyDescent="0.3">
      <c r="D528" s="42"/>
    </row>
    <row r="529" spans="4:4" x14ac:dyDescent="0.3">
      <c r="D529" s="42"/>
    </row>
    <row r="530" spans="4:4" x14ac:dyDescent="0.3">
      <c r="D530" s="42"/>
    </row>
    <row r="531" spans="4:4" x14ac:dyDescent="0.3">
      <c r="D531" s="42"/>
    </row>
    <row r="532" spans="4:4" x14ac:dyDescent="0.3">
      <c r="D532" s="42"/>
    </row>
    <row r="533" spans="4:4" x14ac:dyDescent="0.3">
      <c r="D533" s="42"/>
    </row>
  </sheetData>
  <sheetProtection formatCells="0" formatColumns="0" formatRows="0"/>
  <conditionalFormatting sqref="G23">
    <cfRule type="cellIs" dxfId="11" priority="91" stopIfTrue="1" operator="notEqual">
      <formula>0</formula>
    </cfRule>
  </conditionalFormatting>
  <conditionalFormatting sqref="G15">
    <cfRule type="containsText" dxfId="10" priority="69" stopIfTrue="1" operator="containsText" text="Included in error count">
      <formula>NOT(ISERROR(SEARCH("Included in error count",G15)))</formula>
    </cfRule>
    <cfRule type="cellIs" dxfId="9" priority="70" stopIfTrue="1" operator="equal">
      <formula>1</formula>
    </cfRule>
  </conditionalFormatting>
  <pageMargins left="0.7" right="0.7" top="0.75" bottom="0.75" header="0.3" footer="0.3"/>
  <pageSetup scale="4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4"/>
  <sheetViews>
    <sheetView showGridLines="0" zoomScale="80" zoomScaleNormal="80" workbookViewId="0">
      <selection activeCell="F4" sqref="F4:G5"/>
    </sheetView>
  </sheetViews>
  <sheetFormatPr defaultColWidth="9.109375" defaultRowHeight="14.4" x14ac:dyDescent="0.3"/>
  <cols>
    <col min="1" max="1" width="6.33203125" style="300" customWidth="1"/>
    <col min="2" max="2" width="57.6640625" style="300" customWidth="1"/>
    <col min="3" max="4" width="14.33203125" style="300" customWidth="1"/>
    <col min="5" max="7" width="17.33203125" style="300" customWidth="1"/>
    <col min="8" max="8" width="71.44140625" style="300" customWidth="1"/>
    <col min="9" max="9" width="56.77734375" style="301" customWidth="1"/>
    <col min="10" max="10" width="46.109375" style="301" customWidth="1"/>
    <col min="11" max="11" width="9.109375" style="394" hidden="1" customWidth="1"/>
    <col min="12" max="12" width="36.88671875" style="384" hidden="1" customWidth="1"/>
    <col min="13" max="14" width="15.6640625" style="384" hidden="1" customWidth="1"/>
    <col min="15" max="15" width="56.33203125" style="384" hidden="1" customWidth="1"/>
    <col min="16" max="16" width="11.109375" style="385" customWidth="1"/>
    <col min="17" max="18" width="9.109375" style="386" customWidth="1"/>
    <col min="19" max="59" width="9.109375" style="386"/>
    <col min="60" max="16384" width="9.109375" style="300"/>
  </cols>
  <sheetData>
    <row r="1" spans="1:81" ht="40.5" customHeight="1" thickBot="1" x14ac:dyDescent="0.35">
      <c r="A1" s="358"/>
      <c r="B1" s="623" t="s">
        <v>452</v>
      </c>
      <c r="C1" s="623"/>
      <c r="D1" s="623"/>
      <c r="E1" s="623"/>
      <c r="F1" s="623"/>
      <c r="G1" s="623"/>
      <c r="H1" s="624"/>
      <c r="I1" s="621"/>
      <c r="J1" s="622"/>
      <c r="K1" s="383"/>
    </row>
    <row r="2" spans="1:81" ht="72" customHeight="1" thickBot="1" x14ac:dyDescent="0.35">
      <c r="A2" s="359"/>
      <c r="B2" s="625" t="s">
        <v>453</v>
      </c>
      <c r="C2" s="610"/>
      <c r="D2" s="610"/>
      <c r="E2" s="610"/>
      <c r="F2" s="610"/>
      <c r="G2" s="610"/>
      <c r="H2" s="611"/>
      <c r="I2" s="638" t="s">
        <v>454</v>
      </c>
      <c r="J2" s="640" t="s">
        <v>547</v>
      </c>
      <c r="K2" s="387"/>
    </row>
    <row r="3" spans="1:81" ht="15" customHeight="1" thickBot="1" x14ac:dyDescent="0.35">
      <c r="A3" s="360"/>
      <c r="B3" s="361"/>
      <c r="C3" s="362"/>
      <c r="D3" s="362"/>
      <c r="E3" s="362"/>
      <c r="F3" s="362"/>
      <c r="G3" s="363"/>
      <c r="H3" s="382"/>
      <c r="I3" s="639"/>
      <c r="J3" s="641"/>
      <c r="K3" s="387"/>
    </row>
    <row r="4" spans="1:81" ht="21.75" customHeight="1" thickBot="1" x14ac:dyDescent="0.35">
      <c r="A4" s="364"/>
      <c r="B4" s="365" t="s">
        <v>262</v>
      </c>
      <c r="C4" s="626" t="str">
        <f>'Unit Data from Audit Worksheet'!D2</f>
        <v>Select Unit Name from Drop Down List</v>
      </c>
      <c r="D4" s="627"/>
      <c r="E4" s="628"/>
      <c r="F4" s="629" t="s">
        <v>701</v>
      </c>
      <c r="G4" s="630"/>
      <c r="H4" s="633" t="s">
        <v>546</v>
      </c>
      <c r="I4" s="639"/>
      <c r="J4" s="641"/>
      <c r="K4" s="388"/>
      <c r="L4" s="389"/>
    </row>
    <row r="5" spans="1:81" ht="21.6" thickBot="1" x14ac:dyDescent="0.35">
      <c r="A5" s="366"/>
      <c r="B5" s="367" t="s">
        <v>256</v>
      </c>
      <c r="C5" s="635" t="e">
        <f>'Unit Data from Audit Worksheet'!D3</f>
        <v>#N/A</v>
      </c>
      <c r="D5" s="636"/>
      <c r="E5" s="637"/>
      <c r="F5" s="631"/>
      <c r="G5" s="632"/>
      <c r="H5" s="634"/>
      <c r="I5" s="639"/>
      <c r="J5" s="641"/>
      <c r="K5" s="390"/>
      <c r="L5" s="391"/>
    </row>
    <row r="6" spans="1:81" s="102" customFormat="1" ht="88.5" hidden="1" customHeight="1" thickBot="1" x14ac:dyDescent="0.35">
      <c r="A6" s="317"/>
      <c r="B6" s="372" t="s">
        <v>200</v>
      </c>
      <c r="C6" s="311"/>
      <c r="D6" s="311"/>
      <c r="E6" s="318" t="str">
        <f>+N6</f>
        <v/>
      </c>
      <c r="F6" s="302" t="s">
        <v>257</v>
      </c>
      <c r="G6" s="319" t="str">
        <f>+N6</f>
        <v/>
      </c>
      <c r="H6" s="313" t="s">
        <v>292</v>
      </c>
      <c r="I6" s="310" t="s">
        <v>289</v>
      </c>
      <c r="J6" s="369"/>
      <c r="K6" s="390"/>
      <c r="L6" s="392"/>
      <c r="M6" s="392"/>
      <c r="N6" s="393" t="str">
        <f>IFERROR((Import!#REF!-Import!#REF!)/Import!#REF!,"")</f>
        <v/>
      </c>
      <c r="O6" s="384"/>
      <c r="P6" s="385"/>
      <c r="Q6" s="386"/>
      <c r="R6" s="386"/>
      <c r="S6" s="386"/>
      <c r="T6" s="386"/>
      <c r="U6" s="386"/>
      <c r="V6" s="386"/>
      <c r="W6" s="386"/>
      <c r="X6" s="386"/>
      <c r="Y6" s="386"/>
      <c r="Z6" s="386"/>
      <c r="AA6" s="386"/>
      <c r="AB6" s="386"/>
      <c r="AC6" s="386"/>
      <c r="AD6" s="386"/>
      <c r="AE6" s="386"/>
      <c r="AF6" s="386"/>
      <c r="AG6" s="386"/>
      <c r="AH6" s="386"/>
      <c r="AI6" s="386"/>
      <c r="AJ6" s="386"/>
      <c r="AK6" s="386"/>
      <c r="AL6" s="386"/>
      <c r="AM6" s="386"/>
      <c r="AN6" s="386"/>
      <c r="AO6" s="386"/>
      <c r="AP6" s="386"/>
      <c r="AQ6" s="386"/>
      <c r="AR6" s="386"/>
      <c r="AS6" s="386"/>
      <c r="AT6" s="386"/>
      <c r="AU6" s="386"/>
      <c r="AV6" s="386"/>
      <c r="AW6" s="386"/>
      <c r="AX6" s="386"/>
      <c r="AY6" s="386"/>
      <c r="AZ6" s="386"/>
      <c r="BA6" s="386"/>
      <c r="BB6" s="386"/>
      <c r="BC6" s="386"/>
      <c r="BD6" s="386"/>
      <c r="BE6" s="386"/>
      <c r="BF6" s="386"/>
      <c r="BG6" s="386"/>
      <c r="BH6" s="300"/>
      <c r="BI6" s="300"/>
      <c r="BJ6" s="300"/>
      <c r="BK6" s="300"/>
      <c r="BL6" s="300"/>
      <c r="BM6" s="300"/>
      <c r="BN6" s="300"/>
      <c r="BO6" s="300"/>
      <c r="BP6" s="300"/>
      <c r="BQ6" s="300"/>
      <c r="BR6" s="300"/>
      <c r="BS6" s="300"/>
      <c r="BT6" s="300"/>
      <c r="BU6" s="300"/>
      <c r="BV6" s="300"/>
      <c r="BW6" s="300"/>
      <c r="BX6" s="300"/>
      <c r="BY6" s="300"/>
      <c r="BZ6" s="300"/>
      <c r="CA6" s="300"/>
      <c r="CB6" s="300"/>
      <c r="CC6" s="300"/>
    </row>
    <row r="7" spans="1:81" s="102" customFormat="1" ht="18.600000000000001" thickBot="1" x14ac:dyDescent="0.35">
      <c r="A7" s="317"/>
      <c r="B7" s="609" t="s">
        <v>293</v>
      </c>
      <c r="C7" s="609"/>
      <c r="D7" s="609"/>
      <c r="E7" s="304">
        <v>2023</v>
      </c>
      <c r="F7" s="373" t="s">
        <v>294</v>
      </c>
      <c r="G7" s="374"/>
      <c r="H7" s="303"/>
      <c r="I7" s="315"/>
      <c r="J7" s="303"/>
      <c r="K7" s="390"/>
      <c r="L7" s="384"/>
      <c r="M7" s="384"/>
      <c r="N7" s="384"/>
      <c r="O7" s="384"/>
      <c r="P7" s="385"/>
      <c r="Q7" s="386"/>
      <c r="R7" s="386"/>
      <c r="S7" s="386"/>
      <c r="T7" s="386"/>
      <c r="U7" s="386"/>
      <c r="V7" s="386"/>
      <c r="W7" s="386"/>
      <c r="X7" s="386"/>
      <c r="Y7" s="386"/>
      <c r="Z7" s="386"/>
      <c r="AA7" s="386"/>
      <c r="AB7" s="386"/>
      <c r="AC7" s="386"/>
      <c r="AD7" s="386"/>
      <c r="AE7" s="386"/>
      <c r="AF7" s="386"/>
      <c r="AG7" s="386"/>
      <c r="AH7" s="386"/>
      <c r="AI7" s="386"/>
      <c r="AJ7" s="386"/>
      <c r="AK7" s="386"/>
      <c r="AL7" s="386"/>
      <c r="AM7" s="386"/>
      <c r="AN7" s="386"/>
      <c r="AO7" s="386"/>
      <c r="AP7" s="386"/>
      <c r="AQ7" s="386"/>
      <c r="AR7" s="386"/>
      <c r="AS7" s="386"/>
      <c r="AT7" s="386"/>
      <c r="AU7" s="386"/>
      <c r="AV7" s="386"/>
      <c r="AW7" s="386"/>
      <c r="AX7" s="386"/>
      <c r="AY7" s="386"/>
      <c r="AZ7" s="386"/>
      <c r="BA7" s="386"/>
      <c r="BB7" s="386"/>
      <c r="BC7" s="386"/>
      <c r="BD7" s="386"/>
      <c r="BE7" s="386"/>
      <c r="BF7" s="386"/>
      <c r="BG7" s="386"/>
      <c r="BH7" s="300"/>
      <c r="BI7" s="300"/>
      <c r="BJ7" s="300"/>
      <c r="BK7" s="300"/>
      <c r="BL7" s="300"/>
      <c r="BM7" s="300"/>
      <c r="BN7" s="300"/>
      <c r="BO7" s="300"/>
      <c r="BP7" s="300"/>
      <c r="BQ7" s="300"/>
      <c r="BR7" s="300"/>
      <c r="BS7" s="300"/>
      <c r="BT7" s="300"/>
      <c r="BU7" s="300"/>
      <c r="BV7" s="300"/>
      <c r="BW7" s="300"/>
      <c r="BX7" s="300"/>
      <c r="BY7" s="300"/>
      <c r="BZ7" s="300"/>
      <c r="CA7" s="300"/>
      <c r="CB7" s="300"/>
      <c r="CC7" s="300"/>
    </row>
    <row r="8" spans="1:81" s="102" customFormat="1" ht="92.25" customHeight="1" thickBot="1" x14ac:dyDescent="0.35">
      <c r="A8" s="375" t="s">
        <v>550</v>
      </c>
      <c r="B8" s="611" t="s">
        <v>677</v>
      </c>
      <c r="C8" s="620"/>
      <c r="D8" s="620"/>
      <c r="E8" s="542">
        <f>'TD Info Completed by Auditor'!C26</f>
        <v>0</v>
      </c>
      <c r="F8" s="377"/>
      <c r="G8" s="370" t="str">
        <f>IF('TD Info Completed by Auditor'!C26&gt;N8,"Late","Response Not Required")</f>
        <v>Response Not Required</v>
      </c>
      <c r="H8" s="314" t="s">
        <v>295</v>
      </c>
      <c r="I8" s="371" t="s">
        <v>698</v>
      </c>
      <c r="J8" s="544"/>
      <c r="K8" s="390"/>
      <c r="L8" s="532">
        <f>'TD Info Completed by Auditor'!C26</f>
        <v>0</v>
      </c>
      <c r="M8" s="533">
        <f>'TD Info Completed by Auditor'!C25</f>
        <v>45107</v>
      </c>
      <c r="N8" s="534">
        <f>IF(M8=DATEVALUE("6/30/2023"),N10,IF(M8=DATEVALUE("9/30/2023"),N11,IF(M8=DATEVALUE("12/31/2023"),N12,IF(M8=DATEVALUE("3/31/2024"),N13))))</f>
        <v>45291</v>
      </c>
      <c r="O8" s="384"/>
      <c r="P8" s="385"/>
      <c r="Q8" s="386"/>
      <c r="R8" s="386"/>
      <c r="S8" s="386"/>
      <c r="T8" s="386"/>
      <c r="U8" s="386"/>
      <c r="V8" s="386"/>
      <c r="W8" s="386"/>
      <c r="X8" s="386"/>
      <c r="Y8" s="386"/>
      <c r="Z8" s="386"/>
      <c r="AA8" s="386"/>
      <c r="AB8" s="386"/>
      <c r="AC8" s="386"/>
      <c r="AD8" s="386"/>
      <c r="AE8" s="386"/>
      <c r="AF8" s="386"/>
      <c r="AG8" s="386"/>
      <c r="AH8" s="386"/>
      <c r="AI8" s="386"/>
      <c r="AJ8" s="386"/>
      <c r="AK8" s="386"/>
      <c r="AL8" s="386"/>
      <c r="AM8" s="386"/>
      <c r="AN8" s="386"/>
      <c r="AO8" s="386"/>
      <c r="AP8" s="386"/>
      <c r="AQ8" s="386"/>
      <c r="AR8" s="386"/>
      <c r="AS8" s="386"/>
      <c r="AT8" s="386"/>
      <c r="AU8" s="386"/>
      <c r="AV8" s="386"/>
      <c r="AW8" s="386"/>
      <c r="AX8" s="386"/>
      <c r="AY8" s="386"/>
      <c r="AZ8" s="386"/>
      <c r="BA8" s="386"/>
      <c r="BB8" s="386"/>
      <c r="BC8" s="386"/>
      <c r="BD8" s="386"/>
      <c r="BE8" s="386"/>
      <c r="BF8" s="386"/>
      <c r="BG8" s="386"/>
      <c r="BH8" s="300"/>
      <c r="BI8" s="300"/>
      <c r="BJ8" s="300"/>
      <c r="BK8" s="300"/>
      <c r="BL8" s="300"/>
      <c r="BM8" s="300"/>
      <c r="BN8" s="300"/>
      <c r="BO8" s="300"/>
      <c r="BP8" s="300"/>
      <c r="BQ8" s="300"/>
      <c r="BR8" s="300"/>
      <c r="BS8" s="300"/>
      <c r="BT8" s="300"/>
      <c r="BU8" s="300"/>
      <c r="BV8" s="300"/>
      <c r="BW8" s="300"/>
      <c r="BX8" s="300"/>
      <c r="BY8" s="300"/>
      <c r="BZ8" s="300"/>
      <c r="CA8" s="300"/>
      <c r="CB8" s="300"/>
      <c r="CC8" s="300"/>
    </row>
    <row r="9" spans="1:81" s="102" customFormat="1" ht="18" customHeight="1" thickBot="1" x14ac:dyDescent="0.35">
      <c r="A9" s="376"/>
      <c r="B9" s="614"/>
      <c r="C9" s="614"/>
      <c r="D9" s="615"/>
      <c r="E9" s="304">
        <v>2023</v>
      </c>
      <c r="F9" s="106" t="s">
        <v>294</v>
      </c>
      <c r="G9" s="305"/>
      <c r="H9" s="312"/>
      <c r="I9" s="316"/>
      <c r="J9" s="545"/>
      <c r="K9" s="390"/>
      <c r="L9" s="535" t="s">
        <v>699</v>
      </c>
      <c r="M9" s="384" t="s">
        <v>700</v>
      </c>
      <c r="N9" s="536"/>
      <c r="O9" s="384"/>
      <c r="P9" s="385"/>
      <c r="Q9" s="386"/>
      <c r="R9" s="386"/>
      <c r="S9" s="386"/>
      <c r="T9" s="386"/>
      <c r="U9" s="386"/>
      <c r="V9" s="386"/>
      <c r="W9" s="386"/>
      <c r="X9" s="386"/>
      <c r="Y9" s="386"/>
      <c r="Z9" s="386"/>
      <c r="AA9" s="386"/>
      <c r="AB9" s="386"/>
      <c r="AC9" s="386"/>
      <c r="AD9" s="386"/>
      <c r="AE9" s="386"/>
      <c r="AF9" s="386"/>
      <c r="AG9" s="386"/>
      <c r="AH9" s="386"/>
      <c r="AI9" s="386"/>
      <c r="AJ9" s="386"/>
      <c r="AK9" s="386"/>
      <c r="AL9" s="386"/>
      <c r="AM9" s="386"/>
      <c r="AN9" s="386"/>
      <c r="AO9" s="386"/>
      <c r="AP9" s="386"/>
      <c r="AQ9" s="386"/>
      <c r="AR9" s="386"/>
      <c r="AS9" s="386"/>
      <c r="AT9" s="386"/>
      <c r="AU9" s="386"/>
      <c r="AV9" s="386"/>
      <c r="AW9" s="386"/>
      <c r="AX9" s="386"/>
      <c r="AY9" s="386"/>
      <c r="AZ9" s="386"/>
      <c r="BA9" s="386"/>
      <c r="BB9" s="386"/>
      <c r="BC9" s="386"/>
      <c r="BD9" s="386"/>
      <c r="BE9" s="386"/>
      <c r="BF9" s="386"/>
      <c r="BG9" s="386"/>
      <c r="BH9" s="300"/>
      <c r="BI9" s="300"/>
      <c r="BJ9" s="300"/>
      <c r="BK9" s="300"/>
      <c r="BL9" s="300"/>
      <c r="BM9" s="300"/>
      <c r="BN9" s="300"/>
      <c r="BO9" s="300"/>
      <c r="BP9" s="300"/>
      <c r="BQ9" s="300"/>
      <c r="BR9" s="300"/>
      <c r="BS9" s="300"/>
      <c r="BT9" s="300"/>
      <c r="BU9" s="300"/>
      <c r="BV9" s="300"/>
      <c r="BW9" s="300"/>
      <c r="BX9" s="300"/>
      <c r="BY9" s="300"/>
      <c r="BZ9" s="300"/>
      <c r="CA9" s="300"/>
      <c r="CB9" s="300"/>
      <c r="CC9" s="300"/>
    </row>
    <row r="10" spans="1:81" s="102" customFormat="1" ht="77.400000000000006" customHeight="1" thickBot="1" x14ac:dyDescent="0.35">
      <c r="A10" s="368" t="s">
        <v>551</v>
      </c>
      <c r="B10" s="610" t="s">
        <v>702</v>
      </c>
      <c r="C10" s="610"/>
      <c r="D10" s="611"/>
      <c r="E10" s="370" t="str">
        <f>IF(AND(Import!L44=2,AND(Import!L50&lt;=0,Import!L51&lt;=0)),"No","Yes")</f>
        <v>Yes</v>
      </c>
      <c r="F10" s="377"/>
      <c r="G10" s="370" t="str">
        <f>E10</f>
        <v>Yes</v>
      </c>
      <c r="H10" s="543" t="s">
        <v>703</v>
      </c>
      <c r="I10" s="378" t="s">
        <v>548</v>
      </c>
      <c r="J10" s="544"/>
      <c r="K10" s="390"/>
      <c r="L10" s="535"/>
      <c r="M10" s="537">
        <v>45107</v>
      </c>
      <c r="N10" s="538">
        <v>45291</v>
      </c>
      <c r="O10" s="384"/>
      <c r="P10" s="385"/>
      <c r="Q10" s="386"/>
      <c r="R10" s="386"/>
      <c r="S10" s="386"/>
      <c r="T10" s="386"/>
      <c r="U10" s="386"/>
      <c r="V10" s="386"/>
      <c r="W10" s="386"/>
      <c r="X10" s="386"/>
      <c r="Y10" s="386"/>
      <c r="Z10" s="386"/>
      <c r="AA10" s="386"/>
      <c r="AB10" s="386"/>
      <c r="AC10" s="386"/>
      <c r="AD10" s="386"/>
      <c r="AE10" s="386"/>
      <c r="AF10" s="386"/>
      <c r="AG10" s="386"/>
      <c r="AH10" s="386"/>
      <c r="AI10" s="386"/>
      <c r="AJ10" s="386"/>
      <c r="AK10" s="386"/>
      <c r="AL10" s="386"/>
      <c r="AM10" s="386"/>
      <c r="AN10" s="386"/>
      <c r="AO10" s="386"/>
      <c r="AP10" s="386"/>
      <c r="AQ10" s="386"/>
      <c r="AR10" s="386"/>
      <c r="AS10" s="386"/>
      <c r="AT10" s="386"/>
      <c r="AU10" s="386"/>
      <c r="AV10" s="386"/>
      <c r="AW10" s="386"/>
      <c r="AX10" s="386"/>
      <c r="AY10" s="386"/>
      <c r="AZ10" s="386"/>
      <c r="BA10" s="386"/>
      <c r="BB10" s="386"/>
      <c r="BC10" s="386"/>
      <c r="BD10" s="386"/>
      <c r="BE10" s="386"/>
      <c r="BF10" s="386"/>
      <c r="BG10" s="386"/>
      <c r="BH10" s="300"/>
      <c r="BI10" s="300"/>
      <c r="BJ10" s="300"/>
      <c r="BK10" s="300"/>
      <c r="BL10" s="300"/>
      <c r="BM10" s="300"/>
      <c r="BN10" s="300"/>
      <c r="BO10" s="300"/>
      <c r="BP10" s="300"/>
      <c r="BQ10" s="300"/>
      <c r="BR10" s="300"/>
      <c r="BS10" s="300"/>
      <c r="BT10" s="300"/>
      <c r="BU10" s="300"/>
      <c r="BV10" s="300"/>
      <c r="BW10" s="300"/>
      <c r="BX10" s="300"/>
      <c r="BY10" s="300"/>
      <c r="BZ10" s="300"/>
      <c r="CA10" s="300"/>
      <c r="CB10" s="300"/>
      <c r="CC10" s="300"/>
    </row>
    <row r="11" spans="1:81" s="102" customFormat="1" ht="73.650000000000006" customHeight="1" thickBot="1" x14ac:dyDescent="0.35">
      <c r="A11" s="368" t="s">
        <v>552</v>
      </c>
      <c r="B11" s="612" t="s">
        <v>455</v>
      </c>
      <c r="C11" s="612"/>
      <c r="D11" s="613"/>
      <c r="E11" s="370" t="str">
        <f>IF(Import!L54=1,"Yes",IF(Import!L54=2,"No",IF(Import!L54=3,"N/A","This question must be answered.  See cell C19 on TD")))</f>
        <v>This question must be answered.  See cell C19 on TD</v>
      </c>
      <c r="F11" s="377"/>
      <c r="G11" s="370" t="str">
        <f>E11</f>
        <v>This question must be answered.  See cell C19 on TD</v>
      </c>
      <c r="H11" s="309" t="s">
        <v>296</v>
      </c>
      <c r="I11" s="371" t="s">
        <v>274</v>
      </c>
      <c r="J11" s="544"/>
      <c r="K11" s="390"/>
      <c r="L11" s="535"/>
      <c r="M11" s="537">
        <v>45199</v>
      </c>
      <c r="N11" s="538">
        <v>45382</v>
      </c>
      <c r="O11" s="384"/>
      <c r="P11" s="385"/>
      <c r="Q11" s="386"/>
      <c r="R11" s="386"/>
      <c r="S11" s="386"/>
      <c r="T11" s="386"/>
      <c r="U11" s="386"/>
      <c r="V11" s="386"/>
      <c r="W11" s="386"/>
      <c r="X11" s="386"/>
      <c r="Y11" s="386"/>
      <c r="Z11" s="386"/>
      <c r="AA11" s="386"/>
      <c r="AB11" s="386"/>
      <c r="AC11" s="386"/>
      <c r="AD11" s="386"/>
      <c r="AE11" s="386"/>
      <c r="AF11" s="386"/>
      <c r="AG11" s="386"/>
      <c r="AH11" s="386"/>
      <c r="AI11" s="386"/>
      <c r="AJ11" s="386"/>
      <c r="AK11" s="386"/>
      <c r="AL11" s="386"/>
      <c r="AM11" s="386"/>
      <c r="AN11" s="386"/>
      <c r="AO11" s="386"/>
      <c r="AP11" s="386"/>
      <c r="AQ11" s="386"/>
      <c r="AR11" s="386"/>
      <c r="AS11" s="386"/>
      <c r="AT11" s="386"/>
      <c r="AU11" s="386"/>
      <c r="AV11" s="386"/>
      <c r="AW11" s="386"/>
      <c r="AX11" s="386"/>
      <c r="AY11" s="386"/>
      <c r="AZ11" s="386"/>
      <c r="BA11" s="386"/>
      <c r="BB11" s="386"/>
      <c r="BC11" s="386"/>
      <c r="BD11" s="386"/>
      <c r="BE11" s="386"/>
      <c r="BF11" s="386"/>
      <c r="BG11" s="386"/>
      <c r="BH11" s="300"/>
      <c r="BI11" s="300"/>
      <c r="BJ11" s="300"/>
      <c r="BK11" s="300"/>
      <c r="BL11" s="300"/>
      <c r="BM11" s="300"/>
      <c r="BN11" s="300"/>
      <c r="BO11" s="300"/>
      <c r="BP11" s="300"/>
      <c r="BQ11" s="300"/>
      <c r="BR11" s="300"/>
      <c r="BS11" s="300"/>
      <c r="BT11" s="300"/>
      <c r="BU11" s="300"/>
      <c r="BV11" s="300"/>
      <c r="BW11" s="300"/>
      <c r="BX11" s="300"/>
      <c r="BY11" s="300"/>
      <c r="BZ11" s="300"/>
      <c r="CA11" s="300"/>
      <c r="CB11" s="300"/>
      <c r="CC11" s="300"/>
    </row>
    <row r="12" spans="1:81" s="102" customFormat="1" ht="18" customHeight="1" thickBot="1" x14ac:dyDescent="0.35">
      <c r="A12" s="376"/>
      <c r="B12" s="618"/>
      <c r="C12" s="618"/>
      <c r="D12" s="619"/>
      <c r="E12" s="304">
        <v>2023</v>
      </c>
      <c r="F12" s="106" t="s">
        <v>294</v>
      </c>
      <c r="G12" s="306"/>
      <c r="H12" s="305"/>
      <c r="I12" s="316"/>
      <c r="J12" s="545"/>
      <c r="K12" s="390"/>
      <c r="L12" s="535"/>
      <c r="M12" s="537">
        <v>45291</v>
      </c>
      <c r="N12" s="538">
        <v>45473</v>
      </c>
      <c r="O12" s="384"/>
      <c r="P12" s="385"/>
      <c r="Q12" s="386"/>
      <c r="R12" s="386"/>
      <c r="S12" s="386"/>
      <c r="T12" s="386"/>
      <c r="U12" s="386"/>
      <c r="V12" s="386"/>
      <c r="W12" s="386"/>
      <c r="X12" s="386"/>
      <c r="Y12" s="386"/>
      <c r="Z12" s="386"/>
      <c r="AA12" s="386"/>
      <c r="AB12" s="386"/>
      <c r="AC12" s="386"/>
      <c r="AD12" s="386"/>
      <c r="AE12" s="386"/>
      <c r="AF12" s="386"/>
      <c r="AG12" s="386"/>
      <c r="AH12" s="386"/>
      <c r="AI12" s="386"/>
      <c r="AJ12" s="386"/>
      <c r="AK12" s="386"/>
      <c r="AL12" s="386"/>
      <c r="AM12" s="386"/>
      <c r="AN12" s="386"/>
      <c r="AO12" s="386"/>
      <c r="AP12" s="386"/>
      <c r="AQ12" s="386"/>
      <c r="AR12" s="386"/>
      <c r="AS12" s="386"/>
      <c r="AT12" s="386"/>
      <c r="AU12" s="386"/>
      <c r="AV12" s="386"/>
      <c r="AW12" s="386"/>
      <c r="AX12" s="386"/>
      <c r="AY12" s="386"/>
      <c r="AZ12" s="386"/>
      <c r="BA12" s="386"/>
      <c r="BB12" s="386"/>
      <c r="BC12" s="386"/>
      <c r="BD12" s="386"/>
      <c r="BE12" s="386"/>
      <c r="BF12" s="386"/>
      <c r="BG12" s="386"/>
      <c r="BH12" s="300"/>
      <c r="BI12" s="300"/>
      <c r="BJ12" s="300"/>
      <c r="BK12" s="300"/>
      <c r="BL12" s="300"/>
      <c r="BM12" s="300"/>
      <c r="BN12" s="300"/>
      <c r="BO12" s="300"/>
      <c r="BP12" s="300"/>
      <c r="BQ12" s="300"/>
      <c r="BR12" s="300"/>
      <c r="BS12" s="300"/>
      <c r="BT12" s="300"/>
      <c r="BU12" s="300"/>
      <c r="BV12" s="300"/>
      <c r="BW12" s="300"/>
      <c r="BX12" s="300"/>
      <c r="BY12" s="300"/>
      <c r="BZ12" s="300"/>
      <c r="CA12" s="300"/>
      <c r="CB12" s="300"/>
      <c r="CC12" s="300"/>
    </row>
    <row r="13" spans="1:81" s="102" customFormat="1" ht="99.75" customHeight="1" thickBot="1" x14ac:dyDescent="0.35">
      <c r="A13" s="368" t="s">
        <v>553</v>
      </c>
      <c r="B13" s="616" t="s">
        <v>549</v>
      </c>
      <c r="C13" s="617"/>
      <c r="D13" s="617"/>
      <c r="E13" s="379" t="str">
        <f>IF(Import!L52&gt;0,"Yes","No")</f>
        <v>No</v>
      </c>
      <c r="F13" s="377"/>
      <c r="G13" s="370" t="str">
        <f>E13</f>
        <v>No</v>
      </c>
      <c r="H13" s="309" t="s">
        <v>297</v>
      </c>
      <c r="I13" s="371" t="s">
        <v>555</v>
      </c>
      <c r="J13" s="544"/>
      <c r="K13" s="390"/>
      <c r="L13" s="539"/>
      <c r="M13" s="540">
        <v>45382</v>
      </c>
      <c r="N13" s="541">
        <v>45565</v>
      </c>
      <c r="O13" s="384"/>
      <c r="P13" s="385"/>
      <c r="Q13" s="386"/>
      <c r="R13" s="386"/>
      <c r="S13" s="386"/>
      <c r="T13" s="386"/>
      <c r="U13" s="386"/>
      <c r="V13" s="386"/>
      <c r="W13" s="386"/>
      <c r="X13" s="386"/>
      <c r="Y13" s="386"/>
      <c r="Z13" s="386"/>
      <c r="AA13" s="386"/>
      <c r="AB13" s="386"/>
      <c r="AC13" s="386"/>
      <c r="AD13" s="386"/>
      <c r="AE13" s="386"/>
      <c r="AF13" s="386"/>
      <c r="AG13" s="386"/>
      <c r="AH13" s="386"/>
      <c r="AI13" s="386"/>
      <c r="AJ13" s="386"/>
      <c r="AK13" s="386"/>
      <c r="AL13" s="386"/>
      <c r="AM13" s="386"/>
      <c r="AN13" s="386"/>
      <c r="AO13" s="386"/>
      <c r="AP13" s="386"/>
      <c r="AQ13" s="386"/>
      <c r="AR13" s="386"/>
      <c r="AS13" s="386"/>
      <c r="AT13" s="386"/>
      <c r="AU13" s="386"/>
      <c r="AV13" s="386"/>
      <c r="AW13" s="386"/>
      <c r="AX13" s="386"/>
      <c r="AY13" s="386"/>
      <c r="AZ13" s="386"/>
      <c r="BA13" s="386"/>
      <c r="BB13" s="386"/>
      <c r="BC13" s="386"/>
      <c r="BD13" s="386"/>
      <c r="BE13" s="386"/>
      <c r="BF13" s="386"/>
      <c r="BG13" s="386"/>
      <c r="BH13" s="300"/>
      <c r="BI13" s="300"/>
      <c r="BJ13" s="300"/>
      <c r="BK13" s="300"/>
      <c r="BL13" s="300"/>
      <c r="BM13" s="300"/>
      <c r="BN13" s="300"/>
      <c r="BO13" s="300"/>
      <c r="BP13" s="300"/>
      <c r="BQ13" s="300"/>
      <c r="BR13" s="300"/>
      <c r="BS13" s="300"/>
      <c r="BT13" s="300"/>
      <c r="BU13" s="300"/>
      <c r="BV13" s="300"/>
      <c r="BW13" s="300"/>
      <c r="BX13" s="300"/>
      <c r="BY13" s="300"/>
      <c r="BZ13" s="300"/>
      <c r="CA13" s="300"/>
      <c r="CB13" s="300"/>
      <c r="CC13" s="300"/>
    </row>
    <row r="14" spans="1:81" s="301" customFormat="1" x14ac:dyDescent="0.3">
      <c r="A14" s="380"/>
      <c r="B14" s="307"/>
      <c r="C14" s="307"/>
      <c r="D14" s="307"/>
      <c r="E14" s="307"/>
      <c r="F14" s="307"/>
      <c r="G14" s="307"/>
      <c r="H14" s="307"/>
      <c r="I14" s="308"/>
      <c r="J14" s="308"/>
      <c r="K14" s="394"/>
      <c r="L14" s="384"/>
      <c r="M14" s="384"/>
      <c r="N14" s="384"/>
      <c r="O14" s="384"/>
      <c r="P14" s="385"/>
      <c r="Q14" s="386"/>
      <c r="R14" s="386"/>
      <c r="S14" s="386"/>
      <c r="T14" s="386"/>
      <c r="U14" s="386"/>
      <c r="V14" s="386"/>
      <c r="W14" s="386"/>
      <c r="X14" s="386"/>
      <c r="Y14" s="386"/>
      <c r="Z14" s="386"/>
      <c r="AA14" s="386"/>
      <c r="AB14" s="386"/>
      <c r="AC14" s="386"/>
      <c r="AD14" s="386"/>
      <c r="AE14" s="386"/>
      <c r="AF14" s="386"/>
      <c r="AG14" s="386"/>
      <c r="AH14" s="386"/>
      <c r="AI14" s="386"/>
      <c r="AJ14" s="386"/>
      <c r="AK14" s="386"/>
      <c r="AL14" s="386"/>
      <c r="AM14" s="386"/>
      <c r="AN14" s="386"/>
      <c r="AO14" s="386"/>
      <c r="AP14" s="386"/>
      <c r="AQ14" s="386"/>
      <c r="AR14" s="386"/>
      <c r="AS14" s="386"/>
      <c r="AT14" s="386"/>
      <c r="AU14" s="386"/>
      <c r="AV14" s="386"/>
      <c r="AW14" s="386"/>
      <c r="AX14" s="386"/>
      <c r="AY14" s="386"/>
      <c r="AZ14" s="386"/>
      <c r="BA14" s="386"/>
      <c r="BB14" s="386"/>
      <c r="BC14" s="386"/>
      <c r="BD14" s="386"/>
      <c r="BE14" s="386"/>
      <c r="BF14" s="386"/>
      <c r="BG14" s="386"/>
      <c r="BH14" s="300"/>
      <c r="BI14" s="300"/>
      <c r="BJ14" s="300"/>
      <c r="BK14" s="300"/>
      <c r="BL14" s="300"/>
      <c r="BM14" s="300"/>
      <c r="BN14" s="300"/>
      <c r="BO14" s="300"/>
      <c r="BP14" s="300"/>
      <c r="BQ14" s="300"/>
      <c r="BR14" s="300"/>
      <c r="BS14" s="300"/>
      <c r="BT14" s="300"/>
      <c r="BU14" s="300"/>
      <c r="BV14" s="300"/>
      <c r="BW14" s="300"/>
      <c r="BX14" s="300"/>
      <c r="BY14" s="300"/>
      <c r="BZ14" s="300"/>
      <c r="CA14" s="300"/>
      <c r="CB14" s="300"/>
      <c r="CC14" s="300"/>
    </row>
  </sheetData>
  <sheetProtection algorithmName="SHA-512" hashValue="cCnp1xcwiTJTU0WheOvGwJIwG908fsBt2gQfey7uqqRCAnaqPF9MpLiHknQrEbPW7VoTyPdh+bIyPFojZBaV3g==" saltValue="hB6jf1v9gDf+qZSYeeSEBg==" spinCount="100000" sheet="1" objects="1" scenarios="1"/>
  <mergeCells count="16">
    <mergeCell ref="I1:J1"/>
    <mergeCell ref="B1:H1"/>
    <mergeCell ref="B2:H2"/>
    <mergeCell ref="C4:E4"/>
    <mergeCell ref="F4:G5"/>
    <mergeCell ref="H4:H5"/>
    <mergeCell ref="C5:E5"/>
    <mergeCell ref="I2:I5"/>
    <mergeCell ref="J2:J5"/>
    <mergeCell ref="B7:D7"/>
    <mergeCell ref="B10:D10"/>
    <mergeCell ref="B11:D11"/>
    <mergeCell ref="B9:D9"/>
    <mergeCell ref="B13:D13"/>
    <mergeCell ref="B12:D12"/>
    <mergeCell ref="B8:D8"/>
  </mergeCells>
  <conditionalFormatting sqref="G8">
    <cfRule type="cellIs" dxfId="8" priority="25" operator="equal">
      <formula>"Late"</formula>
    </cfRule>
  </conditionalFormatting>
  <conditionalFormatting sqref="G10">
    <cfRule type="cellIs" dxfId="7" priority="22" operator="equal">
      <formula>"Yes"</formula>
    </cfRule>
  </conditionalFormatting>
  <conditionalFormatting sqref="G11">
    <cfRule type="cellIs" dxfId="6" priority="21" operator="equal">
      <formula>"Yes"</formula>
    </cfRule>
  </conditionalFormatting>
  <conditionalFormatting sqref="G12">
    <cfRule type="cellIs" dxfId="5" priority="19" operator="equal">
      <formula>"Yes"</formula>
    </cfRule>
  </conditionalFormatting>
  <conditionalFormatting sqref="G6">
    <cfRule type="cellIs" dxfId="4" priority="14" operator="lessThan">
      <formula>1</formula>
    </cfRule>
  </conditionalFormatting>
  <conditionalFormatting sqref="E8 G8">
    <cfRule type="containsText" dxfId="3" priority="6" operator="containsText" text="This question must be answered">
      <formula>NOT(ISERROR(SEARCH("This question must be answered",E8)))</formula>
    </cfRule>
  </conditionalFormatting>
  <conditionalFormatting sqref="E11 G11">
    <cfRule type="containsText" dxfId="2" priority="4" operator="containsText" text="This question must be answered">
      <formula>NOT(ISERROR(SEARCH("This question must be answered",E11)))</formula>
    </cfRule>
  </conditionalFormatting>
  <conditionalFormatting sqref="G13">
    <cfRule type="cellIs" dxfId="1" priority="2" operator="equal">
      <formula>"Yes"</formula>
    </cfRule>
  </conditionalFormatting>
  <conditionalFormatting sqref="G13 E13">
    <cfRule type="containsText" dxfId="0" priority="1" operator="containsText" text="This question must be answered">
      <formula>NOT(ISERROR(SEARCH("This question must be answered",E13)))</formula>
    </cfRule>
  </conditionalFormatting>
  <pageMargins left="0.25" right="0.25" top="0.05" bottom="0.25" header="0.3" footer="0.25"/>
  <pageSetup scale="61" fitToHeight="0" orientation="landscape" r:id="rId1"/>
  <headerFooter>
    <oddFooter>&amp;C&amp;12&amp;P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S161"/>
  <sheetViews>
    <sheetView workbookViewId="0">
      <pane xSplit="3" topLeftCell="D1" activePane="topRight" state="frozen"/>
      <selection pane="topRight" activeCell="D157" sqref="D157"/>
    </sheetView>
  </sheetViews>
  <sheetFormatPr defaultRowHeight="14.4" x14ac:dyDescent="0.3"/>
  <cols>
    <col min="1" max="1" width="12.6640625" style="81" customWidth="1"/>
    <col min="2" max="2" width="45.44140625" style="299" customWidth="1"/>
    <col min="3" max="3" width="35.109375" customWidth="1"/>
    <col min="4" max="97" width="20.6640625" customWidth="1"/>
  </cols>
  <sheetData>
    <row r="1" spans="1:9" x14ac:dyDescent="0.3">
      <c r="A1" t="s">
        <v>193</v>
      </c>
      <c r="B1" t="s">
        <v>193</v>
      </c>
      <c r="C1" t="s">
        <v>193</v>
      </c>
      <c r="D1" t="s">
        <v>478</v>
      </c>
      <c r="E1" t="s">
        <v>480</v>
      </c>
      <c r="F1" t="s">
        <v>481</v>
      </c>
      <c r="G1" t="s">
        <v>482</v>
      </c>
      <c r="H1" t="s">
        <v>483</v>
      </c>
      <c r="I1" t="s">
        <v>484</v>
      </c>
    </row>
    <row r="2" spans="1:9" x14ac:dyDescent="0.3">
      <c r="A2" t="s">
        <v>317</v>
      </c>
      <c r="B2" t="s">
        <v>9</v>
      </c>
      <c r="C2" t="s">
        <v>2</v>
      </c>
      <c r="D2" t="s">
        <v>582</v>
      </c>
      <c r="E2" t="s">
        <v>583</v>
      </c>
      <c r="F2" t="s">
        <v>584</v>
      </c>
      <c r="G2" t="s">
        <v>585</v>
      </c>
      <c r="H2" t="s">
        <v>586</v>
      </c>
      <c r="I2" t="s">
        <v>587</v>
      </c>
    </row>
    <row r="3" spans="1:9" x14ac:dyDescent="0.3">
      <c r="A3">
        <v>13</v>
      </c>
      <c r="B3" t="s">
        <v>318</v>
      </c>
      <c r="D3">
        <v>273707351</v>
      </c>
      <c r="E3">
        <v>120198901</v>
      </c>
      <c r="F3">
        <v>155240170</v>
      </c>
      <c r="G3">
        <v>132243381</v>
      </c>
      <c r="H3">
        <v>163795099</v>
      </c>
      <c r="I3">
        <v>226958053</v>
      </c>
    </row>
    <row r="4" spans="1:9" x14ac:dyDescent="0.3">
      <c r="A4">
        <v>14</v>
      </c>
      <c r="B4" t="s">
        <v>319</v>
      </c>
      <c r="D4">
        <v>151807262</v>
      </c>
      <c r="E4">
        <v>26195525</v>
      </c>
      <c r="F4">
        <v>67023916</v>
      </c>
      <c r="G4">
        <v>22952903</v>
      </c>
      <c r="H4">
        <v>61355661</v>
      </c>
      <c r="I4">
        <v>119605226</v>
      </c>
    </row>
    <row r="5" spans="1:9" x14ac:dyDescent="0.3">
      <c r="A5">
        <v>33</v>
      </c>
      <c r="B5" t="s">
        <v>152</v>
      </c>
      <c r="D5">
        <v>123137323</v>
      </c>
      <c r="E5">
        <v>35481334</v>
      </c>
      <c r="F5">
        <v>59575398</v>
      </c>
      <c r="G5">
        <v>66050779</v>
      </c>
      <c r="H5">
        <v>88905488</v>
      </c>
      <c r="I5">
        <v>102562096</v>
      </c>
    </row>
    <row r="6" spans="1:9" x14ac:dyDescent="0.3">
      <c r="A6">
        <v>35</v>
      </c>
      <c r="B6" t="s">
        <v>323</v>
      </c>
      <c r="D6">
        <v>15474835</v>
      </c>
      <c r="E6">
        <v>4406764</v>
      </c>
      <c r="F6">
        <v>6841426</v>
      </c>
      <c r="G6">
        <v>0</v>
      </c>
      <c r="H6">
        <v>14366519</v>
      </c>
      <c r="I6">
        <v>7273843</v>
      </c>
    </row>
    <row r="7" spans="1:9" x14ac:dyDescent="0.3">
      <c r="A7">
        <v>40</v>
      </c>
      <c r="B7" t="s">
        <v>328</v>
      </c>
      <c r="D7">
        <v>0</v>
      </c>
      <c r="E7">
        <v>0</v>
      </c>
      <c r="F7">
        <v>0</v>
      </c>
      <c r="G7">
        <v>0</v>
      </c>
      <c r="H7">
        <v>592876172</v>
      </c>
      <c r="I7">
        <v>0</v>
      </c>
    </row>
    <row r="8" spans="1:9" x14ac:dyDescent="0.3">
      <c r="A8">
        <v>107</v>
      </c>
      <c r="B8" t="s">
        <v>334</v>
      </c>
      <c r="D8">
        <v>869789799</v>
      </c>
      <c r="E8">
        <v>387924136</v>
      </c>
      <c r="F8">
        <v>674790327</v>
      </c>
      <c r="G8">
        <v>498981872</v>
      </c>
      <c r="H8">
        <v>704326450</v>
      </c>
      <c r="I8">
        <v>701880302</v>
      </c>
    </row>
    <row r="9" spans="1:9" x14ac:dyDescent="0.3">
      <c r="A9">
        <v>108</v>
      </c>
      <c r="B9" t="s">
        <v>335</v>
      </c>
      <c r="D9">
        <v>837112065</v>
      </c>
      <c r="E9">
        <v>355527027</v>
      </c>
      <c r="F9">
        <v>652530622</v>
      </c>
      <c r="G9">
        <v>444590563</v>
      </c>
      <c r="H9">
        <v>641068045</v>
      </c>
      <c r="I9">
        <v>670757743</v>
      </c>
    </row>
    <row r="10" spans="1:9" x14ac:dyDescent="0.3">
      <c r="A10">
        <v>534</v>
      </c>
      <c r="B10" t="s">
        <v>350</v>
      </c>
      <c r="D10">
        <v>923904</v>
      </c>
      <c r="E10">
        <v>4519501</v>
      </c>
      <c r="F10">
        <v>2421407</v>
      </c>
      <c r="G10">
        <v>3698032</v>
      </c>
      <c r="H10">
        <v>8460243</v>
      </c>
      <c r="I10">
        <v>1437616</v>
      </c>
    </row>
    <row r="11" spans="1:9" x14ac:dyDescent="0.3">
      <c r="A11">
        <v>547</v>
      </c>
      <c r="B11" t="s">
        <v>353</v>
      </c>
      <c r="D11">
        <v>2</v>
      </c>
      <c r="E11">
        <v>3</v>
      </c>
      <c r="F11">
        <v>3</v>
      </c>
      <c r="G11">
        <v>1</v>
      </c>
      <c r="H11">
        <v>1</v>
      </c>
      <c r="I11">
        <v>3</v>
      </c>
    </row>
    <row r="12" spans="1:9" x14ac:dyDescent="0.3">
      <c r="A12">
        <v>554</v>
      </c>
      <c r="B12" t="s">
        <v>171</v>
      </c>
      <c r="D12">
        <v>21075144</v>
      </c>
      <c r="E12">
        <v>14765522</v>
      </c>
      <c r="F12">
        <v>14609020</v>
      </c>
      <c r="G12">
        <v>8485264</v>
      </c>
      <c r="H12">
        <v>23943056</v>
      </c>
      <c r="I12">
        <v>25237228</v>
      </c>
    </row>
    <row r="13" spans="1:9" x14ac:dyDescent="0.3">
      <c r="A13">
        <v>555</v>
      </c>
      <c r="B13" t="s">
        <v>172</v>
      </c>
      <c r="D13">
        <v>11935068</v>
      </c>
      <c r="E13">
        <v>10165127</v>
      </c>
      <c r="F13">
        <v>7131736</v>
      </c>
      <c r="G13">
        <v>1761545</v>
      </c>
      <c r="H13">
        <v>13340935</v>
      </c>
      <c r="I13">
        <v>14440411</v>
      </c>
    </row>
    <row r="14" spans="1:9" x14ac:dyDescent="0.3">
      <c r="A14">
        <v>556</v>
      </c>
      <c r="B14" t="s">
        <v>173</v>
      </c>
      <c r="D14">
        <v>85747079</v>
      </c>
      <c r="E14">
        <v>34660491</v>
      </c>
      <c r="F14">
        <v>61969000</v>
      </c>
      <c r="G14">
        <v>41406010</v>
      </c>
      <c r="H14">
        <v>67090179</v>
      </c>
      <c r="I14">
        <v>74023211</v>
      </c>
    </row>
    <row r="15" spans="1:9" x14ac:dyDescent="0.3">
      <c r="A15">
        <v>557</v>
      </c>
      <c r="B15" t="s">
        <v>174</v>
      </c>
      <c r="D15">
        <v>76734839</v>
      </c>
      <c r="E15">
        <v>29886638</v>
      </c>
      <c r="F15">
        <v>57989839</v>
      </c>
      <c r="G15">
        <v>33380094</v>
      </c>
      <c r="H15">
        <v>56916266</v>
      </c>
      <c r="I15">
        <v>61070828</v>
      </c>
    </row>
    <row r="16" spans="1:9" x14ac:dyDescent="0.3">
      <c r="A16">
        <v>558</v>
      </c>
      <c r="B16" t="s">
        <v>354</v>
      </c>
      <c r="D16">
        <v>256298910</v>
      </c>
      <c r="E16">
        <v>111272636</v>
      </c>
      <c r="F16">
        <v>127214993</v>
      </c>
      <c r="G16">
        <v>124774531</v>
      </c>
      <c r="H16">
        <v>140968337</v>
      </c>
      <c r="I16">
        <v>212472826</v>
      </c>
    </row>
    <row r="17" spans="1:9" x14ac:dyDescent="0.3">
      <c r="A17">
        <v>559</v>
      </c>
      <c r="B17" t="s">
        <v>355</v>
      </c>
      <c r="D17">
        <v>139124997</v>
      </c>
      <c r="E17">
        <v>55606177</v>
      </c>
      <c r="F17">
        <v>95926983</v>
      </c>
      <c r="G17">
        <v>66757589</v>
      </c>
      <c r="H17">
        <v>83688808</v>
      </c>
      <c r="I17">
        <v>89527107</v>
      </c>
    </row>
    <row r="18" spans="1:9" x14ac:dyDescent="0.3">
      <c r="A18">
        <v>560</v>
      </c>
      <c r="B18" t="s">
        <v>356</v>
      </c>
      <c r="D18">
        <v>87613580</v>
      </c>
      <c r="E18">
        <v>25611697</v>
      </c>
      <c r="F18">
        <v>58524732</v>
      </c>
      <c r="G18">
        <v>20738907</v>
      </c>
      <c r="H18">
        <v>60699768</v>
      </c>
      <c r="I18">
        <v>109534382</v>
      </c>
    </row>
    <row r="19" spans="1:9" x14ac:dyDescent="0.3">
      <c r="A19">
        <v>561</v>
      </c>
      <c r="B19" t="s">
        <v>357</v>
      </c>
      <c r="D19">
        <v>10953705</v>
      </c>
      <c r="E19">
        <v>0</v>
      </c>
      <c r="F19">
        <v>0</v>
      </c>
      <c r="G19">
        <v>8030800</v>
      </c>
      <c r="H19">
        <v>2972938</v>
      </c>
      <c r="I19">
        <v>0</v>
      </c>
    </row>
    <row r="20" spans="1:9" x14ac:dyDescent="0.3">
      <c r="A20">
        <v>562</v>
      </c>
      <c r="B20" t="s">
        <v>358</v>
      </c>
      <c r="D20">
        <v>0</v>
      </c>
      <c r="E20">
        <v>0</v>
      </c>
      <c r="F20">
        <v>0</v>
      </c>
      <c r="G20">
        <v>0</v>
      </c>
      <c r="H20">
        <v>0</v>
      </c>
      <c r="I20">
        <v>0</v>
      </c>
    </row>
    <row r="21" spans="1:9" x14ac:dyDescent="0.3">
      <c r="A21">
        <v>563</v>
      </c>
      <c r="B21" t="s">
        <v>359</v>
      </c>
      <c r="D21">
        <v>0</v>
      </c>
      <c r="E21">
        <v>0</v>
      </c>
      <c r="F21">
        <v>0</v>
      </c>
      <c r="G21">
        <v>0</v>
      </c>
      <c r="H21">
        <v>0</v>
      </c>
      <c r="I21">
        <v>0</v>
      </c>
    </row>
    <row r="22" spans="1:9" x14ac:dyDescent="0.3">
      <c r="A22">
        <v>564</v>
      </c>
      <c r="B22" t="s">
        <v>360</v>
      </c>
      <c r="D22">
        <v>837516874</v>
      </c>
      <c r="E22">
        <v>358374706</v>
      </c>
      <c r="F22">
        <v>654236842</v>
      </c>
      <c r="G22">
        <v>443321128</v>
      </c>
      <c r="H22">
        <v>642433572</v>
      </c>
      <c r="I22">
        <v>688643376</v>
      </c>
    </row>
    <row r="23" spans="1:9" x14ac:dyDescent="0.3">
      <c r="A23">
        <v>565</v>
      </c>
      <c r="B23" t="s">
        <v>361</v>
      </c>
      <c r="D23">
        <v>0</v>
      </c>
      <c r="E23">
        <v>0</v>
      </c>
      <c r="F23">
        <v>0</v>
      </c>
      <c r="G23">
        <v>0</v>
      </c>
      <c r="H23">
        <v>0</v>
      </c>
      <c r="I23">
        <v>0</v>
      </c>
    </row>
    <row r="24" spans="1:9" x14ac:dyDescent="0.3">
      <c r="A24">
        <v>566</v>
      </c>
      <c r="B24" t="s">
        <v>362</v>
      </c>
      <c r="D24">
        <v>0</v>
      </c>
      <c r="E24">
        <v>0</v>
      </c>
      <c r="F24">
        <v>0</v>
      </c>
      <c r="G24">
        <v>0</v>
      </c>
      <c r="H24">
        <v>0</v>
      </c>
      <c r="I24">
        <v>0</v>
      </c>
    </row>
    <row r="25" spans="1:9" x14ac:dyDescent="0.3">
      <c r="A25">
        <v>567</v>
      </c>
      <c r="B25" t="s">
        <v>363</v>
      </c>
      <c r="D25">
        <v>0</v>
      </c>
      <c r="E25">
        <v>0</v>
      </c>
      <c r="F25">
        <v>0</v>
      </c>
      <c r="G25">
        <v>0</v>
      </c>
      <c r="H25">
        <v>0</v>
      </c>
      <c r="I25">
        <v>0</v>
      </c>
    </row>
    <row r="26" spans="1:9" x14ac:dyDescent="0.3">
      <c r="A26">
        <v>568</v>
      </c>
      <c r="B26" t="s">
        <v>364</v>
      </c>
      <c r="D26">
        <v>0</v>
      </c>
      <c r="E26">
        <v>0</v>
      </c>
      <c r="F26">
        <v>0</v>
      </c>
      <c r="G26">
        <v>0</v>
      </c>
      <c r="H26">
        <v>0</v>
      </c>
      <c r="I26">
        <v>0</v>
      </c>
    </row>
    <row r="27" spans="1:9" x14ac:dyDescent="0.3">
      <c r="A27">
        <v>569</v>
      </c>
      <c r="B27" t="s">
        <v>365</v>
      </c>
      <c r="D27">
        <v>0</v>
      </c>
      <c r="E27">
        <v>0</v>
      </c>
      <c r="F27">
        <v>344717</v>
      </c>
      <c r="G27">
        <v>0</v>
      </c>
      <c r="H27">
        <v>0</v>
      </c>
      <c r="I27">
        <v>0</v>
      </c>
    </row>
    <row r="28" spans="1:9" x14ac:dyDescent="0.3">
      <c r="A28">
        <v>571</v>
      </c>
      <c r="B28" t="s">
        <v>276</v>
      </c>
      <c r="D28">
        <v>6712276</v>
      </c>
      <c r="E28">
        <v>4319155</v>
      </c>
      <c r="F28">
        <v>13431512</v>
      </c>
      <c r="G28">
        <v>34935442</v>
      </c>
      <c r="H28">
        <v>7269881</v>
      </c>
      <c r="I28">
        <v>3873607</v>
      </c>
    </row>
    <row r="29" spans="1:9" x14ac:dyDescent="0.3">
      <c r="A29">
        <v>572</v>
      </c>
      <c r="B29" t="s">
        <v>277</v>
      </c>
      <c r="D29">
        <v>138167094</v>
      </c>
      <c r="E29">
        <v>55606177</v>
      </c>
      <c r="F29">
        <v>95926983</v>
      </c>
      <c r="G29">
        <v>66757589</v>
      </c>
      <c r="H29">
        <v>83688808</v>
      </c>
      <c r="I29">
        <v>89527107</v>
      </c>
    </row>
    <row r="30" spans="1:9" ht="13.95" customHeight="1" x14ac:dyDescent="0.3">
      <c r="A30">
        <v>573</v>
      </c>
      <c r="B30" t="s">
        <v>285</v>
      </c>
      <c r="D30">
        <v>115502676</v>
      </c>
      <c r="E30">
        <v>86396437</v>
      </c>
      <c r="F30">
        <v>89463025</v>
      </c>
      <c r="G30">
        <v>97818400</v>
      </c>
      <c r="H30">
        <v>96601184</v>
      </c>
      <c r="I30">
        <v>98941614</v>
      </c>
    </row>
    <row r="31" spans="1:9" x14ac:dyDescent="0.3">
      <c r="A31">
        <v>577</v>
      </c>
      <c r="B31" t="s">
        <v>366</v>
      </c>
      <c r="D31">
        <v>2</v>
      </c>
      <c r="E31">
        <v>2</v>
      </c>
      <c r="F31">
        <v>2</v>
      </c>
      <c r="G31">
        <v>2</v>
      </c>
      <c r="H31">
        <v>2</v>
      </c>
      <c r="I31">
        <v>2</v>
      </c>
    </row>
    <row r="32" spans="1:9" x14ac:dyDescent="0.3">
      <c r="A32">
        <v>591</v>
      </c>
      <c r="B32" t="s">
        <v>181</v>
      </c>
      <c r="D32">
        <v>837112065</v>
      </c>
      <c r="E32">
        <v>355527027</v>
      </c>
      <c r="F32">
        <v>652530622</v>
      </c>
      <c r="G32">
        <v>444590563</v>
      </c>
      <c r="H32">
        <v>641068045</v>
      </c>
      <c r="I32">
        <v>670757743</v>
      </c>
    </row>
    <row r="33" spans="1:9" x14ac:dyDescent="0.3">
      <c r="A33">
        <v>592</v>
      </c>
      <c r="B33" t="s">
        <v>182</v>
      </c>
      <c r="D33">
        <v>119986563</v>
      </c>
      <c r="E33">
        <v>35860439</v>
      </c>
      <c r="F33">
        <v>87965947</v>
      </c>
      <c r="G33">
        <v>54391309</v>
      </c>
      <c r="H33">
        <v>63411934</v>
      </c>
      <c r="I33">
        <v>94408126</v>
      </c>
    </row>
    <row r="34" spans="1:9" x14ac:dyDescent="0.3">
      <c r="A34">
        <v>593</v>
      </c>
      <c r="B34" t="s">
        <v>376</v>
      </c>
      <c r="D34">
        <v>0</v>
      </c>
      <c r="E34">
        <v>0</v>
      </c>
      <c r="F34">
        <v>0</v>
      </c>
      <c r="G34">
        <v>0</v>
      </c>
      <c r="H34">
        <v>0</v>
      </c>
      <c r="I34">
        <v>0</v>
      </c>
    </row>
    <row r="35" spans="1:9" x14ac:dyDescent="0.3">
      <c r="A35">
        <v>594</v>
      </c>
      <c r="B35" t="s">
        <v>377</v>
      </c>
      <c r="D35">
        <v>0</v>
      </c>
      <c r="E35">
        <v>0</v>
      </c>
      <c r="F35">
        <v>0</v>
      </c>
      <c r="G35">
        <v>0</v>
      </c>
      <c r="H35">
        <v>0</v>
      </c>
      <c r="I35">
        <v>0</v>
      </c>
    </row>
    <row r="36" spans="1:9" x14ac:dyDescent="0.3">
      <c r="A36">
        <v>606</v>
      </c>
      <c r="B36" t="s">
        <v>378</v>
      </c>
      <c r="D36">
        <v>1</v>
      </c>
      <c r="E36">
        <v>1</v>
      </c>
      <c r="F36">
        <v>1</v>
      </c>
      <c r="G36">
        <v>1</v>
      </c>
      <c r="H36">
        <v>1</v>
      </c>
      <c r="I36">
        <v>1</v>
      </c>
    </row>
    <row r="37" spans="1:9" x14ac:dyDescent="0.3">
      <c r="A37">
        <v>622</v>
      </c>
      <c r="B37" t="s">
        <v>382</v>
      </c>
      <c r="D37">
        <v>8731529</v>
      </c>
      <c r="E37">
        <v>3678637</v>
      </c>
      <c r="F37">
        <v>6051117</v>
      </c>
      <c r="G37">
        <v>3658853</v>
      </c>
      <c r="H37">
        <v>6153401</v>
      </c>
      <c r="I37">
        <v>6238674</v>
      </c>
    </row>
    <row r="38" spans="1:9" x14ac:dyDescent="0.3">
      <c r="A38">
        <v>659</v>
      </c>
      <c r="B38" t="s">
        <v>394</v>
      </c>
      <c r="D38">
        <v>0</v>
      </c>
      <c r="E38">
        <v>25249000</v>
      </c>
      <c r="F38">
        <v>5053479</v>
      </c>
      <c r="G38">
        <v>3772682</v>
      </c>
      <c r="H38">
        <v>13992702</v>
      </c>
      <c r="I38">
        <v>4804000</v>
      </c>
    </row>
    <row r="39" spans="1:9" x14ac:dyDescent="0.3">
      <c r="A39">
        <v>660</v>
      </c>
      <c r="B39" t="s">
        <v>395</v>
      </c>
      <c r="D39">
        <v>0</v>
      </c>
      <c r="E39">
        <v>27817000</v>
      </c>
      <c r="F39">
        <v>3907177</v>
      </c>
      <c r="G39">
        <v>0</v>
      </c>
      <c r="H39">
        <v>15452185</v>
      </c>
      <c r="I39">
        <v>0</v>
      </c>
    </row>
    <row r="40" spans="1:9" x14ac:dyDescent="0.3">
      <c r="A40">
        <v>661</v>
      </c>
      <c r="B40" t="s">
        <v>223</v>
      </c>
      <c r="D40">
        <v>0</v>
      </c>
      <c r="E40">
        <v>110.2</v>
      </c>
      <c r="F40">
        <v>0.8</v>
      </c>
      <c r="G40">
        <v>0</v>
      </c>
      <c r="H40">
        <v>110.4</v>
      </c>
      <c r="I40">
        <v>0</v>
      </c>
    </row>
    <row r="41" spans="1:9" x14ac:dyDescent="0.3">
      <c r="A41">
        <v>662</v>
      </c>
      <c r="B41" t="s">
        <v>235</v>
      </c>
      <c r="D41">
        <v>-35603</v>
      </c>
      <c r="E41">
        <v>0</v>
      </c>
      <c r="F41">
        <v>325458</v>
      </c>
      <c r="G41">
        <v>0</v>
      </c>
      <c r="H41">
        <v>0</v>
      </c>
      <c r="I41">
        <v>0</v>
      </c>
    </row>
    <row r="42" spans="1:9" x14ac:dyDescent="0.3">
      <c r="A42">
        <v>663</v>
      </c>
      <c r="B42" t="s">
        <v>396</v>
      </c>
      <c r="D42">
        <v>111587</v>
      </c>
      <c r="E42">
        <v>0</v>
      </c>
      <c r="F42">
        <v>0</v>
      </c>
      <c r="G42">
        <v>77107</v>
      </c>
      <c r="H42">
        <v>0</v>
      </c>
      <c r="I42">
        <v>0</v>
      </c>
    </row>
    <row r="43" spans="1:9" x14ac:dyDescent="0.3">
      <c r="A43">
        <v>906</v>
      </c>
      <c r="B43" t="s">
        <v>397</v>
      </c>
      <c r="D43">
        <v>1</v>
      </c>
      <c r="E43">
        <v>1</v>
      </c>
      <c r="F43">
        <v>1</v>
      </c>
      <c r="G43">
        <v>1</v>
      </c>
      <c r="H43">
        <v>1</v>
      </c>
      <c r="I43">
        <v>1</v>
      </c>
    </row>
    <row r="44" spans="1:9" x14ac:dyDescent="0.3">
      <c r="A44">
        <v>907</v>
      </c>
      <c r="B44" t="s">
        <v>398</v>
      </c>
      <c r="D44">
        <v>2</v>
      </c>
      <c r="E44">
        <v>2</v>
      </c>
      <c r="F44">
        <v>2</v>
      </c>
      <c r="G44">
        <v>2</v>
      </c>
      <c r="H44">
        <v>2</v>
      </c>
      <c r="I44">
        <v>2</v>
      </c>
    </row>
    <row r="45" spans="1:9" x14ac:dyDescent="0.3">
      <c r="A45">
        <v>947</v>
      </c>
      <c r="B45" t="s">
        <v>399</v>
      </c>
      <c r="D45">
        <v>0</v>
      </c>
      <c r="E45" t="s">
        <v>486</v>
      </c>
      <c r="F45" t="s">
        <v>487</v>
      </c>
      <c r="G45" t="s">
        <v>588</v>
      </c>
      <c r="H45" t="s">
        <v>589</v>
      </c>
      <c r="I45" t="s">
        <v>490</v>
      </c>
    </row>
    <row r="46" spans="1:9" x14ac:dyDescent="0.3">
      <c r="A46">
        <v>948</v>
      </c>
      <c r="B46" t="s">
        <v>400</v>
      </c>
      <c r="D46" t="s">
        <v>590</v>
      </c>
      <c r="E46" t="s">
        <v>492</v>
      </c>
      <c r="F46" t="s">
        <v>493</v>
      </c>
      <c r="G46" t="s">
        <v>591</v>
      </c>
      <c r="H46" t="s">
        <v>592</v>
      </c>
      <c r="I46" t="s">
        <v>474</v>
      </c>
    </row>
    <row r="47" spans="1:9" x14ac:dyDescent="0.3">
      <c r="A47">
        <v>949</v>
      </c>
      <c r="B47" t="s">
        <v>401</v>
      </c>
      <c r="D47" t="s">
        <v>217</v>
      </c>
      <c r="E47" t="s">
        <v>217</v>
      </c>
      <c r="F47" t="s">
        <v>217</v>
      </c>
      <c r="G47" t="s">
        <v>217</v>
      </c>
      <c r="H47" t="s">
        <v>217</v>
      </c>
      <c r="I47" t="s">
        <v>217</v>
      </c>
    </row>
    <row r="48" spans="1:9" x14ac:dyDescent="0.3">
      <c r="A48">
        <v>950</v>
      </c>
      <c r="B48" t="s">
        <v>402</v>
      </c>
      <c r="D48" t="s">
        <v>16</v>
      </c>
      <c r="E48" t="s">
        <v>16</v>
      </c>
      <c r="F48" t="s">
        <v>16</v>
      </c>
      <c r="G48" t="s">
        <v>16</v>
      </c>
      <c r="H48" t="s">
        <v>16</v>
      </c>
      <c r="I48" t="s">
        <v>16</v>
      </c>
    </row>
    <row r="49" spans="1:9" x14ac:dyDescent="0.3">
      <c r="A49">
        <v>951</v>
      </c>
      <c r="B49" t="s">
        <v>403</v>
      </c>
      <c r="D49">
        <v>2</v>
      </c>
      <c r="E49">
        <v>2</v>
      </c>
      <c r="F49">
        <v>2</v>
      </c>
      <c r="G49">
        <v>2</v>
      </c>
      <c r="H49">
        <v>2</v>
      </c>
      <c r="I49">
        <v>2</v>
      </c>
    </row>
    <row r="50" spans="1:9" x14ac:dyDescent="0.3">
      <c r="A50">
        <v>952</v>
      </c>
      <c r="B50" t="s">
        <v>404</v>
      </c>
      <c r="D50" t="s">
        <v>593</v>
      </c>
      <c r="E50" t="s">
        <v>497</v>
      </c>
      <c r="F50" t="s">
        <v>498</v>
      </c>
      <c r="I50" t="s">
        <v>405</v>
      </c>
    </row>
    <row r="51" spans="1:9" x14ac:dyDescent="0.3">
      <c r="A51">
        <v>953</v>
      </c>
      <c r="B51" t="s">
        <v>406</v>
      </c>
      <c r="D51">
        <v>2</v>
      </c>
      <c r="E51">
        <v>2</v>
      </c>
      <c r="F51">
        <v>2</v>
      </c>
      <c r="G51">
        <v>2</v>
      </c>
      <c r="H51">
        <v>2</v>
      </c>
      <c r="I51">
        <v>2</v>
      </c>
    </row>
    <row r="52" spans="1:9" x14ac:dyDescent="0.3">
      <c r="A52">
        <v>954</v>
      </c>
      <c r="B52" t="s">
        <v>215</v>
      </c>
      <c r="D52" t="s">
        <v>16</v>
      </c>
      <c r="E52" t="s">
        <v>16</v>
      </c>
      <c r="F52" t="s">
        <v>16</v>
      </c>
      <c r="G52" t="s">
        <v>16</v>
      </c>
      <c r="H52" t="s">
        <v>16</v>
      </c>
      <c r="I52" t="s">
        <v>16</v>
      </c>
    </row>
    <row r="53" spans="1:9" x14ac:dyDescent="0.3">
      <c r="A53">
        <v>955</v>
      </c>
      <c r="B53" t="s">
        <v>407</v>
      </c>
      <c r="D53">
        <v>0</v>
      </c>
      <c r="E53">
        <v>0</v>
      </c>
      <c r="F53">
        <v>0</v>
      </c>
      <c r="G53">
        <v>0</v>
      </c>
      <c r="H53">
        <v>0</v>
      </c>
      <c r="I53">
        <v>0</v>
      </c>
    </row>
    <row r="54" spans="1:9" x14ac:dyDescent="0.3">
      <c r="A54">
        <v>956</v>
      </c>
      <c r="B54" t="s">
        <v>216</v>
      </c>
      <c r="D54" t="s">
        <v>16</v>
      </c>
      <c r="E54" t="s">
        <v>16</v>
      </c>
      <c r="F54" t="s">
        <v>16</v>
      </c>
      <c r="G54" t="s">
        <v>16</v>
      </c>
      <c r="H54" t="s">
        <v>16</v>
      </c>
      <c r="I54" t="s">
        <v>16</v>
      </c>
    </row>
    <row r="55" spans="1:9" x14ac:dyDescent="0.3">
      <c r="A55">
        <v>957</v>
      </c>
      <c r="B55" t="s">
        <v>408</v>
      </c>
      <c r="D55">
        <v>0</v>
      </c>
      <c r="E55">
        <v>0</v>
      </c>
      <c r="F55">
        <v>0</v>
      </c>
      <c r="G55">
        <v>0</v>
      </c>
      <c r="H55">
        <v>0</v>
      </c>
      <c r="I55">
        <v>0</v>
      </c>
    </row>
    <row r="56" spans="1:9" x14ac:dyDescent="0.3">
      <c r="A56">
        <v>958</v>
      </c>
      <c r="B56" t="s">
        <v>409</v>
      </c>
      <c r="D56" t="s">
        <v>16</v>
      </c>
      <c r="E56" t="s">
        <v>16</v>
      </c>
      <c r="F56" t="s">
        <v>16</v>
      </c>
      <c r="G56" t="s">
        <v>16</v>
      </c>
      <c r="H56" t="s">
        <v>16</v>
      </c>
      <c r="I56" t="s">
        <v>16</v>
      </c>
    </row>
    <row r="57" spans="1:9" x14ac:dyDescent="0.3">
      <c r="A57">
        <v>959</v>
      </c>
      <c r="B57" t="s">
        <v>410</v>
      </c>
      <c r="D57">
        <v>3</v>
      </c>
      <c r="E57">
        <v>3</v>
      </c>
      <c r="F57">
        <v>3</v>
      </c>
      <c r="G57">
        <v>2</v>
      </c>
      <c r="H57">
        <v>2</v>
      </c>
      <c r="I57">
        <v>3</v>
      </c>
    </row>
    <row r="58" spans="1:9" x14ac:dyDescent="0.3">
      <c r="A58">
        <v>960</v>
      </c>
      <c r="B58" t="s">
        <v>411</v>
      </c>
      <c r="D58" t="s">
        <v>594</v>
      </c>
      <c r="E58" t="s">
        <v>500</v>
      </c>
      <c r="F58" t="s">
        <v>501</v>
      </c>
      <c r="G58" t="s">
        <v>595</v>
      </c>
      <c r="H58" t="s">
        <v>596</v>
      </c>
      <c r="I58" t="s">
        <v>504</v>
      </c>
    </row>
    <row r="59" spans="1:9" x14ac:dyDescent="0.3">
      <c r="A59">
        <v>962</v>
      </c>
      <c r="B59" t="s">
        <v>412</v>
      </c>
      <c r="D59" t="s">
        <v>597</v>
      </c>
      <c r="E59" t="s">
        <v>507</v>
      </c>
      <c r="F59" t="s">
        <v>508</v>
      </c>
      <c r="G59" t="s">
        <v>508</v>
      </c>
      <c r="H59" t="s">
        <v>506</v>
      </c>
      <c r="I59" t="s">
        <v>508</v>
      </c>
    </row>
    <row r="60" spans="1:9" x14ac:dyDescent="0.3">
      <c r="A60">
        <v>964</v>
      </c>
      <c r="B60" t="s">
        <v>414</v>
      </c>
      <c r="D60" t="s">
        <v>598</v>
      </c>
      <c r="E60" t="s">
        <v>599</v>
      </c>
      <c r="F60" t="s">
        <v>593</v>
      </c>
      <c r="G60" t="s">
        <v>598</v>
      </c>
      <c r="H60" t="s">
        <v>600</v>
      </c>
      <c r="I60" t="s">
        <v>593</v>
      </c>
    </row>
    <row r="61" spans="1:9" x14ac:dyDescent="0.3">
      <c r="A61">
        <v>966</v>
      </c>
      <c r="B61" t="s">
        <v>416</v>
      </c>
      <c r="D61" t="s">
        <v>601</v>
      </c>
      <c r="E61" t="s">
        <v>510</v>
      </c>
      <c r="F61" t="s">
        <v>511</v>
      </c>
      <c r="G61" t="s">
        <v>554</v>
      </c>
      <c r="H61" t="s">
        <v>513</v>
      </c>
      <c r="I61" t="s">
        <v>602</v>
      </c>
    </row>
    <row r="62" spans="1:9" x14ac:dyDescent="0.3">
      <c r="A62">
        <v>968</v>
      </c>
      <c r="B62" t="s">
        <v>417</v>
      </c>
      <c r="D62" t="s">
        <v>603</v>
      </c>
      <c r="E62" t="s">
        <v>516</v>
      </c>
      <c r="F62" t="s">
        <v>517</v>
      </c>
      <c r="G62" t="s">
        <v>604</v>
      </c>
      <c r="H62" t="s">
        <v>605</v>
      </c>
      <c r="I62" t="s">
        <v>520</v>
      </c>
    </row>
    <row r="63" spans="1:9" x14ac:dyDescent="0.3">
      <c r="A63">
        <v>973</v>
      </c>
      <c r="B63" t="s">
        <v>560</v>
      </c>
      <c r="D63">
        <v>0</v>
      </c>
      <c r="E63">
        <v>0</v>
      </c>
      <c r="F63">
        <v>0</v>
      </c>
      <c r="G63">
        <v>0</v>
      </c>
      <c r="H63">
        <v>0</v>
      </c>
      <c r="I63">
        <v>0</v>
      </c>
    </row>
    <row r="64" spans="1:9" x14ac:dyDescent="0.3">
      <c r="A64">
        <v>974</v>
      </c>
      <c r="B64" t="s">
        <v>606</v>
      </c>
      <c r="D64">
        <v>3</v>
      </c>
      <c r="E64">
        <v>3</v>
      </c>
      <c r="F64">
        <v>3</v>
      </c>
      <c r="G64">
        <v>2</v>
      </c>
      <c r="H64">
        <v>2</v>
      </c>
      <c r="I64">
        <v>3</v>
      </c>
    </row>
    <row r="65" spans="1:9" x14ac:dyDescent="0.3">
      <c r="A65">
        <v>975</v>
      </c>
      <c r="B65" t="s">
        <v>260</v>
      </c>
      <c r="D65">
        <v>2</v>
      </c>
      <c r="E65">
        <v>2</v>
      </c>
      <c r="F65">
        <v>2</v>
      </c>
      <c r="G65">
        <v>2</v>
      </c>
      <c r="H65">
        <v>2</v>
      </c>
      <c r="I65">
        <v>2</v>
      </c>
    </row>
    <row r="66" spans="1:9" x14ac:dyDescent="0.3">
      <c r="A66">
        <v>979</v>
      </c>
      <c r="B66" t="s">
        <v>607</v>
      </c>
      <c r="D66">
        <v>1</v>
      </c>
      <c r="E66">
        <v>1</v>
      </c>
      <c r="F66">
        <v>1</v>
      </c>
      <c r="G66">
        <v>1</v>
      </c>
      <c r="H66">
        <v>1</v>
      </c>
      <c r="I66">
        <v>1</v>
      </c>
    </row>
    <row r="67" spans="1:9" x14ac:dyDescent="0.3">
      <c r="A67">
        <v>980</v>
      </c>
      <c r="B67" t="s">
        <v>258</v>
      </c>
      <c r="D67" t="s">
        <v>608</v>
      </c>
      <c r="E67" t="s">
        <v>609</v>
      </c>
      <c r="F67" t="s">
        <v>610</v>
      </c>
      <c r="G67" t="s">
        <v>611</v>
      </c>
      <c r="H67" t="s">
        <v>611</v>
      </c>
      <c r="I67" t="s">
        <v>612</v>
      </c>
    </row>
    <row r="68" spans="1:9" x14ac:dyDescent="0.3">
      <c r="A68">
        <v>995</v>
      </c>
      <c r="B68" t="s">
        <v>145</v>
      </c>
      <c r="D68">
        <v>0</v>
      </c>
      <c r="E68">
        <v>0</v>
      </c>
      <c r="F68">
        <v>0</v>
      </c>
      <c r="G68">
        <v>0</v>
      </c>
      <c r="H68">
        <v>0</v>
      </c>
      <c r="I68">
        <v>0</v>
      </c>
    </row>
    <row r="69" spans="1:9" x14ac:dyDescent="0.3">
      <c r="A69">
        <v>996</v>
      </c>
      <c r="B69" t="s">
        <v>146</v>
      </c>
      <c r="D69">
        <v>0</v>
      </c>
      <c r="E69">
        <v>0</v>
      </c>
      <c r="F69">
        <v>0</v>
      </c>
      <c r="G69">
        <v>0</v>
      </c>
      <c r="H69">
        <v>0</v>
      </c>
      <c r="I69">
        <v>0</v>
      </c>
    </row>
    <row r="70" spans="1:9" x14ac:dyDescent="0.3">
      <c r="A70">
        <v>998</v>
      </c>
      <c r="B70" t="s">
        <v>147</v>
      </c>
      <c r="D70">
        <v>58</v>
      </c>
      <c r="E70">
        <v>58</v>
      </c>
      <c r="F70">
        <v>58</v>
      </c>
      <c r="G70">
        <v>58</v>
      </c>
      <c r="H70">
        <v>58</v>
      </c>
      <c r="I70">
        <v>58</v>
      </c>
    </row>
    <row r="71" spans="1:9" x14ac:dyDescent="0.3">
      <c r="A71">
        <v>999</v>
      </c>
      <c r="B71" t="s">
        <v>148</v>
      </c>
      <c r="D71">
        <v>584016</v>
      </c>
      <c r="E71">
        <v>581427</v>
      </c>
      <c r="F71">
        <v>584015</v>
      </c>
      <c r="G71">
        <v>581418</v>
      </c>
      <c r="H71">
        <v>584134</v>
      </c>
      <c r="I71">
        <v>581419</v>
      </c>
    </row>
    <row r="72" spans="1:9" x14ac:dyDescent="0.3">
      <c r="A72">
        <v>1052</v>
      </c>
      <c r="B72" t="s">
        <v>457</v>
      </c>
      <c r="D72">
        <v>0</v>
      </c>
      <c r="E72">
        <v>0</v>
      </c>
      <c r="F72">
        <v>0</v>
      </c>
      <c r="G72">
        <v>0</v>
      </c>
      <c r="H72">
        <v>0</v>
      </c>
      <c r="I72">
        <v>0</v>
      </c>
    </row>
    <row r="73" spans="1:9" x14ac:dyDescent="0.3">
      <c r="A73">
        <v>1058</v>
      </c>
      <c r="B73" t="s">
        <v>458</v>
      </c>
      <c r="D73">
        <v>2</v>
      </c>
      <c r="E73">
        <v>2</v>
      </c>
      <c r="F73">
        <v>2</v>
      </c>
      <c r="G73">
        <v>2</v>
      </c>
      <c r="H73">
        <v>2</v>
      </c>
      <c r="I73">
        <v>2</v>
      </c>
    </row>
    <row r="74" spans="1:9" x14ac:dyDescent="0.3">
      <c r="A74">
        <v>1059</v>
      </c>
      <c r="B74" t="s">
        <v>613</v>
      </c>
      <c r="D74">
        <v>1</v>
      </c>
      <c r="E74">
        <v>1</v>
      </c>
      <c r="F74">
        <v>1</v>
      </c>
      <c r="G74">
        <v>1</v>
      </c>
      <c r="H74">
        <v>1</v>
      </c>
      <c r="I74">
        <v>1</v>
      </c>
    </row>
    <row r="75" spans="1:9" x14ac:dyDescent="0.3">
      <c r="A75">
        <v>1064</v>
      </c>
      <c r="B75" t="s">
        <v>614</v>
      </c>
      <c r="I75">
        <v>585460</v>
      </c>
    </row>
    <row r="76" spans="1:9" x14ac:dyDescent="0.3">
      <c r="A76">
        <v>1065</v>
      </c>
      <c r="B76" t="s">
        <v>615</v>
      </c>
      <c r="I76">
        <v>0</v>
      </c>
    </row>
    <row r="77" spans="1:9" x14ac:dyDescent="0.3">
      <c r="A77">
        <v>1066</v>
      </c>
      <c r="B77" t="s">
        <v>616</v>
      </c>
      <c r="D77" t="s">
        <v>617</v>
      </c>
      <c r="E77" t="s">
        <v>618</v>
      </c>
      <c r="F77" t="s">
        <v>619</v>
      </c>
      <c r="G77" t="s">
        <v>620</v>
      </c>
      <c r="H77" t="s">
        <v>621</v>
      </c>
      <c r="I77" t="s">
        <v>622</v>
      </c>
    </row>
    <row r="78" spans="1:9" x14ac:dyDescent="0.3">
      <c r="A78">
        <v>9000</v>
      </c>
      <c r="B78" t="s">
        <v>418</v>
      </c>
      <c r="C78" t="s">
        <v>193</v>
      </c>
      <c r="D78">
        <v>5025825020</v>
      </c>
      <c r="E78">
        <v>2169631674.1999998</v>
      </c>
      <c r="F78">
        <v>3651610546.8000002</v>
      </c>
      <c r="G78">
        <v>2623756840</v>
      </c>
      <c r="H78">
        <v>4295429999.3999996</v>
      </c>
      <c r="I78">
        <v>4075142081</v>
      </c>
    </row>
    <row r="79" spans="1:9" x14ac:dyDescent="0.3">
      <c r="A79">
        <v>9001</v>
      </c>
      <c r="B79" t="s">
        <v>419</v>
      </c>
      <c r="C79" t="s">
        <v>420</v>
      </c>
      <c r="D79">
        <v>0</v>
      </c>
      <c r="E79">
        <v>0</v>
      </c>
      <c r="F79">
        <v>0</v>
      </c>
      <c r="G79">
        <v>0</v>
      </c>
      <c r="H79">
        <v>0</v>
      </c>
      <c r="I79">
        <v>0</v>
      </c>
    </row>
    <row r="80" spans="1:9" x14ac:dyDescent="0.3">
      <c r="A80">
        <v>9002</v>
      </c>
      <c r="B80" t="s">
        <v>421</v>
      </c>
      <c r="C80" t="s">
        <v>422</v>
      </c>
      <c r="D80">
        <v>0</v>
      </c>
      <c r="E80">
        <v>0</v>
      </c>
      <c r="F80">
        <v>0</v>
      </c>
      <c r="G80">
        <v>0</v>
      </c>
      <c r="H80">
        <v>0</v>
      </c>
      <c r="I80">
        <v>0</v>
      </c>
    </row>
    <row r="81" spans="1:9" x14ac:dyDescent="0.3">
      <c r="A81">
        <v>9003</v>
      </c>
      <c r="B81" t="s">
        <v>423</v>
      </c>
      <c r="C81" t="s">
        <v>424</v>
      </c>
      <c r="D81">
        <v>0</v>
      </c>
      <c r="E81">
        <v>0</v>
      </c>
      <c r="F81">
        <v>0</v>
      </c>
      <c r="G81">
        <v>0</v>
      </c>
      <c r="H81">
        <v>0</v>
      </c>
      <c r="I81">
        <v>0</v>
      </c>
    </row>
    <row r="82" spans="1:9" x14ac:dyDescent="0.3">
      <c r="A82">
        <v>9004</v>
      </c>
      <c r="B82" t="s">
        <v>425</v>
      </c>
      <c r="C82" t="s">
        <v>426</v>
      </c>
      <c r="D82" t="s">
        <v>193</v>
      </c>
      <c r="E82" t="s">
        <v>193</v>
      </c>
      <c r="F82" t="s">
        <v>193</v>
      </c>
      <c r="G82" t="s">
        <v>193</v>
      </c>
      <c r="H82" t="s">
        <v>193</v>
      </c>
      <c r="I82" t="s">
        <v>193</v>
      </c>
    </row>
    <row r="83" spans="1:9" x14ac:dyDescent="0.3">
      <c r="A83">
        <v>9005</v>
      </c>
      <c r="B83" t="s">
        <v>427</v>
      </c>
      <c r="C83" t="s">
        <v>428</v>
      </c>
      <c r="D83">
        <v>0</v>
      </c>
      <c r="E83">
        <v>0</v>
      </c>
      <c r="F83">
        <v>0</v>
      </c>
      <c r="G83">
        <v>0</v>
      </c>
      <c r="H83">
        <v>0</v>
      </c>
      <c r="I83">
        <v>0</v>
      </c>
    </row>
    <row r="84" spans="1:9" x14ac:dyDescent="0.3">
      <c r="A84">
        <v>9006</v>
      </c>
      <c r="B84" t="s">
        <v>429</v>
      </c>
      <c r="C84" t="s">
        <v>430</v>
      </c>
      <c r="D84">
        <v>0</v>
      </c>
      <c r="E84">
        <v>0</v>
      </c>
      <c r="F84">
        <v>0</v>
      </c>
      <c r="G84">
        <v>0</v>
      </c>
      <c r="H84">
        <v>0</v>
      </c>
      <c r="I84">
        <v>0</v>
      </c>
    </row>
    <row r="85" spans="1:9" x14ac:dyDescent="0.3">
      <c r="A85">
        <v>9007</v>
      </c>
      <c r="B85" t="s">
        <v>465</v>
      </c>
      <c r="C85" t="s">
        <v>431</v>
      </c>
      <c r="D85">
        <v>0</v>
      </c>
      <c r="E85">
        <v>0</v>
      </c>
      <c r="F85">
        <v>0</v>
      </c>
      <c r="G85">
        <v>0</v>
      </c>
      <c r="H85">
        <v>0</v>
      </c>
      <c r="I85">
        <v>0</v>
      </c>
    </row>
    <row r="86" spans="1:9" x14ac:dyDescent="0.3">
      <c r="A86">
        <v>9008</v>
      </c>
      <c r="B86" t="s">
        <v>432</v>
      </c>
      <c r="C86" t="s">
        <v>193</v>
      </c>
      <c r="D86">
        <v>1.8</v>
      </c>
      <c r="E86">
        <v>4.42</v>
      </c>
      <c r="F86">
        <v>2.2799999999999998</v>
      </c>
      <c r="G86">
        <v>5.6</v>
      </c>
      <c r="H86">
        <v>2.5299999999999998</v>
      </c>
      <c r="I86">
        <v>1.89</v>
      </c>
    </row>
    <row r="87" spans="1:9" x14ac:dyDescent="0.3">
      <c r="A87">
        <v>9010</v>
      </c>
      <c r="B87" t="s">
        <v>433</v>
      </c>
      <c r="C87" t="s">
        <v>434</v>
      </c>
      <c r="D87">
        <v>0</v>
      </c>
      <c r="E87">
        <v>0</v>
      </c>
      <c r="F87">
        <v>0</v>
      </c>
      <c r="G87">
        <v>0</v>
      </c>
      <c r="H87">
        <v>0</v>
      </c>
      <c r="I87">
        <v>0</v>
      </c>
    </row>
    <row r="88" spans="1:9" x14ac:dyDescent="0.3">
      <c r="A88">
        <v>9011</v>
      </c>
      <c r="B88" t="s">
        <v>623</v>
      </c>
      <c r="C88" t="s">
        <v>435</v>
      </c>
      <c r="D88">
        <v>0</v>
      </c>
      <c r="E88">
        <v>0</v>
      </c>
      <c r="F88">
        <v>0</v>
      </c>
      <c r="G88">
        <v>0</v>
      </c>
      <c r="H88">
        <v>0</v>
      </c>
      <c r="I88">
        <v>0</v>
      </c>
    </row>
    <row r="89" spans="1:9" x14ac:dyDescent="0.3">
      <c r="A89">
        <v>9012</v>
      </c>
      <c r="B89" t="s">
        <v>624</v>
      </c>
      <c r="C89" t="s">
        <v>435</v>
      </c>
      <c r="D89">
        <v>0</v>
      </c>
      <c r="E89">
        <v>0</v>
      </c>
      <c r="F89">
        <v>0</v>
      </c>
      <c r="G89">
        <v>0</v>
      </c>
      <c r="H89">
        <v>0</v>
      </c>
      <c r="I89">
        <v>0</v>
      </c>
    </row>
    <row r="90" spans="1:9" x14ac:dyDescent="0.3">
      <c r="A90">
        <v>9013</v>
      </c>
      <c r="B90" t="s">
        <v>436</v>
      </c>
      <c r="C90" t="s">
        <v>437</v>
      </c>
      <c r="D90">
        <v>0</v>
      </c>
      <c r="E90">
        <v>0</v>
      </c>
      <c r="F90">
        <v>0</v>
      </c>
      <c r="G90">
        <v>0</v>
      </c>
      <c r="H90">
        <v>0</v>
      </c>
      <c r="I90">
        <v>0</v>
      </c>
    </row>
    <row r="91" spans="1:9" x14ac:dyDescent="0.3">
      <c r="A91">
        <v>9014</v>
      </c>
      <c r="B91" t="s">
        <v>438</v>
      </c>
      <c r="C91" t="s">
        <v>439</v>
      </c>
      <c r="D91">
        <v>0</v>
      </c>
      <c r="E91">
        <v>0</v>
      </c>
      <c r="F91">
        <v>0</v>
      </c>
      <c r="G91">
        <v>0</v>
      </c>
      <c r="H91">
        <v>0</v>
      </c>
      <c r="I91">
        <v>0</v>
      </c>
    </row>
    <row r="92" spans="1:9" x14ac:dyDescent="0.3">
      <c r="A92">
        <v>9015</v>
      </c>
      <c r="B92" t="s">
        <v>625</v>
      </c>
      <c r="C92" t="s">
        <v>193</v>
      </c>
      <c r="D92">
        <v>0</v>
      </c>
      <c r="E92">
        <v>0</v>
      </c>
      <c r="F92">
        <v>0</v>
      </c>
      <c r="G92">
        <v>0</v>
      </c>
      <c r="H92">
        <v>0</v>
      </c>
      <c r="I92">
        <v>0</v>
      </c>
    </row>
    <row r="93" spans="1:9" x14ac:dyDescent="0.3">
      <c r="A93">
        <v>9016</v>
      </c>
      <c r="B93" t="s">
        <v>626</v>
      </c>
      <c r="C93" t="s">
        <v>193</v>
      </c>
      <c r="D93">
        <v>0</v>
      </c>
      <c r="E93">
        <v>0</v>
      </c>
      <c r="F93">
        <v>0</v>
      </c>
      <c r="G93">
        <v>0</v>
      </c>
      <c r="H93">
        <v>0</v>
      </c>
      <c r="I93">
        <v>0</v>
      </c>
    </row>
    <row r="94" spans="1:9" x14ac:dyDescent="0.3">
      <c r="A94">
        <v>9017</v>
      </c>
      <c r="B94" t="s">
        <v>440</v>
      </c>
      <c r="C94" t="s">
        <v>441</v>
      </c>
      <c r="D94">
        <v>0</v>
      </c>
      <c r="E94">
        <v>0</v>
      </c>
      <c r="F94">
        <v>0</v>
      </c>
      <c r="G94">
        <v>0</v>
      </c>
      <c r="H94">
        <v>0</v>
      </c>
      <c r="I94">
        <v>0</v>
      </c>
    </row>
    <row r="95" spans="1:9" x14ac:dyDescent="0.3">
      <c r="A95">
        <v>9018</v>
      </c>
      <c r="B95" t="s">
        <v>442</v>
      </c>
      <c r="C95" t="s">
        <v>443</v>
      </c>
      <c r="D95">
        <v>0</v>
      </c>
      <c r="E95">
        <v>0</v>
      </c>
      <c r="F95">
        <v>0</v>
      </c>
      <c r="G95">
        <v>0</v>
      </c>
      <c r="H95">
        <v>0</v>
      </c>
      <c r="I95">
        <v>0</v>
      </c>
    </row>
    <row r="96" spans="1:9" x14ac:dyDescent="0.3">
      <c r="A96">
        <v>9019</v>
      </c>
      <c r="B96" t="s">
        <v>444</v>
      </c>
      <c r="C96" t="s">
        <v>445</v>
      </c>
      <c r="D96">
        <v>0</v>
      </c>
      <c r="E96">
        <v>0</v>
      </c>
      <c r="F96">
        <v>0</v>
      </c>
      <c r="G96">
        <v>0</v>
      </c>
      <c r="H96">
        <v>0</v>
      </c>
      <c r="I96">
        <v>0</v>
      </c>
    </row>
    <row r="97" spans="1:19" x14ac:dyDescent="0.3">
      <c r="A97"/>
      <c r="B97"/>
    </row>
    <row r="98" spans="1:19" x14ac:dyDescent="0.3">
      <c r="A98"/>
      <c r="B98"/>
    </row>
    <row r="99" spans="1:19" s="102" customFormat="1" x14ac:dyDescent="0.3">
      <c r="A99" s="81">
        <v>0</v>
      </c>
      <c r="B99" s="299" t="s">
        <v>448</v>
      </c>
      <c r="D99" s="102">
        <f>D78</f>
        <v>5025825020</v>
      </c>
      <c r="E99" s="102">
        <f t="shared" ref="E99:I99" si="0">E78</f>
        <v>2169631674.1999998</v>
      </c>
      <c r="F99" s="102">
        <f t="shared" si="0"/>
        <v>3651610546.8000002</v>
      </c>
      <c r="G99" s="102">
        <f t="shared" si="0"/>
        <v>2623756840</v>
      </c>
      <c r="H99" s="102">
        <f t="shared" si="0"/>
        <v>4295429999.3999996</v>
      </c>
      <c r="I99" s="102">
        <f t="shared" si="0"/>
        <v>4075142081</v>
      </c>
    </row>
    <row r="100" spans="1:19" s="102" customFormat="1" x14ac:dyDescent="0.3">
      <c r="A100" s="81"/>
      <c r="B100" s="299" t="s">
        <v>447</v>
      </c>
    </row>
    <row r="101" spans="1:19" x14ac:dyDescent="0.3">
      <c r="A101" s="343">
        <v>906</v>
      </c>
      <c r="C101" s="102"/>
      <c r="D101" s="102">
        <f>D43</f>
        <v>1</v>
      </c>
      <c r="E101" s="102">
        <f t="shared" ref="E101:I101" si="1">E43</f>
        <v>1</v>
      </c>
      <c r="F101" s="102">
        <f t="shared" si="1"/>
        <v>1</v>
      </c>
      <c r="G101" s="102">
        <f t="shared" si="1"/>
        <v>1</v>
      </c>
      <c r="H101" s="102">
        <f t="shared" si="1"/>
        <v>1</v>
      </c>
      <c r="I101" s="102">
        <f t="shared" si="1"/>
        <v>1</v>
      </c>
      <c r="J101" s="102"/>
      <c r="K101" s="102"/>
      <c r="L101" s="102"/>
      <c r="M101" s="102"/>
      <c r="N101" s="102"/>
      <c r="O101" s="102"/>
      <c r="P101" s="102"/>
      <c r="Q101" s="102"/>
      <c r="R101" s="102"/>
      <c r="S101" s="102"/>
    </row>
    <row r="102" spans="1:19" x14ac:dyDescent="0.3">
      <c r="A102" s="343">
        <v>907</v>
      </c>
      <c r="C102" s="102"/>
      <c r="D102" s="102">
        <f>D44</f>
        <v>2</v>
      </c>
      <c r="E102" s="102">
        <f t="shared" ref="E102:I102" si="2">E44</f>
        <v>2</v>
      </c>
      <c r="F102" s="102">
        <f t="shared" si="2"/>
        <v>2</v>
      </c>
      <c r="G102" s="102">
        <f t="shared" si="2"/>
        <v>2</v>
      </c>
      <c r="H102" s="102">
        <f t="shared" si="2"/>
        <v>2</v>
      </c>
      <c r="I102" s="102">
        <f t="shared" si="2"/>
        <v>2</v>
      </c>
      <c r="J102" s="102"/>
      <c r="K102" s="102"/>
      <c r="L102" s="102"/>
      <c r="M102" s="102"/>
      <c r="N102" s="102"/>
      <c r="O102" s="102"/>
      <c r="P102" s="102"/>
      <c r="Q102" s="102"/>
      <c r="R102" s="102"/>
      <c r="S102" s="102"/>
    </row>
    <row r="103" spans="1:19" x14ac:dyDescent="0.3">
      <c r="A103" s="343">
        <v>951</v>
      </c>
      <c r="C103" s="102"/>
      <c r="D103" s="102">
        <f>D49</f>
        <v>2</v>
      </c>
      <c r="E103" s="102">
        <f t="shared" ref="E103:I103" si="3">E49</f>
        <v>2</v>
      </c>
      <c r="F103" s="102">
        <f t="shared" si="3"/>
        <v>2</v>
      </c>
      <c r="G103" s="102">
        <f t="shared" si="3"/>
        <v>2</v>
      </c>
      <c r="H103" s="102">
        <f t="shared" si="3"/>
        <v>2</v>
      </c>
      <c r="I103" s="102">
        <f t="shared" si="3"/>
        <v>2</v>
      </c>
      <c r="J103" s="102"/>
      <c r="K103" s="102"/>
      <c r="L103" s="102"/>
      <c r="M103" s="102"/>
      <c r="N103" s="102"/>
      <c r="O103" s="102"/>
      <c r="P103" s="102"/>
      <c r="Q103" s="102"/>
      <c r="R103" s="102"/>
      <c r="S103" s="102"/>
    </row>
    <row r="104" spans="1:19" x14ac:dyDescent="0.3">
      <c r="A104" s="343">
        <v>953</v>
      </c>
      <c r="C104" s="102"/>
      <c r="D104" s="102">
        <f>D51</f>
        <v>2</v>
      </c>
      <c r="E104" s="102">
        <f t="shared" ref="E104:I104" si="4">E51</f>
        <v>2</v>
      </c>
      <c r="F104" s="102">
        <f t="shared" si="4"/>
        <v>2</v>
      </c>
      <c r="G104" s="102">
        <f t="shared" si="4"/>
        <v>2</v>
      </c>
      <c r="H104" s="102">
        <f t="shared" si="4"/>
        <v>2</v>
      </c>
      <c r="I104" s="102">
        <f t="shared" si="4"/>
        <v>2</v>
      </c>
      <c r="J104" s="102"/>
      <c r="K104" s="102"/>
      <c r="L104" s="102"/>
      <c r="M104" s="102"/>
      <c r="N104" s="102"/>
      <c r="O104" s="102"/>
      <c r="P104" s="102"/>
      <c r="Q104" s="102"/>
      <c r="R104" s="102"/>
      <c r="S104" s="102"/>
    </row>
    <row r="105" spans="1:19" x14ac:dyDescent="0.3">
      <c r="A105" s="343">
        <v>955</v>
      </c>
      <c r="C105" s="102"/>
      <c r="D105" s="102">
        <f>D53</f>
        <v>0</v>
      </c>
      <c r="E105" s="102">
        <f t="shared" ref="E105:I105" si="5">E53</f>
        <v>0</v>
      </c>
      <c r="F105" s="102">
        <f t="shared" si="5"/>
        <v>0</v>
      </c>
      <c r="G105" s="102">
        <f t="shared" si="5"/>
        <v>0</v>
      </c>
      <c r="H105" s="102">
        <f t="shared" si="5"/>
        <v>0</v>
      </c>
      <c r="I105" s="102">
        <f t="shared" si="5"/>
        <v>0</v>
      </c>
      <c r="J105" s="102"/>
      <c r="K105" s="102"/>
      <c r="L105" s="102"/>
      <c r="M105" s="102"/>
      <c r="N105" s="102"/>
      <c r="O105" s="102"/>
      <c r="P105" s="102"/>
      <c r="Q105" s="102"/>
      <c r="R105" s="102"/>
      <c r="S105" s="102"/>
    </row>
    <row r="106" spans="1:19" x14ac:dyDescent="0.3">
      <c r="A106" s="343">
        <v>957</v>
      </c>
      <c r="C106" s="102"/>
      <c r="D106" s="102">
        <f>D55</f>
        <v>0</v>
      </c>
      <c r="E106" s="102">
        <f t="shared" ref="E106:I106" si="6">E55</f>
        <v>0</v>
      </c>
      <c r="F106" s="102">
        <f t="shared" si="6"/>
        <v>0</v>
      </c>
      <c r="G106" s="102">
        <f t="shared" si="6"/>
        <v>0</v>
      </c>
      <c r="H106" s="102">
        <f t="shared" si="6"/>
        <v>0</v>
      </c>
      <c r="I106" s="102">
        <f t="shared" si="6"/>
        <v>0</v>
      </c>
      <c r="J106" s="102"/>
      <c r="K106" s="102"/>
      <c r="L106" s="102"/>
      <c r="M106" s="102"/>
      <c r="N106" s="102"/>
      <c r="O106" s="102"/>
      <c r="P106" s="102"/>
      <c r="Q106" s="102"/>
      <c r="R106" s="102"/>
      <c r="S106" s="102"/>
    </row>
    <row r="107" spans="1:19" x14ac:dyDescent="0.3">
      <c r="A107" s="343">
        <v>959</v>
      </c>
      <c r="C107" s="102"/>
      <c r="D107" s="102">
        <f>D57</f>
        <v>3</v>
      </c>
      <c r="E107" s="102">
        <f t="shared" ref="E107:I107" si="7">E57</f>
        <v>3</v>
      </c>
      <c r="F107" s="102">
        <f t="shared" si="7"/>
        <v>3</v>
      </c>
      <c r="G107" s="102">
        <f t="shared" si="7"/>
        <v>2</v>
      </c>
      <c r="H107" s="102">
        <f t="shared" si="7"/>
        <v>2</v>
      </c>
      <c r="I107" s="102">
        <f t="shared" si="7"/>
        <v>3</v>
      </c>
      <c r="J107" s="102"/>
      <c r="K107" s="102"/>
      <c r="L107" s="102"/>
      <c r="M107" s="102"/>
      <c r="N107" s="102"/>
      <c r="O107" s="102"/>
      <c r="P107" s="102"/>
      <c r="Q107" s="102"/>
      <c r="R107" s="102"/>
      <c r="S107" s="102"/>
    </row>
    <row r="108" spans="1:19" x14ac:dyDescent="0.3">
      <c r="A108" s="81">
        <v>965</v>
      </c>
      <c r="C108" s="102"/>
      <c r="D108" s="102"/>
      <c r="E108" s="102"/>
      <c r="F108" s="102"/>
      <c r="G108" s="102"/>
      <c r="H108" s="102"/>
      <c r="I108" s="102"/>
      <c r="J108" s="102"/>
      <c r="K108" s="102"/>
      <c r="L108" s="102"/>
      <c r="M108" s="102"/>
      <c r="N108" s="102"/>
      <c r="O108" s="102"/>
      <c r="P108" s="102"/>
      <c r="Q108" s="102"/>
      <c r="R108" s="102"/>
      <c r="S108" s="102"/>
    </row>
    <row r="109" spans="1:19" x14ac:dyDescent="0.3">
      <c r="A109" s="343">
        <v>973</v>
      </c>
      <c r="C109" s="102"/>
      <c r="D109" s="102">
        <f>D63</f>
        <v>0</v>
      </c>
      <c r="E109" s="102">
        <f t="shared" ref="E109:I109" si="8">E63</f>
        <v>0</v>
      </c>
      <c r="F109" s="102">
        <f t="shared" si="8"/>
        <v>0</v>
      </c>
      <c r="G109" s="102">
        <f t="shared" si="8"/>
        <v>0</v>
      </c>
      <c r="H109" s="102">
        <f t="shared" si="8"/>
        <v>0</v>
      </c>
      <c r="I109" s="102">
        <f t="shared" si="8"/>
        <v>0</v>
      </c>
      <c r="J109" s="102"/>
      <c r="K109" s="102"/>
      <c r="L109" s="102"/>
      <c r="M109" s="102"/>
      <c r="N109" s="102"/>
      <c r="O109" s="102"/>
      <c r="P109" s="102"/>
      <c r="Q109" s="102"/>
      <c r="R109" s="102"/>
      <c r="S109" s="102"/>
    </row>
    <row r="110" spans="1:19" x14ac:dyDescent="0.3">
      <c r="A110" s="343">
        <v>974</v>
      </c>
      <c r="C110" s="102"/>
      <c r="D110" s="102">
        <f t="shared" ref="D110:I111" si="9">D64</f>
        <v>3</v>
      </c>
      <c r="E110" s="102">
        <f t="shared" si="9"/>
        <v>3</v>
      </c>
      <c r="F110" s="102">
        <f t="shared" si="9"/>
        <v>3</v>
      </c>
      <c r="G110" s="102">
        <f t="shared" si="9"/>
        <v>2</v>
      </c>
      <c r="H110" s="102">
        <f t="shared" si="9"/>
        <v>2</v>
      </c>
      <c r="I110" s="102">
        <f t="shared" si="9"/>
        <v>3</v>
      </c>
      <c r="J110" s="102"/>
      <c r="K110" s="102"/>
      <c r="L110" s="102"/>
      <c r="M110" s="102"/>
      <c r="N110" s="102"/>
      <c r="O110" s="102"/>
      <c r="P110" s="102"/>
      <c r="Q110" s="102"/>
      <c r="R110" s="102"/>
      <c r="S110" s="102"/>
    </row>
    <row r="111" spans="1:19" x14ac:dyDescent="0.3">
      <c r="A111" s="343">
        <v>975</v>
      </c>
      <c r="C111" s="102"/>
      <c r="D111" s="102">
        <f t="shared" si="9"/>
        <v>2</v>
      </c>
      <c r="E111" s="102">
        <f t="shared" si="9"/>
        <v>2</v>
      </c>
      <c r="F111" s="102">
        <f t="shared" si="9"/>
        <v>2</v>
      </c>
      <c r="G111" s="102">
        <f t="shared" si="9"/>
        <v>2</v>
      </c>
      <c r="H111" s="102">
        <f t="shared" si="9"/>
        <v>2</v>
      </c>
      <c r="I111" s="102">
        <f t="shared" si="9"/>
        <v>2</v>
      </c>
      <c r="J111" s="102"/>
      <c r="K111" s="102"/>
      <c r="L111" s="102"/>
      <c r="M111" s="102"/>
      <c r="N111" s="102"/>
      <c r="O111" s="102"/>
      <c r="P111" s="102"/>
      <c r="Q111" s="102"/>
      <c r="R111" s="102"/>
      <c r="S111" s="102"/>
    </row>
    <row r="112" spans="1:19" x14ac:dyDescent="0.3">
      <c r="A112" s="343">
        <v>976</v>
      </c>
      <c r="C112" s="102"/>
      <c r="D112" s="102"/>
      <c r="E112" s="102"/>
      <c r="F112" s="102"/>
      <c r="G112" s="102"/>
      <c r="H112" s="102"/>
      <c r="I112" s="102"/>
      <c r="J112" s="102"/>
      <c r="K112" s="102"/>
      <c r="L112" s="102"/>
      <c r="M112" s="102"/>
      <c r="N112" s="102"/>
      <c r="O112" s="102"/>
      <c r="P112" s="102"/>
      <c r="Q112" s="102"/>
      <c r="R112" s="102"/>
      <c r="S112" s="102"/>
    </row>
    <row r="113" spans="1:19" x14ac:dyDescent="0.3">
      <c r="A113" s="343">
        <v>977</v>
      </c>
      <c r="C113" s="102"/>
      <c r="D113" s="102"/>
      <c r="E113" s="102"/>
      <c r="F113" s="102"/>
      <c r="G113" s="102"/>
      <c r="H113" s="102"/>
      <c r="I113" s="102"/>
      <c r="J113" s="102"/>
      <c r="K113" s="102"/>
      <c r="L113" s="102"/>
      <c r="M113" s="102"/>
      <c r="N113" s="102"/>
      <c r="O113" s="102"/>
      <c r="P113" s="102"/>
      <c r="Q113" s="102"/>
      <c r="R113" s="102"/>
      <c r="S113" s="102"/>
    </row>
    <row r="114" spans="1:19" x14ac:dyDescent="0.3">
      <c r="A114" s="343">
        <v>978</v>
      </c>
      <c r="C114" s="102"/>
      <c r="D114" s="102"/>
      <c r="E114" s="102"/>
      <c r="F114" s="102"/>
      <c r="G114" s="102"/>
      <c r="H114" s="102"/>
      <c r="I114" s="102"/>
      <c r="J114" s="102"/>
      <c r="K114" s="102"/>
      <c r="L114" s="102"/>
      <c r="M114" s="102"/>
      <c r="N114" s="102"/>
      <c r="O114" s="102"/>
      <c r="P114" s="102"/>
      <c r="Q114" s="102"/>
      <c r="R114" s="102"/>
      <c r="S114" s="102"/>
    </row>
    <row r="115" spans="1:19" x14ac:dyDescent="0.3">
      <c r="A115" s="343">
        <v>979</v>
      </c>
      <c r="C115" s="102"/>
      <c r="D115" s="102">
        <f>D66</f>
        <v>1</v>
      </c>
      <c r="E115" s="102">
        <f t="shared" ref="E115:I115" si="10">E66</f>
        <v>1</v>
      </c>
      <c r="F115" s="102">
        <f t="shared" si="10"/>
        <v>1</v>
      </c>
      <c r="G115" s="102">
        <f t="shared" si="10"/>
        <v>1</v>
      </c>
      <c r="H115" s="102">
        <f t="shared" si="10"/>
        <v>1</v>
      </c>
      <c r="I115" s="102">
        <f t="shared" si="10"/>
        <v>1</v>
      </c>
      <c r="J115" s="102"/>
      <c r="K115" s="102"/>
      <c r="L115" s="102"/>
      <c r="M115" s="102"/>
      <c r="N115" s="102"/>
      <c r="O115" s="102"/>
      <c r="P115" s="102"/>
      <c r="Q115" s="102"/>
      <c r="R115" s="102"/>
      <c r="S115" s="102"/>
    </row>
    <row r="116" spans="1:19" x14ac:dyDescent="0.3">
      <c r="A116" s="81">
        <v>995</v>
      </c>
      <c r="C116" s="102"/>
      <c r="D116" s="102">
        <f>D68</f>
        <v>0</v>
      </c>
      <c r="E116" s="102">
        <f t="shared" ref="E116:I116" si="11">E68</f>
        <v>0</v>
      </c>
      <c r="F116" s="102">
        <f t="shared" si="11"/>
        <v>0</v>
      </c>
      <c r="G116" s="102">
        <f t="shared" si="11"/>
        <v>0</v>
      </c>
      <c r="H116" s="102">
        <f t="shared" si="11"/>
        <v>0</v>
      </c>
      <c r="I116" s="102">
        <f t="shared" si="11"/>
        <v>0</v>
      </c>
      <c r="J116" s="102"/>
      <c r="K116" s="102"/>
      <c r="L116" s="102"/>
      <c r="M116" s="102"/>
      <c r="N116" s="102"/>
      <c r="O116" s="102"/>
      <c r="P116" s="102"/>
      <c r="Q116" s="102"/>
      <c r="R116" s="102"/>
      <c r="S116" s="102"/>
    </row>
    <row r="117" spans="1:19" x14ac:dyDescent="0.3">
      <c r="A117" s="81">
        <v>996</v>
      </c>
      <c r="C117" s="102"/>
      <c r="D117" s="102">
        <f t="shared" ref="D117:I119" si="12">D69</f>
        <v>0</v>
      </c>
      <c r="E117" s="102">
        <f t="shared" si="12"/>
        <v>0</v>
      </c>
      <c r="F117" s="102">
        <f t="shared" si="12"/>
        <v>0</v>
      </c>
      <c r="G117" s="102">
        <f t="shared" si="12"/>
        <v>0</v>
      </c>
      <c r="H117" s="102">
        <f t="shared" si="12"/>
        <v>0</v>
      </c>
      <c r="I117" s="102">
        <f t="shared" si="12"/>
        <v>0</v>
      </c>
      <c r="J117" s="102"/>
      <c r="K117" s="102"/>
      <c r="L117" s="102"/>
      <c r="M117" s="102"/>
      <c r="N117" s="102"/>
      <c r="O117" s="102"/>
      <c r="P117" s="102"/>
      <c r="Q117" s="102"/>
      <c r="R117" s="102"/>
      <c r="S117" s="102"/>
    </row>
    <row r="118" spans="1:19" x14ac:dyDescent="0.3">
      <c r="A118" s="81">
        <v>998</v>
      </c>
      <c r="C118" s="102"/>
      <c r="D118" s="102">
        <f t="shared" si="12"/>
        <v>58</v>
      </c>
      <c r="E118" s="102">
        <f t="shared" si="12"/>
        <v>58</v>
      </c>
      <c r="F118" s="102">
        <f t="shared" si="12"/>
        <v>58</v>
      </c>
      <c r="G118" s="102">
        <f t="shared" si="12"/>
        <v>58</v>
      </c>
      <c r="H118" s="102">
        <f t="shared" si="12"/>
        <v>58</v>
      </c>
      <c r="I118" s="102">
        <f t="shared" si="12"/>
        <v>58</v>
      </c>
      <c r="J118" s="102"/>
      <c r="K118" s="102"/>
      <c r="L118" s="102"/>
      <c r="M118" s="102"/>
      <c r="N118" s="102"/>
      <c r="O118" s="102"/>
      <c r="P118" s="102"/>
      <c r="Q118" s="102"/>
      <c r="R118" s="102"/>
      <c r="S118" s="102"/>
    </row>
    <row r="119" spans="1:19" x14ac:dyDescent="0.3">
      <c r="A119" s="81">
        <v>999</v>
      </c>
      <c r="C119" s="102"/>
      <c r="D119" s="102">
        <f t="shared" si="12"/>
        <v>584016</v>
      </c>
      <c r="E119" s="102">
        <f t="shared" si="12"/>
        <v>581427</v>
      </c>
      <c r="F119" s="102">
        <f t="shared" si="12"/>
        <v>584015</v>
      </c>
      <c r="G119" s="102">
        <f t="shared" si="12"/>
        <v>581418</v>
      </c>
      <c r="H119" s="102">
        <f t="shared" si="12"/>
        <v>584134</v>
      </c>
      <c r="I119" s="102">
        <f t="shared" si="12"/>
        <v>581419</v>
      </c>
      <c r="J119" s="102"/>
      <c r="K119" s="102"/>
      <c r="L119" s="102"/>
      <c r="M119" s="102"/>
      <c r="N119" s="102"/>
      <c r="O119" s="102"/>
      <c r="P119" s="102"/>
      <c r="Q119" s="102"/>
      <c r="R119" s="102"/>
      <c r="S119" s="102"/>
    </row>
    <row r="120" spans="1:19" x14ac:dyDescent="0.3">
      <c r="A120" s="344">
        <v>554</v>
      </c>
      <c r="C120" s="102"/>
      <c r="D120" s="342">
        <f>D12</f>
        <v>21075144</v>
      </c>
      <c r="E120" s="342">
        <f t="shared" ref="E120:I120" si="13">E12</f>
        <v>14765522</v>
      </c>
      <c r="F120" s="342">
        <f t="shared" si="13"/>
        <v>14609020</v>
      </c>
      <c r="G120" s="342">
        <f t="shared" si="13"/>
        <v>8485264</v>
      </c>
      <c r="H120" s="342">
        <f t="shared" si="13"/>
        <v>23943056</v>
      </c>
      <c r="I120" s="342">
        <f t="shared" si="13"/>
        <v>25237228</v>
      </c>
      <c r="J120" s="342"/>
      <c r="K120" s="342"/>
      <c r="L120" s="342"/>
      <c r="M120" s="342"/>
      <c r="N120" s="342"/>
      <c r="O120" s="342"/>
      <c r="P120" s="342"/>
      <c r="Q120" s="342"/>
      <c r="R120" s="342"/>
      <c r="S120" s="342"/>
    </row>
    <row r="121" spans="1:19" x14ac:dyDescent="0.3">
      <c r="A121" s="344">
        <v>555</v>
      </c>
      <c r="C121" s="102"/>
      <c r="D121" s="342">
        <f t="shared" ref="D121:I123" si="14">D13</f>
        <v>11935068</v>
      </c>
      <c r="E121" s="342">
        <f t="shared" si="14"/>
        <v>10165127</v>
      </c>
      <c r="F121" s="342">
        <f t="shared" si="14"/>
        <v>7131736</v>
      </c>
      <c r="G121" s="342">
        <f t="shared" si="14"/>
        <v>1761545</v>
      </c>
      <c r="H121" s="342">
        <f t="shared" si="14"/>
        <v>13340935</v>
      </c>
      <c r="I121" s="342">
        <f t="shared" si="14"/>
        <v>14440411</v>
      </c>
      <c r="J121" s="342"/>
      <c r="K121" s="342"/>
      <c r="L121" s="342"/>
      <c r="M121" s="342"/>
      <c r="N121" s="342"/>
      <c r="O121" s="342"/>
      <c r="P121" s="342"/>
      <c r="Q121" s="342"/>
      <c r="R121" s="342"/>
      <c r="S121" s="342"/>
    </row>
    <row r="122" spans="1:19" x14ac:dyDescent="0.3">
      <c r="A122" s="344">
        <v>556</v>
      </c>
      <c r="C122" s="102"/>
      <c r="D122" s="342">
        <f t="shared" si="14"/>
        <v>85747079</v>
      </c>
      <c r="E122" s="342">
        <f t="shared" si="14"/>
        <v>34660491</v>
      </c>
      <c r="F122" s="342">
        <f t="shared" si="14"/>
        <v>61969000</v>
      </c>
      <c r="G122" s="342">
        <f t="shared" si="14"/>
        <v>41406010</v>
      </c>
      <c r="H122" s="342">
        <f t="shared" si="14"/>
        <v>67090179</v>
      </c>
      <c r="I122" s="342">
        <f t="shared" si="14"/>
        <v>74023211</v>
      </c>
      <c r="J122" s="342"/>
      <c r="K122" s="342"/>
      <c r="L122" s="342"/>
      <c r="M122" s="342"/>
      <c r="N122" s="342"/>
      <c r="O122" s="342"/>
      <c r="P122" s="342"/>
      <c r="Q122" s="342"/>
      <c r="R122" s="342"/>
      <c r="S122" s="342"/>
    </row>
    <row r="123" spans="1:19" x14ac:dyDescent="0.3">
      <c r="A123" s="344">
        <v>557</v>
      </c>
      <c r="C123" s="102"/>
      <c r="D123" s="342">
        <f t="shared" si="14"/>
        <v>76734839</v>
      </c>
      <c r="E123" s="342">
        <f t="shared" si="14"/>
        <v>29886638</v>
      </c>
      <c r="F123" s="342">
        <f t="shared" si="14"/>
        <v>57989839</v>
      </c>
      <c r="G123" s="342">
        <f t="shared" si="14"/>
        <v>33380094</v>
      </c>
      <c r="H123" s="342">
        <f t="shared" si="14"/>
        <v>56916266</v>
      </c>
      <c r="I123" s="342">
        <f t="shared" si="14"/>
        <v>61070828</v>
      </c>
      <c r="J123" s="342"/>
      <c r="K123" s="342"/>
      <c r="L123" s="342"/>
      <c r="M123" s="342"/>
      <c r="N123" s="342"/>
      <c r="O123" s="342"/>
      <c r="P123" s="342"/>
      <c r="Q123" s="342"/>
      <c r="R123" s="342"/>
      <c r="S123" s="342"/>
    </row>
    <row r="124" spans="1:19" x14ac:dyDescent="0.3">
      <c r="A124" s="344">
        <v>606</v>
      </c>
      <c r="C124" s="102"/>
      <c r="D124" s="342">
        <f>D36</f>
        <v>1</v>
      </c>
      <c r="E124" s="342">
        <f t="shared" ref="E124:I124" si="15">E36</f>
        <v>1</v>
      </c>
      <c r="F124" s="342">
        <f t="shared" si="15"/>
        <v>1</v>
      </c>
      <c r="G124" s="342">
        <f t="shared" si="15"/>
        <v>1</v>
      </c>
      <c r="H124" s="342">
        <f t="shared" si="15"/>
        <v>1</v>
      </c>
      <c r="I124" s="342">
        <f t="shared" si="15"/>
        <v>1</v>
      </c>
      <c r="J124" s="342"/>
      <c r="K124" s="342"/>
      <c r="L124" s="342"/>
      <c r="M124" s="342"/>
      <c r="N124" s="342"/>
      <c r="O124" s="342"/>
      <c r="P124" s="342"/>
      <c r="Q124" s="342"/>
      <c r="R124" s="342"/>
      <c r="S124" s="342"/>
    </row>
    <row r="125" spans="1:19" ht="28.8" x14ac:dyDescent="0.3">
      <c r="A125" s="344">
        <v>662</v>
      </c>
      <c r="B125" s="299" t="s">
        <v>235</v>
      </c>
      <c r="C125" s="102"/>
      <c r="D125" s="342">
        <f>D41</f>
        <v>-35603</v>
      </c>
      <c r="E125" s="342">
        <f t="shared" ref="E125:I125" si="16">E41</f>
        <v>0</v>
      </c>
      <c r="F125" s="342">
        <f t="shared" si="16"/>
        <v>325458</v>
      </c>
      <c r="G125" s="342">
        <f t="shared" si="16"/>
        <v>0</v>
      </c>
      <c r="H125" s="342">
        <f t="shared" si="16"/>
        <v>0</v>
      </c>
      <c r="I125" s="342">
        <f t="shared" si="16"/>
        <v>0</v>
      </c>
      <c r="J125" s="342"/>
      <c r="K125" s="342"/>
      <c r="L125" s="342"/>
      <c r="M125" s="342"/>
      <c r="N125" s="342"/>
      <c r="O125" s="342"/>
      <c r="P125" s="342"/>
      <c r="Q125" s="342"/>
      <c r="R125" s="342"/>
      <c r="S125" s="342"/>
    </row>
    <row r="126" spans="1:19" ht="28.8" x14ac:dyDescent="0.3">
      <c r="A126" s="344">
        <v>663</v>
      </c>
      <c r="B126" s="299" t="s">
        <v>396</v>
      </c>
      <c r="C126" s="102"/>
      <c r="D126" s="342">
        <f>D42</f>
        <v>111587</v>
      </c>
      <c r="E126" s="342">
        <f t="shared" ref="E126:I126" si="17">E42</f>
        <v>0</v>
      </c>
      <c r="F126" s="342">
        <f t="shared" si="17"/>
        <v>0</v>
      </c>
      <c r="G126" s="342">
        <f t="shared" si="17"/>
        <v>77107</v>
      </c>
      <c r="H126" s="342">
        <f t="shared" si="17"/>
        <v>0</v>
      </c>
      <c r="I126" s="342">
        <f t="shared" si="17"/>
        <v>0</v>
      </c>
      <c r="J126" s="342"/>
      <c r="K126" s="342"/>
      <c r="L126" s="342"/>
      <c r="M126" s="342"/>
      <c r="N126" s="342"/>
      <c r="O126" s="342"/>
      <c r="P126" s="342"/>
      <c r="Q126" s="342"/>
      <c r="R126" s="342"/>
      <c r="S126" s="342"/>
    </row>
    <row r="127" spans="1:19" x14ac:dyDescent="0.3">
      <c r="A127" s="345">
        <v>336</v>
      </c>
      <c r="C127" s="102"/>
      <c r="D127" s="346"/>
      <c r="E127" s="346"/>
      <c r="F127" s="346"/>
      <c r="G127" s="346"/>
      <c r="H127" s="346"/>
      <c r="I127" s="346"/>
      <c r="J127" s="346"/>
      <c r="K127" s="346"/>
      <c r="L127" s="346"/>
      <c r="M127" s="346"/>
      <c r="N127" s="346"/>
      <c r="O127" s="346"/>
      <c r="P127" s="346"/>
      <c r="Q127" s="346"/>
      <c r="R127" s="346"/>
      <c r="S127" s="346"/>
    </row>
    <row r="128" spans="1:19" x14ac:dyDescent="0.3">
      <c r="A128" s="345">
        <v>44</v>
      </c>
      <c r="C128" s="102"/>
      <c r="D128" s="346"/>
      <c r="E128" s="346"/>
      <c r="F128" s="346"/>
      <c r="G128" s="346"/>
      <c r="H128" s="346"/>
      <c r="I128" s="346"/>
      <c r="J128" s="346"/>
      <c r="K128" s="346"/>
      <c r="L128" s="346"/>
      <c r="M128" s="346"/>
      <c r="N128" s="346"/>
      <c r="O128" s="346"/>
      <c r="P128" s="346"/>
      <c r="Q128" s="346"/>
      <c r="R128" s="346"/>
      <c r="S128" s="346"/>
    </row>
    <row r="129" spans="1:19" x14ac:dyDescent="0.3">
      <c r="A129" s="345">
        <v>45</v>
      </c>
      <c r="C129" s="102"/>
      <c r="D129" s="346"/>
      <c r="E129" s="346"/>
      <c r="F129" s="346"/>
      <c r="G129" s="346"/>
      <c r="H129" s="346"/>
      <c r="I129" s="346"/>
      <c r="J129" s="346"/>
      <c r="K129" s="346"/>
      <c r="L129" s="346"/>
      <c r="M129" s="346"/>
      <c r="N129" s="346"/>
      <c r="O129" s="346"/>
      <c r="P129" s="346"/>
      <c r="Q129" s="346"/>
      <c r="R129" s="346"/>
      <c r="S129" s="346"/>
    </row>
    <row r="130" spans="1:19" x14ac:dyDescent="0.3">
      <c r="A130" s="345">
        <v>47</v>
      </c>
      <c r="C130" s="102"/>
      <c r="D130" s="346"/>
      <c r="E130" s="346"/>
      <c r="F130" s="346"/>
      <c r="G130" s="346"/>
      <c r="H130" s="346"/>
      <c r="I130" s="346"/>
      <c r="J130" s="346"/>
      <c r="K130" s="346"/>
      <c r="L130" s="346"/>
      <c r="M130" s="346"/>
      <c r="N130" s="346"/>
      <c r="O130" s="346"/>
      <c r="P130" s="346"/>
      <c r="Q130" s="346"/>
      <c r="R130" s="346"/>
      <c r="S130" s="346"/>
    </row>
    <row r="131" spans="1:19" x14ac:dyDescent="0.3">
      <c r="A131" s="345">
        <v>48</v>
      </c>
      <c r="C131" s="102"/>
      <c r="D131" s="346"/>
      <c r="E131" s="346"/>
      <c r="F131" s="346"/>
      <c r="G131" s="346"/>
      <c r="H131" s="346"/>
      <c r="I131" s="346"/>
      <c r="J131" s="346"/>
      <c r="K131" s="346"/>
      <c r="L131" s="346"/>
      <c r="M131" s="346"/>
      <c r="N131" s="346"/>
      <c r="O131" s="346"/>
      <c r="P131" s="346"/>
      <c r="Q131" s="346"/>
      <c r="R131" s="346"/>
      <c r="S131" s="346"/>
    </row>
    <row r="132" spans="1:19" x14ac:dyDescent="0.3">
      <c r="A132" s="349">
        <v>385</v>
      </c>
      <c r="C132" s="102"/>
      <c r="D132" s="350"/>
      <c r="E132" s="350"/>
      <c r="F132" s="350"/>
      <c r="G132" s="350"/>
      <c r="H132" s="350"/>
      <c r="I132" s="350"/>
      <c r="J132" s="350"/>
      <c r="K132" s="350"/>
      <c r="L132" s="350"/>
      <c r="M132" s="350"/>
      <c r="N132" s="350"/>
      <c r="O132" s="350"/>
      <c r="P132" s="350"/>
      <c r="Q132" s="350"/>
      <c r="R132" s="350"/>
      <c r="S132" s="350"/>
    </row>
    <row r="133" spans="1:19" x14ac:dyDescent="0.3">
      <c r="A133" s="349">
        <v>626</v>
      </c>
      <c r="C133" s="102"/>
      <c r="D133" s="350"/>
      <c r="E133" s="350"/>
      <c r="F133" s="350"/>
      <c r="G133" s="350"/>
      <c r="H133" s="350"/>
      <c r="I133" s="350"/>
      <c r="J133" s="350"/>
      <c r="K133" s="350"/>
      <c r="L133" s="350"/>
      <c r="M133" s="350"/>
      <c r="N133" s="350"/>
      <c r="O133" s="350"/>
      <c r="P133" s="350"/>
      <c r="Q133" s="350"/>
      <c r="R133" s="350"/>
      <c r="S133" s="350"/>
    </row>
    <row r="134" spans="1:19" x14ac:dyDescent="0.3">
      <c r="A134" s="349">
        <v>338</v>
      </c>
      <c r="C134" s="102"/>
      <c r="D134" s="350"/>
      <c r="E134" s="350"/>
      <c r="F134" s="350"/>
      <c r="G134" s="350"/>
      <c r="H134" s="350"/>
      <c r="I134" s="350"/>
      <c r="J134" s="350"/>
      <c r="K134" s="350"/>
      <c r="L134" s="350"/>
      <c r="M134" s="350"/>
      <c r="N134" s="350"/>
      <c r="O134" s="350"/>
      <c r="P134" s="350"/>
      <c r="Q134" s="350"/>
      <c r="R134" s="350"/>
      <c r="S134" s="350"/>
    </row>
    <row r="135" spans="1:19" x14ac:dyDescent="0.3">
      <c r="A135" s="351">
        <v>620</v>
      </c>
      <c r="C135" s="102"/>
      <c r="D135" s="352"/>
      <c r="E135" s="352"/>
      <c r="F135" s="352"/>
      <c r="G135" s="352"/>
      <c r="H135" s="352"/>
      <c r="I135" s="352"/>
      <c r="J135" s="352"/>
      <c r="K135" s="352"/>
      <c r="L135" s="352"/>
      <c r="M135" s="352"/>
      <c r="N135" s="352"/>
      <c r="O135" s="352"/>
      <c r="P135" s="352"/>
      <c r="Q135" s="352"/>
      <c r="R135" s="352"/>
      <c r="S135" s="352"/>
    </row>
    <row r="136" spans="1:19" x14ac:dyDescent="0.3">
      <c r="A136" s="81">
        <v>545</v>
      </c>
      <c r="C136" s="102"/>
      <c r="D136" s="352"/>
      <c r="E136" s="352"/>
      <c r="F136" s="352"/>
      <c r="G136" s="352"/>
      <c r="H136" s="352"/>
      <c r="I136" s="352"/>
      <c r="J136" s="352"/>
      <c r="K136" s="352"/>
      <c r="L136" s="352"/>
      <c r="M136" s="352"/>
      <c r="N136" s="352"/>
      <c r="O136" s="352"/>
      <c r="P136" s="352"/>
      <c r="Q136" s="352"/>
      <c r="R136" s="352"/>
      <c r="S136" s="352"/>
    </row>
    <row r="137" spans="1:19" x14ac:dyDescent="0.3">
      <c r="A137" s="351">
        <v>624</v>
      </c>
      <c r="C137" s="102"/>
      <c r="D137" s="352"/>
      <c r="E137" s="352"/>
      <c r="F137" s="352"/>
      <c r="G137" s="352"/>
      <c r="H137" s="352"/>
      <c r="I137" s="352"/>
      <c r="J137" s="352"/>
      <c r="K137" s="352"/>
      <c r="L137" s="352"/>
      <c r="M137" s="352"/>
      <c r="N137" s="352"/>
      <c r="O137" s="352"/>
      <c r="P137" s="352"/>
      <c r="Q137" s="352"/>
      <c r="R137" s="352"/>
      <c r="S137" s="352"/>
    </row>
    <row r="138" spans="1:19" x14ac:dyDescent="0.3">
      <c r="A138" s="351">
        <v>577</v>
      </c>
      <c r="C138" s="102"/>
      <c r="D138" s="352">
        <f>D31</f>
        <v>2</v>
      </c>
      <c r="E138" s="352">
        <f t="shared" ref="E138:I138" si="18">E31</f>
        <v>2</v>
      </c>
      <c r="F138" s="352">
        <f t="shared" si="18"/>
        <v>2</v>
      </c>
      <c r="G138" s="352">
        <f t="shared" si="18"/>
        <v>2</v>
      </c>
      <c r="H138" s="352">
        <f t="shared" si="18"/>
        <v>2</v>
      </c>
      <c r="I138" s="352">
        <f t="shared" si="18"/>
        <v>2</v>
      </c>
      <c r="J138" s="352"/>
      <c r="K138" s="352"/>
      <c r="L138" s="352"/>
      <c r="M138" s="352"/>
      <c r="N138" s="352"/>
      <c r="O138" s="352"/>
      <c r="P138" s="352"/>
      <c r="Q138" s="352"/>
      <c r="R138" s="352"/>
      <c r="S138" s="352"/>
    </row>
    <row r="139" spans="1:19" s="102" customFormat="1" x14ac:dyDescent="0.3">
      <c r="A139" s="81">
        <v>1052</v>
      </c>
      <c r="B139" s="299"/>
      <c r="D139" s="352">
        <f>D72</f>
        <v>0</v>
      </c>
      <c r="E139" s="352">
        <f t="shared" ref="E139:I139" si="19">E72</f>
        <v>0</v>
      </c>
      <c r="F139" s="352">
        <f t="shared" si="19"/>
        <v>0</v>
      </c>
      <c r="G139" s="352">
        <f t="shared" si="19"/>
        <v>0</v>
      </c>
      <c r="H139" s="352">
        <f t="shared" si="19"/>
        <v>0</v>
      </c>
      <c r="I139" s="352">
        <f t="shared" si="19"/>
        <v>0</v>
      </c>
      <c r="J139" s="352"/>
      <c r="K139" s="352"/>
      <c r="L139" s="352"/>
      <c r="M139" s="352"/>
      <c r="N139" s="352"/>
      <c r="O139" s="352"/>
      <c r="P139" s="352"/>
      <c r="Q139" s="352"/>
      <c r="R139" s="352"/>
      <c r="S139" s="352"/>
    </row>
    <row r="140" spans="1:19" s="102" customFormat="1" x14ac:dyDescent="0.3">
      <c r="A140" s="81">
        <v>1058</v>
      </c>
      <c r="B140" s="299"/>
      <c r="D140" s="352">
        <f>D73</f>
        <v>2</v>
      </c>
      <c r="E140" s="352">
        <f t="shared" ref="E140:I140" si="20">E73</f>
        <v>2</v>
      </c>
      <c r="F140" s="352">
        <f t="shared" si="20"/>
        <v>2</v>
      </c>
      <c r="G140" s="352">
        <f t="shared" si="20"/>
        <v>2</v>
      </c>
      <c r="H140" s="352">
        <f t="shared" si="20"/>
        <v>2</v>
      </c>
      <c r="I140" s="352">
        <f t="shared" si="20"/>
        <v>2</v>
      </c>
      <c r="J140" s="352"/>
      <c r="K140" s="352"/>
      <c r="L140" s="352"/>
      <c r="M140" s="352"/>
      <c r="N140" s="352"/>
      <c r="O140" s="352"/>
      <c r="P140" s="352"/>
      <c r="Q140" s="352"/>
      <c r="R140" s="352"/>
      <c r="S140" s="352"/>
    </row>
    <row r="141" spans="1:19" s="102" customFormat="1" x14ac:dyDescent="0.3">
      <c r="A141" s="81">
        <v>1059</v>
      </c>
      <c r="B141" s="299"/>
      <c r="D141" s="352">
        <f>D74</f>
        <v>1</v>
      </c>
      <c r="E141" s="352">
        <f t="shared" ref="E141:I141" si="21">E74</f>
        <v>1</v>
      </c>
      <c r="F141" s="352">
        <f t="shared" si="21"/>
        <v>1</v>
      </c>
      <c r="G141" s="352">
        <f t="shared" si="21"/>
        <v>1</v>
      </c>
      <c r="H141" s="352">
        <f t="shared" si="21"/>
        <v>1</v>
      </c>
      <c r="I141" s="352">
        <f t="shared" si="21"/>
        <v>1</v>
      </c>
      <c r="J141" s="352"/>
      <c r="K141" s="352"/>
      <c r="L141" s="352"/>
      <c r="M141" s="352"/>
      <c r="N141" s="352"/>
      <c r="O141" s="352"/>
      <c r="P141" s="352"/>
      <c r="Q141" s="352"/>
      <c r="R141" s="352"/>
      <c r="S141" s="352"/>
    </row>
    <row r="142" spans="1:19" s="102" customFormat="1" x14ac:dyDescent="0.3">
      <c r="A142" s="81">
        <v>1064</v>
      </c>
      <c r="B142" s="299"/>
      <c r="D142" s="352">
        <f>D75</f>
        <v>0</v>
      </c>
      <c r="E142" s="352">
        <f t="shared" ref="E142:I142" si="22">E75</f>
        <v>0</v>
      </c>
      <c r="F142" s="352">
        <f t="shared" si="22"/>
        <v>0</v>
      </c>
      <c r="G142" s="352">
        <f t="shared" si="22"/>
        <v>0</v>
      </c>
      <c r="H142" s="352">
        <f t="shared" si="22"/>
        <v>0</v>
      </c>
      <c r="I142" s="352">
        <f t="shared" si="22"/>
        <v>585460</v>
      </c>
      <c r="J142" s="352"/>
      <c r="K142" s="352"/>
      <c r="L142" s="352"/>
      <c r="M142" s="352"/>
      <c r="N142" s="352"/>
      <c r="O142" s="352"/>
      <c r="P142" s="352"/>
      <c r="Q142" s="352"/>
      <c r="R142" s="352"/>
      <c r="S142" s="352"/>
    </row>
    <row r="143" spans="1:19" x14ac:dyDescent="0.3">
      <c r="A143" s="81">
        <v>1065</v>
      </c>
      <c r="C143" s="102"/>
      <c r="D143" s="352">
        <f>D76</f>
        <v>0</v>
      </c>
      <c r="E143" s="352">
        <f t="shared" ref="E143:I143" si="23">E76</f>
        <v>0</v>
      </c>
      <c r="F143" s="352">
        <f t="shared" si="23"/>
        <v>0</v>
      </c>
      <c r="G143" s="352">
        <f t="shared" si="23"/>
        <v>0</v>
      </c>
      <c r="H143" s="352">
        <f t="shared" si="23"/>
        <v>0</v>
      </c>
      <c r="I143" s="352">
        <f t="shared" si="23"/>
        <v>0</v>
      </c>
      <c r="J143" s="102"/>
      <c r="K143" s="102"/>
      <c r="L143" s="102"/>
      <c r="M143" s="102"/>
      <c r="N143" s="102"/>
      <c r="O143" s="102"/>
      <c r="P143" s="102"/>
      <c r="Q143" s="102"/>
      <c r="R143" s="102"/>
      <c r="S143" s="102"/>
    </row>
    <row r="144" spans="1:19" x14ac:dyDescent="0.3">
      <c r="C144" s="102"/>
      <c r="D144" s="352">
        <f>SUM(D101:D143)</f>
        <v>196152210</v>
      </c>
      <c r="E144" s="352">
        <f t="shared" ref="E144:I144" si="24">SUM(E101:E143)</f>
        <v>90059285</v>
      </c>
      <c r="F144" s="352">
        <f t="shared" si="24"/>
        <v>142609148</v>
      </c>
      <c r="G144" s="352">
        <f t="shared" si="24"/>
        <v>85691516</v>
      </c>
      <c r="H144" s="352">
        <f t="shared" si="24"/>
        <v>161874648</v>
      </c>
      <c r="I144" s="352">
        <f t="shared" si="24"/>
        <v>175938637</v>
      </c>
      <c r="J144" s="102"/>
      <c r="K144" s="102"/>
      <c r="L144" s="102"/>
      <c r="M144" s="102"/>
      <c r="N144" s="102"/>
      <c r="O144" s="102"/>
      <c r="P144" s="102"/>
      <c r="Q144" s="102"/>
      <c r="R144" s="102"/>
      <c r="S144" s="102"/>
    </row>
    <row r="145" spans="1:19" x14ac:dyDescent="0.3">
      <c r="A145" s="81" t="s">
        <v>446</v>
      </c>
      <c r="C145" s="102"/>
      <c r="D145" s="352">
        <f>D99-D144</f>
        <v>4829672810</v>
      </c>
      <c r="E145" s="352">
        <f t="shared" ref="E145:I145" si="25">E99-E144</f>
        <v>2079572389.1999998</v>
      </c>
      <c r="F145" s="352">
        <f t="shared" si="25"/>
        <v>3509001398.8000002</v>
      </c>
      <c r="G145" s="352">
        <f t="shared" si="25"/>
        <v>2538065324</v>
      </c>
      <c r="H145" s="352">
        <f t="shared" si="25"/>
        <v>4133555351.3999996</v>
      </c>
      <c r="I145" s="352">
        <f t="shared" si="25"/>
        <v>3899203444</v>
      </c>
      <c r="J145" s="102"/>
      <c r="K145" s="102"/>
      <c r="L145" s="102"/>
      <c r="M145" s="102"/>
      <c r="N145" s="102"/>
      <c r="O145" s="102"/>
      <c r="P145" s="102"/>
      <c r="Q145" s="102"/>
      <c r="R145" s="102"/>
      <c r="S145" s="102"/>
    </row>
    <row r="146" spans="1:19" x14ac:dyDescent="0.3">
      <c r="C146" s="102"/>
      <c r="D146" s="102"/>
      <c r="E146" s="102"/>
      <c r="F146" s="102"/>
      <c r="G146" s="102"/>
      <c r="H146" s="102"/>
      <c r="I146" s="102"/>
      <c r="J146" s="102"/>
      <c r="K146" s="102"/>
      <c r="L146" s="102"/>
      <c r="M146" s="102"/>
      <c r="N146" s="102"/>
      <c r="O146" s="102"/>
      <c r="P146" s="102"/>
      <c r="Q146" s="102"/>
      <c r="R146" s="102"/>
      <c r="S146" s="102"/>
    </row>
    <row r="147" spans="1:19" x14ac:dyDescent="0.3">
      <c r="A147" s="349">
        <v>1</v>
      </c>
      <c r="C147" s="102"/>
      <c r="D147" s="350"/>
      <c r="E147" s="350"/>
      <c r="F147" s="350"/>
      <c r="G147" s="350"/>
      <c r="H147" s="350"/>
      <c r="I147" s="350"/>
      <c r="J147" s="350"/>
      <c r="K147" s="350"/>
      <c r="L147" s="350"/>
      <c r="M147" s="350"/>
      <c r="N147" s="350"/>
      <c r="O147" s="350"/>
      <c r="P147" s="350"/>
      <c r="Q147" s="350"/>
      <c r="R147" s="350"/>
      <c r="S147" s="350"/>
    </row>
    <row r="148" spans="1:19" x14ac:dyDescent="0.3">
      <c r="A148" s="349">
        <v>2</v>
      </c>
      <c r="C148" s="102"/>
      <c r="D148" s="350"/>
      <c r="E148" s="350"/>
      <c r="F148" s="350"/>
      <c r="G148" s="350"/>
      <c r="H148" s="350"/>
      <c r="I148" s="350"/>
      <c r="J148" s="350"/>
      <c r="K148" s="350"/>
      <c r="L148" s="350"/>
      <c r="M148" s="350"/>
      <c r="N148" s="350"/>
      <c r="O148" s="350"/>
      <c r="P148" s="350"/>
      <c r="Q148" s="350"/>
      <c r="R148" s="350"/>
      <c r="S148" s="350"/>
    </row>
    <row r="149" spans="1:19" x14ac:dyDescent="0.3">
      <c r="A149" s="349">
        <v>3</v>
      </c>
      <c r="C149" s="102"/>
      <c r="D149" s="350"/>
      <c r="E149" s="350"/>
      <c r="F149" s="350"/>
      <c r="G149" s="350"/>
      <c r="H149" s="350"/>
      <c r="I149" s="350"/>
      <c r="J149" s="350"/>
      <c r="K149" s="350"/>
      <c r="L149" s="350"/>
      <c r="M149" s="350"/>
      <c r="N149" s="350"/>
      <c r="O149" s="350"/>
      <c r="P149" s="350"/>
      <c r="Q149" s="350"/>
      <c r="R149" s="350"/>
      <c r="S149" s="350"/>
    </row>
    <row r="150" spans="1:19" x14ac:dyDescent="0.3">
      <c r="C150" s="102"/>
      <c r="D150" s="102"/>
      <c r="E150" s="102"/>
      <c r="F150" s="102"/>
      <c r="G150" s="102"/>
      <c r="H150" s="102"/>
      <c r="I150" s="102"/>
      <c r="J150" s="102"/>
      <c r="K150" s="102"/>
      <c r="L150" s="102"/>
      <c r="M150" s="102"/>
      <c r="N150" s="102"/>
      <c r="O150" s="102"/>
      <c r="P150" s="102"/>
      <c r="Q150" s="102"/>
      <c r="R150" s="102"/>
      <c r="S150" s="102"/>
    </row>
    <row r="151" spans="1:19" x14ac:dyDescent="0.3">
      <c r="C151" s="102"/>
      <c r="D151" s="354">
        <f>D145+D147+D148+D149</f>
        <v>4829672810</v>
      </c>
      <c r="E151" s="354">
        <f t="shared" ref="E151:I151" si="26">E145+E147+E148+E149</f>
        <v>2079572389.1999998</v>
      </c>
      <c r="F151" s="354">
        <f t="shared" si="26"/>
        <v>3509001398.8000002</v>
      </c>
      <c r="G151" s="354">
        <f t="shared" si="26"/>
        <v>2538065324</v>
      </c>
      <c r="H151" s="354">
        <f t="shared" si="26"/>
        <v>4133555351.3999996</v>
      </c>
      <c r="I151" s="354">
        <f t="shared" si="26"/>
        <v>3899203444</v>
      </c>
      <c r="J151" s="354"/>
      <c r="K151" s="354"/>
      <c r="L151" s="354"/>
      <c r="M151" s="354"/>
      <c r="N151" s="354"/>
      <c r="O151" s="354"/>
      <c r="P151" s="354"/>
      <c r="Q151" s="354"/>
      <c r="R151" s="354"/>
      <c r="S151" s="354"/>
    </row>
    <row r="152" spans="1:19" x14ac:dyDescent="0.3">
      <c r="C152" s="102"/>
      <c r="D152" s="354"/>
      <c r="E152" s="354"/>
      <c r="F152" s="354"/>
      <c r="G152" s="354"/>
      <c r="H152" s="354"/>
      <c r="I152" s="354"/>
      <c r="J152" s="354"/>
      <c r="K152" s="354"/>
      <c r="L152" s="354"/>
      <c r="M152" s="354"/>
      <c r="N152" s="354"/>
      <c r="O152" s="354"/>
      <c r="P152" s="354"/>
      <c r="Q152" s="354"/>
      <c r="R152" s="354"/>
      <c r="S152" s="354"/>
    </row>
    <row r="153" spans="1:19" s="102" customFormat="1" x14ac:dyDescent="0.3">
      <c r="A153" s="81"/>
      <c r="B153" s="299"/>
      <c r="D153" s="354" t="e">
        <f>'Unit Data from Audit Worksheet'!$E$76</f>
        <v>#N/A</v>
      </c>
      <c r="E153" s="354" t="e">
        <f>'Unit Data from Audit Worksheet'!$E$76</f>
        <v>#N/A</v>
      </c>
      <c r="F153" s="354" t="e">
        <f>'Unit Data from Audit Worksheet'!$E$76</f>
        <v>#N/A</v>
      </c>
      <c r="G153" s="354" t="e">
        <f>'Unit Data from Audit Worksheet'!$E$76</f>
        <v>#N/A</v>
      </c>
      <c r="H153" s="354" t="e">
        <f>'Unit Data from Audit Worksheet'!$E$76</f>
        <v>#N/A</v>
      </c>
      <c r="I153" s="354" t="e">
        <f>'Unit Data from Audit Worksheet'!$E$76</f>
        <v>#N/A</v>
      </c>
      <c r="J153" s="354"/>
      <c r="K153" s="354"/>
      <c r="L153" s="354"/>
      <c r="M153" s="354"/>
      <c r="N153" s="354"/>
      <c r="O153" s="354"/>
      <c r="P153" s="354"/>
      <c r="Q153" s="354"/>
      <c r="R153" s="354"/>
      <c r="S153" s="354"/>
    </row>
    <row r="154" spans="1:19" s="102" customFormat="1" x14ac:dyDescent="0.3">
      <c r="A154" s="81"/>
      <c r="B154" s="299"/>
      <c r="D154" s="354"/>
      <c r="E154" s="354"/>
      <c r="F154" s="354"/>
      <c r="G154" s="354"/>
      <c r="H154" s="354"/>
      <c r="I154" s="354"/>
      <c r="J154" s="354"/>
      <c r="K154" s="354"/>
      <c r="L154" s="354"/>
      <c r="M154" s="354"/>
      <c r="N154" s="354"/>
      <c r="O154" s="354"/>
      <c r="P154" s="354"/>
      <c r="Q154" s="354"/>
      <c r="R154" s="354"/>
      <c r="S154" s="354"/>
    </row>
    <row r="155" spans="1:19" x14ac:dyDescent="0.3">
      <c r="C155" s="102"/>
      <c r="D155" s="487" t="str">
        <f>IF(D156=FALSE,"N/A",D151-D153)</f>
        <v>N/A</v>
      </c>
      <c r="E155" s="487" t="str">
        <f t="shared" ref="E155:I155" si="27">IF(E156=FALSE,"N/A",E151-E153)</f>
        <v>N/A</v>
      </c>
      <c r="F155" s="487" t="str">
        <f t="shared" si="27"/>
        <v>N/A</v>
      </c>
      <c r="G155" s="487" t="str">
        <f t="shared" si="27"/>
        <v>N/A</v>
      </c>
      <c r="H155" s="487" t="str">
        <f t="shared" si="27"/>
        <v>N/A</v>
      </c>
      <c r="I155" s="487" t="str">
        <f t="shared" si="27"/>
        <v>N/A</v>
      </c>
      <c r="J155" s="354"/>
      <c r="K155" s="354"/>
      <c r="L155" s="441"/>
      <c r="M155" s="441"/>
      <c r="N155" s="441"/>
      <c r="O155" s="441"/>
      <c r="P155" s="441"/>
      <c r="Q155" s="441"/>
      <c r="R155" s="441"/>
      <c r="S155" s="441"/>
    </row>
    <row r="156" spans="1:19" x14ac:dyDescent="0.3">
      <c r="C156" s="102"/>
      <c r="D156" s="102" t="b">
        <f>'Unit Data from Audit Worksheet'!$D$2='PY1 Data(H)'!D157</f>
        <v>0</v>
      </c>
      <c r="E156" s="102" t="b">
        <f>'Unit Data from Audit Worksheet'!$D$2='PY1 Data(H)'!E157</f>
        <v>0</v>
      </c>
      <c r="F156" s="102" t="b">
        <f>'Unit Data from Audit Worksheet'!$D$2='PY1 Data(H)'!F157</f>
        <v>0</v>
      </c>
      <c r="G156" s="102" t="b">
        <f>'Unit Data from Audit Worksheet'!$D$2='PY1 Data(H)'!G157</f>
        <v>0</v>
      </c>
      <c r="H156" s="102" t="b">
        <f>'Unit Data from Audit Worksheet'!$D$2='PY1 Data(H)'!H157</f>
        <v>0</v>
      </c>
      <c r="I156" s="102" t="b">
        <f>'Unit Data from Audit Worksheet'!$D$2='PY1 Data(H)'!I157</f>
        <v>0</v>
      </c>
      <c r="J156" s="102"/>
      <c r="K156" s="102"/>
      <c r="L156" s="102"/>
      <c r="M156" s="102"/>
      <c r="N156" s="102"/>
      <c r="O156" s="102"/>
      <c r="P156" s="102"/>
      <c r="Q156" s="102"/>
      <c r="R156" s="102"/>
      <c r="S156" s="102"/>
    </row>
    <row r="157" spans="1:19" s="299" customFormat="1" ht="52.95" customHeight="1" x14ac:dyDescent="0.3">
      <c r="A157" s="81"/>
      <c r="C157" s="102"/>
      <c r="D157" s="299" t="str">
        <f>D1</f>
        <v>Alliance Health</v>
      </c>
      <c r="E157" s="299" t="str">
        <f t="shared" ref="E157:I157" si="28">E1</f>
        <v>Eastpointe Human Service</v>
      </c>
      <c r="F157" s="299" t="str">
        <f t="shared" si="28"/>
        <v>Partners Behavioral Health Management</v>
      </c>
      <c r="G157" s="299" t="str">
        <f t="shared" si="28"/>
        <v>Sandhills Mental Health Center</v>
      </c>
      <c r="H157" s="299" t="str">
        <f t="shared" si="28"/>
        <v>Trillium Health Resources</v>
      </c>
      <c r="I157" s="299" t="str">
        <f t="shared" si="28"/>
        <v>Vaya Health</v>
      </c>
    </row>
    <row r="158" spans="1:19" x14ac:dyDescent="0.3">
      <c r="C158" s="102"/>
      <c r="D158" s="102"/>
      <c r="E158" s="102"/>
      <c r="F158" s="102"/>
      <c r="G158" s="102"/>
      <c r="H158" s="102"/>
      <c r="I158" s="102"/>
      <c r="J158" s="102"/>
      <c r="K158" s="102"/>
    </row>
    <row r="159" spans="1:19" x14ac:dyDescent="0.3">
      <c r="C159" t="s">
        <v>627</v>
      </c>
      <c r="D159" s="354">
        <v>5025825020</v>
      </c>
      <c r="E159" s="354">
        <v>2169631674.1999998</v>
      </c>
      <c r="F159" s="354">
        <v>3651610546.8000002</v>
      </c>
      <c r="G159" s="354">
        <v>2623756840</v>
      </c>
      <c r="H159" s="354">
        <v>4295429999.3999996</v>
      </c>
      <c r="I159" s="354">
        <v>4075142081</v>
      </c>
    </row>
    <row r="161" spans="4:9" x14ac:dyDescent="0.3">
      <c r="D161" s="354">
        <f>D99-D159</f>
        <v>0</v>
      </c>
      <c r="E161" s="354">
        <f t="shared" ref="E161:I161" si="29">E99-E159</f>
        <v>0</v>
      </c>
      <c r="F161" s="354">
        <f t="shared" si="29"/>
        <v>0</v>
      </c>
      <c r="G161" s="354">
        <f t="shared" si="29"/>
        <v>0</v>
      </c>
      <c r="H161" s="354">
        <f t="shared" si="29"/>
        <v>0</v>
      </c>
      <c r="I161" s="354">
        <f t="shared" si="29"/>
        <v>0</v>
      </c>
    </row>
  </sheetData>
  <sheetProtection algorithmName="SHA-512" hashValue="/WWzopC2JXJmIYrZeUgGsTf+sLe2AFLrzEA4+xtWC/qebXwS4HTC3ku6q4+MBLDMKnU6wvby47s5+/E9XEj/HA==" saltValue="Et0giBGH5HRmij5hXI3cyg=="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D5CBC-F35D-424B-8A84-E3E1D4EDECAE}">
  <dimension ref="A1:J40"/>
  <sheetViews>
    <sheetView workbookViewId="0">
      <selection activeCell="C1" sqref="C1"/>
    </sheetView>
  </sheetViews>
  <sheetFormatPr defaultRowHeight="14.4" x14ac:dyDescent="0.3"/>
  <cols>
    <col min="4" max="10" width="20.77734375" customWidth="1"/>
  </cols>
  <sheetData>
    <row r="1" spans="1:10" x14ac:dyDescent="0.3">
      <c r="D1" t="s">
        <v>478</v>
      </c>
      <c r="E1" t="s">
        <v>479</v>
      </c>
      <c r="F1" t="s">
        <v>480</v>
      </c>
      <c r="G1" t="s">
        <v>481</v>
      </c>
      <c r="H1" t="s">
        <v>482</v>
      </c>
      <c r="I1" t="s">
        <v>483</v>
      </c>
      <c r="J1" t="s">
        <v>484</v>
      </c>
    </row>
    <row r="2" spans="1:10" x14ac:dyDescent="0.3">
      <c r="D2">
        <v>584016</v>
      </c>
      <c r="E2">
        <v>584021</v>
      </c>
      <c r="F2">
        <v>581427</v>
      </c>
      <c r="G2">
        <v>584015</v>
      </c>
      <c r="H2">
        <v>581418</v>
      </c>
      <c r="I2">
        <v>584134</v>
      </c>
      <c r="J2">
        <v>581419</v>
      </c>
    </row>
    <row r="3" spans="1:10" x14ac:dyDescent="0.3">
      <c r="A3">
        <v>592</v>
      </c>
      <c r="D3">
        <v>29046557</v>
      </c>
      <c r="E3">
        <v>12590442</v>
      </c>
      <c r="F3">
        <v>24298985</v>
      </c>
      <c r="G3">
        <v>19651420</v>
      </c>
      <c r="H3">
        <v>22870787</v>
      </c>
      <c r="I3">
        <v>2644012</v>
      </c>
      <c r="J3">
        <v>17705184</v>
      </c>
    </row>
    <row r="4" spans="1:10" x14ac:dyDescent="0.3">
      <c r="A4">
        <v>591</v>
      </c>
      <c r="D4">
        <v>608076136</v>
      </c>
      <c r="E4">
        <v>1067871579</v>
      </c>
      <c r="F4">
        <v>344369144</v>
      </c>
      <c r="G4">
        <v>442712890</v>
      </c>
      <c r="H4">
        <v>394831339</v>
      </c>
      <c r="I4">
        <v>619917576</v>
      </c>
      <c r="J4">
        <v>476360290</v>
      </c>
    </row>
    <row r="5" spans="1:10" x14ac:dyDescent="0.3">
      <c r="A5">
        <v>593</v>
      </c>
      <c r="D5">
        <v>0</v>
      </c>
      <c r="E5">
        <v>0</v>
      </c>
      <c r="F5">
        <v>0</v>
      </c>
      <c r="G5">
        <v>0</v>
      </c>
      <c r="H5">
        <v>0</v>
      </c>
      <c r="I5">
        <v>0</v>
      </c>
      <c r="J5">
        <v>0</v>
      </c>
    </row>
    <row r="6" spans="1:10" x14ac:dyDescent="0.3">
      <c r="A6">
        <v>594</v>
      </c>
      <c r="D6">
        <v>0</v>
      </c>
      <c r="E6">
        <v>0</v>
      </c>
      <c r="F6">
        <v>0</v>
      </c>
      <c r="G6">
        <v>0</v>
      </c>
      <c r="H6">
        <v>0</v>
      </c>
      <c r="I6">
        <v>0</v>
      </c>
      <c r="J6">
        <v>0</v>
      </c>
    </row>
    <row r="7" spans="1:10" x14ac:dyDescent="0.3">
      <c r="D7">
        <v>0</v>
      </c>
      <c r="E7">
        <v>0</v>
      </c>
      <c r="F7">
        <v>0</v>
      </c>
      <c r="G7">
        <v>0</v>
      </c>
      <c r="H7">
        <v>0</v>
      </c>
      <c r="I7">
        <v>0</v>
      </c>
      <c r="J7">
        <v>0</v>
      </c>
    </row>
    <row r="8" spans="1:10" x14ac:dyDescent="0.3">
      <c r="A8">
        <v>558</v>
      </c>
      <c r="D8">
        <v>114511600</v>
      </c>
      <c r="E8">
        <v>208195238</v>
      </c>
      <c r="F8">
        <v>83206060</v>
      </c>
      <c r="G8">
        <v>79405122</v>
      </c>
      <c r="H8">
        <v>78155115</v>
      </c>
      <c r="I8">
        <v>67396558</v>
      </c>
      <c r="J8">
        <v>89011099</v>
      </c>
    </row>
    <row r="9" spans="1:10" x14ac:dyDescent="0.3">
      <c r="A9">
        <v>559</v>
      </c>
      <c r="D9">
        <v>75933884</v>
      </c>
      <c r="E9">
        <v>124021562</v>
      </c>
      <c r="F9">
        <v>47536336</v>
      </c>
      <c r="G9">
        <v>50917487</v>
      </c>
      <c r="H9">
        <v>48737288</v>
      </c>
      <c r="I9">
        <v>68292192</v>
      </c>
      <c r="J9">
        <v>55551671</v>
      </c>
    </row>
    <row r="10" spans="1:10" x14ac:dyDescent="0.3">
      <c r="A10">
        <v>560</v>
      </c>
      <c r="D10">
        <v>39312150</v>
      </c>
      <c r="E10">
        <v>124930707</v>
      </c>
      <c r="F10">
        <v>20410489</v>
      </c>
      <c r="G10">
        <v>26356216</v>
      </c>
      <c r="H10">
        <v>14595927</v>
      </c>
      <c r="I10">
        <v>32884698</v>
      </c>
      <c r="J10">
        <v>44824984</v>
      </c>
    </row>
    <row r="11" spans="1:10" x14ac:dyDescent="0.3">
      <c r="A11">
        <v>561</v>
      </c>
      <c r="D11">
        <v>0</v>
      </c>
      <c r="E11">
        <v>0</v>
      </c>
      <c r="F11">
        <v>0</v>
      </c>
      <c r="G11">
        <v>0</v>
      </c>
      <c r="H11">
        <v>460960</v>
      </c>
      <c r="I11">
        <v>410813</v>
      </c>
      <c r="J11">
        <v>0</v>
      </c>
    </row>
    <row r="12" spans="1:10" x14ac:dyDescent="0.3">
      <c r="A12">
        <v>563</v>
      </c>
      <c r="D12">
        <v>0</v>
      </c>
      <c r="E12">
        <v>0</v>
      </c>
      <c r="F12">
        <v>0</v>
      </c>
      <c r="G12">
        <v>0</v>
      </c>
      <c r="H12">
        <v>0</v>
      </c>
      <c r="I12">
        <v>0</v>
      </c>
      <c r="J12">
        <v>0</v>
      </c>
    </row>
    <row r="13" spans="1:10" x14ac:dyDescent="0.3">
      <c r="A13">
        <v>564</v>
      </c>
      <c r="D13">
        <v>606828453</v>
      </c>
      <c r="E13">
        <v>1064713329</v>
      </c>
      <c r="F13">
        <v>342013509</v>
      </c>
      <c r="G13">
        <v>441758184</v>
      </c>
      <c r="H13">
        <v>390226102</v>
      </c>
      <c r="I13">
        <v>617231313</v>
      </c>
      <c r="J13">
        <v>473997841</v>
      </c>
    </row>
    <row r="14" spans="1:10" x14ac:dyDescent="0.3">
      <c r="A14">
        <v>568</v>
      </c>
      <c r="D14">
        <v>0</v>
      </c>
      <c r="E14">
        <v>0</v>
      </c>
      <c r="F14">
        <v>0</v>
      </c>
      <c r="G14">
        <v>764734</v>
      </c>
      <c r="H14">
        <v>0</v>
      </c>
      <c r="I14">
        <v>0</v>
      </c>
      <c r="J14">
        <v>0</v>
      </c>
    </row>
    <row r="15" spans="1:10" x14ac:dyDescent="0.3">
      <c r="A15">
        <v>565</v>
      </c>
      <c r="D15">
        <v>0</v>
      </c>
      <c r="E15">
        <v>0</v>
      </c>
      <c r="F15">
        <v>0</v>
      </c>
      <c r="G15">
        <v>0</v>
      </c>
      <c r="H15">
        <v>0</v>
      </c>
      <c r="I15">
        <v>0</v>
      </c>
      <c r="J15">
        <v>0</v>
      </c>
    </row>
    <row r="16" spans="1:10" x14ac:dyDescent="0.3">
      <c r="A16">
        <v>566</v>
      </c>
      <c r="D16">
        <v>0</v>
      </c>
      <c r="E16">
        <v>0</v>
      </c>
      <c r="F16">
        <v>0</v>
      </c>
      <c r="G16">
        <v>0</v>
      </c>
      <c r="H16">
        <v>0</v>
      </c>
      <c r="I16">
        <v>0</v>
      </c>
      <c r="J16">
        <v>0</v>
      </c>
    </row>
    <row r="17" spans="1:10" x14ac:dyDescent="0.3">
      <c r="A17">
        <v>567</v>
      </c>
      <c r="D17">
        <v>0</v>
      </c>
      <c r="E17">
        <v>0</v>
      </c>
      <c r="F17">
        <v>0</v>
      </c>
      <c r="G17">
        <v>0</v>
      </c>
      <c r="H17">
        <v>0</v>
      </c>
      <c r="I17">
        <v>0</v>
      </c>
      <c r="J17">
        <v>0</v>
      </c>
    </row>
    <row r="18" spans="1:10" x14ac:dyDescent="0.3">
      <c r="A18">
        <v>562</v>
      </c>
      <c r="D18">
        <v>0</v>
      </c>
      <c r="E18">
        <v>0</v>
      </c>
      <c r="F18">
        <v>0</v>
      </c>
      <c r="G18">
        <v>0</v>
      </c>
      <c r="H18">
        <v>0</v>
      </c>
      <c r="I18">
        <v>0</v>
      </c>
      <c r="J18">
        <v>0</v>
      </c>
    </row>
    <row r="19" spans="1:10" x14ac:dyDescent="0.3">
      <c r="A19">
        <v>569</v>
      </c>
      <c r="D19">
        <v>0</v>
      </c>
      <c r="E19">
        <v>0</v>
      </c>
      <c r="F19">
        <v>0</v>
      </c>
      <c r="G19">
        <v>267885</v>
      </c>
      <c r="H19">
        <v>0</v>
      </c>
      <c r="I19">
        <v>0</v>
      </c>
      <c r="J19">
        <v>0</v>
      </c>
    </row>
    <row r="20" spans="1:10" x14ac:dyDescent="0.3">
      <c r="D20">
        <v>0</v>
      </c>
      <c r="E20">
        <v>0</v>
      </c>
      <c r="F20">
        <v>0</v>
      </c>
      <c r="G20">
        <v>0</v>
      </c>
      <c r="H20">
        <v>0</v>
      </c>
      <c r="I20">
        <v>0</v>
      </c>
      <c r="J20">
        <v>0</v>
      </c>
    </row>
    <row r="21" spans="1:10" x14ac:dyDescent="0.3">
      <c r="A21">
        <v>534</v>
      </c>
      <c r="D21">
        <v>842977</v>
      </c>
      <c r="E21">
        <v>10573947</v>
      </c>
      <c r="F21">
        <v>3180745</v>
      </c>
      <c r="G21">
        <v>1343316</v>
      </c>
      <c r="H21">
        <v>2180953</v>
      </c>
      <c r="I21">
        <v>5799420</v>
      </c>
      <c r="J21">
        <v>1485601</v>
      </c>
    </row>
    <row r="22" spans="1:10" x14ac:dyDescent="0.3">
      <c r="A22">
        <v>13</v>
      </c>
      <c r="D22">
        <v>127719213</v>
      </c>
      <c r="E22">
        <v>150340610</v>
      </c>
      <c r="F22">
        <v>89694122</v>
      </c>
      <c r="G22">
        <v>66354794</v>
      </c>
      <c r="H22">
        <v>83426831</v>
      </c>
      <c r="I22">
        <v>155444488</v>
      </c>
      <c r="J22">
        <v>96785624</v>
      </c>
    </row>
    <row r="23" spans="1:10" x14ac:dyDescent="0.3">
      <c r="A23">
        <v>14</v>
      </c>
      <c r="D23">
        <v>56621249</v>
      </c>
      <c r="E23">
        <v>124930707</v>
      </c>
      <c r="F23">
        <v>20410489</v>
      </c>
      <c r="G23">
        <v>26657818</v>
      </c>
      <c r="H23">
        <v>16460382</v>
      </c>
      <c r="I23">
        <v>32884698</v>
      </c>
      <c r="J23">
        <v>45123628</v>
      </c>
    </row>
    <row r="24" spans="1:10" x14ac:dyDescent="0.3">
      <c r="A24">
        <v>571</v>
      </c>
      <c r="D24">
        <v>5031939</v>
      </c>
      <c r="E24">
        <v>3583774</v>
      </c>
      <c r="F24">
        <v>2466448</v>
      </c>
      <c r="G24">
        <v>10833712</v>
      </c>
      <c r="H24">
        <v>34987865</v>
      </c>
      <c r="I24">
        <v>8137072</v>
      </c>
      <c r="J24">
        <v>4059719</v>
      </c>
    </row>
    <row r="25" spans="1:10" x14ac:dyDescent="0.3">
      <c r="A25">
        <v>572</v>
      </c>
      <c r="D25">
        <v>75620287</v>
      </c>
      <c r="E25">
        <v>108744955</v>
      </c>
      <c r="F25">
        <v>47536336</v>
      </c>
      <c r="G25">
        <v>50917487</v>
      </c>
      <c r="H25">
        <v>48737288</v>
      </c>
      <c r="I25">
        <v>68292192</v>
      </c>
      <c r="J25">
        <v>55551671</v>
      </c>
    </row>
    <row r="26" spans="1:10" x14ac:dyDescent="0.3">
      <c r="A26">
        <v>573</v>
      </c>
      <c r="D26">
        <v>59743257</v>
      </c>
      <c r="E26">
        <v>116748027</v>
      </c>
      <c r="F26">
        <v>60458546</v>
      </c>
      <c r="G26">
        <v>49104374</v>
      </c>
      <c r="H26">
        <v>61547110</v>
      </c>
      <c r="I26">
        <v>47718675</v>
      </c>
      <c r="J26">
        <v>38322812</v>
      </c>
    </row>
    <row r="27" spans="1:10" x14ac:dyDescent="0.3">
      <c r="A27">
        <v>35</v>
      </c>
      <c r="D27">
        <v>11819976</v>
      </c>
      <c r="E27">
        <v>3334228</v>
      </c>
      <c r="F27">
        <v>3307137</v>
      </c>
      <c r="G27">
        <v>3927848</v>
      </c>
      <c r="H27">
        <v>0</v>
      </c>
      <c r="I27">
        <v>13956318</v>
      </c>
      <c r="J27">
        <v>6075159</v>
      </c>
    </row>
    <row r="28" spans="1:10" x14ac:dyDescent="0.3">
      <c r="A28">
        <v>40</v>
      </c>
      <c r="D28">
        <v>0</v>
      </c>
      <c r="E28">
        <v>0</v>
      </c>
      <c r="F28">
        <v>0</v>
      </c>
      <c r="G28">
        <v>0</v>
      </c>
      <c r="H28">
        <v>0</v>
      </c>
      <c r="I28">
        <v>503141785</v>
      </c>
      <c r="J28">
        <v>0</v>
      </c>
    </row>
    <row r="29" spans="1:10" x14ac:dyDescent="0.3">
      <c r="A29">
        <v>107</v>
      </c>
      <c r="D29">
        <v>637069183</v>
      </c>
      <c r="E29">
        <v>1081251656</v>
      </c>
      <c r="F29">
        <v>368667532</v>
      </c>
      <c r="G29">
        <v>462427126</v>
      </c>
      <c r="H29">
        <v>417702126</v>
      </c>
      <c r="I29">
        <v>616593562</v>
      </c>
      <c r="J29">
        <v>494254878</v>
      </c>
    </row>
    <row r="30" spans="1:10" x14ac:dyDescent="0.3">
      <c r="A30">
        <v>108</v>
      </c>
      <c r="D30">
        <v>608076136</v>
      </c>
      <c r="E30">
        <v>1067871579</v>
      </c>
      <c r="F30">
        <v>344369144</v>
      </c>
      <c r="G30">
        <v>442712890</v>
      </c>
      <c r="H30">
        <v>394831339</v>
      </c>
      <c r="I30">
        <v>619617576</v>
      </c>
      <c r="J30">
        <v>476360290</v>
      </c>
    </row>
    <row r="31" spans="1:10" x14ac:dyDescent="0.3">
      <c r="A31">
        <v>33</v>
      </c>
      <c r="D31">
        <v>50919216</v>
      </c>
      <c r="E31">
        <v>69462063</v>
      </c>
      <c r="F31">
        <v>31226221</v>
      </c>
      <c r="G31">
        <v>31794257</v>
      </c>
      <c r="H31">
        <v>22954836</v>
      </c>
      <c r="I31">
        <v>-6144865</v>
      </c>
      <c r="J31">
        <v>42505084</v>
      </c>
    </row>
    <row r="32" spans="1:10" x14ac:dyDescent="0.3">
      <c r="A32">
        <v>1052</v>
      </c>
      <c r="D32" t="e">
        <v>#N/A</v>
      </c>
      <c r="E32" t="e">
        <v>#N/A</v>
      </c>
      <c r="F32" t="e">
        <v>#N/A</v>
      </c>
      <c r="G32" t="e">
        <v>#N/A</v>
      </c>
      <c r="H32" t="e">
        <v>#N/A</v>
      </c>
      <c r="I32" t="e">
        <v>#N/A</v>
      </c>
      <c r="J32" t="e">
        <v>#N/A</v>
      </c>
    </row>
    <row r="33" spans="1:10" x14ac:dyDescent="0.3">
      <c r="D33">
        <v>0</v>
      </c>
      <c r="E33">
        <v>0</v>
      </c>
      <c r="F33">
        <v>0</v>
      </c>
      <c r="G33">
        <v>0</v>
      </c>
      <c r="H33">
        <v>0</v>
      </c>
      <c r="I33">
        <v>0</v>
      </c>
      <c r="J33">
        <v>0</v>
      </c>
    </row>
    <row r="34" spans="1:10" x14ac:dyDescent="0.3">
      <c r="A34">
        <v>622</v>
      </c>
      <c r="D34">
        <v>18928080</v>
      </c>
      <c r="E34">
        <v>0</v>
      </c>
      <c r="F34">
        <v>7847601</v>
      </c>
      <c r="G34">
        <v>13115552</v>
      </c>
      <c r="H34">
        <v>8401837</v>
      </c>
      <c r="I34">
        <v>13936361</v>
      </c>
      <c r="J34">
        <v>13612971</v>
      </c>
    </row>
    <row r="35" spans="1:10" x14ac:dyDescent="0.3">
      <c r="A35">
        <v>577</v>
      </c>
      <c r="D35">
        <v>2</v>
      </c>
      <c r="E35">
        <v>2</v>
      </c>
      <c r="F35">
        <v>2</v>
      </c>
      <c r="G35">
        <v>2</v>
      </c>
      <c r="H35">
        <v>2</v>
      </c>
      <c r="I35">
        <v>2</v>
      </c>
      <c r="J35">
        <v>2</v>
      </c>
    </row>
    <row r="36" spans="1:10" x14ac:dyDescent="0.3">
      <c r="D36">
        <v>0</v>
      </c>
      <c r="E36">
        <v>0</v>
      </c>
      <c r="F36">
        <v>0</v>
      </c>
      <c r="G36">
        <v>0</v>
      </c>
      <c r="H36">
        <v>0</v>
      </c>
      <c r="I36">
        <v>0</v>
      </c>
      <c r="J36">
        <v>0</v>
      </c>
    </row>
    <row r="37" spans="1:10" x14ac:dyDescent="0.3">
      <c r="A37">
        <v>547</v>
      </c>
      <c r="D37">
        <v>2</v>
      </c>
      <c r="E37">
        <v>2</v>
      </c>
      <c r="F37">
        <v>3</v>
      </c>
      <c r="G37">
        <v>3</v>
      </c>
      <c r="H37">
        <v>1</v>
      </c>
      <c r="I37">
        <v>1</v>
      </c>
      <c r="J37">
        <v>3</v>
      </c>
    </row>
    <row r="38" spans="1:10" x14ac:dyDescent="0.3">
      <c r="A38">
        <v>659</v>
      </c>
      <c r="D38">
        <v>0</v>
      </c>
      <c r="E38">
        <v>0</v>
      </c>
      <c r="F38">
        <v>33236000</v>
      </c>
      <c r="G38">
        <v>5183341</v>
      </c>
      <c r="H38">
        <v>2315120</v>
      </c>
      <c r="I38">
        <v>-3675870</v>
      </c>
      <c r="J38">
        <v>2645000</v>
      </c>
    </row>
    <row r="39" spans="1:10" x14ac:dyDescent="0.3">
      <c r="A39">
        <v>660</v>
      </c>
      <c r="D39">
        <v>0</v>
      </c>
      <c r="E39">
        <v>0</v>
      </c>
      <c r="F39">
        <v>27606023</v>
      </c>
      <c r="G39">
        <v>3907175</v>
      </c>
      <c r="H39">
        <v>0</v>
      </c>
      <c r="I39">
        <v>16394125</v>
      </c>
      <c r="J39">
        <v>0</v>
      </c>
    </row>
    <row r="40" spans="1:10" x14ac:dyDescent="0.3">
      <c r="A40">
        <v>661</v>
      </c>
      <c r="D40">
        <v>0</v>
      </c>
      <c r="E40">
        <v>0</v>
      </c>
      <c r="F40">
        <v>0.8</v>
      </c>
      <c r="G40">
        <v>0.8</v>
      </c>
      <c r="H40">
        <v>0</v>
      </c>
      <c r="I40">
        <v>4.5</v>
      </c>
      <c r="J40">
        <v>0</v>
      </c>
    </row>
  </sheetData>
  <sheetProtection algorithmName="SHA-512" hashValue="VV9S1WbuWWvOtelRqcKcRjJLUDDBRsrwDaKcx+3sdMZFa9G2j4phmfhCM22Wc/ht/DnI+Zg29XAOEp5pPO1dfg==" saltValue="w7kwrFxrJYZsvcxqdAtHN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J310"/>
  <sheetViews>
    <sheetView workbookViewId="0">
      <selection activeCell="B16" sqref="B16"/>
    </sheetView>
  </sheetViews>
  <sheetFormatPr defaultColWidth="23.109375" defaultRowHeight="14.4" x14ac:dyDescent="0.3"/>
  <cols>
    <col min="1" max="1" width="23.109375" style="81"/>
    <col min="2" max="2" width="31.77734375" style="299" customWidth="1"/>
  </cols>
  <sheetData>
    <row r="1" spans="1:10" s="299" customFormat="1" ht="28.8" x14ac:dyDescent="0.3">
      <c r="A1" s="105" t="s">
        <v>193</v>
      </c>
      <c r="B1" s="299" t="s">
        <v>193</v>
      </c>
      <c r="C1" s="299" t="s">
        <v>193</v>
      </c>
      <c r="D1" s="299" t="s">
        <v>478</v>
      </c>
      <c r="E1" s="299" t="s">
        <v>480</v>
      </c>
      <c r="F1" s="299" t="s">
        <v>481</v>
      </c>
      <c r="G1" s="299" t="s">
        <v>482</v>
      </c>
      <c r="H1" s="299" t="s">
        <v>483</v>
      </c>
      <c r="I1" s="299" t="s">
        <v>484</v>
      </c>
    </row>
    <row r="2" spans="1:10" x14ac:dyDescent="0.3">
      <c r="A2" s="81" t="s">
        <v>317</v>
      </c>
      <c r="B2" s="299" t="s">
        <v>9</v>
      </c>
      <c r="C2" t="s">
        <v>2</v>
      </c>
      <c r="D2" s="448" t="s">
        <v>582</v>
      </c>
      <c r="E2" s="448" t="s">
        <v>583</v>
      </c>
      <c r="F2" s="448" t="s">
        <v>584</v>
      </c>
      <c r="G2" s="448" t="s">
        <v>585</v>
      </c>
      <c r="H2" s="448" t="s">
        <v>586</v>
      </c>
      <c r="I2" s="448" t="s">
        <v>587</v>
      </c>
      <c r="J2" s="448"/>
    </row>
    <row r="3" spans="1:10" x14ac:dyDescent="0.3">
      <c r="A3" s="81">
        <v>4</v>
      </c>
      <c r="B3" s="299" t="s">
        <v>39</v>
      </c>
      <c r="D3">
        <v>0</v>
      </c>
      <c r="E3">
        <v>0</v>
      </c>
      <c r="F3">
        <v>0</v>
      </c>
      <c r="G3">
        <v>0</v>
      </c>
      <c r="H3">
        <v>0</v>
      </c>
      <c r="I3">
        <v>0</v>
      </c>
    </row>
    <row r="4" spans="1:10" x14ac:dyDescent="0.3">
      <c r="A4" s="81">
        <v>5</v>
      </c>
      <c r="B4" s="299" t="s">
        <v>40</v>
      </c>
      <c r="D4">
        <v>0</v>
      </c>
      <c r="E4">
        <v>0</v>
      </c>
      <c r="F4">
        <v>0</v>
      </c>
      <c r="G4">
        <v>0</v>
      </c>
      <c r="H4">
        <v>0</v>
      </c>
      <c r="I4">
        <v>0</v>
      </c>
    </row>
    <row r="5" spans="1:10" x14ac:dyDescent="0.3">
      <c r="A5" s="81">
        <v>6</v>
      </c>
      <c r="B5" s="299" t="s">
        <v>122</v>
      </c>
      <c r="D5">
        <v>0</v>
      </c>
      <c r="E5">
        <v>0</v>
      </c>
      <c r="F5">
        <v>0</v>
      </c>
      <c r="G5">
        <v>0</v>
      </c>
      <c r="H5">
        <v>0</v>
      </c>
      <c r="I5">
        <v>0</v>
      </c>
    </row>
    <row r="6" spans="1:10" x14ac:dyDescent="0.3">
      <c r="A6" s="81">
        <v>7</v>
      </c>
      <c r="B6" s="299" t="s">
        <v>68</v>
      </c>
      <c r="D6">
        <v>0</v>
      </c>
      <c r="E6">
        <v>0</v>
      </c>
      <c r="F6">
        <v>0</v>
      </c>
      <c r="G6">
        <v>0</v>
      </c>
      <c r="H6">
        <v>0</v>
      </c>
      <c r="I6">
        <v>0</v>
      </c>
    </row>
    <row r="7" spans="1:10" x14ac:dyDescent="0.3">
      <c r="A7" s="81">
        <v>9</v>
      </c>
      <c r="B7" s="299" t="s">
        <v>70</v>
      </c>
      <c r="D7">
        <v>0</v>
      </c>
      <c r="E7">
        <v>0</v>
      </c>
      <c r="F7">
        <v>0</v>
      </c>
      <c r="G7">
        <v>0</v>
      </c>
      <c r="H7">
        <v>0</v>
      </c>
      <c r="I7">
        <v>0</v>
      </c>
    </row>
    <row r="8" spans="1:10" x14ac:dyDescent="0.3">
      <c r="A8" s="81">
        <v>11</v>
      </c>
      <c r="B8" s="299" t="s">
        <v>69</v>
      </c>
      <c r="D8">
        <v>0</v>
      </c>
      <c r="E8">
        <v>0</v>
      </c>
      <c r="F8">
        <v>0</v>
      </c>
      <c r="G8">
        <v>0</v>
      </c>
      <c r="H8">
        <v>0</v>
      </c>
      <c r="I8">
        <v>0</v>
      </c>
    </row>
    <row r="9" spans="1:10" x14ac:dyDescent="0.3">
      <c r="A9" s="81">
        <v>13</v>
      </c>
      <c r="B9" s="299" t="s">
        <v>318</v>
      </c>
      <c r="D9">
        <v>127719213</v>
      </c>
      <c r="E9">
        <v>89694122</v>
      </c>
      <c r="F9">
        <v>66354794</v>
      </c>
      <c r="G9">
        <v>83426831</v>
      </c>
      <c r="H9">
        <v>155444488</v>
      </c>
      <c r="I9">
        <v>96785624</v>
      </c>
    </row>
    <row r="10" spans="1:10" x14ac:dyDescent="0.3">
      <c r="A10" s="81">
        <v>14</v>
      </c>
      <c r="B10" s="299" t="s">
        <v>319</v>
      </c>
      <c r="D10">
        <v>56621249</v>
      </c>
      <c r="E10">
        <v>20410489</v>
      </c>
      <c r="F10">
        <v>26657818</v>
      </c>
      <c r="G10">
        <v>16460382</v>
      </c>
      <c r="H10">
        <v>32884698</v>
      </c>
      <c r="I10">
        <v>45123628</v>
      </c>
    </row>
    <row r="11" spans="1:10" x14ac:dyDescent="0.3">
      <c r="A11" s="81">
        <v>16</v>
      </c>
      <c r="B11" s="299" t="s">
        <v>72</v>
      </c>
      <c r="D11">
        <v>0</v>
      </c>
      <c r="E11">
        <v>0</v>
      </c>
      <c r="F11">
        <v>0</v>
      </c>
      <c r="G11">
        <v>0</v>
      </c>
      <c r="H11">
        <v>0</v>
      </c>
      <c r="I11">
        <v>0</v>
      </c>
    </row>
    <row r="12" spans="1:10" x14ac:dyDescent="0.3">
      <c r="A12" s="81">
        <v>17</v>
      </c>
      <c r="B12" s="299" t="s">
        <v>74</v>
      </c>
      <c r="D12">
        <v>0</v>
      </c>
      <c r="E12">
        <v>0</v>
      </c>
      <c r="F12">
        <v>0</v>
      </c>
      <c r="G12">
        <v>0</v>
      </c>
      <c r="H12">
        <v>0</v>
      </c>
      <c r="I12">
        <v>0</v>
      </c>
    </row>
    <row r="13" spans="1:10" x14ac:dyDescent="0.3">
      <c r="A13" s="81">
        <v>20</v>
      </c>
      <c r="B13" s="299" t="s">
        <v>75</v>
      </c>
      <c r="D13">
        <v>0</v>
      </c>
      <c r="E13">
        <v>0</v>
      </c>
      <c r="F13">
        <v>0</v>
      </c>
      <c r="G13">
        <v>0</v>
      </c>
      <c r="H13">
        <v>0</v>
      </c>
      <c r="I13">
        <v>0</v>
      </c>
    </row>
    <row r="14" spans="1:10" x14ac:dyDescent="0.3">
      <c r="A14" s="81">
        <v>22</v>
      </c>
      <c r="B14" s="299" t="s">
        <v>76</v>
      </c>
      <c r="D14">
        <v>0</v>
      </c>
      <c r="E14">
        <v>0</v>
      </c>
      <c r="F14">
        <v>0</v>
      </c>
      <c r="G14">
        <v>0</v>
      </c>
      <c r="H14">
        <v>0</v>
      </c>
      <c r="I14">
        <v>0</v>
      </c>
    </row>
    <row r="15" spans="1:10" x14ac:dyDescent="0.3">
      <c r="A15" s="81">
        <v>23</v>
      </c>
      <c r="B15" s="299" t="s">
        <v>79</v>
      </c>
      <c r="D15">
        <v>0</v>
      </c>
      <c r="E15">
        <v>0</v>
      </c>
      <c r="F15">
        <v>0</v>
      </c>
      <c r="G15">
        <v>0</v>
      </c>
      <c r="H15">
        <v>0</v>
      </c>
      <c r="I15">
        <v>0</v>
      </c>
    </row>
    <row r="16" spans="1:10" x14ac:dyDescent="0.3">
      <c r="A16" s="81">
        <v>31</v>
      </c>
      <c r="B16" s="299" t="s">
        <v>320</v>
      </c>
      <c r="D16">
        <v>0</v>
      </c>
      <c r="E16">
        <v>0</v>
      </c>
      <c r="F16">
        <v>0</v>
      </c>
      <c r="G16">
        <v>0</v>
      </c>
      <c r="H16">
        <v>0</v>
      </c>
      <c r="I16">
        <v>0</v>
      </c>
    </row>
    <row r="17" spans="1:9" x14ac:dyDescent="0.3">
      <c r="A17" s="81">
        <v>32</v>
      </c>
      <c r="B17" s="299" t="s">
        <v>321</v>
      </c>
      <c r="D17">
        <v>0</v>
      </c>
      <c r="E17">
        <v>0</v>
      </c>
      <c r="F17">
        <v>0</v>
      </c>
      <c r="G17">
        <v>0</v>
      </c>
      <c r="H17">
        <v>0</v>
      </c>
      <c r="I17">
        <v>0</v>
      </c>
    </row>
    <row r="18" spans="1:9" x14ac:dyDescent="0.3">
      <c r="A18" s="81">
        <v>33</v>
      </c>
      <c r="B18" s="299" t="s">
        <v>152</v>
      </c>
      <c r="D18">
        <v>50919216</v>
      </c>
      <c r="E18">
        <v>31226221</v>
      </c>
      <c r="F18">
        <v>31794257</v>
      </c>
      <c r="G18">
        <v>22954836</v>
      </c>
      <c r="H18">
        <v>-6144865</v>
      </c>
      <c r="I18">
        <v>42505084</v>
      </c>
    </row>
    <row r="19" spans="1:9" x14ac:dyDescent="0.3">
      <c r="A19" s="81">
        <v>34</v>
      </c>
      <c r="B19" s="299" t="s">
        <v>322</v>
      </c>
      <c r="D19">
        <v>0</v>
      </c>
      <c r="E19">
        <v>0</v>
      </c>
      <c r="F19">
        <v>0</v>
      </c>
      <c r="G19">
        <v>0</v>
      </c>
      <c r="H19">
        <v>0</v>
      </c>
      <c r="I19">
        <v>0</v>
      </c>
    </row>
    <row r="20" spans="1:9" x14ac:dyDescent="0.3">
      <c r="A20" s="81">
        <v>35</v>
      </c>
      <c r="B20" s="299" t="s">
        <v>323</v>
      </c>
      <c r="D20">
        <v>11819976</v>
      </c>
      <c r="E20">
        <v>3307137</v>
      </c>
      <c r="F20">
        <v>3927848</v>
      </c>
      <c r="G20">
        <v>0</v>
      </c>
      <c r="H20">
        <v>13956318</v>
      </c>
      <c r="I20">
        <v>6075159</v>
      </c>
    </row>
    <row r="21" spans="1:9" x14ac:dyDescent="0.3">
      <c r="A21" s="81">
        <v>36</v>
      </c>
      <c r="B21" s="299" t="s">
        <v>324</v>
      </c>
      <c r="D21">
        <v>0</v>
      </c>
      <c r="E21">
        <v>0</v>
      </c>
      <c r="F21">
        <v>0</v>
      </c>
      <c r="G21">
        <v>0</v>
      </c>
      <c r="H21">
        <v>0</v>
      </c>
      <c r="I21">
        <v>0</v>
      </c>
    </row>
    <row r="22" spans="1:9" x14ac:dyDescent="0.3">
      <c r="A22" s="81">
        <v>37</v>
      </c>
      <c r="B22" s="299" t="s">
        <v>325</v>
      </c>
      <c r="D22">
        <v>0</v>
      </c>
      <c r="E22">
        <v>0</v>
      </c>
      <c r="F22">
        <v>0</v>
      </c>
      <c r="G22">
        <v>0</v>
      </c>
      <c r="H22">
        <v>0</v>
      </c>
      <c r="I22">
        <v>0</v>
      </c>
    </row>
    <row r="23" spans="1:9" x14ac:dyDescent="0.3">
      <c r="A23" s="81">
        <v>38</v>
      </c>
      <c r="B23" s="299" t="s">
        <v>326</v>
      </c>
      <c r="D23">
        <v>0</v>
      </c>
      <c r="E23">
        <v>0</v>
      </c>
      <c r="F23">
        <v>0</v>
      </c>
      <c r="G23">
        <v>0</v>
      </c>
      <c r="H23">
        <v>0</v>
      </c>
      <c r="I23">
        <v>0</v>
      </c>
    </row>
    <row r="24" spans="1:9" x14ac:dyDescent="0.3">
      <c r="A24" s="81">
        <v>39</v>
      </c>
      <c r="B24" s="299" t="s">
        <v>327</v>
      </c>
      <c r="D24">
        <v>0</v>
      </c>
      <c r="E24">
        <v>0</v>
      </c>
      <c r="F24">
        <v>0</v>
      </c>
      <c r="G24">
        <v>0</v>
      </c>
      <c r="H24">
        <v>0</v>
      </c>
      <c r="I24">
        <v>0</v>
      </c>
    </row>
    <row r="25" spans="1:9" x14ac:dyDescent="0.3">
      <c r="A25" s="81">
        <v>40</v>
      </c>
      <c r="B25" s="299" t="s">
        <v>328</v>
      </c>
      <c r="D25">
        <v>0</v>
      </c>
      <c r="E25">
        <v>0</v>
      </c>
      <c r="F25">
        <v>0</v>
      </c>
      <c r="G25">
        <v>0</v>
      </c>
      <c r="H25">
        <v>503141785</v>
      </c>
      <c r="I25">
        <v>0</v>
      </c>
    </row>
    <row r="26" spans="1:9" x14ac:dyDescent="0.3">
      <c r="A26" s="81">
        <v>41</v>
      </c>
      <c r="B26" s="299" t="s">
        <v>329</v>
      </c>
      <c r="D26">
        <v>0</v>
      </c>
      <c r="E26">
        <v>0</v>
      </c>
      <c r="F26">
        <v>0</v>
      </c>
      <c r="G26">
        <v>0</v>
      </c>
      <c r="H26">
        <v>0</v>
      </c>
      <c r="I26">
        <v>0</v>
      </c>
    </row>
    <row r="27" spans="1:9" x14ac:dyDescent="0.3">
      <c r="A27" s="81">
        <v>44</v>
      </c>
      <c r="B27" s="299" t="s">
        <v>330</v>
      </c>
      <c r="D27">
        <v>0</v>
      </c>
      <c r="E27">
        <v>0</v>
      </c>
      <c r="F27">
        <v>0</v>
      </c>
      <c r="G27">
        <v>0</v>
      </c>
      <c r="H27">
        <v>0</v>
      </c>
      <c r="I27">
        <v>0</v>
      </c>
    </row>
    <row r="28" spans="1:9" x14ac:dyDescent="0.3">
      <c r="A28" s="81">
        <v>45</v>
      </c>
      <c r="B28" s="299" t="s">
        <v>331</v>
      </c>
      <c r="D28">
        <v>0</v>
      </c>
      <c r="E28">
        <v>0</v>
      </c>
      <c r="F28">
        <v>0</v>
      </c>
      <c r="G28">
        <v>0</v>
      </c>
      <c r="H28">
        <v>0</v>
      </c>
      <c r="I28">
        <v>0</v>
      </c>
    </row>
    <row r="29" spans="1:9" x14ac:dyDescent="0.3">
      <c r="A29" s="81">
        <v>47</v>
      </c>
      <c r="B29" s="299" t="s">
        <v>332</v>
      </c>
      <c r="D29">
        <v>0</v>
      </c>
      <c r="E29">
        <v>0</v>
      </c>
      <c r="F29">
        <v>0</v>
      </c>
      <c r="G29">
        <v>0</v>
      </c>
      <c r="H29">
        <v>0</v>
      </c>
      <c r="I29">
        <v>0</v>
      </c>
    </row>
    <row r="30" spans="1:9" x14ac:dyDescent="0.3">
      <c r="A30" s="81">
        <v>48</v>
      </c>
      <c r="B30" s="299" t="s">
        <v>43</v>
      </c>
      <c r="D30">
        <v>0</v>
      </c>
      <c r="E30">
        <v>0</v>
      </c>
      <c r="F30">
        <v>0</v>
      </c>
      <c r="G30">
        <v>0</v>
      </c>
      <c r="H30">
        <v>0</v>
      </c>
      <c r="I30">
        <v>0</v>
      </c>
    </row>
    <row r="31" spans="1:9" ht="28.8" x14ac:dyDescent="0.3">
      <c r="A31" s="81">
        <v>49</v>
      </c>
      <c r="B31" s="299" t="s">
        <v>91</v>
      </c>
      <c r="D31">
        <v>0</v>
      </c>
      <c r="E31">
        <v>0</v>
      </c>
      <c r="F31">
        <v>0</v>
      </c>
      <c r="G31">
        <v>0</v>
      </c>
      <c r="H31">
        <v>0</v>
      </c>
      <c r="I31">
        <v>0</v>
      </c>
    </row>
    <row r="32" spans="1:9" x14ac:dyDescent="0.3">
      <c r="A32" s="81">
        <v>50</v>
      </c>
      <c r="B32" s="299" t="s">
        <v>21</v>
      </c>
      <c r="D32">
        <v>0</v>
      </c>
      <c r="E32">
        <v>0</v>
      </c>
      <c r="F32">
        <v>0</v>
      </c>
      <c r="G32">
        <v>0</v>
      </c>
      <c r="H32">
        <v>0</v>
      </c>
      <c r="I32">
        <v>0</v>
      </c>
    </row>
    <row r="33" spans="1:9" ht="28.8" x14ac:dyDescent="0.3">
      <c r="A33" s="81">
        <v>51</v>
      </c>
      <c r="B33" s="299" t="s">
        <v>108</v>
      </c>
      <c r="D33">
        <v>0</v>
      </c>
      <c r="E33">
        <v>0</v>
      </c>
      <c r="F33">
        <v>0</v>
      </c>
      <c r="G33">
        <v>0</v>
      </c>
      <c r="H33">
        <v>0</v>
      </c>
      <c r="I33">
        <v>0</v>
      </c>
    </row>
    <row r="34" spans="1:9" ht="28.8" x14ac:dyDescent="0.3">
      <c r="A34" s="81">
        <v>52</v>
      </c>
      <c r="B34" s="299" t="s">
        <v>101</v>
      </c>
      <c r="D34">
        <v>0</v>
      </c>
      <c r="E34">
        <v>0</v>
      </c>
      <c r="F34">
        <v>0</v>
      </c>
      <c r="G34">
        <v>0</v>
      </c>
      <c r="H34">
        <v>0</v>
      </c>
      <c r="I34">
        <v>0</v>
      </c>
    </row>
    <row r="35" spans="1:9" x14ac:dyDescent="0.3">
      <c r="A35" s="81">
        <v>53</v>
      </c>
      <c r="B35" s="299" t="s">
        <v>22</v>
      </c>
      <c r="D35">
        <v>0</v>
      </c>
      <c r="E35">
        <v>0</v>
      </c>
      <c r="F35">
        <v>0</v>
      </c>
      <c r="G35">
        <v>0</v>
      </c>
      <c r="H35">
        <v>0</v>
      </c>
      <c r="I35">
        <v>0</v>
      </c>
    </row>
    <row r="36" spans="1:9" ht="28.8" x14ac:dyDescent="0.3">
      <c r="A36" s="81">
        <v>55</v>
      </c>
      <c r="B36" s="299" t="s">
        <v>111</v>
      </c>
      <c r="D36">
        <v>0</v>
      </c>
      <c r="E36">
        <v>0</v>
      </c>
      <c r="F36">
        <v>0</v>
      </c>
      <c r="G36">
        <v>0</v>
      </c>
      <c r="H36">
        <v>0</v>
      </c>
      <c r="I36">
        <v>0</v>
      </c>
    </row>
    <row r="37" spans="1:9" x14ac:dyDescent="0.3">
      <c r="A37" s="81">
        <v>61</v>
      </c>
      <c r="B37" s="299" t="s">
        <v>124</v>
      </c>
      <c r="D37">
        <v>0</v>
      </c>
      <c r="E37">
        <v>0</v>
      </c>
      <c r="F37">
        <v>0</v>
      </c>
      <c r="G37">
        <v>0</v>
      </c>
      <c r="H37">
        <v>0</v>
      </c>
      <c r="I37">
        <v>0</v>
      </c>
    </row>
    <row r="38" spans="1:9" ht="28.8" x14ac:dyDescent="0.3">
      <c r="A38" s="81">
        <v>80</v>
      </c>
      <c r="B38" s="299" t="s">
        <v>81</v>
      </c>
      <c r="D38">
        <v>0</v>
      </c>
      <c r="E38">
        <v>0</v>
      </c>
      <c r="F38">
        <v>0</v>
      </c>
      <c r="G38">
        <v>0</v>
      </c>
      <c r="H38">
        <v>0</v>
      </c>
      <c r="I38">
        <v>0</v>
      </c>
    </row>
    <row r="39" spans="1:9" x14ac:dyDescent="0.3">
      <c r="A39" s="81">
        <v>81</v>
      </c>
      <c r="B39" s="299" t="s">
        <v>82</v>
      </c>
      <c r="D39">
        <v>0</v>
      </c>
      <c r="E39">
        <v>0</v>
      </c>
      <c r="F39">
        <v>0</v>
      </c>
      <c r="G39">
        <v>0</v>
      </c>
      <c r="H39">
        <v>0</v>
      </c>
      <c r="I39">
        <v>0</v>
      </c>
    </row>
    <row r="40" spans="1:9" ht="28.8" x14ac:dyDescent="0.3">
      <c r="A40" s="81">
        <v>82</v>
      </c>
      <c r="B40" s="299" t="s">
        <v>167</v>
      </c>
      <c r="D40">
        <v>0</v>
      </c>
      <c r="E40">
        <v>0</v>
      </c>
      <c r="F40">
        <v>0</v>
      </c>
      <c r="G40">
        <v>0</v>
      </c>
      <c r="H40">
        <v>0</v>
      </c>
      <c r="I40">
        <v>0</v>
      </c>
    </row>
    <row r="41" spans="1:9" x14ac:dyDescent="0.3">
      <c r="A41" s="81">
        <v>83</v>
      </c>
      <c r="B41" s="299" t="s">
        <v>23</v>
      </c>
      <c r="D41">
        <v>0</v>
      </c>
      <c r="E41">
        <v>0</v>
      </c>
      <c r="F41">
        <v>0</v>
      </c>
      <c r="G41">
        <v>0</v>
      </c>
      <c r="H41">
        <v>0</v>
      </c>
      <c r="I41">
        <v>0</v>
      </c>
    </row>
    <row r="42" spans="1:9" x14ac:dyDescent="0.3">
      <c r="A42" s="81">
        <v>84</v>
      </c>
      <c r="B42" s="299" t="s">
        <v>90</v>
      </c>
      <c r="D42">
        <v>0</v>
      </c>
      <c r="E42">
        <v>0</v>
      </c>
      <c r="F42">
        <v>0</v>
      </c>
      <c r="G42">
        <v>0</v>
      </c>
      <c r="H42">
        <v>0</v>
      </c>
      <c r="I42">
        <v>0</v>
      </c>
    </row>
    <row r="43" spans="1:9" x14ac:dyDescent="0.3">
      <c r="A43" s="81">
        <v>85</v>
      </c>
      <c r="B43" s="299" t="s">
        <v>92</v>
      </c>
      <c r="D43">
        <v>0</v>
      </c>
      <c r="E43">
        <v>0</v>
      </c>
      <c r="F43">
        <v>0</v>
      </c>
      <c r="G43">
        <v>0</v>
      </c>
      <c r="H43">
        <v>0</v>
      </c>
      <c r="I43">
        <v>0</v>
      </c>
    </row>
    <row r="44" spans="1:9" x14ac:dyDescent="0.3">
      <c r="A44" s="81">
        <v>88</v>
      </c>
      <c r="B44" s="299" t="s">
        <v>89</v>
      </c>
      <c r="D44">
        <v>0</v>
      </c>
      <c r="E44">
        <v>0</v>
      </c>
      <c r="F44">
        <v>0</v>
      </c>
      <c r="G44">
        <v>0</v>
      </c>
      <c r="H44">
        <v>0</v>
      </c>
      <c r="I44">
        <v>0</v>
      </c>
    </row>
    <row r="45" spans="1:9" x14ac:dyDescent="0.3">
      <c r="A45" s="81">
        <v>89</v>
      </c>
      <c r="B45" s="299" t="s">
        <v>93</v>
      </c>
      <c r="D45">
        <v>0</v>
      </c>
      <c r="E45">
        <v>0</v>
      </c>
      <c r="F45">
        <v>0</v>
      </c>
      <c r="G45">
        <v>0</v>
      </c>
      <c r="H45">
        <v>0</v>
      </c>
      <c r="I45">
        <v>0</v>
      </c>
    </row>
    <row r="46" spans="1:9" ht="28.8" x14ac:dyDescent="0.3">
      <c r="A46" s="81">
        <v>90</v>
      </c>
      <c r="B46" s="299" t="s">
        <v>86</v>
      </c>
      <c r="D46">
        <v>0</v>
      </c>
      <c r="E46">
        <v>0</v>
      </c>
      <c r="F46">
        <v>0</v>
      </c>
      <c r="G46">
        <v>0</v>
      </c>
      <c r="H46">
        <v>0</v>
      </c>
      <c r="I46">
        <v>0</v>
      </c>
    </row>
    <row r="47" spans="1:9" x14ac:dyDescent="0.3">
      <c r="A47" s="81">
        <v>91</v>
      </c>
      <c r="B47" s="299" t="s">
        <v>87</v>
      </c>
      <c r="D47">
        <v>0</v>
      </c>
      <c r="E47">
        <v>0</v>
      </c>
      <c r="F47">
        <v>0</v>
      </c>
      <c r="G47">
        <v>0</v>
      </c>
      <c r="H47">
        <v>0</v>
      </c>
      <c r="I47">
        <v>0</v>
      </c>
    </row>
    <row r="48" spans="1:9" x14ac:dyDescent="0.3">
      <c r="A48" s="81">
        <v>93</v>
      </c>
      <c r="B48" s="299" t="s">
        <v>99</v>
      </c>
      <c r="D48">
        <v>0</v>
      </c>
      <c r="E48">
        <v>0</v>
      </c>
      <c r="F48">
        <v>0</v>
      </c>
      <c r="G48">
        <v>0</v>
      </c>
      <c r="H48">
        <v>0</v>
      </c>
      <c r="I48">
        <v>0</v>
      </c>
    </row>
    <row r="49" spans="1:9" x14ac:dyDescent="0.3">
      <c r="A49" s="81">
        <v>94</v>
      </c>
      <c r="B49" s="299" t="s">
        <v>102</v>
      </c>
      <c r="D49">
        <v>0</v>
      </c>
      <c r="E49">
        <v>0</v>
      </c>
      <c r="F49">
        <v>0</v>
      </c>
      <c r="G49">
        <v>0</v>
      </c>
      <c r="H49">
        <v>0</v>
      </c>
      <c r="I49">
        <v>0</v>
      </c>
    </row>
    <row r="50" spans="1:9" x14ac:dyDescent="0.3">
      <c r="A50" s="81">
        <v>97</v>
      </c>
      <c r="B50" s="299" t="s">
        <v>98</v>
      </c>
      <c r="D50">
        <v>0</v>
      </c>
      <c r="E50">
        <v>0</v>
      </c>
      <c r="F50">
        <v>0</v>
      </c>
      <c r="G50">
        <v>0</v>
      </c>
      <c r="H50">
        <v>0</v>
      </c>
      <c r="I50">
        <v>0</v>
      </c>
    </row>
    <row r="51" spans="1:9" x14ac:dyDescent="0.3">
      <c r="A51" s="81">
        <v>98</v>
      </c>
      <c r="B51" s="299" t="s">
        <v>103</v>
      </c>
      <c r="D51">
        <v>0</v>
      </c>
      <c r="E51">
        <v>0</v>
      </c>
      <c r="F51">
        <v>0</v>
      </c>
      <c r="G51">
        <v>0</v>
      </c>
      <c r="H51">
        <v>0</v>
      </c>
      <c r="I51">
        <v>0</v>
      </c>
    </row>
    <row r="52" spans="1:9" x14ac:dyDescent="0.3">
      <c r="A52" s="81">
        <v>99</v>
      </c>
      <c r="B52" s="299" t="s">
        <v>100</v>
      </c>
      <c r="D52">
        <v>0</v>
      </c>
      <c r="E52">
        <v>0</v>
      </c>
      <c r="F52">
        <v>0</v>
      </c>
      <c r="G52">
        <v>0</v>
      </c>
      <c r="H52">
        <v>0</v>
      </c>
      <c r="I52">
        <v>0</v>
      </c>
    </row>
    <row r="53" spans="1:9" x14ac:dyDescent="0.3">
      <c r="A53" s="81">
        <v>100</v>
      </c>
      <c r="B53" s="299" t="s">
        <v>113</v>
      </c>
      <c r="D53">
        <v>0</v>
      </c>
      <c r="E53">
        <v>0</v>
      </c>
      <c r="F53">
        <v>0</v>
      </c>
      <c r="G53">
        <v>0</v>
      </c>
      <c r="H53">
        <v>0</v>
      </c>
      <c r="I53">
        <v>0</v>
      </c>
    </row>
    <row r="54" spans="1:9" x14ac:dyDescent="0.3">
      <c r="A54" s="81">
        <v>101</v>
      </c>
      <c r="B54" s="299" t="s">
        <v>112</v>
      </c>
      <c r="D54">
        <v>0</v>
      </c>
      <c r="E54">
        <v>0</v>
      </c>
      <c r="F54">
        <v>0</v>
      </c>
      <c r="G54">
        <v>0</v>
      </c>
      <c r="H54">
        <v>0</v>
      </c>
      <c r="I54">
        <v>0</v>
      </c>
    </row>
    <row r="55" spans="1:9" ht="28.8" x14ac:dyDescent="0.3">
      <c r="A55" s="81">
        <v>102</v>
      </c>
      <c r="B55" s="299" t="s">
        <v>125</v>
      </c>
      <c r="D55">
        <v>0</v>
      </c>
      <c r="E55">
        <v>0</v>
      </c>
      <c r="F55">
        <v>0</v>
      </c>
      <c r="G55">
        <v>0</v>
      </c>
      <c r="H55">
        <v>0</v>
      </c>
      <c r="I55">
        <v>0</v>
      </c>
    </row>
    <row r="56" spans="1:9" x14ac:dyDescent="0.3">
      <c r="A56" s="81">
        <v>103</v>
      </c>
      <c r="B56" s="299" t="s">
        <v>126</v>
      </c>
      <c r="D56">
        <v>0</v>
      </c>
      <c r="E56">
        <v>0</v>
      </c>
      <c r="F56">
        <v>0</v>
      </c>
      <c r="G56">
        <v>0</v>
      </c>
      <c r="H56">
        <v>0</v>
      </c>
      <c r="I56">
        <v>0</v>
      </c>
    </row>
    <row r="57" spans="1:9" x14ac:dyDescent="0.3">
      <c r="A57" s="81">
        <v>104</v>
      </c>
      <c r="B57" s="299" t="s">
        <v>333</v>
      </c>
      <c r="D57">
        <v>0</v>
      </c>
      <c r="E57">
        <v>0</v>
      </c>
      <c r="F57">
        <v>0</v>
      </c>
      <c r="G57">
        <v>0</v>
      </c>
      <c r="H57">
        <v>0</v>
      </c>
      <c r="I57">
        <v>0</v>
      </c>
    </row>
    <row r="58" spans="1:9" ht="28.8" x14ac:dyDescent="0.3">
      <c r="A58" s="81">
        <v>107</v>
      </c>
      <c r="B58" s="299" t="s">
        <v>334</v>
      </c>
      <c r="D58">
        <v>637069183</v>
      </c>
      <c r="E58">
        <v>368667532</v>
      </c>
      <c r="F58">
        <v>462427126</v>
      </c>
      <c r="G58">
        <v>417702126</v>
      </c>
      <c r="H58">
        <v>616593562</v>
      </c>
      <c r="I58">
        <v>494254878</v>
      </c>
    </row>
    <row r="59" spans="1:9" ht="28.8" x14ac:dyDescent="0.3">
      <c r="A59" s="81">
        <v>108</v>
      </c>
      <c r="B59" s="299" t="s">
        <v>335</v>
      </c>
      <c r="D59">
        <v>608076136</v>
      </c>
      <c r="E59">
        <v>344369144</v>
      </c>
      <c r="F59">
        <v>442712890</v>
      </c>
      <c r="G59">
        <v>394831339</v>
      </c>
      <c r="H59">
        <v>619617576</v>
      </c>
      <c r="I59">
        <v>476360290</v>
      </c>
    </row>
    <row r="60" spans="1:9" ht="28.8" x14ac:dyDescent="0.3">
      <c r="A60" s="81">
        <v>147</v>
      </c>
      <c r="B60" s="299" t="s">
        <v>336</v>
      </c>
      <c r="D60">
        <v>0</v>
      </c>
      <c r="E60">
        <v>0</v>
      </c>
      <c r="F60">
        <v>0</v>
      </c>
      <c r="G60">
        <v>0</v>
      </c>
      <c r="H60">
        <v>0</v>
      </c>
      <c r="I60">
        <v>0</v>
      </c>
    </row>
    <row r="61" spans="1:9" ht="28.8" x14ac:dyDescent="0.3">
      <c r="A61" s="81">
        <v>148</v>
      </c>
      <c r="B61" s="299" t="s">
        <v>337</v>
      </c>
      <c r="D61">
        <v>0</v>
      </c>
      <c r="E61">
        <v>0</v>
      </c>
      <c r="F61">
        <v>0</v>
      </c>
      <c r="G61">
        <v>0</v>
      </c>
      <c r="H61">
        <v>0</v>
      </c>
      <c r="I61">
        <v>0</v>
      </c>
    </row>
    <row r="62" spans="1:9" ht="28.8" x14ac:dyDescent="0.3">
      <c r="A62" s="81">
        <v>149</v>
      </c>
      <c r="B62" s="299" t="s">
        <v>338</v>
      </c>
      <c r="D62">
        <v>0</v>
      </c>
      <c r="E62">
        <v>0</v>
      </c>
      <c r="F62">
        <v>0</v>
      </c>
      <c r="G62">
        <v>0</v>
      </c>
      <c r="H62">
        <v>0</v>
      </c>
      <c r="I62">
        <v>0</v>
      </c>
    </row>
    <row r="63" spans="1:9" ht="28.8" x14ac:dyDescent="0.3">
      <c r="A63" s="81">
        <v>150</v>
      </c>
      <c r="B63" s="299" t="s">
        <v>339</v>
      </c>
      <c r="D63">
        <v>0</v>
      </c>
      <c r="E63">
        <v>0</v>
      </c>
      <c r="F63">
        <v>0</v>
      </c>
      <c r="G63">
        <v>0</v>
      </c>
      <c r="H63">
        <v>0</v>
      </c>
      <c r="I63">
        <v>0</v>
      </c>
    </row>
    <row r="64" spans="1:9" x14ac:dyDescent="0.3">
      <c r="A64" s="81">
        <v>171</v>
      </c>
      <c r="B64" s="299" t="s">
        <v>80</v>
      </c>
      <c r="D64">
        <v>0</v>
      </c>
      <c r="E64">
        <v>0</v>
      </c>
      <c r="F64">
        <v>0</v>
      </c>
      <c r="G64">
        <v>0</v>
      </c>
      <c r="H64">
        <v>0</v>
      </c>
      <c r="I64">
        <v>0</v>
      </c>
    </row>
    <row r="65" spans="1:9" x14ac:dyDescent="0.3">
      <c r="A65" s="81">
        <v>191</v>
      </c>
      <c r="B65" s="299" t="s">
        <v>95</v>
      </c>
      <c r="D65">
        <v>0</v>
      </c>
      <c r="E65">
        <v>0</v>
      </c>
      <c r="F65">
        <v>0</v>
      </c>
      <c r="G65">
        <v>0</v>
      </c>
      <c r="H65">
        <v>0</v>
      </c>
      <c r="I65">
        <v>0</v>
      </c>
    </row>
    <row r="66" spans="1:9" x14ac:dyDescent="0.3">
      <c r="A66" s="81">
        <v>192</v>
      </c>
      <c r="B66" s="299" t="s">
        <v>106</v>
      </c>
      <c r="D66">
        <v>0</v>
      </c>
      <c r="E66">
        <v>0</v>
      </c>
      <c r="F66">
        <v>0</v>
      </c>
      <c r="G66">
        <v>0</v>
      </c>
      <c r="H66">
        <v>0</v>
      </c>
      <c r="I66">
        <v>0</v>
      </c>
    </row>
    <row r="67" spans="1:9" ht="28.8" x14ac:dyDescent="0.3">
      <c r="A67" s="81">
        <v>193</v>
      </c>
      <c r="B67" s="299" t="s">
        <v>153</v>
      </c>
      <c r="D67">
        <v>0</v>
      </c>
      <c r="E67">
        <v>0</v>
      </c>
      <c r="F67">
        <v>0</v>
      </c>
      <c r="G67">
        <v>0</v>
      </c>
      <c r="H67">
        <v>0</v>
      </c>
      <c r="I67">
        <v>0</v>
      </c>
    </row>
    <row r="68" spans="1:9" ht="28.8" x14ac:dyDescent="0.3">
      <c r="A68" s="81">
        <v>194</v>
      </c>
      <c r="B68" s="299" t="s">
        <v>340</v>
      </c>
      <c r="D68">
        <v>0</v>
      </c>
      <c r="E68">
        <v>0</v>
      </c>
      <c r="F68">
        <v>0</v>
      </c>
      <c r="G68">
        <v>0</v>
      </c>
      <c r="H68">
        <v>0</v>
      </c>
      <c r="I68">
        <v>0</v>
      </c>
    </row>
    <row r="69" spans="1:9" ht="28.8" x14ac:dyDescent="0.3">
      <c r="A69" s="81">
        <v>252</v>
      </c>
      <c r="B69" s="299" t="s">
        <v>24</v>
      </c>
      <c r="D69">
        <v>0</v>
      </c>
      <c r="E69">
        <v>0</v>
      </c>
      <c r="F69">
        <v>0</v>
      </c>
      <c r="G69">
        <v>0</v>
      </c>
      <c r="H69">
        <v>0</v>
      </c>
      <c r="I69">
        <v>0</v>
      </c>
    </row>
    <row r="70" spans="1:9" x14ac:dyDescent="0.3">
      <c r="A70" s="81">
        <v>253</v>
      </c>
      <c r="B70" s="299" t="s">
        <v>25</v>
      </c>
      <c r="D70">
        <v>0</v>
      </c>
      <c r="E70">
        <v>0</v>
      </c>
      <c r="F70">
        <v>0</v>
      </c>
      <c r="G70">
        <v>0</v>
      </c>
      <c r="H70">
        <v>0</v>
      </c>
      <c r="I70">
        <v>0</v>
      </c>
    </row>
    <row r="71" spans="1:9" x14ac:dyDescent="0.3">
      <c r="A71" s="81">
        <v>254</v>
      </c>
      <c r="B71" s="299" t="s">
        <v>26</v>
      </c>
      <c r="D71">
        <v>0</v>
      </c>
      <c r="E71">
        <v>0</v>
      </c>
      <c r="F71">
        <v>0</v>
      </c>
      <c r="G71">
        <v>0</v>
      </c>
      <c r="H71">
        <v>0</v>
      </c>
      <c r="I71">
        <v>0</v>
      </c>
    </row>
    <row r="72" spans="1:9" x14ac:dyDescent="0.3">
      <c r="A72" s="81">
        <v>255</v>
      </c>
      <c r="B72" s="299" t="s">
        <v>63</v>
      </c>
      <c r="D72">
        <v>0</v>
      </c>
      <c r="E72">
        <v>0</v>
      </c>
      <c r="F72">
        <v>0</v>
      </c>
      <c r="G72">
        <v>0</v>
      </c>
      <c r="H72">
        <v>0</v>
      </c>
      <c r="I72">
        <v>0</v>
      </c>
    </row>
    <row r="73" spans="1:9" x14ac:dyDescent="0.3">
      <c r="A73" s="81">
        <v>294</v>
      </c>
      <c r="B73" s="299" t="s">
        <v>341</v>
      </c>
      <c r="D73">
        <v>0</v>
      </c>
      <c r="E73">
        <v>0</v>
      </c>
      <c r="F73">
        <v>0</v>
      </c>
      <c r="G73">
        <v>0</v>
      </c>
      <c r="H73">
        <v>0</v>
      </c>
      <c r="I73">
        <v>0</v>
      </c>
    </row>
    <row r="74" spans="1:9" ht="28.8" x14ac:dyDescent="0.3">
      <c r="A74" s="81">
        <v>327</v>
      </c>
      <c r="B74" s="299" t="s">
        <v>342</v>
      </c>
      <c r="D74">
        <v>0</v>
      </c>
      <c r="E74">
        <v>0</v>
      </c>
      <c r="F74">
        <v>0</v>
      </c>
      <c r="G74">
        <v>0</v>
      </c>
      <c r="H74">
        <v>0</v>
      </c>
      <c r="I74">
        <v>0</v>
      </c>
    </row>
    <row r="75" spans="1:9" ht="28.8" x14ac:dyDescent="0.3">
      <c r="A75" s="81">
        <v>328</v>
      </c>
      <c r="B75" s="299" t="s">
        <v>164</v>
      </c>
      <c r="D75">
        <v>0</v>
      </c>
      <c r="E75">
        <v>0</v>
      </c>
      <c r="F75">
        <v>0</v>
      </c>
      <c r="G75">
        <v>0</v>
      </c>
      <c r="H75">
        <v>0</v>
      </c>
      <c r="I75">
        <v>0</v>
      </c>
    </row>
    <row r="76" spans="1:9" x14ac:dyDescent="0.3">
      <c r="A76" s="81">
        <v>331</v>
      </c>
      <c r="B76" s="299" t="s">
        <v>109</v>
      </c>
      <c r="D76">
        <v>0</v>
      </c>
      <c r="E76">
        <v>0</v>
      </c>
      <c r="F76">
        <v>0</v>
      </c>
      <c r="G76">
        <v>0</v>
      </c>
      <c r="H76">
        <v>0</v>
      </c>
      <c r="I76">
        <v>0</v>
      </c>
    </row>
    <row r="77" spans="1:9" x14ac:dyDescent="0.3">
      <c r="A77" s="81">
        <v>332</v>
      </c>
      <c r="B77" s="299" t="s">
        <v>110</v>
      </c>
      <c r="D77">
        <v>0</v>
      </c>
      <c r="E77">
        <v>0</v>
      </c>
      <c r="F77">
        <v>0</v>
      </c>
      <c r="G77">
        <v>0</v>
      </c>
      <c r="H77">
        <v>0</v>
      </c>
      <c r="I77">
        <v>0</v>
      </c>
    </row>
    <row r="78" spans="1:9" ht="28.8" x14ac:dyDescent="0.3">
      <c r="A78" s="81">
        <v>333</v>
      </c>
      <c r="B78" s="299" t="s">
        <v>52</v>
      </c>
      <c r="D78">
        <v>0</v>
      </c>
      <c r="E78">
        <v>0</v>
      </c>
      <c r="F78">
        <v>0</v>
      </c>
      <c r="G78">
        <v>0</v>
      </c>
      <c r="H78">
        <v>0</v>
      </c>
      <c r="I78">
        <v>0</v>
      </c>
    </row>
    <row r="79" spans="1:9" ht="28.8" x14ac:dyDescent="0.3">
      <c r="A79" s="81">
        <v>334</v>
      </c>
      <c r="B79" s="299" t="s">
        <v>131</v>
      </c>
      <c r="D79">
        <v>0</v>
      </c>
      <c r="E79">
        <v>0</v>
      </c>
      <c r="F79">
        <v>0</v>
      </c>
      <c r="G79">
        <v>0</v>
      </c>
      <c r="H79">
        <v>0</v>
      </c>
      <c r="I79">
        <v>0</v>
      </c>
    </row>
    <row r="80" spans="1:9" ht="28.8" x14ac:dyDescent="0.3">
      <c r="A80" s="81">
        <v>335</v>
      </c>
      <c r="B80" s="299" t="s">
        <v>37</v>
      </c>
      <c r="D80">
        <v>0</v>
      </c>
      <c r="E80">
        <v>0</v>
      </c>
      <c r="F80">
        <v>0</v>
      </c>
      <c r="G80">
        <v>0</v>
      </c>
      <c r="H80">
        <v>0</v>
      </c>
      <c r="I80">
        <v>0</v>
      </c>
    </row>
    <row r="81" spans="1:9" x14ac:dyDescent="0.3">
      <c r="A81" s="81">
        <v>336</v>
      </c>
      <c r="B81" s="299" t="s">
        <v>343</v>
      </c>
      <c r="D81">
        <v>0</v>
      </c>
      <c r="E81">
        <v>0</v>
      </c>
      <c r="F81">
        <v>0</v>
      </c>
      <c r="G81">
        <v>0</v>
      </c>
      <c r="H81">
        <v>0</v>
      </c>
      <c r="I81">
        <v>0</v>
      </c>
    </row>
    <row r="82" spans="1:9" x14ac:dyDescent="0.3">
      <c r="A82" s="81">
        <v>337</v>
      </c>
      <c r="B82" s="299" t="s">
        <v>116</v>
      </c>
      <c r="D82">
        <v>0</v>
      </c>
      <c r="E82">
        <v>0</v>
      </c>
      <c r="F82">
        <v>0</v>
      </c>
      <c r="G82">
        <v>0</v>
      </c>
      <c r="H82">
        <v>0</v>
      </c>
      <c r="I82">
        <v>0</v>
      </c>
    </row>
    <row r="83" spans="1:9" ht="28.8" x14ac:dyDescent="0.3">
      <c r="A83" s="81">
        <v>338</v>
      </c>
      <c r="B83" s="299" t="s">
        <v>36</v>
      </c>
      <c r="D83">
        <v>0</v>
      </c>
      <c r="E83">
        <v>0</v>
      </c>
      <c r="F83">
        <v>0</v>
      </c>
      <c r="G83">
        <v>0</v>
      </c>
      <c r="H83">
        <v>0</v>
      </c>
      <c r="I83">
        <v>0</v>
      </c>
    </row>
    <row r="84" spans="1:9" x14ac:dyDescent="0.3">
      <c r="A84" s="81">
        <v>339</v>
      </c>
      <c r="B84" s="299" t="s">
        <v>57</v>
      </c>
      <c r="D84">
        <v>0</v>
      </c>
      <c r="E84">
        <v>0</v>
      </c>
      <c r="F84">
        <v>0</v>
      </c>
      <c r="G84">
        <v>0</v>
      </c>
      <c r="H84">
        <v>0</v>
      </c>
      <c r="I84">
        <v>0</v>
      </c>
    </row>
    <row r="85" spans="1:9" ht="43.2" x14ac:dyDescent="0.3">
      <c r="A85" s="81">
        <v>341</v>
      </c>
      <c r="B85" s="299" t="s">
        <v>344</v>
      </c>
      <c r="D85">
        <v>0</v>
      </c>
      <c r="E85">
        <v>0</v>
      </c>
      <c r="F85">
        <v>0</v>
      </c>
      <c r="G85">
        <v>0</v>
      </c>
      <c r="H85">
        <v>0</v>
      </c>
      <c r="I85">
        <v>0</v>
      </c>
    </row>
    <row r="86" spans="1:9" x14ac:dyDescent="0.3">
      <c r="A86" s="81">
        <v>343</v>
      </c>
      <c r="B86" s="299" t="s">
        <v>117</v>
      </c>
      <c r="D86">
        <v>0</v>
      </c>
      <c r="E86">
        <v>0</v>
      </c>
      <c r="F86">
        <v>0</v>
      </c>
      <c r="G86">
        <v>0</v>
      </c>
      <c r="H86">
        <v>0</v>
      </c>
      <c r="I86">
        <v>0</v>
      </c>
    </row>
    <row r="87" spans="1:9" x14ac:dyDescent="0.3">
      <c r="A87" s="81">
        <v>344</v>
      </c>
      <c r="B87" s="299" t="s">
        <v>55</v>
      </c>
      <c r="D87">
        <v>0</v>
      </c>
      <c r="E87">
        <v>0</v>
      </c>
      <c r="F87">
        <v>0</v>
      </c>
      <c r="G87">
        <v>0</v>
      </c>
      <c r="H87">
        <v>0</v>
      </c>
      <c r="I87">
        <v>0</v>
      </c>
    </row>
    <row r="88" spans="1:9" ht="28.8" x14ac:dyDescent="0.3">
      <c r="A88" s="81">
        <v>349</v>
      </c>
      <c r="B88" s="299" t="s">
        <v>42</v>
      </c>
      <c r="D88">
        <v>0</v>
      </c>
      <c r="E88">
        <v>0</v>
      </c>
      <c r="F88">
        <v>0</v>
      </c>
      <c r="G88">
        <v>0</v>
      </c>
      <c r="H88">
        <v>0</v>
      </c>
      <c r="I88">
        <v>0</v>
      </c>
    </row>
    <row r="89" spans="1:9" ht="28.8" x14ac:dyDescent="0.3">
      <c r="A89" s="81">
        <v>350</v>
      </c>
      <c r="B89" s="299" t="s">
        <v>345</v>
      </c>
      <c r="D89">
        <v>0</v>
      </c>
      <c r="E89">
        <v>0</v>
      </c>
      <c r="F89">
        <v>0</v>
      </c>
      <c r="G89">
        <v>0</v>
      </c>
      <c r="H89">
        <v>0</v>
      </c>
      <c r="I89">
        <v>0</v>
      </c>
    </row>
    <row r="90" spans="1:9" x14ac:dyDescent="0.3">
      <c r="A90" s="81">
        <v>351</v>
      </c>
      <c r="B90" s="299" t="s">
        <v>94</v>
      </c>
      <c r="D90">
        <v>0</v>
      </c>
      <c r="E90">
        <v>0</v>
      </c>
      <c r="F90">
        <v>0</v>
      </c>
      <c r="G90">
        <v>0</v>
      </c>
      <c r="H90">
        <v>0</v>
      </c>
      <c r="I90">
        <v>0</v>
      </c>
    </row>
    <row r="91" spans="1:9" x14ac:dyDescent="0.3">
      <c r="A91" s="81">
        <v>352</v>
      </c>
      <c r="B91" s="299" t="s">
        <v>96</v>
      </c>
      <c r="D91">
        <v>0</v>
      </c>
      <c r="E91">
        <v>0</v>
      </c>
      <c r="F91">
        <v>0</v>
      </c>
      <c r="G91">
        <v>0</v>
      </c>
      <c r="H91">
        <v>0</v>
      </c>
      <c r="I91">
        <v>0</v>
      </c>
    </row>
    <row r="92" spans="1:9" x14ac:dyDescent="0.3">
      <c r="A92" s="81">
        <v>353</v>
      </c>
      <c r="B92" s="299" t="s">
        <v>97</v>
      </c>
      <c r="D92">
        <v>0</v>
      </c>
      <c r="E92">
        <v>0</v>
      </c>
      <c r="F92">
        <v>0</v>
      </c>
      <c r="G92">
        <v>0</v>
      </c>
      <c r="H92">
        <v>0</v>
      </c>
      <c r="I92">
        <v>0</v>
      </c>
    </row>
    <row r="93" spans="1:9" ht="28.8" x14ac:dyDescent="0.3">
      <c r="A93" s="81">
        <v>356</v>
      </c>
      <c r="B93" s="299" t="s">
        <v>165</v>
      </c>
      <c r="D93">
        <v>0</v>
      </c>
      <c r="E93">
        <v>0</v>
      </c>
      <c r="F93">
        <v>0</v>
      </c>
      <c r="G93">
        <v>0</v>
      </c>
      <c r="H93">
        <v>0</v>
      </c>
      <c r="I93">
        <v>0</v>
      </c>
    </row>
    <row r="94" spans="1:9" x14ac:dyDescent="0.3">
      <c r="A94" s="81">
        <v>357</v>
      </c>
      <c r="B94" s="299" t="s">
        <v>166</v>
      </c>
      <c r="D94">
        <v>0</v>
      </c>
      <c r="E94">
        <v>0</v>
      </c>
      <c r="F94">
        <v>0</v>
      </c>
      <c r="G94">
        <v>0</v>
      </c>
      <c r="H94">
        <v>0</v>
      </c>
      <c r="I94">
        <v>0</v>
      </c>
    </row>
    <row r="95" spans="1:9" x14ac:dyDescent="0.3">
      <c r="A95" s="81">
        <v>359</v>
      </c>
      <c r="B95" s="299" t="s">
        <v>118</v>
      </c>
      <c r="D95">
        <v>0</v>
      </c>
      <c r="E95">
        <v>0</v>
      </c>
      <c r="F95">
        <v>0</v>
      </c>
      <c r="G95">
        <v>0</v>
      </c>
      <c r="H95">
        <v>0</v>
      </c>
      <c r="I95">
        <v>0</v>
      </c>
    </row>
    <row r="96" spans="1:9" ht="28.8" x14ac:dyDescent="0.3">
      <c r="A96" s="81">
        <v>360</v>
      </c>
      <c r="B96" s="299" t="s">
        <v>45</v>
      </c>
      <c r="D96">
        <v>0</v>
      </c>
      <c r="E96">
        <v>0</v>
      </c>
      <c r="F96">
        <v>0</v>
      </c>
      <c r="G96">
        <v>0</v>
      </c>
      <c r="H96">
        <v>0</v>
      </c>
      <c r="I96">
        <v>0</v>
      </c>
    </row>
    <row r="97" spans="1:9" x14ac:dyDescent="0.3">
      <c r="A97" s="81">
        <v>361</v>
      </c>
      <c r="B97" s="299" t="s">
        <v>27</v>
      </c>
      <c r="D97">
        <v>0</v>
      </c>
      <c r="E97">
        <v>0</v>
      </c>
      <c r="F97">
        <v>0</v>
      </c>
      <c r="G97">
        <v>0</v>
      </c>
      <c r="H97">
        <v>0</v>
      </c>
      <c r="I97">
        <v>0</v>
      </c>
    </row>
    <row r="98" spans="1:9" x14ac:dyDescent="0.3">
      <c r="A98" s="81">
        <v>362</v>
      </c>
      <c r="B98" s="299" t="s">
        <v>28</v>
      </c>
      <c r="D98">
        <v>0</v>
      </c>
      <c r="E98">
        <v>0</v>
      </c>
      <c r="F98">
        <v>0</v>
      </c>
      <c r="G98">
        <v>0</v>
      </c>
      <c r="H98">
        <v>0</v>
      </c>
      <c r="I98">
        <v>0</v>
      </c>
    </row>
    <row r="99" spans="1:9" ht="28.8" x14ac:dyDescent="0.3">
      <c r="A99" s="81">
        <v>363</v>
      </c>
      <c r="B99" s="299" t="s">
        <v>104</v>
      </c>
      <c r="D99">
        <v>0</v>
      </c>
      <c r="E99">
        <v>0</v>
      </c>
      <c r="F99">
        <v>0</v>
      </c>
      <c r="G99">
        <v>0</v>
      </c>
      <c r="H99">
        <v>0</v>
      </c>
      <c r="I99">
        <v>0</v>
      </c>
    </row>
    <row r="100" spans="1:9" ht="28.8" x14ac:dyDescent="0.3">
      <c r="A100" s="81">
        <v>364</v>
      </c>
      <c r="B100" s="299" t="s">
        <v>105</v>
      </c>
      <c r="D100">
        <v>0</v>
      </c>
      <c r="E100">
        <v>0</v>
      </c>
      <c r="F100">
        <v>0</v>
      </c>
      <c r="G100">
        <v>0</v>
      </c>
      <c r="H100">
        <v>0</v>
      </c>
      <c r="I100">
        <v>0</v>
      </c>
    </row>
    <row r="101" spans="1:9" x14ac:dyDescent="0.3">
      <c r="A101" s="81">
        <v>365</v>
      </c>
      <c r="B101" s="299" t="s">
        <v>107</v>
      </c>
      <c r="D101">
        <v>0</v>
      </c>
      <c r="E101">
        <v>0</v>
      </c>
      <c r="F101">
        <v>0</v>
      </c>
      <c r="G101">
        <v>0</v>
      </c>
      <c r="H101">
        <v>0</v>
      </c>
      <c r="I101">
        <v>0</v>
      </c>
    </row>
    <row r="102" spans="1:9" ht="28.8" x14ac:dyDescent="0.3">
      <c r="A102" s="81">
        <v>366</v>
      </c>
      <c r="B102" s="299" t="s">
        <v>346</v>
      </c>
      <c r="D102">
        <v>0</v>
      </c>
      <c r="E102">
        <v>0</v>
      </c>
      <c r="F102">
        <v>0</v>
      </c>
      <c r="G102">
        <v>0</v>
      </c>
      <c r="H102">
        <v>0</v>
      </c>
      <c r="I102">
        <v>0</v>
      </c>
    </row>
    <row r="103" spans="1:9" ht="28.8" x14ac:dyDescent="0.3">
      <c r="A103" s="81">
        <v>368</v>
      </c>
      <c r="B103" s="299" t="s">
        <v>66</v>
      </c>
      <c r="D103">
        <v>0</v>
      </c>
      <c r="E103">
        <v>0</v>
      </c>
      <c r="F103">
        <v>0</v>
      </c>
      <c r="G103">
        <v>0</v>
      </c>
      <c r="H103">
        <v>0</v>
      </c>
      <c r="I103">
        <v>0</v>
      </c>
    </row>
    <row r="104" spans="1:9" x14ac:dyDescent="0.3">
      <c r="A104" s="81">
        <v>369</v>
      </c>
      <c r="B104" s="299" t="s">
        <v>71</v>
      </c>
      <c r="D104">
        <v>0</v>
      </c>
      <c r="E104">
        <v>0</v>
      </c>
      <c r="F104">
        <v>0</v>
      </c>
      <c r="G104">
        <v>0</v>
      </c>
      <c r="H104">
        <v>0</v>
      </c>
      <c r="I104">
        <v>0</v>
      </c>
    </row>
    <row r="105" spans="1:9" x14ac:dyDescent="0.3">
      <c r="A105" s="81">
        <v>370</v>
      </c>
      <c r="B105" s="299" t="s">
        <v>73</v>
      </c>
      <c r="D105">
        <v>0</v>
      </c>
      <c r="E105">
        <v>0</v>
      </c>
      <c r="F105">
        <v>0</v>
      </c>
      <c r="G105">
        <v>0</v>
      </c>
      <c r="H105">
        <v>0</v>
      </c>
      <c r="I105">
        <v>0</v>
      </c>
    </row>
    <row r="106" spans="1:9" x14ac:dyDescent="0.3">
      <c r="A106" s="81">
        <v>371</v>
      </c>
      <c r="B106" s="299" t="s">
        <v>119</v>
      </c>
      <c r="D106">
        <v>0</v>
      </c>
      <c r="E106">
        <v>0</v>
      </c>
      <c r="F106">
        <v>0</v>
      </c>
      <c r="G106">
        <v>0</v>
      </c>
      <c r="H106">
        <v>0</v>
      </c>
      <c r="I106">
        <v>0</v>
      </c>
    </row>
    <row r="107" spans="1:9" x14ac:dyDescent="0.3">
      <c r="A107" s="81">
        <v>373</v>
      </c>
      <c r="B107" s="299" t="s">
        <v>163</v>
      </c>
      <c r="D107">
        <v>0</v>
      </c>
      <c r="E107">
        <v>0</v>
      </c>
      <c r="F107">
        <v>0</v>
      </c>
      <c r="G107">
        <v>0</v>
      </c>
      <c r="H107">
        <v>0</v>
      </c>
      <c r="I107">
        <v>0</v>
      </c>
    </row>
    <row r="108" spans="1:9" x14ac:dyDescent="0.3">
      <c r="A108" s="81">
        <v>375</v>
      </c>
      <c r="B108" s="299" t="s">
        <v>85</v>
      </c>
      <c r="D108">
        <v>0</v>
      </c>
      <c r="E108">
        <v>0</v>
      </c>
      <c r="F108">
        <v>0</v>
      </c>
      <c r="G108">
        <v>0</v>
      </c>
      <c r="H108">
        <v>0</v>
      </c>
      <c r="I108">
        <v>0</v>
      </c>
    </row>
    <row r="109" spans="1:9" ht="28.8" x14ac:dyDescent="0.3">
      <c r="A109" s="81">
        <v>376</v>
      </c>
      <c r="B109" s="299" t="s">
        <v>29</v>
      </c>
      <c r="D109">
        <v>0</v>
      </c>
      <c r="E109">
        <v>0</v>
      </c>
      <c r="F109">
        <v>0</v>
      </c>
      <c r="G109">
        <v>0</v>
      </c>
      <c r="H109">
        <v>0</v>
      </c>
      <c r="I109">
        <v>0</v>
      </c>
    </row>
    <row r="110" spans="1:9" ht="28.8" x14ac:dyDescent="0.3">
      <c r="A110" s="81">
        <v>377</v>
      </c>
      <c r="B110" s="299" t="s">
        <v>30</v>
      </c>
      <c r="D110">
        <v>0</v>
      </c>
      <c r="E110">
        <v>0</v>
      </c>
      <c r="F110">
        <v>0</v>
      </c>
      <c r="G110">
        <v>0</v>
      </c>
      <c r="H110">
        <v>0</v>
      </c>
      <c r="I110">
        <v>0</v>
      </c>
    </row>
    <row r="111" spans="1:9" ht="28.8" x14ac:dyDescent="0.3">
      <c r="A111" s="81">
        <v>378</v>
      </c>
      <c r="B111" s="299" t="s">
        <v>31</v>
      </c>
      <c r="D111">
        <v>0</v>
      </c>
      <c r="E111">
        <v>0</v>
      </c>
      <c r="F111">
        <v>0</v>
      </c>
      <c r="G111">
        <v>0</v>
      </c>
      <c r="H111">
        <v>0</v>
      </c>
      <c r="I111">
        <v>0</v>
      </c>
    </row>
    <row r="112" spans="1:9" ht="28.8" x14ac:dyDescent="0.3">
      <c r="A112" s="81">
        <v>379</v>
      </c>
      <c r="B112" s="299" t="s">
        <v>38</v>
      </c>
      <c r="D112">
        <v>0</v>
      </c>
      <c r="E112">
        <v>0</v>
      </c>
      <c r="F112">
        <v>0</v>
      </c>
      <c r="G112">
        <v>0</v>
      </c>
      <c r="H112">
        <v>0</v>
      </c>
      <c r="I112">
        <v>0</v>
      </c>
    </row>
    <row r="113" spans="1:9" ht="28.8" x14ac:dyDescent="0.3">
      <c r="A113" s="81">
        <v>380</v>
      </c>
      <c r="B113" s="299" t="s">
        <v>41</v>
      </c>
      <c r="D113">
        <v>0</v>
      </c>
      <c r="E113">
        <v>0</v>
      </c>
      <c r="F113">
        <v>0</v>
      </c>
      <c r="G113">
        <v>0</v>
      </c>
      <c r="H113">
        <v>0</v>
      </c>
      <c r="I113">
        <v>0</v>
      </c>
    </row>
    <row r="114" spans="1:9" ht="28.8" x14ac:dyDescent="0.3">
      <c r="A114" s="81">
        <v>381</v>
      </c>
      <c r="B114" s="299" t="s">
        <v>33</v>
      </c>
      <c r="D114">
        <v>0</v>
      </c>
      <c r="E114">
        <v>0</v>
      </c>
      <c r="F114">
        <v>0</v>
      </c>
      <c r="G114">
        <v>0</v>
      </c>
      <c r="H114">
        <v>0</v>
      </c>
      <c r="I114">
        <v>0</v>
      </c>
    </row>
    <row r="115" spans="1:9" ht="28.8" x14ac:dyDescent="0.3">
      <c r="A115" s="81">
        <v>382</v>
      </c>
      <c r="B115" s="299" t="s">
        <v>34</v>
      </c>
      <c r="D115">
        <v>0</v>
      </c>
      <c r="E115">
        <v>0</v>
      </c>
      <c r="F115">
        <v>0</v>
      </c>
      <c r="G115">
        <v>0</v>
      </c>
      <c r="H115">
        <v>0</v>
      </c>
      <c r="I115">
        <v>0</v>
      </c>
    </row>
    <row r="116" spans="1:9" x14ac:dyDescent="0.3">
      <c r="A116" s="81">
        <v>383</v>
      </c>
      <c r="B116" s="299" t="s">
        <v>84</v>
      </c>
      <c r="D116">
        <v>0</v>
      </c>
      <c r="E116">
        <v>0</v>
      </c>
      <c r="F116">
        <v>0</v>
      </c>
      <c r="G116">
        <v>0</v>
      </c>
      <c r="H116">
        <v>0</v>
      </c>
      <c r="I116">
        <v>0</v>
      </c>
    </row>
    <row r="117" spans="1:9" ht="28.8" x14ac:dyDescent="0.3">
      <c r="A117" s="81">
        <v>384</v>
      </c>
      <c r="B117" s="299" t="s">
        <v>44</v>
      </c>
      <c r="D117">
        <v>0</v>
      </c>
      <c r="E117">
        <v>0</v>
      </c>
      <c r="F117">
        <v>0</v>
      </c>
      <c r="G117">
        <v>0</v>
      </c>
      <c r="H117">
        <v>0</v>
      </c>
      <c r="I117">
        <v>0</v>
      </c>
    </row>
    <row r="118" spans="1:9" ht="28.8" x14ac:dyDescent="0.3">
      <c r="A118" s="81">
        <v>385</v>
      </c>
      <c r="B118" s="299" t="s">
        <v>35</v>
      </c>
      <c r="D118">
        <v>0</v>
      </c>
      <c r="E118">
        <v>0</v>
      </c>
      <c r="F118">
        <v>0</v>
      </c>
      <c r="G118">
        <v>0</v>
      </c>
      <c r="H118">
        <v>0</v>
      </c>
      <c r="I118">
        <v>0</v>
      </c>
    </row>
    <row r="119" spans="1:9" x14ac:dyDescent="0.3">
      <c r="A119" s="81">
        <v>386</v>
      </c>
      <c r="B119" s="299" t="s">
        <v>60</v>
      </c>
      <c r="D119">
        <v>0</v>
      </c>
      <c r="E119">
        <v>0</v>
      </c>
      <c r="F119">
        <v>0</v>
      </c>
      <c r="G119">
        <v>0</v>
      </c>
      <c r="H119">
        <v>0</v>
      </c>
      <c r="I119">
        <v>0</v>
      </c>
    </row>
    <row r="120" spans="1:9" x14ac:dyDescent="0.3">
      <c r="A120" s="81">
        <v>387</v>
      </c>
      <c r="B120" s="299" t="s">
        <v>61</v>
      </c>
      <c r="D120">
        <v>0</v>
      </c>
      <c r="E120">
        <v>0</v>
      </c>
      <c r="F120">
        <v>0</v>
      </c>
      <c r="G120">
        <v>0</v>
      </c>
      <c r="H120">
        <v>0</v>
      </c>
      <c r="I120">
        <v>0</v>
      </c>
    </row>
    <row r="121" spans="1:9" x14ac:dyDescent="0.3">
      <c r="A121" s="81">
        <v>388</v>
      </c>
      <c r="B121" s="299" t="s">
        <v>56</v>
      </c>
      <c r="D121">
        <v>0</v>
      </c>
      <c r="E121">
        <v>0</v>
      </c>
      <c r="F121">
        <v>0</v>
      </c>
      <c r="G121">
        <v>0</v>
      </c>
      <c r="H121">
        <v>0</v>
      </c>
      <c r="I121">
        <v>0</v>
      </c>
    </row>
    <row r="122" spans="1:9" x14ac:dyDescent="0.3">
      <c r="A122" s="81">
        <v>389</v>
      </c>
      <c r="B122" s="299" t="s">
        <v>62</v>
      </c>
      <c r="D122">
        <v>0</v>
      </c>
      <c r="E122">
        <v>0</v>
      </c>
      <c r="F122">
        <v>0</v>
      </c>
      <c r="G122">
        <v>0</v>
      </c>
      <c r="H122">
        <v>0</v>
      </c>
      <c r="I122">
        <v>0</v>
      </c>
    </row>
    <row r="123" spans="1:9" x14ac:dyDescent="0.3">
      <c r="A123" s="81">
        <v>391</v>
      </c>
      <c r="B123" s="299" t="s">
        <v>67</v>
      </c>
      <c r="D123">
        <v>0</v>
      </c>
      <c r="E123">
        <v>0</v>
      </c>
      <c r="F123">
        <v>0</v>
      </c>
      <c r="G123">
        <v>0</v>
      </c>
      <c r="H123">
        <v>0</v>
      </c>
      <c r="I123">
        <v>0</v>
      </c>
    </row>
    <row r="124" spans="1:9" x14ac:dyDescent="0.3">
      <c r="A124" s="81">
        <v>500</v>
      </c>
      <c r="B124" s="299" t="s">
        <v>51</v>
      </c>
      <c r="D124">
        <v>0</v>
      </c>
      <c r="E124">
        <v>0</v>
      </c>
      <c r="F124">
        <v>0</v>
      </c>
      <c r="G124">
        <v>0</v>
      </c>
      <c r="H124">
        <v>0</v>
      </c>
      <c r="I124">
        <v>0</v>
      </c>
    </row>
    <row r="125" spans="1:9" ht="28.8" x14ac:dyDescent="0.3">
      <c r="A125" s="81">
        <v>502</v>
      </c>
      <c r="B125" s="299" t="s">
        <v>53</v>
      </c>
      <c r="D125">
        <v>0</v>
      </c>
      <c r="E125">
        <v>0</v>
      </c>
      <c r="F125">
        <v>0</v>
      </c>
      <c r="G125">
        <v>0</v>
      </c>
      <c r="H125">
        <v>0</v>
      </c>
      <c r="I125">
        <v>0</v>
      </c>
    </row>
    <row r="126" spans="1:9" x14ac:dyDescent="0.3">
      <c r="A126" s="81">
        <v>503</v>
      </c>
      <c r="B126" s="299" t="s">
        <v>54</v>
      </c>
      <c r="D126">
        <v>0</v>
      </c>
      <c r="E126">
        <v>0</v>
      </c>
      <c r="F126">
        <v>0</v>
      </c>
      <c r="G126">
        <v>0</v>
      </c>
      <c r="H126">
        <v>0</v>
      </c>
      <c r="I126">
        <v>0</v>
      </c>
    </row>
    <row r="127" spans="1:9" ht="28.8" x14ac:dyDescent="0.3">
      <c r="A127" s="81">
        <v>504</v>
      </c>
      <c r="B127" s="299" t="s">
        <v>58</v>
      </c>
      <c r="D127">
        <v>0</v>
      </c>
      <c r="E127">
        <v>0</v>
      </c>
      <c r="F127">
        <v>0</v>
      </c>
      <c r="G127">
        <v>0</v>
      </c>
      <c r="H127">
        <v>0</v>
      </c>
      <c r="I127">
        <v>0</v>
      </c>
    </row>
    <row r="128" spans="1:9" ht="28.8" x14ac:dyDescent="0.3">
      <c r="A128" s="81">
        <v>505</v>
      </c>
      <c r="B128" s="299" t="s">
        <v>59</v>
      </c>
      <c r="D128">
        <v>0</v>
      </c>
      <c r="E128">
        <v>0</v>
      </c>
      <c r="F128">
        <v>0</v>
      </c>
      <c r="G128">
        <v>0</v>
      </c>
      <c r="H128">
        <v>0</v>
      </c>
      <c r="I128">
        <v>0</v>
      </c>
    </row>
    <row r="129" spans="1:9" ht="28.8" x14ac:dyDescent="0.3">
      <c r="A129" s="81">
        <v>506</v>
      </c>
      <c r="B129" s="299" t="s">
        <v>64</v>
      </c>
      <c r="D129">
        <v>0</v>
      </c>
      <c r="E129">
        <v>0</v>
      </c>
      <c r="F129">
        <v>0</v>
      </c>
      <c r="G129">
        <v>0</v>
      </c>
      <c r="H129">
        <v>0</v>
      </c>
      <c r="I129">
        <v>0</v>
      </c>
    </row>
    <row r="130" spans="1:9" ht="28.8" x14ac:dyDescent="0.3">
      <c r="A130" s="81">
        <v>507</v>
      </c>
      <c r="B130" s="299" t="s">
        <v>347</v>
      </c>
      <c r="D130">
        <v>0</v>
      </c>
      <c r="E130">
        <v>0</v>
      </c>
      <c r="F130">
        <v>0</v>
      </c>
      <c r="G130">
        <v>0</v>
      </c>
      <c r="H130">
        <v>0</v>
      </c>
      <c r="I130">
        <v>0</v>
      </c>
    </row>
    <row r="131" spans="1:9" x14ac:dyDescent="0.3">
      <c r="A131" s="81">
        <v>508</v>
      </c>
      <c r="B131" s="299" t="s">
        <v>77</v>
      </c>
      <c r="D131">
        <v>0</v>
      </c>
      <c r="E131">
        <v>0</v>
      </c>
      <c r="F131">
        <v>0</v>
      </c>
      <c r="G131">
        <v>0</v>
      </c>
      <c r="H131">
        <v>0</v>
      </c>
      <c r="I131">
        <v>0</v>
      </c>
    </row>
    <row r="132" spans="1:9" x14ac:dyDescent="0.3">
      <c r="A132" s="81">
        <v>509</v>
      </c>
      <c r="B132" s="299" t="s">
        <v>78</v>
      </c>
      <c r="D132">
        <v>0</v>
      </c>
      <c r="E132">
        <v>0</v>
      </c>
      <c r="F132">
        <v>0</v>
      </c>
      <c r="G132">
        <v>0</v>
      </c>
      <c r="H132">
        <v>0</v>
      </c>
      <c r="I132">
        <v>0</v>
      </c>
    </row>
    <row r="133" spans="1:9" ht="28.8" x14ac:dyDescent="0.3">
      <c r="A133" s="81">
        <v>510</v>
      </c>
      <c r="B133" s="299" t="s">
        <v>83</v>
      </c>
      <c r="D133">
        <v>0</v>
      </c>
      <c r="E133">
        <v>0</v>
      </c>
      <c r="F133">
        <v>0</v>
      </c>
      <c r="G133">
        <v>0</v>
      </c>
      <c r="H133">
        <v>0</v>
      </c>
      <c r="I133">
        <v>0</v>
      </c>
    </row>
    <row r="134" spans="1:9" ht="28.8" x14ac:dyDescent="0.3">
      <c r="A134" s="81">
        <v>511</v>
      </c>
      <c r="B134" s="299" t="s">
        <v>88</v>
      </c>
      <c r="D134">
        <v>0</v>
      </c>
      <c r="E134">
        <v>0</v>
      </c>
      <c r="F134">
        <v>0</v>
      </c>
      <c r="G134">
        <v>0</v>
      </c>
      <c r="H134">
        <v>0</v>
      </c>
      <c r="I134">
        <v>0</v>
      </c>
    </row>
    <row r="135" spans="1:9" x14ac:dyDescent="0.3">
      <c r="A135" s="81">
        <v>512</v>
      </c>
      <c r="B135" s="299" t="s">
        <v>114</v>
      </c>
      <c r="D135">
        <v>0</v>
      </c>
      <c r="E135">
        <v>0</v>
      </c>
      <c r="F135">
        <v>0</v>
      </c>
      <c r="G135">
        <v>0</v>
      </c>
      <c r="H135">
        <v>0</v>
      </c>
      <c r="I135">
        <v>0</v>
      </c>
    </row>
    <row r="136" spans="1:9" ht="28.8" x14ac:dyDescent="0.3">
      <c r="A136" s="81">
        <v>513</v>
      </c>
      <c r="B136" s="299" t="s">
        <v>120</v>
      </c>
      <c r="D136">
        <v>0</v>
      </c>
      <c r="E136">
        <v>0</v>
      </c>
      <c r="F136">
        <v>0</v>
      </c>
      <c r="G136">
        <v>0</v>
      </c>
      <c r="H136">
        <v>0</v>
      </c>
      <c r="I136">
        <v>0</v>
      </c>
    </row>
    <row r="137" spans="1:9" ht="28.8" x14ac:dyDescent="0.3">
      <c r="A137" s="81">
        <v>514</v>
      </c>
      <c r="B137" s="299" t="s">
        <v>121</v>
      </c>
      <c r="D137">
        <v>0</v>
      </c>
      <c r="E137">
        <v>0</v>
      </c>
      <c r="F137">
        <v>0</v>
      </c>
      <c r="G137">
        <v>0</v>
      </c>
      <c r="H137">
        <v>0</v>
      </c>
      <c r="I137">
        <v>0</v>
      </c>
    </row>
    <row r="138" spans="1:9" x14ac:dyDescent="0.3">
      <c r="A138" s="81">
        <v>515</v>
      </c>
      <c r="B138" s="299" t="s">
        <v>132</v>
      </c>
      <c r="D138">
        <v>0</v>
      </c>
      <c r="E138">
        <v>0</v>
      </c>
      <c r="F138">
        <v>0</v>
      </c>
      <c r="G138">
        <v>0</v>
      </c>
      <c r="H138">
        <v>0</v>
      </c>
      <c r="I138">
        <v>0</v>
      </c>
    </row>
    <row r="139" spans="1:9" ht="28.8" x14ac:dyDescent="0.3">
      <c r="A139" s="81">
        <v>516</v>
      </c>
      <c r="B139" s="299" t="s">
        <v>133</v>
      </c>
      <c r="D139">
        <v>0</v>
      </c>
      <c r="E139">
        <v>0</v>
      </c>
      <c r="F139">
        <v>0</v>
      </c>
      <c r="G139">
        <v>0</v>
      </c>
      <c r="H139">
        <v>0</v>
      </c>
      <c r="I139">
        <v>0</v>
      </c>
    </row>
    <row r="140" spans="1:9" x14ac:dyDescent="0.3">
      <c r="A140" s="81">
        <v>517</v>
      </c>
      <c r="B140" s="299" t="s">
        <v>134</v>
      </c>
      <c r="D140">
        <v>0</v>
      </c>
      <c r="E140">
        <v>0</v>
      </c>
      <c r="F140">
        <v>0</v>
      </c>
      <c r="G140">
        <v>0</v>
      </c>
      <c r="H140">
        <v>0</v>
      </c>
      <c r="I140">
        <v>0</v>
      </c>
    </row>
    <row r="141" spans="1:9" ht="28.8" x14ac:dyDescent="0.3">
      <c r="A141" s="81">
        <v>518</v>
      </c>
      <c r="B141" s="299" t="s">
        <v>135</v>
      </c>
      <c r="D141">
        <v>0</v>
      </c>
      <c r="E141">
        <v>0</v>
      </c>
      <c r="F141">
        <v>0</v>
      </c>
      <c r="G141">
        <v>0</v>
      </c>
      <c r="H141">
        <v>0</v>
      </c>
      <c r="I141">
        <v>0</v>
      </c>
    </row>
    <row r="142" spans="1:9" x14ac:dyDescent="0.3">
      <c r="A142" s="81">
        <v>519</v>
      </c>
      <c r="B142" s="299" t="s">
        <v>136</v>
      </c>
      <c r="D142">
        <v>0</v>
      </c>
      <c r="E142">
        <v>0</v>
      </c>
      <c r="F142">
        <v>0</v>
      </c>
      <c r="G142">
        <v>0</v>
      </c>
      <c r="H142">
        <v>0</v>
      </c>
      <c r="I142">
        <v>0</v>
      </c>
    </row>
    <row r="143" spans="1:9" ht="28.8" x14ac:dyDescent="0.3">
      <c r="A143" s="81">
        <v>520</v>
      </c>
      <c r="B143" s="299" t="s">
        <v>137</v>
      </c>
      <c r="D143">
        <v>0</v>
      </c>
      <c r="E143">
        <v>0</v>
      </c>
      <c r="F143">
        <v>0</v>
      </c>
      <c r="G143">
        <v>0</v>
      </c>
      <c r="H143">
        <v>0</v>
      </c>
      <c r="I143">
        <v>0</v>
      </c>
    </row>
    <row r="144" spans="1:9" x14ac:dyDescent="0.3">
      <c r="A144" s="81">
        <v>521</v>
      </c>
      <c r="B144" s="299" t="s">
        <v>138</v>
      </c>
      <c r="D144">
        <v>0</v>
      </c>
      <c r="E144">
        <v>0</v>
      </c>
      <c r="F144">
        <v>0</v>
      </c>
      <c r="G144">
        <v>0</v>
      </c>
      <c r="H144">
        <v>0</v>
      </c>
      <c r="I144">
        <v>0</v>
      </c>
    </row>
    <row r="145" spans="1:9" ht="28.8" x14ac:dyDescent="0.3">
      <c r="A145" s="81">
        <v>522</v>
      </c>
      <c r="B145" s="299" t="s">
        <v>139</v>
      </c>
      <c r="D145">
        <v>0</v>
      </c>
      <c r="E145">
        <v>0</v>
      </c>
      <c r="F145">
        <v>0</v>
      </c>
      <c r="G145">
        <v>0</v>
      </c>
      <c r="H145">
        <v>0</v>
      </c>
      <c r="I145">
        <v>0</v>
      </c>
    </row>
    <row r="146" spans="1:9" x14ac:dyDescent="0.3">
      <c r="A146" s="81">
        <v>523</v>
      </c>
      <c r="B146" s="299" t="s">
        <v>140</v>
      </c>
      <c r="D146">
        <v>0</v>
      </c>
      <c r="E146">
        <v>0</v>
      </c>
      <c r="F146">
        <v>0</v>
      </c>
      <c r="G146">
        <v>0</v>
      </c>
      <c r="H146">
        <v>0</v>
      </c>
      <c r="I146">
        <v>0</v>
      </c>
    </row>
    <row r="147" spans="1:9" ht="28.8" x14ac:dyDescent="0.3">
      <c r="A147" s="81">
        <v>524</v>
      </c>
      <c r="B147" s="299" t="s">
        <v>141</v>
      </c>
      <c r="D147">
        <v>0</v>
      </c>
      <c r="E147">
        <v>0</v>
      </c>
      <c r="F147">
        <v>0</v>
      </c>
      <c r="G147">
        <v>0</v>
      </c>
      <c r="H147">
        <v>0</v>
      </c>
      <c r="I147">
        <v>0</v>
      </c>
    </row>
    <row r="148" spans="1:9" x14ac:dyDescent="0.3">
      <c r="A148" s="81">
        <v>525</v>
      </c>
      <c r="B148" s="299" t="s">
        <v>142</v>
      </c>
      <c r="D148">
        <v>0</v>
      </c>
      <c r="E148">
        <v>0</v>
      </c>
      <c r="F148">
        <v>0</v>
      </c>
      <c r="G148">
        <v>0</v>
      </c>
      <c r="H148">
        <v>0</v>
      </c>
      <c r="I148">
        <v>0</v>
      </c>
    </row>
    <row r="149" spans="1:9" ht="28.8" x14ac:dyDescent="0.3">
      <c r="A149" s="81">
        <v>526</v>
      </c>
      <c r="B149" s="299" t="s">
        <v>143</v>
      </c>
      <c r="D149">
        <v>0</v>
      </c>
      <c r="E149">
        <v>0</v>
      </c>
      <c r="F149">
        <v>0</v>
      </c>
      <c r="G149">
        <v>0</v>
      </c>
      <c r="H149">
        <v>0</v>
      </c>
      <c r="I149">
        <v>0</v>
      </c>
    </row>
    <row r="150" spans="1:9" ht="28.8" x14ac:dyDescent="0.3">
      <c r="A150" s="81">
        <v>527</v>
      </c>
      <c r="B150" s="299" t="s">
        <v>144</v>
      </c>
      <c r="D150">
        <v>0</v>
      </c>
      <c r="E150">
        <v>0</v>
      </c>
      <c r="F150">
        <v>0</v>
      </c>
      <c r="G150">
        <v>0</v>
      </c>
      <c r="H150">
        <v>0</v>
      </c>
      <c r="I150">
        <v>0</v>
      </c>
    </row>
    <row r="151" spans="1:9" ht="28.8" x14ac:dyDescent="0.3">
      <c r="A151" s="81">
        <v>528</v>
      </c>
      <c r="B151" s="299" t="s">
        <v>127</v>
      </c>
      <c r="D151">
        <v>0</v>
      </c>
      <c r="E151">
        <v>0</v>
      </c>
      <c r="F151">
        <v>0</v>
      </c>
      <c r="G151">
        <v>0</v>
      </c>
      <c r="H151">
        <v>0</v>
      </c>
      <c r="I151">
        <v>0</v>
      </c>
    </row>
    <row r="152" spans="1:9" ht="28.8" x14ac:dyDescent="0.3">
      <c r="A152" s="81">
        <v>529</v>
      </c>
      <c r="B152" s="299" t="s">
        <v>128</v>
      </c>
      <c r="D152">
        <v>0</v>
      </c>
      <c r="E152">
        <v>0</v>
      </c>
      <c r="F152">
        <v>0</v>
      </c>
      <c r="G152">
        <v>0</v>
      </c>
      <c r="H152">
        <v>0</v>
      </c>
      <c r="I152">
        <v>0</v>
      </c>
    </row>
    <row r="153" spans="1:9" ht="28.8" x14ac:dyDescent="0.3">
      <c r="A153" s="81">
        <v>530</v>
      </c>
      <c r="B153" s="299" t="s">
        <v>129</v>
      </c>
      <c r="D153">
        <v>0</v>
      </c>
      <c r="E153">
        <v>0</v>
      </c>
      <c r="F153">
        <v>0</v>
      </c>
      <c r="G153">
        <v>0</v>
      </c>
      <c r="H153">
        <v>0</v>
      </c>
      <c r="I153">
        <v>0</v>
      </c>
    </row>
    <row r="154" spans="1:9" ht="28.8" x14ac:dyDescent="0.3">
      <c r="A154" s="81">
        <v>531</v>
      </c>
      <c r="B154" s="299" t="s">
        <v>130</v>
      </c>
      <c r="D154">
        <v>0</v>
      </c>
      <c r="E154">
        <v>0</v>
      </c>
      <c r="F154">
        <v>0</v>
      </c>
      <c r="G154">
        <v>0</v>
      </c>
      <c r="H154">
        <v>0</v>
      </c>
      <c r="I154">
        <v>0</v>
      </c>
    </row>
    <row r="155" spans="1:9" x14ac:dyDescent="0.3">
      <c r="A155" s="81">
        <v>532</v>
      </c>
      <c r="B155" s="299" t="s">
        <v>348</v>
      </c>
      <c r="D155">
        <v>0</v>
      </c>
      <c r="E155">
        <v>0</v>
      </c>
      <c r="F155">
        <v>0</v>
      </c>
      <c r="G155">
        <v>0</v>
      </c>
      <c r="H155">
        <v>0</v>
      </c>
      <c r="I155">
        <v>0</v>
      </c>
    </row>
    <row r="156" spans="1:9" x14ac:dyDescent="0.3">
      <c r="A156" s="81">
        <v>533</v>
      </c>
      <c r="B156" s="299" t="s">
        <v>349</v>
      </c>
      <c r="D156">
        <v>0</v>
      </c>
      <c r="E156">
        <v>0</v>
      </c>
      <c r="F156">
        <v>0</v>
      </c>
      <c r="G156">
        <v>0</v>
      </c>
      <c r="H156">
        <v>0</v>
      </c>
      <c r="I156">
        <v>0</v>
      </c>
    </row>
    <row r="157" spans="1:9" ht="28.8" x14ac:dyDescent="0.3">
      <c r="A157" s="81">
        <v>534</v>
      </c>
      <c r="B157" s="299" t="s">
        <v>350</v>
      </c>
      <c r="D157">
        <v>842977</v>
      </c>
      <c r="E157">
        <v>3180745</v>
      </c>
      <c r="F157">
        <v>1343316</v>
      </c>
      <c r="G157">
        <v>2180953</v>
      </c>
      <c r="H157">
        <v>5799420</v>
      </c>
      <c r="I157">
        <v>1485601</v>
      </c>
    </row>
    <row r="158" spans="1:9" ht="28.8" x14ac:dyDescent="0.3">
      <c r="A158" s="81">
        <v>535</v>
      </c>
      <c r="B158" s="299" t="s">
        <v>115</v>
      </c>
      <c r="D158">
        <v>0</v>
      </c>
      <c r="E158">
        <v>0</v>
      </c>
      <c r="F158">
        <v>0</v>
      </c>
      <c r="G158">
        <v>0</v>
      </c>
      <c r="H158">
        <v>0</v>
      </c>
      <c r="I158">
        <v>0</v>
      </c>
    </row>
    <row r="159" spans="1:9" ht="28.8" x14ac:dyDescent="0.3">
      <c r="A159" s="81">
        <v>536</v>
      </c>
      <c r="B159" s="299" t="s">
        <v>65</v>
      </c>
      <c r="D159">
        <v>0</v>
      </c>
      <c r="E159">
        <v>0</v>
      </c>
      <c r="F159">
        <v>0</v>
      </c>
      <c r="G159">
        <v>0</v>
      </c>
      <c r="H159">
        <v>0</v>
      </c>
      <c r="I159">
        <v>0</v>
      </c>
    </row>
    <row r="160" spans="1:9" ht="28.8" x14ac:dyDescent="0.3">
      <c r="A160" s="81">
        <v>537</v>
      </c>
      <c r="B160" s="299" t="s">
        <v>150</v>
      </c>
      <c r="D160">
        <v>0</v>
      </c>
      <c r="E160">
        <v>0</v>
      </c>
      <c r="F160">
        <v>0</v>
      </c>
      <c r="G160">
        <v>0</v>
      </c>
      <c r="H160">
        <v>0</v>
      </c>
      <c r="I160">
        <v>0</v>
      </c>
    </row>
    <row r="161" spans="1:9" ht="28.8" x14ac:dyDescent="0.3">
      <c r="A161" s="81">
        <v>538</v>
      </c>
      <c r="B161" s="299" t="s">
        <v>149</v>
      </c>
      <c r="D161">
        <v>0</v>
      </c>
      <c r="E161">
        <v>0</v>
      </c>
      <c r="F161">
        <v>0</v>
      </c>
      <c r="G161">
        <v>0</v>
      </c>
      <c r="H161">
        <v>0</v>
      </c>
      <c r="I161">
        <v>0</v>
      </c>
    </row>
    <row r="162" spans="1:9" ht="28.8" x14ac:dyDescent="0.3">
      <c r="A162" s="81">
        <v>540</v>
      </c>
      <c r="B162" s="299" t="s">
        <v>123</v>
      </c>
      <c r="D162">
        <v>0</v>
      </c>
      <c r="E162">
        <v>0</v>
      </c>
      <c r="F162">
        <v>0</v>
      </c>
      <c r="G162">
        <v>0</v>
      </c>
      <c r="H162">
        <v>0</v>
      </c>
      <c r="I162">
        <v>0</v>
      </c>
    </row>
    <row r="163" spans="1:9" ht="43.2" x14ac:dyDescent="0.3">
      <c r="A163" s="81">
        <v>541</v>
      </c>
      <c r="B163" s="299" t="s">
        <v>168</v>
      </c>
      <c r="D163">
        <v>0</v>
      </c>
      <c r="E163">
        <v>0</v>
      </c>
      <c r="F163">
        <v>0</v>
      </c>
      <c r="G163">
        <v>0</v>
      </c>
      <c r="H163">
        <v>0</v>
      </c>
      <c r="I163">
        <v>0</v>
      </c>
    </row>
    <row r="164" spans="1:9" ht="43.2" x14ac:dyDescent="0.3">
      <c r="A164" s="81">
        <v>542</v>
      </c>
      <c r="B164" s="299" t="s">
        <v>351</v>
      </c>
      <c r="D164">
        <v>0</v>
      </c>
      <c r="E164">
        <v>0</v>
      </c>
      <c r="F164">
        <v>0</v>
      </c>
      <c r="G164">
        <v>0</v>
      </c>
      <c r="H164">
        <v>0</v>
      </c>
      <c r="I164">
        <v>0</v>
      </c>
    </row>
    <row r="165" spans="1:9" ht="28.8" x14ac:dyDescent="0.3">
      <c r="A165" s="81">
        <v>544</v>
      </c>
      <c r="B165" s="299" t="s">
        <v>18</v>
      </c>
      <c r="D165">
        <v>0</v>
      </c>
      <c r="E165">
        <v>0</v>
      </c>
      <c r="F165">
        <v>0</v>
      </c>
      <c r="G165">
        <v>0</v>
      </c>
      <c r="H165">
        <v>0</v>
      </c>
      <c r="I165">
        <v>0</v>
      </c>
    </row>
    <row r="166" spans="1:9" ht="28.8" x14ac:dyDescent="0.3">
      <c r="A166" s="81">
        <v>545</v>
      </c>
      <c r="B166" s="299" t="s">
        <v>19</v>
      </c>
      <c r="D166">
        <v>0</v>
      </c>
      <c r="E166">
        <v>0</v>
      </c>
      <c r="F166">
        <v>0</v>
      </c>
      <c r="G166">
        <v>0</v>
      </c>
      <c r="H166">
        <v>0</v>
      </c>
      <c r="I166">
        <v>0</v>
      </c>
    </row>
    <row r="167" spans="1:9" x14ac:dyDescent="0.3">
      <c r="A167" s="81">
        <v>546</v>
      </c>
      <c r="B167" s="299" t="s">
        <v>352</v>
      </c>
      <c r="D167">
        <v>0</v>
      </c>
      <c r="E167">
        <v>0</v>
      </c>
      <c r="F167">
        <v>0</v>
      </c>
      <c r="G167">
        <v>0</v>
      </c>
      <c r="H167">
        <v>0</v>
      </c>
      <c r="I167">
        <v>0</v>
      </c>
    </row>
    <row r="168" spans="1:9" ht="72" x14ac:dyDescent="0.3">
      <c r="A168" s="81">
        <v>547</v>
      </c>
      <c r="B168" s="299" t="s">
        <v>353</v>
      </c>
      <c r="D168">
        <v>2</v>
      </c>
      <c r="E168">
        <v>3</v>
      </c>
      <c r="F168">
        <v>3</v>
      </c>
      <c r="G168">
        <v>1</v>
      </c>
      <c r="H168">
        <v>1</v>
      </c>
      <c r="I168">
        <v>3</v>
      </c>
    </row>
    <row r="169" spans="1:9" ht="43.2" x14ac:dyDescent="0.3">
      <c r="A169" s="81">
        <v>554</v>
      </c>
      <c r="B169" s="299" t="s">
        <v>171</v>
      </c>
      <c r="D169">
        <v>25709171</v>
      </c>
      <c r="E169">
        <v>13562503</v>
      </c>
      <c r="F169">
        <v>25038836</v>
      </c>
      <c r="G169">
        <v>15858773</v>
      </c>
      <c r="H169">
        <v>31757539</v>
      </c>
      <c r="I169">
        <v>30547376</v>
      </c>
    </row>
    <row r="170" spans="1:9" ht="43.2" x14ac:dyDescent="0.3">
      <c r="A170" s="81">
        <v>555</v>
      </c>
      <c r="B170" s="299" t="s">
        <v>172</v>
      </c>
      <c r="D170">
        <v>18661623</v>
      </c>
      <c r="E170">
        <v>9862217</v>
      </c>
      <c r="F170">
        <v>21910404</v>
      </c>
      <c r="G170">
        <v>10163598</v>
      </c>
      <c r="H170">
        <v>26594484</v>
      </c>
      <c r="I170">
        <v>23205055</v>
      </c>
    </row>
    <row r="171" spans="1:9" ht="43.2" x14ac:dyDescent="0.3">
      <c r="A171" s="81">
        <v>556</v>
      </c>
      <c r="B171" s="299" t="s">
        <v>173</v>
      </c>
      <c r="D171">
        <v>52746899</v>
      </c>
      <c r="E171">
        <v>34605676</v>
      </c>
      <c r="F171">
        <v>39599004</v>
      </c>
      <c r="G171">
        <v>31968838</v>
      </c>
      <c r="H171">
        <v>65609851</v>
      </c>
      <c r="I171">
        <v>61783910</v>
      </c>
    </row>
    <row r="172" spans="1:9" ht="43.2" x14ac:dyDescent="0.3">
      <c r="A172" s="81">
        <v>557</v>
      </c>
      <c r="B172" s="299" t="s">
        <v>174</v>
      </c>
      <c r="D172">
        <v>42985048</v>
      </c>
      <c r="E172">
        <v>32317114</v>
      </c>
      <c r="F172">
        <v>38055293</v>
      </c>
      <c r="G172">
        <v>31376918</v>
      </c>
      <c r="H172">
        <v>47715995</v>
      </c>
      <c r="I172">
        <v>59072703</v>
      </c>
    </row>
    <row r="173" spans="1:9" ht="28.8" x14ac:dyDescent="0.3">
      <c r="A173" s="81">
        <v>558</v>
      </c>
      <c r="B173" s="299" t="s">
        <v>354</v>
      </c>
      <c r="D173">
        <v>114511600</v>
      </c>
      <c r="E173">
        <v>83206060</v>
      </c>
      <c r="F173">
        <v>79405122</v>
      </c>
      <c r="G173">
        <v>78155115</v>
      </c>
      <c r="H173">
        <v>67396558</v>
      </c>
      <c r="I173">
        <v>89011099</v>
      </c>
    </row>
    <row r="174" spans="1:9" ht="28.8" x14ac:dyDescent="0.3">
      <c r="A174" s="81">
        <v>559</v>
      </c>
      <c r="B174" s="299" t="s">
        <v>355</v>
      </c>
      <c r="D174">
        <v>75933884</v>
      </c>
      <c r="E174">
        <v>47536336</v>
      </c>
      <c r="F174">
        <v>50917487</v>
      </c>
      <c r="G174">
        <v>48737288</v>
      </c>
      <c r="H174">
        <v>68292192</v>
      </c>
      <c r="I174">
        <v>55551671</v>
      </c>
    </row>
    <row r="175" spans="1:9" ht="28.8" x14ac:dyDescent="0.3">
      <c r="A175" s="81">
        <v>560</v>
      </c>
      <c r="B175" s="299" t="s">
        <v>356</v>
      </c>
      <c r="D175">
        <v>39312150</v>
      </c>
      <c r="E175">
        <v>20410489</v>
      </c>
      <c r="F175">
        <v>26356216</v>
      </c>
      <c r="G175">
        <v>14595927</v>
      </c>
      <c r="H175">
        <v>32884698</v>
      </c>
      <c r="I175">
        <v>44824984</v>
      </c>
    </row>
    <row r="176" spans="1:9" ht="43.2" x14ac:dyDescent="0.3">
      <c r="A176" s="81">
        <v>561</v>
      </c>
      <c r="B176" s="299" t="s">
        <v>357</v>
      </c>
      <c r="D176">
        <v>0</v>
      </c>
      <c r="E176">
        <v>0</v>
      </c>
      <c r="F176">
        <v>0</v>
      </c>
      <c r="G176">
        <v>460960</v>
      </c>
      <c r="H176">
        <v>410813</v>
      </c>
      <c r="I176">
        <v>0</v>
      </c>
    </row>
    <row r="177" spans="1:9" ht="28.8" x14ac:dyDescent="0.3">
      <c r="A177" s="81">
        <v>562</v>
      </c>
      <c r="B177" s="299" t="s">
        <v>358</v>
      </c>
      <c r="D177">
        <v>0</v>
      </c>
      <c r="E177">
        <v>0</v>
      </c>
      <c r="F177">
        <v>0</v>
      </c>
      <c r="G177">
        <v>0</v>
      </c>
      <c r="H177">
        <v>0</v>
      </c>
      <c r="I177">
        <v>0</v>
      </c>
    </row>
    <row r="178" spans="1:9" ht="28.8" x14ac:dyDescent="0.3">
      <c r="A178" s="81">
        <v>563</v>
      </c>
      <c r="B178" s="299" t="s">
        <v>359</v>
      </c>
      <c r="D178">
        <v>0</v>
      </c>
      <c r="E178">
        <v>0</v>
      </c>
      <c r="F178">
        <v>0</v>
      </c>
      <c r="G178">
        <v>0</v>
      </c>
      <c r="H178">
        <v>0</v>
      </c>
      <c r="I178">
        <v>0</v>
      </c>
    </row>
    <row r="179" spans="1:9" ht="28.8" x14ac:dyDescent="0.3">
      <c r="A179" s="81">
        <v>564</v>
      </c>
      <c r="B179" s="299" t="s">
        <v>360</v>
      </c>
      <c r="D179">
        <v>606828453</v>
      </c>
      <c r="E179">
        <v>342013509</v>
      </c>
      <c r="F179">
        <v>441758184</v>
      </c>
      <c r="G179">
        <v>390226102</v>
      </c>
      <c r="H179">
        <v>617231313</v>
      </c>
      <c r="I179">
        <v>473997841</v>
      </c>
    </row>
    <row r="180" spans="1:9" ht="28.8" x14ac:dyDescent="0.3">
      <c r="A180" s="81">
        <v>565</v>
      </c>
      <c r="B180" s="299" t="s">
        <v>361</v>
      </c>
      <c r="D180">
        <v>0</v>
      </c>
      <c r="E180">
        <v>0</v>
      </c>
      <c r="F180">
        <v>0</v>
      </c>
      <c r="G180">
        <v>0</v>
      </c>
      <c r="H180">
        <v>0</v>
      </c>
      <c r="I180">
        <v>0</v>
      </c>
    </row>
    <row r="181" spans="1:9" ht="28.8" x14ac:dyDescent="0.3">
      <c r="A181" s="81">
        <v>566</v>
      </c>
      <c r="B181" s="299" t="s">
        <v>362</v>
      </c>
      <c r="D181">
        <v>0</v>
      </c>
      <c r="E181">
        <v>0</v>
      </c>
      <c r="F181">
        <v>0</v>
      </c>
      <c r="G181">
        <v>0</v>
      </c>
      <c r="H181">
        <v>0</v>
      </c>
      <c r="I181">
        <v>0</v>
      </c>
    </row>
    <row r="182" spans="1:9" ht="28.8" x14ac:dyDescent="0.3">
      <c r="A182" s="81">
        <v>567</v>
      </c>
      <c r="B182" s="299" t="s">
        <v>363</v>
      </c>
      <c r="D182">
        <v>0</v>
      </c>
      <c r="E182">
        <v>0</v>
      </c>
      <c r="F182">
        <v>0</v>
      </c>
      <c r="G182">
        <v>0</v>
      </c>
      <c r="H182">
        <v>0</v>
      </c>
      <c r="I182">
        <v>0</v>
      </c>
    </row>
    <row r="183" spans="1:9" x14ac:dyDescent="0.3">
      <c r="A183" s="81">
        <v>568</v>
      </c>
      <c r="B183" s="299" t="s">
        <v>364</v>
      </c>
      <c r="D183">
        <v>0</v>
      </c>
      <c r="E183">
        <v>0</v>
      </c>
      <c r="F183">
        <v>764734</v>
      </c>
      <c r="G183">
        <v>0</v>
      </c>
      <c r="H183">
        <v>0</v>
      </c>
      <c r="I183">
        <v>0</v>
      </c>
    </row>
    <row r="184" spans="1:9" ht="28.8" x14ac:dyDescent="0.3">
      <c r="A184" s="81">
        <v>569</v>
      </c>
      <c r="B184" s="299" t="s">
        <v>365</v>
      </c>
      <c r="D184">
        <v>0</v>
      </c>
      <c r="E184">
        <v>0</v>
      </c>
      <c r="F184">
        <v>267885</v>
      </c>
      <c r="G184">
        <v>0</v>
      </c>
      <c r="H184">
        <v>0</v>
      </c>
      <c r="I184">
        <v>0</v>
      </c>
    </row>
    <row r="185" spans="1:9" ht="28.8" x14ac:dyDescent="0.3">
      <c r="A185" s="81">
        <v>571</v>
      </c>
      <c r="B185" s="299" t="s">
        <v>276</v>
      </c>
      <c r="D185">
        <v>5031939</v>
      </c>
      <c r="E185">
        <v>2466448</v>
      </c>
      <c r="F185">
        <v>10833712</v>
      </c>
      <c r="G185">
        <v>34987865</v>
      </c>
      <c r="H185">
        <v>8137072</v>
      </c>
      <c r="I185">
        <v>4059719</v>
      </c>
    </row>
    <row r="186" spans="1:9" ht="28.8" x14ac:dyDescent="0.3">
      <c r="A186" s="81">
        <v>572</v>
      </c>
      <c r="B186" s="299" t="s">
        <v>277</v>
      </c>
      <c r="D186">
        <v>75620287</v>
      </c>
      <c r="E186">
        <v>47536336</v>
      </c>
      <c r="F186">
        <v>50917487</v>
      </c>
      <c r="G186">
        <v>48737288</v>
      </c>
      <c r="H186">
        <v>68292192</v>
      </c>
      <c r="I186">
        <v>55551671</v>
      </c>
    </row>
    <row r="187" spans="1:9" ht="28.8" x14ac:dyDescent="0.3">
      <c r="A187" s="81">
        <v>573</v>
      </c>
      <c r="B187" s="299" t="s">
        <v>285</v>
      </c>
      <c r="D187">
        <v>59743257</v>
      </c>
      <c r="E187">
        <v>60458546</v>
      </c>
      <c r="F187">
        <v>49104374</v>
      </c>
      <c r="G187">
        <v>61547110</v>
      </c>
      <c r="H187">
        <v>47718675</v>
      </c>
      <c r="I187">
        <v>38322812</v>
      </c>
    </row>
    <row r="188" spans="1:9" x14ac:dyDescent="0.3">
      <c r="A188" s="81">
        <v>575</v>
      </c>
      <c r="B188" s="299" t="s">
        <v>161</v>
      </c>
      <c r="D188">
        <v>0</v>
      </c>
      <c r="E188">
        <v>0</v>
      </c>
      <c r="F188">
        <v>0</v>
      </c>
      <c r="G188">
        <v>0</v>
      </c>
      <c r="H188">
        <v>0</v>
      </c>
      <c r="I188">
        <v>0</v>
      </c>
    </row>
    <row r="189" spans="1:9" x14ac:dyDescent="0.3">
      <c r="A189" s="81">
        <v>576</v>
      </c>
      <c r="B189" s="299" t="s">
        <v>162</v>
      </c>
      <c r="D189">
        <v>0</v>
      </c>
      <c r="E189">
        <v>0</v>
      </c>
      <c r="F189">
        <v>0</v>
      </c>
      <c r="G189">
        <v>0</v>
      </c>
      <c r="H189">
        <v>0</v>
      </c>
      <c r="I189">
        <v>0</v>
      </c>
    </row>
    <row r="190" spans="1:9" ht="43.2" x14ac:dyDescent="0.3">
      <c r="A190" s="81">
        <v>577</v>
      </c>
      <c r="B190" s="299" t="s">
        <v>366</v>
      </c>
      <c r="D190">
        <v>2</v>
      </c>
      <c r="E190">
        <v>2</v>
      </c>
      <c r="F190">
        <v>2</v>
      </c>
      <c r="G190">
        <v>2</v>
      </c>
      <c r="H190">
        <v>2</v>
      </c>
      <c r="I190">
        <v>2</v>
      </c>
    </row>
    <row r="191" spans="1:9" x14ac:dyDescent="0.3">
      <c r="A191" s="81">
        <v>578</v>
      </c>
      <c r="B191" s="299" t="s">
        <v>367</v>
      </c>
      <c r="D191">
        <v>0</v>
      </c>
      <c r="E191">
        <v>0</v>
      </c>
      <c r="F191">
        <v>0</v>
      </c>
      <c r="G191">
        <v>0</v>
      </c>
      <c r="H191">
        <v>0</v>
      </c>
      <c r="I191">
        <v>0</v>
      </c>
    </row>
    <row r="192" spans="1:9" x14ac:dyDescent="0.3">
      <c r="A192" s="81">
        <v>579</v>
      </c>
      <c r="B192" s="299" t="s">
        <v>368</v>
      </c>
      <c r="D192">
        <v>0</v>
      </c>
      <c r="E192">
        <v>0</v>
      </c>
      <c r="F192">
        <v>0</v>
      </c>
      <c r="G192">
        <v>0</v>
      </c>
      <c r="H192">
        <v>0</v>
      </c>
      <c r="I192">
        <v>0</v>
      </c>
    </row>
    <row r="193" spans="1:9" x14ac:dyDescent="0.3">
      <c r="A193" s="81">
        <v>580</v>
      </c>
      <c r="B193" s="299" t="s">
        <v>369</v>
      </c>
      <c r="D193">
        <v>0</v>
      </c>
      <c r="E193">
        <v>0</v>
      </c>
      <c r="F193">
        <v>0</v>
      </c>
      <c r="G193">
        <v>0</v>
      </c>
      <c r="H193">
        <v>0</v>
      </c>
      <c r="I193">
        <v>0</v>
      </c>
    </row>
    <row r="194" spans="1:9" x14ac:dyDescent="0.3">
      <c r="A194" s="81">
        <v>581</v>
      </c>
      <c r="B194" s="299" t="s">
        <v>370</v>
      </c>
      <c r="D194">
        <v>0</v>
      </c>
      <c r="E194">
        <v>0</v>
      </c>
      <c r="F194">
        <v>0</v>
      </c>
      <c r="G194">
        <v>0</v>
      </c>
      <c r="H194">
        <v>0</v>
      </c>
      <c r="I194">
        <v>0</v>
      </c>
    </row>
    <row r="195" spans="1:9" ht="28.8" x14ac:dyDescent="0.3">
      <c r="A195" s="81">
        <v>585</v>
      </c>
      <c r="B195" s="299" t="s">
        <v>371</v>
      </c>
      <c r="D195">
        <v>0</v>
      </c>
      <c r="E195">
        <v>0</v>
      </c>
      <c r="F195">
        <v>0</v>
      </c>
      <c r="G195">
        <v>0</v>
      </c>
      <c r="H195">
        <v>0</v>
      </c>
      <c r="I195">
        <v>0</v>
      </c>
    </row>
    <row r="196" spans="1:9" x14ac:dyDescent="0.3">
      <c r="A196" s="81">
        <v>586</v>
      </c>
      <c r="B196" s="299" t="s">
        <v>372</v>
      </c>
      <c r="D196">
        <v>0</v>
      </c>
      <c r="E196">
        <v>0</v>
      </c>
      <c r="F196">
        <v>0</v>
      </c>
      <c r="G196">
        <v>0</v>
      </c>
      <c r="H196">
        <v>0</v>
      </c>
      <c r="I196">
        <v>0</v>
      </c>
    </row>
    <row r="197" spans="1:9" x14ac:dyDescent="0.3">
      <c r="A197" s="81">
        <v>587</v>
      </c>
      <c r="B197" s="299" t="s">
        <v>373</v>
      </c>
      <c r="D197">
        <v>0</v>
      </c>
      <c r="E197">
        <v>0</v>
      </c>
      <c r="F197">
        <v>0</v>
      </c>
      <c r="G197">
        <v>0</v>
      </c>
      <c r="H197">
        <v>0</v>
      </c>
      <c r="I197">
        <v>0</v>
      </c>
    </row>
    <row r="198" spans="1:9" x14ac:dyDescent="0.3">
      <c r="A198" s="81">
        <v>588</v>
      </c>
      <c r="B198" s="299" t="s">
        <v>374</v>
      </c>
      <c r="D198">
        <v>0</v>
      </c>
      <c r="E198">
        <v>0</v>
      </c>
      <c r="F198">
        <v>0</v>
      </c>
      <c r="G198">
        <v>0</v>
      </c>
      <c r="H198">
        <v>0</v>
      </c>
      <c r="I198">
        <v>0</v>
      </c>
    </row>
    <row r="199" spans="1:9" ht="28.8" x14ac:dyDescent="0.3">
      <c r="A199" s="81">
        <v>589</v>
      </c>
      <c r="B199" s="299" t="s">
        <v>375</v>
      </c>
      <c r="D199">
        <v>0</v>
      </c>
      <c r="E199">
        <v>0</v>
      </c>
      <c r="F199">
        <v>0</v>
      </c>
      <c r="G199">
        <v>0</v>
      </c>
      <c r="H199">
        <v>0</v>
      </c>
      <c r="I199">
        <v>0</v>
      </c>
    </row>
    <row r="200" spans="1:9" x14ac:dyDescent="0.3">
      <c r="A200" s="81">
        <v>591</v>
      </c>
      <c r="B200" s="299" t="s">
        <v>181</v>
      </c>
      <c r="D200">
        <v>608076136</v>
      </c>
      <c r="E200">
        <v>344369144</v>
      </c>
      <c r="F200">
        <v>442712890</v>
      </c>
      <c r="G200">
        <v>394831339</v>
      </c>
      <c r="H200">
        <v>619917576</v>
      </c>
      <c r="I200">
        <v>476360290</v>
      </c>
    </row>
    <row r="201" spans="1:9" ht="28.8" x14ac:dyDescent="0.3">
      <c r="A201" s="81">
        <v>592</v>
      </c>
      <c r="B201" s="299" t="s">
        <v>182</v>
      </c>
      <c r="D201">
        <v>29046557</v>
      </c>
      <c r="E201">
        <v>24298985</v>
      </c>
      <c r="F201">
        <v>19651420</v>
      </c>
      <c r="G201">
        <v>22870787</v>
      </c>
      <c r="H201">
        <v>2644012</v>
      </c>
      <c r="I201">
        <v>17705184</v>
      </c>
    </row>
    <row r="202" spans="1:9" x14ac:dyDescent="0.3">
      <c r="A202" s="81">
        <v>593</v>
      </c>
      <c r="B202" s="299" t="s">
        <v>376</v>
      </c>
      <c r="D202">
        <v>0</v>
      </c>
      <c r="E202">
        <v>0</v>
      </c>
      <c r="F202">
        <v>0</v>
      </c>
      <c r="G202">
        <v>0</v>
      </c>
      <c r="H202">
        <v>0</v>
      </c>
      <c r="I202">
        <v>0</v>
      </c>
    </row>
    <row r="203" spans="1:9" x14ac:dyDescent="0.3">
      <c r="A203" s="81">
        <v>594</v>
      </c>
      <c r="B203" s="299" t="s">
        <v>377</v>
      </c>
      <c r="D203">
        <v>0</v>
      </c>
      <c r="E203">
        <v>0</v>
      </c>
      <c r="F203">
        <v>0</v>
      </c>
      <c r="G203">
        <v>0</v>
      </c>
      <c r="H203">
        <v>0</v>
      </c>
      <c r="I203">
        <v>0</v>
      </c>
    </row>
    <row r="204" spans="1:9" x14ac:dyDescent="0.3">
      <c r="A204" s="81">
        <v>596</v>
      </c>
      <c r="B204" s="299" t="s">
        <v>184</v>
      </c>
      <c r="D204">
        <v>0</v>
      </c>
      <c r="E204">
        <v>0</v>
      </c>
      <c r="F204">
        <v>0</v>
      </c>
      <c r="G204">
        <v>0</v>
      </c>
      <c r="H204">
        <v>0</v>
      </c>
      <c r="I204">
        <v>0</v>
      </c>
    </row>
    <row r="205" spans="1:9" ht="28.8" x14ac:dyDescent="0.3">
      <c r="A205" s="81">
        <v>597</v>
      </c>
      <c r="B205" s="299" t="s">
        <v>186</v>
      </c>
      <c r="D205">
        <v>0</v>
      </c>
      <c r="E205">
        <v>0</v>
      </c>
      <c r="F205">
        <v>0</v>
      </c>
      <c r="G205">
        <v>0</v>
      </c>
      <c r="H205">
        <v>0</v>
      </c>
      <c r="I205">
        <v>0</v>
      </c>
    </row>
    <row r="206" spans="1:9" ht="28.8" x14ac:dyDescent="0.3">
      <c r="A206" s="81">
        <v>598</v>
      </c>
      <c r="B206" s="299" t="s">
        <v>188</v>
      </c>
      <c r="D206">
        <v>0</v>
      </c>
      <c r="E206">
        <v>0</v>
      </c>
      <c r="F206">
        <v>0</v>
      </c>
      <c r="G206">
        <v>0</v>
      </c>
      <c r="H206">
        <v>0</v>
      </c>
      <c r="I206">
        <v>0</v>
      </c>
    </row>
    <row r="207" spans="1:9" ht="28.8" x14ac:dyDescent="0.3">
      <c r="A207" s="81">
        <v>599</v>
      </c>
      <c r="B207" s="299" t="s">
        <v>187</v>
      </c>
      <c r="D207">
        <v>0</v>
      </c>
      <c r="E207">
        <v>0</v>
      </c>
      <c r="F207">
        <v>0</v>
      </c>
      <c r="G207">
        <v>0</v>
      </c>
      <c r="H207">
        <v>0</v>
      </c>
      <c r="I207">
        <v>0</v>
      </c>
    </row>
    <row r="208" spans="1:9" x14ac:dyDescent="0.3">
      <c r="A208" s="81">
        <v>602</v>
      </c>
      <c r="B208" s="299" t="s">
        <v>189</v>
      </c>
      <c r="D208">
        <v>0</v>
      </c>
      <c r="E208">
        <v>0</v>
      </c>
      <c r="F208">
        <v>0</v>
      </c>
      <c r="G208">
        <v>0</v>
      </c>
      <c r="H208">
        <v>0</v>
      </c>
      <c r="I208">
        <v>0</v>
      </c>
    </row>
    <row r="209" spans="1:9" ht="43.2" x14ac:dyDescent="0.3">
      <c r="A209" s="81">
        <v>606</v>
      </c>
      <c r="B209" s="299" t="s">
        <v>378</v>
      </c>
      <c r="D209">
        <v>1</v>
      </c>
      <c r="E209">
        <v>1</v>
      </c>
      <c r="F209">
        <v>1</v>
      </c>
      <c r="G209">
        <v>1</v>
      </c>
      <c r="H209">
        <v>1</v>
      </c>
      <c r="I209">
        <v>1</v>
      </c>
    </row>
    <row r="210" spans="1:9" ht="28.8" x14ac:dyDescent="0.3">
      <c r="A210" s="81">
        <v>619</v>
      </c>
      <c r="B210" s="299" t="s">
        <v>379</v>
      </c>
      <c r="D210">
        <v>0</v>
      </c>
      <c r="E210">
        <v>0</v>
      </c>
      <c r="F210">
        <v>0</v>
      </c>
      <c r="G210">
        <v>0</v>
      </c>
      <c r="H210">
        <v>0</v>
      </c>
      <c r="I210">
        <v>0</v>
      </c>
    </row>
    <row r="211" spans="1:9" ht="57.6" x14ac:dyDescent="0.3">
      <c r="A211" s="81">
        <v>620</v>
      </c>
      <c r="B211" s="299" t="s">
        <v>380</v>
      </c>
      <c r="D211">
        <v>0</v>
      </c>
      <c r="E211">
        <v>0</v>
      </c>
      <c r="F211">
        <v>0</v>
      </c>
      <c r="G211">
        <v>0</v>
      </c>
      <c r="H211">
        <v>0</v>
      </c>
      <c r="I211">
        <v>0</v>
      </c>
    </row>
    <row r="212" spans="1:9" ht="100.8" x14ac:dyDescent="0.3">
      <c r="A212" s="81">
        <v>621</v>
      </c>
      <c r="B212" s="299" t="s">
        <v>381</v>
      </c>
      <c r="D212">
        <v>0</v>
      </c>
      <c r="E212">
        <v>0</v>
      </c>
      <c r="F212">
        <v>0</v>
      </c>
      <c r="G212">
        <v>0</v>
      </c>
      <c r="H212">
        <v>0</v>
      </c>
      <c r="I212">
        <v>0</v>
      </c>
    </row>
    <row r="213" spans="1:9" ht="115.2" x14ac:dyDescent="0.3">
      <c r="A213" s="81">
        <v>622</v>
      </c>
      <c r="B213" s="299" t="s">
        <v>382</v>
      </c>
      <c r="D213">
        <v>18928080</v>
      </c>
      <c r="E213">
        <v>7847601</v>
      </c>
      <c r="F213">
        <v>13115552</v>
      </c>
      <c r="G213">
        <v>8401837</v>
      </c>
      <c r="H213">
        <v>13936361</v>
      </c>
      <c r="I213">
        <v>13612971</v>
      </c>
    </row>
    <row r="214" spans="1:9" ht="43.2" x14ac:dyDescent="0.3">
      <c r="A214" s="81">
        <v>624</v>
      </c>
      <c r="B214" s="299" t="s">
        <v>196</v>
      </c>
      <c r="D214">
        <v>0</v>
      </c>
      <c r="E214">
        <v>0</v>
      </c>
      <c r="F214">
        <v>0</v>
      </c>
      <c r="G214">
        <v>0</v>
      </c>
      <c r="H214">
        <v>0</v>
      </c>
      <c r="I214">
        <v>0</v>
      </c>
    </row>
    <row r="215" spans="1:9" ht="43.2" x14ac:dyDescent="0.3">
      <c r="A215" s="81">
        <v>626</v>
      </c>
      <c r="B215" s="299" t="s">
        <v>383</v>
      </c>
      <c r="D215">
        <v>0</v>
      </c>
      <c r="E215">
        <v>0</v>
      </c>
      <c r="F215">
        <v>0</v>
      </c>
      <c r="G215">
        <v>0</v>
      </c>
      <c r="H215">
        <v>0</v>
      </c>
      <c r="I215">
        <v>0</v>
      </c>
    </row>
    <row r="216" spans="1:9" ht="28.8" x14ac:dyDescent="0.3">
      <c r="A216" s="81">
        <v>627</v>
      </c>
      <c r="B216" s="299" t="s">
        <v>384</v>
      </c>
      <c r="D216">
        <v>0</v>
      </c>
      <c r="E216">
        <v>0</v>
      </c>
      <c r="F216">
        <v>0</v>
      </c>
      <c r="G216">
        <v>0</v>
      </c>
      <c r="H216">
        <v>0</v>
      </c>
      <c r="I216">
        <v>0</v>
      </c>
    </row>
    <row r="217" spans="1:9" ht="28.8" x14ac:dyDescent="0.3">
      <c r="A217" s="81">
        <v>628</v>
      </c>
      <c r="B217" s="299" t="s">
        <v>385</v>
      </c>
      <c r="D217">
        <v>0</v>
      </c>
      <c r="E217">
        <v>0</v>
      </c>
      <c r="F217">
        <v>0</v>
      </c>
      <c r="G217">
        <v>0</v>
      </c>
      <c r="H217">
        <v>0</v>
      </c>
      <c r="I217">
        <v>0</v>
      </c>
    </row>
    <row r="218" spans="1:9" ht="28.8" x14ac:dyDescent="0.3">
      <c r="A218" s="81">
        <v>629</v>
      </c>
      <c r="B218" s="299" t="s">
        <v>386</v>
      </c>
      <c r="D218">
        <v>0</v>
      </c>
      <c r="E218">
        <v>0</v>
      </c>
      <c r="F218">
        <v>0</v>
      </c>
      <c r="G218">
        <v>0</v>
      </c>
      <c r="H218">
        <v>0</v>
      </c>
      <c r="I218">
        <v>0</v>
      </c>
    </row>
    <row r="219" spans="1:9" ht="43.2" x14ac:dyDescent="0.3">
      <c r="A219" s="81">
        <v>630</v>
      </c>
      <c r="B219" s="299" t="s">
        <v>387</v>
      </c>
      <c r="D219">
        <v>0</v>
      </c>
      <c r="E219">
        <v>0</v>
      </c>
      <c r="F219">
        <v>0</v>
      </c>
      <c r="G219">
        <v>0</v>
      </c>
      <c r="H219">
        <v>0</v>
      </c>
      <c r="I219">
        <v>0</v>
      </c>
    </row>
    <row r="220" spans="1:9" x14ac:dyDescent="0.3">
      <c r="A220" s="81">
        <v>631</v>
      </c>
      <c r="B220" s="299" t="s">
        <v>388</v>
      </c>
      <c r="D220">
        <v>0</v>
      </c>
      <c r="E220">
        <v>0</v>
      </c>
      <c r="F220">
        <v>0</v>
      </c>
      <c r="G220">
        <v>0</v>
      </c>
      <c r="H220">
        <v>0</v>
      </c>
      <c r="I220">
        <v>0</v>
      </c>
    </row>
    <row r="221" spans="1:9" ht="28.8" x14ac:dyDescent="0.3">
      <c r="A221" s="81">
        <v>632</v>
      </c>
      <c r="B221" s="299" t="s">
        <v>389</v>
      </c>
      <c r="D221">
        <v>0</v>
      </c>
      <c r="E221">
        <v>0</v>
      </c>
      <c r="F221">
        <v>0</v>
      </c>
      <c r="G221">
        <v>0</v>
      </c>
      <c r="H221">
        <v>0</v>
      </c>
      <c r="I221">
        <v>0</v>
      </c>
    </row>
    <row r="222" spans="1:9" ht="43.2" x14ac:dyDescent="0.3">
      <c r="A222" s="81">
        <v>633</v>
      </c>
      <c r="B222" s="299" t="s">
        <v>201</v>
      </c>
      <c r="D222">
        <v>0</v>
      </c>
      <c r="E222">
        <v>0</v>
      </c>
      <c r="F222">
        <v>0</v>
      </c>
      <c r="G222">
        <v>0</v>
      </c>
      <c r="H222">
        <v>0</v>
      </c>
      <c r="I222">
        <v>0</v>
      </c>
    </row>
    <row r="223" spans="1:9" ht="28.8" x14ac:dyDescent="0.3">
      <c r="A223" s="81">
        <v>634</v>
      </c>
      <c r="B223" s="299" t="s">
        <v>202</v>
      </c>
      <c r="D223">
        <v>0</v>
      </c>
      <c r="E223">
        <v>0</v>
      </c>
      <c r="F223">
        <v>0</v>
      </c>
      <c r="G223">
        <v>0</v>
      </c>
      <c r="H223">
        <v>0</v>
      </c>
      <c r="I223">
        <v>0</v>
      </c>
    </row>
    <row r="224" spans="1:9" ht="28.8" x14ac:dyDescent="0.3">
      <c r="A224" s="81">
        <v>635</v>
      </c>
      <c r="B224" s="299" t="s">
        <v>203</v>
      </c>
      <c r="D224">
        <v>0</v>
      </c>
      <c r="E224">
        <v>0</v>
      </c>
      <c r="F224">
        <v>0</v>
      </c>
      <c r="G224">
        <v>0</v>
      </c>
      <c r="H224">
        <v>0</v>
      </c>
      <c r="I224">
        <v>0</v>
      </c>
    </row>
    <row r="225" spans="1:9" ht="100.8" x14ac:dyDescent="0.3">
      <c r="A225" s="81">
        <v>636</v>
      </c>
      <c r="B225" s="299" t="s">
        <v>628</v>
      </c>
      <c r="D225">
        <v>0</v>
      </c>
      <c r="E225">
        <v>0</v>
      </c>
      <c r="F225">
        <v>0</v>
      </c>
      <c r="G225">
        <v>0</v>
      </c>
      <c r="H225">
        <v>0</v>
      </c>
      <c r="I225">
        <v>0</v>
      </c>
    </row>
    <row r="226" spans="1:9" ht="100.8" x14ac:dyDescent="0.3">
      <c r="A226" s="81">
        <v>637</v>
      </c>
      <c r="B226" s="299" t="s">
        <v>629</v>
      </c>
      <c r="D226">
        <v>0</v>
      </c>
      <c r="E226">
        <v>0</v>
      </c>
      <c r="F226">
        <v>0</v>
      </c>
      <c r="G226">
        <v>0</v>
      </c>
      <c r="H226">
        <v>0</v>
      </c>
      <c r="I226">
        <v>0</v>
      </c>
    </row>
    <row r="227" spans="1:9" ht="100.8" x14ac:dyDescent="0.3">
      <c r="A227" s="81">
        <v>638</v>
      </c>
      <c r="B227" s="299" t="s">
        <v>630</v>
      </c>
      <c r="D227">
        <v>0</v>
      </c>
      <c r="E227">
        <v>0</v>
      </c>
      <c r="F227">
        <v>0</v>
      </c>
      <c r="G227">
        <v>0</v>
      </c>
      <c r="H227">
        <v>0</v>
      </c>
      <c r="I227">
        <v>0</v>
      </c>
    </row>
    <row r="228" spans="1:9" ht="129.6" x14ac:dyDescent="0.3">
      <c r="A228" s="81">
        <v>639</v>
      </c>
      <c r="B228" s="299" t="s">
        <v>631</v>
      </c>
      <c r="D228">
        <v>0</v>
      </c>
      <c r="E228">
        <v>0</v>
      </c>
      <c r="F228">
        <v>0</v>
      </c>
      <c r="G228">
        <v>0</v>
      </c>
      <c r="H228">
        <v>0</v>
      </c>
      <c r="I228">
        <v>0</v>
      </c>
    </row>
    <row r="229" spans="1:9" ht="100.8" x14ac:dyDescent="0.3">
      <c r="A229" s="81">
        <v>640</v>
      </c>
      <c r="B229" s="299" t="s">
        <v>632</v>
      </c>
      <c r="D229">
        <v>0</v>
      </c>
      <c r="E229">
        <v>0</v>
      </c>
      <c r="F229">
        <v>0</v>
      </c>
      <c r="G229">
        <v>0</v>
      </c>
      <c r="H229">
        <v>0</v>
      </c>
      <c r="I229">
        <v>0</v>
      </c>
    </row>
    <row r="230" spans="1:9" ht="100.8" x14ac:dyDescent="0.3">
      <c r="A230" s="81">
        <v>641</v>
      </c>
      <c r="B230" s="299" t="s">
        <v>633</v>
      </c>
      <c r="D230">
        <v>0</v>
      </c>
      <c r="E230">
        <v>0</v>
      </c>
      <c r="F230">
        <v>0</v>
      </c>
      <c r="G230">
        <v>0</v>
      </c>
      <c r="H230">
        <v>0</v>
      </c>
      <c r="I230">
        <v>0</v>
      </c>
    </row>
    <row r="231" spans="1:9" ht="100.8" x14ac:dyDescent="0.3">
      <c r="A231" s="81">
        <v>642</v>
      </c>
      <c r="B231" s="299" t="s">
        <v>634</v>
      </c>
      <c r="D231">
        <v>0</v>
      </c>
      <c r="E231">
        <v>0</v>
      </c>
      <c r="F231">
        <v>0</v>
      </c>
      <c r="G231">
        <v>0</v>
      </c>
      <c r="H231">
        <v>0</v>
      </c>
      <c r="I231">
        <v>0</v>
      </c>
    </row>
    <row r="232" spans="1:9" ht="57.6" x14ac:dyDescent="0.3">
      <c r="A232" s="81">
        <v>643</v>
      </c>
      <c r="B232" s="299" t="s">
        <v>635</v>
      </c>
      <c r="D232">
        <v>0</v>
      </c>
      <c r="E232">
        <v>0</v>
      </c>
      <c r="F232">
        <v>0</v>
      </c>
      <c r="G232">
        <v>0</v>
      </c>
      <c r="H232">
        <v>0</v>
      </c>
      <c r="I232">
        <v>0</v>
      </c>
    </row>
    <row r="233" spans="1:9" ht="100.8" x14ac:dyDescent="0.3">
      <c r="A233" s="81">
        <v>644</v>
      </c>
      <c r="B233" s="299" t="s">
        <v>636</v>
      </c>
      <c r="D233">
        <v>0</v>
      </c>
      <c r="E233">
        <v>0</v>
      </c>
      <c r="F233">
        <v>0</v>
      </c>
      <c r="G233">
        <v>0</v>
      </c>
      <c r="H233">
        <v>0</v>
      </c>
      <c r="I233">
        <v>0</v>
      </c>
    </row>
    <row r="234" spans="1:9" ht="28.8" x14ac:dyDescent="0.3">
      <c r="A234" s="81">
        <v>645</v>
      </c>
      <c r="B234" s="299" t="s">
        <v>205</v>
      </c>
      <c r="D234">
        <v>0</v>
      </c>
      <c r="E234">
        <v>0</v>
      </c>
      <c r="F234">
        <v>0</v>
      </c>
      <c r="G234">
        <v>0</v>
      </c>
      <c r="H234">
        <v>0</v>
      </c>
      <c r="I234">
        <v>0</v>
      </c>
    </row>
    <row r="235" spans="1:9" x14ac:dyDescent="0.3">
      <c r="A235" s="81">
        <v>646</v>
      </c>
      <c r="B235" s="299" t="s">
        <v>199</v>
      </c>
      <c r="D235">
        <v>0</v>
      </c>
      <c r="E235">
        <v>0</v>
      </c>
      <c r="F235">
        <v>0</v>
      </c>
      <c r="G235">
        <v>0</v>
      </c>
      <c r="H235">
        <v>0</v>
      </c>
      <c r="I235">
        <v>0</v>
      </c>
    </row>
    <row r="236" spans="1:9" ht="28.8" x14ac:dyDescent="0.3">
      <c r="A236" s="81">
        <v>647</v>
      </c>
      <c r="B236" s="299" t="s">
        <v>390</v>
      </c>
      <c r="D236">
        <v>0</v>
      </c>
      <c r="E236">
        <v>0</v>
      </c>
      <c r="F236">
        <v>0</v>
      </c>
      <c r="G236">
        <v>0</v>
      </c>
      <c r="H236">
        <v>0</v>
      </c>
      <c r="I236">
        <v>0</v>
      </c>
    </row>
    <row r="237" spans="1:9" x14ac:dyDescent="0.3">
      <c r="A237" s="81">
        <v>648</v>
      </c>
      <c r="B237" s="299" t="s">
        <v>261</v>
      </c>
      <c r="D237">
        <v>0</v>
      </c>
      <c r="E237">
        <v>0</v>
      </c>
      <c r="F237">
        <v>0</v>
      </c>
      <c r="G237">
        <v>0</v>
      </c>
      <c r="H237">
        <v>0</v>
      </c>
      <c r="I237">
        <v>0</v>
      </c>
    </row>
    <row r="238" spans="1:9" ht="43.2" x14ac:dyDescent="0.3">
      <c r="A238" s="81">
        <v>654</v>
      </c>
      <c r="B238" s="299" t="s">
        <v>220</v>
      </c>
      <c r="D238">
        <v>0</v>
      </c>
      <c r="E238">
        <v>0</v>
      </c>
      <c r="F238">
        <v>0</v>
      </c>
      <c r="G238">
        <v>0</v>
      </c>
      <c r="H238">
        <v>0</v>
      </c>
      <c r="I238">
        <v>0</v>
      </c>
    </row>
    <row r="239" spans="1:9" ht="28.8" x14ac:dyDescent="0.3">
      <c r="A239" s="81">
        <v>655</v>
      </c>
      <c r="B239" s="299" t="s">
        <v>391</v>
      </c>
      <c r="D239">
        <v>0</v>
      </c>
      <c r="E239">
        <v>0</v>
      </c>
      <c r="F239">
        <v>0</v>
      </c>
      <c r="G239">
        <v>0</v>
      </c>
      <c r="H239">
        <v>0</v>
      </c>
      <c r="I239">
        <v>0</v>
      </c>
    </row>
    <row r="240" spans="1:9" ht="43.2" x14ac:dyDescent="0.3">
      <c r="A240" s="81">
        <v>656</v>
      </c>
      <c r="B240" s="299" t="s">
        <v>224</v>
      </c>
      <c r="D240">
        <v>0</v>
      </c>
      <c r="E240">
        <v>0</v>
      </c>
      <c r="F240">
        <v>0</v>
      </c>
      <c r="G240">
        <v>0</v>
      </c>
      <c r="H240">
        <v>0</v>
      </c>
      <c r="I240">
        <v>0</v>
      </c>
    </row>
    <row r="241" spans="1:9" ht="43.2" x14ac:dyDescent="0.3">
      <c r="A241" s="81">
        <v>657</v>
      </c>
      <c r="B241" s="299" t="s">
        <v>392</v>
      </c>
      <c r="D241">
        <v>0</v>
      </c>
      <c r="E241">
        <v>0</v>
      </c>
      <c r="F241">
        <v>0</v>
      </c>
      <c r="G241">
        <v>0</v>
      </c>
      <c r="H241">
        <v>0</v>
      </c>
      <c r="I241">
        <v>0</v>
      </c>
    </row>
    <row r="242" spans="1:9" ht="28.8" x14ac:dyDescent="0.3">
      <c r="A242" s="81">
        <v>658</v>
      </c>
      <c r="B242" s="299" t="s">
        <v>393</v>
      </c>
      <c r="D242">
        <v>0</v>
      </c>
      <c r="E242">
        <v>0</v>
      </c>
      <c r="F242">
        <v>0</v>
      </c>
      <c r="G242">
        <v>0</v>
      </c>
      <c r="H242">
        <v>0</v>
      </c>
      <c r="I242">
        <v>0</v>
      </c>
    </row>
    <row r="243" spans="1:9" x14ac:dyDescent="0.3">
      <c r="A243" s="81">
        <v>659</v>
      </c>
      <c r="B243" s="299" t="s">
        <v>394</v>
      </c>
      <c r="D243">
        <v>0</v>
      </c>
      <c r="E243">
        <v>33236000</v>
      </c>
      <c r="F243">
        <v>5183341</v>
      </c>
      <c r="G243">
        <v>2315120</v>
      </c>
      <c r="H243">
        <v>-3675870</v>
      </c>
      <c r="I243">
        <v>2645000</v>
      </c>
    </row>
    <row r="244" spans="1:9" ht="28.8" x14ac:dyDescent="0.3">
      <c r="A244" s="81">
        <v>660</v>
      </c>
      <c r="B244" s="299" t="s">
        <v>395</v>
      </c>
      <c r="D244">
        <v>0</v>
      </c>
      <c r="E244">
        <v>27606023</v>
      </c>
      <c r="F244">
        <v>3907175</v>
      </c>
      <c r="G244">
        <v>0</v>
      </c>
      <c r="H244">
        <v>16394125</v>
      </c>
      <c r="I244">
        <v>0</v>
      </c>
    </row>
    <row r="245" spans="1:9" ht="28.8" x14ac:dyDescent="0.3">
      <c r="A245" s="81">
        <v>661</v>
      </c>
      <c r="B245" s="299" t="s">
        <v>223</v>
      </c>
      <c r="D245">
        <v>0</v>
      </c>
      <c r="E245">
        <v>0.8</v>
      </c>
      <c r="F245">
        <v>0.8</v>
      </c>
      <c r="G245">
        <v>0</v>
      </c>
      <c r="H245">
        <v>4.5</v>
      </c>
      <c r="I245">
        <v>0</v>
      </c>
    </row>
    <row r="246" spans="1:9" ht="28.8" x14ac:dyDescent="0.3">
      <c r="A246" s="81">
        <v>662</v>
      </c>
      <c r="B246" s="299" t="s">
        <v>235</v>
      </c>
      <c r="D246">
        <v>13145393</v>
      </c>
      <c r="E246">
        <v>6274230</v>
      </c>
      <c r="F246">
        <v>17747212</v>
      </c>
      <c r="G246">
        <v>8960901</v>
      </c>
      <c r="H246">
        <v>13145393</v>
      </c>
      <c r="I246">
        <v>14502048</v>
      </c>
    </row>
    <row r="247" spans="1:9" ht="28.8" x14ac:dyDescent="0.3">
      <c r="A247" s="81">
        <v>663</v>
      </c>
      <c r="B247" s="299" t="s">
        <v>396</v>
      </c>
      <c r="D247">
        <v>108917</v>
      </c>
      <c r="E247">
        <v>0</v>
      </c>
      <c r="F247">
        <v>0</v>
      </c>
      <c r="G247">
        <v>0</v>
      </c>
      <c r="H247">
        <v>0</v>
      </c>
      <c r="I247">
        <v>0</v>
      </c>
    </row>
    <row r="248" spans="1:9" ht="28.8" x14ac:dyDescent="0.3">
      <c r="A248" s="81">
        <v>906</v>
      </c>
      <c r="B248" s="299" t="s">
        <v>397</v>
      </c>
      <c r="D248">
        <v>1</v>
      </c>
      <c r="E248">
        <v>1</v>
      </c>
      <c r="F248">
        <v>1</v>
      </c>
      <c r="G248">
        <v>1</v>
      </c>
      <c r="H248">
        <v>1</v>
      </c>
      <c r="I248">
        <v>1</v>
      </c>
    </row>
    <row r="249" spans="1:9" ht="28.8" x14ac:dyDescent="0.3">
      <c r="A249" s="81">
        <v>907</v>
      </c>
      <c r="B249" s="299" t="s">
        <v>398</v>
      </c>
      <c r="D249">
        <v>2</v>
      </c>
      <c r="E249">
        <v>2</v>
      </c>
      <c r="F249">
        <v>2</v>
      </c>
      <c r="G249">
        <v>2</v>
      </c>
      <c r="H249">
        <v>2</v>
      </c>
      <c r="I249">
        <v>2</v>
      </c>
    </row>
    <row r="250" spans="1:9" ht="57.6" x14ac:dyDescent="0.3">
      <c r="A250" s="81">
        <v>947</v>
      </c>
      <c r="B250" s="299" t="s">
        <v>399</v>
      </c>
      <c r="D250" t="s">
        <v>485</v>
      </c>
      <c r="E250" t="s">
        <v>486</v>
      </c>
      <c r="F250" t="s">
        <v>487</v>
      </c>
      <c r="G250" t="s">
        <v>488</v>
      </c>
      <c r="H250" t="s">
        <v>489</v>
      </c>
      <c r="I250" t="s">
        <v>490</v>
      </c>
    </row>
    <row r="251" spans="1:9" ht="57.6" x14ac:dyDescent="0.3">
      <c r="A251" s="81">
        <v>948</v>
      </c>
      <c r="B251" s="299" t="s">
        <v>400</v>
      </c>
      <c r="D251" t="s">
        <v>491</v>
      </c>
      <c r="E251" t="s">
        <v>492</v>
      </c>
      <c r="F251" t="s">
        <v>493</v>
      </c>
      <c r="G251" t="s">
        <v>494</v>
      </c>
      <c r="H251" t="s">
        <v>495</v>
      </c>
      <c r="I251" t="s">
        <v>474</v>
      </c>
    </row>
    <row r="252" spans="1:9" ht="43.2" x14ac:dyDescent="0.3">
      <c r="A252" s="81">
        <v>949</v>
      </c>
      <c r="B252" s="299" t="s">
        <v>401</v>
      </c>
      <c r="D252" t="s">
        <v>217</v>
      </c>
      <c r="E252" t="s">
        <v>217</v>
      </c>
      <c r="F252" t="s">
        <v>217</v>
      </c>
      <c r="G252" t="s">
        <v>217</v>
      </c>
      <c r="H252" t="s">
        <v>217</v>
      </c>
      <c r="I252" t="s">
        <v>217</v>
      </c>
    </row>
    <row r="253" spans="1:9" ht="57.6" x14ac:dyDescent="0.3">
      <c r="A253" s="81">
        <v>950</v>
      </c>
      <c r="B253" s="299" t="s">
        <v>402</v>
      </c>
      <c r="D253" t="s">
        <v>16</v>
      </c>
      <c r="E253" t="s">
        <v>16</v>
      </c>
      <c r="F253" t="s">
        <v>16</v>
      </c>
      <c r="G253" t="s">
        <v>16</v>
      </c>
      <c r="H253" t="s">
        <v>16</v>
      </c>
      <c r="I253" t="s">
        <v>16</v>
      </c>
    </row>
    <row r="254" spans="1:9" ht="43.2" x14ac:dyDescent="0.3">
      <c r="A254" s="81">
        <v>951</v>
      </c>
      <c r="B254" s="299" t="s">
        <v>403</v>
      </c>
      <c r="D254">
        <v>2</v>
      </c>
      <c r="E254">
        <v>2</v>
      </c>
      <c r="F254">
        <v>2</v>
      </c>
      <c r="G254">
        <v>2</v>
      </c>
      <c r="H254">
        <v>2</v>
      </c>
      <c r="I254">
        <v>2</v>
      </c>
    </row>
    <row r="255" spans="1:9" ht="86.4" x14ac:dyDescent="0.3">
      <c r="A255" s="81">
        <v>952</v>
      </c>
      <c r="B255" s="299" t="s">
        <v>404</v>
      </c>
      <c r="D255" t="s">
        <v>496</v>
      </c>
      <c r="E255" t="s">
        <v>497</v>
      </c>
      <c r="F255" t="s">
        <v>498</v>
      </c>
      <c r="G255" t="s">
        <v>449</v>
      </c>
      <c r="H255" t="s">
        <v>449</v>
      </c>
      <c r="I255" t="s">
        <v>405</v>
      </c>
    </row>
    <row r="256" spans="1:9" ht="28.8" x14ac:dyDescent="0.3">
      <c r="A256" s="81">
        <v>953</v>
      </c>
      <c r="B256" s="299" t="s">
        <v>406</v>
      </c>
      <c r="D256">
        <v>2</v>
      </c>
      <c r="E256">
        <v>2</v>
      </c>
      <c r="F256">
        <v>2</v>
      </c>
      <c r="G256">
        <v>2</v>
      </c>
      <c r="H256">
        <v>2</v>
      </c>
      <c r="I256">
        <v>2</v>
      </c>
    </row>
    <row r="257" spans="1:9" ht="86.4" x14ac:dyDescent="0.3">
      <c r="A257" s="81">
        <v>954</v>
      </c>
      <c r="B257" s="299" t="s">
        <v>215</v>
      </c>
      <c r="D257" t="s">
        <v>16</v>
      </c>
      <c r="E257" t="s">
        <v>16</v>
      </c>
      <c r="F257" t="s">
        <v>16</v>
      </c>
      <c r="G257" t="s">
        <v>16</v>
      </c>
      <c r="H257" t="s">
        <v>16</v>
      </c>
      <c r="I257" t="s">
        <v>16</v>
      </c>
    </row>
    <row r="258" spans="1:9" ht="43.2" x14ac:dyDescent="0.3">
      <c r="A258" s="81">
        <v>955</v>
      </c>
      <c r="B258" s="299" t="s">
        <v>407</v>
      </c>
      <c r="D258">
        <v>0</v>
      </c>
      <c r="E258">
        <v>0</v>
      </c>
      <c r="F258">
        <v>0</v>
      </c>
      <c r="G258">
        <v>0</v>
      </c>
      <c r="H258">
        <v>0</v>
      </c>
      <c r="I258">
        <v>0</v>
      </c>
    </row>
    <row r="259" spans="1:9" ht="100.8" x14ac:dyDescent="0.3">
      <c r="A259" s="81">
        <v>956</v>
      </c>
      <c r="B259" s="299" t="s">
        <v>216</v>
      </c>
      <c r="D259" t="s">
        <v>16</v>
      </c>
      <c r="E259" t="s">
        <v>16</v>
      </c>
      <c r="F259" t="s">
        <v>16</v>
      </c>
      <c r="G259" t="s">
        <v>16</v>
      </c>
      <c r="H259" t="s">
        <v>16</v>
      </c>
      <c r="I259" t="s">
        <v>16</v>
      </c>
    </row>
    <row r="260" spans="1:9" ht="43.2" x14ac:dyDescent="0.3">
      <c r="A260" s="81">
        <v>957</v>
      </c>
      <c r="B260" s="299" t="s">
        <v>408</v>
      </c>
      <c r="D260">
        <v>0</v>
      </c>
      <c r="E260">
        <v>0</v>
      </c>
      <c r="F260">
        <v>0</v>
      </c>
      <c r="G260">
        <v>0</v>
      </c>
      <c r="H260">
        <v>0</v>
      </c>
      <c r="I260">
        <v>0</v>
      </c>
    </row>
    <row r="261" spans="1:9" ht="115.2" x14ac:dyDescent="0.3">
      <c r="A261" s="81">
        <v>958</v>
      </c>
      <c r="B261" s="299" t="s">
        <v>409</v>
      </c>
      <c r="D261" t="s">
        <v>16</v>
      </c>
      <c r="E261" t="s">
        <v>16</v>
      </c>
      <c r="F261" t="s">
        <v>16</v>
      </c>
      <c r="G261" t="s">
        <v>16</v>
      </c>
      <c r="H261" t="s">
        <v>16</v>
      </c>
      <c r="I261" t="s">
        <v>16</v>
      </c>
    </row>
    <row r="262" spans="1:9" ht="72" x14ac:dyDescent="0.3">
      <c r="A262" s="81">
        <v>959</v>
      </c>
      <c r="B262" s="299" t="s">
        <v>410</v>
      </c>
      <c r="D262">
        <v>3</v>
      </c>
      <c r="E262">
        <v>3</v>
      </c>
      <c r="F262">
        <v>3</v>
      </c>
      <c r="G262">
        <v>2</v>
      </c>
      <c r="H262">
        <v>2</v>
      </c>
      <c r="I262">
        <v>3</v>
      </c>
    </row>
    <row r="263" spans="1:9" ht="28.8" x14ac:dyDescent="0.3">
      <c r="A263" s="81">
        <v>960</v>
      </c>
      <c r="B263" s="299" t="s">
        <v>411</v>
      </c>
      <c r="D263" t="s">
        <v>499</v>
      </c>
      <c r="E263" t="s">
        <v>500</v>
      </c>
      <c r="F263" t="s">
        <v>501</v>
      </c>
      <c r="G263" t="s">
        <v>502</v>
      </c>
      <c r="H263" t="s">
        <v>503</v>
      </c>
      <c r="I263" t="s">
        <v>504</v>
      </c>
    </row>
    <row r="264" spans="1:9" ht="28.8" x14ac:dyDescent="0.3">
      <c r="A264" s="81">
        <v>962</v>
      </c>
      <c r="B264" s="299" t="s">
        <v>412</v>
      </c>
      <c r="D264" t="s">
        <v>505</v>
      </c>
      <c r="E264" t="s">
        <v>507</v>
      </c>
      <c r="F264" t="s">
        <v>508</v>
      </c>
      <c r="G264" t="s">
        <v>413</v>
      </c>
      <c r="H264" t="s">
        <v>413</v>
      </c>
      <c r="I264" t="s">
        <v>508</v>
      </c>
    </row>
    <row r="265" spans="1:9" ht="28.8" x14ac:dyDescent="0.3">
      <c r="A265" s="81">
        <v>964</v>
      </c>
      <c r="B265" s="299" t="s">
        <v>414</v>
      </c>
      <c r="D265" t="s">
        <v>476</v>
      </c>
      <c r="E265" t="s">
        <v>477</v>
      </c>
      <c r="F265" t="s">
        <v>477</v>
      </c>
      <c r="G265" t="s">
        <v>475</v>
      </c>
      <c r="H265" t="s">
        <v>450</v>
      </c>
      <c r="I265" t="s">
        <v>477</v>
      </c>
    </row>
    <row r="266" spans="1:9" ht="28.8" x14ac:dyDescent="0.3">
      <c r="A266" s="81">
        <v>965</v>
      </c>
      <c r="B266" s="299" t="s">
        <v>415</v>
      </c>
      <c r="D266">
        <v>0</v>
      </c>
      <c r="E266">
        <v>0</v>
      </c>
      <c r="F266">
        <v>0</v>
      </c>
      <c r="G266">
        <v>0</v>
      </c>
      <c r="H266">
        <v>0</v>
      </c>
      <c r="I266">
        <v>0</v>
      </c>
    </row>
    <row r="267" spans="1:9" ht="28.8" x14ac:dyDescent="0.3">
      <c r="A267" s="81">
        <v>966</v>
      </c>
      <c r="B267" s="299" t="s">
        <v>416</v>
      </c>
      <c r="D267" t="s">
        <v>509</v>
      </c>
      <c r="E267" t="s">
        <v>510</v>
      </c>
      <c r="F267" t="s">
        <v>511</v>
      </c>
      <c r="G267" t="s">
        <v>512</v>
      </c>
      <c r="H267" t="s">
        <v>513</v>
      </c>
      <c r="I267" t="s">
        <v>514</v>
      </c>
    </row>
    <row r="268" spans="1:9" ht="28.8" x14ac:dyDescent="0.3">
      <c r="A268" s="81">
        <v>968</v>
      </c>
      <c r="B268" s="299" t="s">
        <v>417</v>
      </c>
      <c r="D268" t="s">
        <v>515</v>
      </c>
      <c r="E268" t="s">
        <v>516</v>
      </c>
      <c r="F268" t="s">
        <v>517</v>
      </c>
      <c r="G268" t="s">
        <v>518</v>
      </c>
      <c r="H268" t="s">
        <v>519</v>
      </c>
      <c r="I268" t="s">
        <v>520</v>
      </c>
    </row>
    <row r="269" spans="1:9" ht="28.8" x14ac:dyDescent="0.3">
      <c r="A269" s="81">
        <v>973</v>
      </c>
      <c r="B269" s="299" t="s">
        <v>637</v>
      </c>
      <c r="D269">
        <v>0</v>
      </c>
      <c r="E269">
        <v>0</v>
      </c>
      <c r="F269">
        <v>0</v>
      </c>
      <c r="G269">
        <v>0</v>
      </c>
      <c r="H269">
        <v>0</v>
      </c>
      <c r="I269">
        <v>0</v>
      </c>
    </row>
    <row r="270" spans="1:9" ht="129.6" x14ac:dyDescent="0.3">
      <c r="A270" s="81">
        <v>974</v>
      </c>
      <c r="B270" s="299" t="s">
        <v>606</v>
      </c>
      <c r="D270">
        <v>3</v>
      </c>
      <c r="E270">
        <v>3</v>
      </c>
      <c r="F270">
        <v>3</v>
      </c>
      <c r="G270">
        <v>2</v>
      </c>
      <c r="H270">
        <v>2</v>
      </c>
      <c r="I270">
        <v>3</v>
      </c>
    </row>
    <row r="271" spans="1:9" ht="43.2" x14ac:dyDescent="0.3">
      <c r="A271" s="81">
        <v>975</v>
      </c>
      <c r="B271" s="299" t="s">
        <v>260</v>
      </c>
      <c r="D271">
        <v>2</v>
      </c>
      <c r="E271">
        <v>2</v>
      </c>
      <c r="F271">
        <v>2</v>
      </c>
      <c r="G271">
        <v>2</v>
      </c>
      <c r="H271">
        <v>2</v>
      </c>
      <c r="I271">
        <v>2</v>
      </c>
    </row>
    <row r="272" spans="1:9" ht="57.6" x14ac:dyDescent="0.3">
      <c r="A272" s="81">
        <v>976</v>
      </c>
      <c r="B272" s="299" t="s">
        <v>638</v>
      </c>
      <c r="D272">
        <v>3</v>
      </c>
      <c r="E272">
        <v>3</v>
      </c>
      <c r="F272">
        <v>3</v>
      </c>
      <c r="G272">
        <v>3</v>
      </c>
      <c r="H272">
        <v>3</v>
      </c>
      <c r="I272">
        <v>3</v>
      </c>
    </row>
    <row r="273" spans="1:9" ht="72" x14ac:dyDescent="0.3">
      <c r="A273" s="81">
        <v>977</v>
      </c>
      <c r="B273" s="299" t="s">
        <v>639</v>
      </c>
      <c r="D273">
        <v>0</v>
      </c>
      <c r="E273">
        <v>0</v>
      </c>
      <c r="F273">
        <v>0</v>
      </c>
      <c r="G273">
        <v>0</v>
      </c>
      <c r="H273">
        <v>0</v>
      </c>
      <c r="I273">
        <v>0</v>
      </c>
    </row>
    <row r="274" spans="1:9" ht="57.6" x14ac:dyDescent="0.3">
      <c r="A274" s="81">
        <v>978</v>
      </c>
      <c r="B274" s="299" t="s">
        <v>640</v>
      </c>
      <c r="D274">
        <v>2</v>
      </c>
      <c r="E274">
        <v>2</v>
      </c>
      <c r="F274" s="381">
        <v>2</v>
      </c>
      <c r="G274">
        <v>2</v>
      </c>
      <c r="H274">
        <v>2</v>
      </c>
      <c r="I274">
        <v>2</v>
      </c>
    </row>
    <row r="275" spans="1:9" ht="86.4" x14ac:dyDescent="0.3">
      <c r="A275" s="81">
        <v>979</v>
      </c>
      <c r="B275" s="299" t="s">
        <v>607</v>
      </c>
      <c r="D275">
        <v>1</v>
      </c>
      <c r="E275">
        <v>1</v>
      </c>
      <c r="F275">
        <v>1</v>
      </c>
      <c r="G275">
        <v>1</v>
      </c>
      <c r="H275">
        <v>1</v>
      </c>
      <c r="I275">
        <v>1</v>
      </c>
    </row>
    <row r="276" spans="1:9" ht="43.2" x14ac:dyDescent="0.3">
      <c r="A276" s="81">
        <v>980</v>
      </c>
      <c r="B276" s="299" t="s">
        <v>258</v>
      </c>
      <c r="D276" t="s">
        <v>641</v>
      </c>
      <c r="E276" t="s">
        <v>642</v>
      </c>
      <c r="F276" t="s">
        <v>643</v>
      </c>
      <c r="G276" t="s">
        <v>644</v>
      </c>
      <c r="H276" t="s">
        <v>645</v>
      </c>
      <c r="I276" t="s">
        <v>450</v>
      </c>
    </row>
    <row r="277" spans="1:9" ht="57.6" x14ac:dyDescent="0.3">
      <c r="A277" s="81">
        <v>984</v>
      </c>
      <c r="B277" s="299" t="s">
        <v>646</v>
      </c>
      <c r="D277">
        <v>0</v>
      </c>
      <c r="E277">
        <v>0</v>
      </c>
      <c r="F277">
        <v>0</v>
      </c>
      <c r="G277">
        <v>0</v>
      </c>
      <c r="H277">
        <v>0</v>
      </c>
      <c r="I277">
        <v>0</v>
      </c>
    </row>
    <row r="278" spans="1:9" ht="57.6" x14ac:dyDescent="0.3">
      <c r="A278" s="81">
        <v>985</v>
      </c>
      <c r="B278" s="299" t="s">
        <v>647</v>
      </c>
      <c r="D278">
        <v>0</v>
      </c>
      <c r="E278">
        <v>0</v>
      </c>
      <c r="F278">
        <v>0</v>
      </c>
      <c r="G278">
        <v>0</v>
      </c>
      <c r="H278">
        <v>0</v>
      </c>
      <c r="I278">
        <v>0</v>
      </c>
    </row>
    <row r="279" spans="1:9" ht="72" x14ac:dyDescent="0.3">
      <c r="A279" s="81">
        <v>986</v>
      </c>
      <c r="B279" s="299" t="s">
        <v>648</v>
      </c>
      <c r="D279">
        <v>0</v>
      </c>
      <c r="E279">
        <v>0</v>
      </c>
      <c r="F279">
        <v>0</v>
      </c>
      <c r="G279">
        <v>0</v>
      </c>
      <c r="H279">
        <v>0</v>
      </c>
      <c r="I279">
        <v>0</v>
      </c>
    </row>
    <row r="280" spans="1:9" ht="100.8" x14ac:dyDescent="0.3">
      <c r="A280" s="81">
        <v>987</v>
      </c>
      <c r="B280" s="299" t="s">
        <v>649</v>
      </c>
      <c r="D280">
        <v>0</v>
      </c>
      <c r="E280">
        <v>0</v>
      </c>
      <c r="F280">
        <v>0</v>
      </c>
      <c r="G280">
        <v>0</v>
      </c>
      <c r="H280">
        <v>0</v>
      </c>
      <c r="I280">
        <v>0</v>
      </c>
    </row>
    <row r="281" spans="1:9" ht="43.2" x14ac:dyDescent="0.3">
      <c r="A281" s="81">
        <v>988</v>
      </c>
      <c r="B281" s="299" t="s">
        <v>650</v>
      </c>
      <c r="D281">
        <v>0</v>
      </c>
      <c r="E281">
        <v>0</v>
      </c>
      <c r="F281">
        <v>0</v>
      </c>
      <c r="G281">
        <v>0</v>
      </c>
      <c r="H281">
        <v>0</v>
      </c>
      <c r="I281">
        <v>0</v>
      </c>
    </row>
    <row r="282" spans="1:9" ht="57.6" x14ac:dyDescent="0.3">
      <c r="A282" s="81">
        <v>989</v>
      </c>
      <c r="B282" s="299" t="s">
        <v>651</v>
      </c>
      <c r="D282">
        <v>0</v>
      </c>
      <c r="E282">
        <v>0</v>
      </c>
      <c r="F282">
        <v>0</v>
      </c>
      <c r="G282">
        <v>0</v>
      </c>
      <c r="H282">
        <v>0</v>
      </c>
      <c r="I282">
        <v>0</v>
      </c>
    </row>
    <row r="283" spans="1:9" ht="43.2" x14ac:dyDescent="0.3">
      <c r="A283" s="81">
        <v>990</v>
      </c>
      <c r="B283" s="299" t="s">
        <v>652</v>
      </c>
      <c r="D283">
        <v>0</v>
      </c>
      <c r="E283">
        <v>0</v>
      </c>
      <c r="F283">
        <v>0</v>
      </c>
      <c r="G283">
        <v>0</v>
      </c>
      <c r="H283">
        <v>0</v>
      </c>
      <c r="I283">
        <v>0</v>
      </c>
    </row>
    <row r="284" spans="1:9" ht="100.8" x14ac:dyDescent="0.3">
      <c r="A284" s="81">
        <v>991</v>
      </c>
      <c r="B284" s="299" t="s">
        <v>653</v>
      </c>
      <c r="D284">
        <v>0</v>
      </c>
      <c r="E284">
        <v>0</v>
      </c>
      <c r="F284">
        <v>0</v>
      </c>
      <c r="G284">
        <v>0</v>
      </c>
      <c r="H284">
        <v>0</v>
      </c>
      <c r="I284">
        <v>0</v>
      </c>
    </row>
    <row r="285" spans="1:9" ht="28.8" x14ac:dyDescent="0.3">
      <c r="A285" s="81">
        <v>995</v>
      </c>
      <c r="B285" s="299" t="s">
        <v>654</v>
      </c>
      <c r="D285">
        <v>0</v>
      </c>
      <c r="E285">
        <v>0</v>
      </c>
      <c r="F285">
        <v>0</v>
      </c>
      <c r="G285">
        <v>0</v>
      </c>
      <c r="H285">
        <v>0</v>
      </c>
      <c r="I285">
        <v>0</v>
      </c>
    </row>
    <row r="286" spans="1:9" ht="28.8" x14ac:dyDescent="0.3">
      <c r="A286" s="81">
        <v>996</v>
      </c>
      <c r="B286" s="299" t="s">
        <v>146</v>
      </c>
      <c r="D286">
        <v>0</v>
      </c>
      <c r="E286">
        <v>0</v>
      </c>
      <c r="F286">
        <v>0</v>
      </c>
      <c r="G286">
        <v>0</v>
      </c>
      <c r="H286">
        <v>0</v>
      </c>
      <c r="I286">
        <v>0</v>
      </c>
    </row>
    <row r="287" spans="1:9" x14ac:dyDescent="0.3">
      <c r="A287" s="81">
        <v>998</v>
      </c>
      <c r="B287" s="299" t="s">
        <v>147</v>
      </c>
      <c r="D287">
        <v>58</v>
      </c>
      <c r="E287">
        <v>58</v>
      </c>
      <c r="F287">
        <v>58</v>
      </c>
      <c r="G287">
        <v>58</v>
      </c>
      <c r="H287">
        <v>58</v>
      </c>
      <c r="I287">
        <v>58</v>
      </c>
    </row>
    <row r="288" spans="1:9" x14ac:dyDescent="0.3">
      <c r="A288" s="81">
        <v>999</v>
      </c>
      <c r="B288" s="299" t="s">
        <v>148</v>
      </c>
      <c r="D288">
        <v>584016</v>
      </c>
      <c r="E288">
        <v>581427</v>
      </c>
      <c r="F288">
        <v>584015</v>
      </c>
      <c r="G288">
        <v>581418</v>
      </c>
      <c r="H288">
        <v>584134</v>
      </c>
      <c r="I288">
        <v>581419</v>
      </c>
    </row>
    <row r="289" spans="1:9" x14ac:dyDescent="0.3">
      <c r="A289" s="81">
        <v>9000</v>
      </c>
      <c r="B289" s="299" t="s">
        <v>418</v>
      </c>
      <c r="C289" t="s">
        <v>193</v>
      </c>
      <c r="D289">
        <v>3280041444</v>
      </c>
      <c r="E289">
        <v>1999044119.8</v>
      </c>
      <c r="F289">
        <v>2373048477.8000002</v>
      </c>
      <c r="G289">
        <v>2142333732</v>
      </c>
      <c r="H289">
        <v>3686280180.5</v>
      </c>
      <c r="I289">
        <v>2623926102</v>
      </c>
    </row>
    <row r="290" spans="1:9" ht="28.8" x14ac:dyDescent="0.3">
      <c r="A290" s="81">
        <v>9001</v>
      </c>
      <c r="B290" s="299" t="s">
        <v>419</v>
      </c>
      <c r="C290" t="s">
        <v>420</v>
      </c>
      <c r="D290">
        <v>0</v>
      </c>
      <c r="E290">
        <v>0</v>
      </c>
      <c r="F290">
        <v>0</v>
      </c>
      <c r="G290">
        <v>0</v>
      </c>
      <c r="H290">
        <v>0</v>
      </c>
      <c r="I290">
        <v>0</v>
      </c>
    </row>
    <row r="291" spans="1:9" ht="28.8" x14ac:dyDescent="0.3">
      <c r="A291" s="81">
        <v>9002</v>
      </c>
      <c r="B291" s="299" t="s">
        <v>421</v>
      </c>
      <c r="C291" t="s">
        <v>422</v>
      </c>
      <c r="D291">
        <v>0</v>
      </c>
      <c r="E291">
        <v>0</v>
      </c>
      <c r="F291">
        <v>0</v>
      </c>
      <c r="G291">
        <v>0</v>
      </c>
      <c r="H291">
        <v>0</v>
      </c>
      <c r="I291">
        <v>0</v>
      </c>
    </row>
    <row r="292" spans="1:9" ht="43.2" x14ac:dyDescent="0.3">
      <c r="A292" s="81">
        <v>9003</v>
      </c>
      <c r="B292" s="299" t="s">
        <v>423</v>
      </c>
      <c r="C292" t="s">
        <v>424</v>
      </c>
      <c r="D292">
        <v>0</v>
      </c>
      <c r="E292">
        <v>0</v>
      </c>
      <c r="F292">
        <v>0</v>
      </c>
      <c r="G292">
        <v>0</v>
      </c>
      <c r="H292">
        <v>0</v>
      </c>
      <c r="I292">
        <v>0</v>
      </c>
    </row>
    <row r="293" spans="1:9" ht="86.4" x14ac:dyDescent="0.3">
      <c r="A293" s="81">
        <v>9004</v>
      </c>
      <c r="B293" s="299" t="s">
        <v>425</v>
      </c>
      <c r="C293" t="s">
        <v>426</v>
      </c>
      <c r="D293" t="s">
        <v>193</v>
      </c>
      <c r="E293" t="s">
        <v>193</v>
      </c>
      <c r="F293" t="s">
        <v>193</v>
      </c>
      <c r="G293" t="s">
        <v>193</v>
      </c>
      <c r="H293" t="s">
        <v>193</v>
      </c>
      <c r="I293" t="s">
        <v>193</v>
      </c>
    </row>
    <row r="294" spans="1:9" ht="28.8" x14ac:dyDescent="0.3">
      <c r="A294" s="81">
        <v>9005</v>
      </c>
      <c r="B294" s="299" t="s">
        <v>427</v>
      </c>
      <c r="C294" t="s">
        <v>428</v>
      </c>
      <c r="D294">
        <v>0</v>
      </c>
      <c r="E294">
        <v>0</v>
      </c>
      <c r="F294">
        <v>0</v>
      </c>
      <c r="G294">
        <v>0</v>
      </c>
      <c r="H294">
        <v>0</v>
      </c>
      <c r="I294">
        <v>0</v>
      </c>
    </row>
    <row r="295" spans="1:9" ht="28.8" x14ac:dyDescent="0.3">
      <c r="A295" s="81">
        <v>9006</v>
      </c>
      <c r="B295" s="299" t="s">
        <v>429</v>
      </c>
      <c r="C295" t="s">
        <v>430</v>
      </c>
      <c r="D295">
        <v>0</v>
      </c>
      <c r="E295">
        <v>0</v>
      </c>
      <c r="F295">
        <v>0</v>
      </c>
      <c r="G295">
        <v>0</v>
      </c>
      <c r="H295">
        <v>0</v>
      </c>
      <c r="I295">
        <v>0</v>
      </c>
    </row>
    <row r="296" spans="1:9" ht="43.2" x14ac:dyDescent="0.3">
      <c r="A296" s="81">
        <v>9007</v>
      </c>
      <c r="B296" s="299" t="s">
        <v>465</v>
      </c>
      <c r="C296" t="s">
        <v>431</v>
      </c>
      <c r="D296">
        <v>0</v>
      </c>
      <c r="E296">
        <v>0</v>
      </c>
      <c r="F296">
        <v>0</v>
      </c>
      <c r="G296">
        <v>0</v>
      </c>
      <c r="H296">
        <v>0</v>
      </c>
      <c r="I296">
        <v>0</v>
      </c>
    </row>
    <row r="297" spans="1:9" ht="28.8" x14ac:dyDescent="0.3">
      <c r="A297" s="81">
        <v>9008</v>
      </c>
      <c r="B297" s="299" t="s">
        <v>432</v>
      </c>
      <c r="C297" t="s">
        <v>193</v>
      </c>
      <c r="D297">
        <v>2.2400000000000002</v>
      </c>
      <c r="E297">
        <v>4.24</v>
      </c>
      <c r="F297">
        <v>2.44</v>
      </c>
      <c r="G297">
        <v>4.9400000000000004</v>
      </c>
      <c r="H297">
        <v>4.55</v>
      </c>
      <c r="I297">
        <v>2.11</v>
      </c>
    </row>
    <row r="298" spans="1:9" ht="43.2" x14ac:dyDescent="0.3">
      <c r="A298" s="81">
        <v>9010</v>
      </c>
      <c r="B298" s="299" t="s">
        <v>433</v>
      </c>
      <c r="C298" t="s">
        <v>434</v>
      </c>
      <c r="D298">
        <v>0</v>
      </c>
      <c r="E298">
        <v>0</v>
      </c>
      <c r="F298">
        <v>0</v>
      </c>
      <c r="G298">
        <v>0</v>
      </c>
      <c r="H298">
        <v>0</v>
      </c>
      <c r="I298">
        <v>0</v>
      </c>
    </row>
    <row r="299" spans="1:9" ht="86.4" x14ac:dyDescent="0.3">
      <c r="A299" s="81">
        <v>9011</v>
      </c>
      <c r="B299" s="299" t="s">
        <v>623</v>
      </c>
      <c r="C299" t="s">
        <v>435</v>
      </c>
      <c r="D299">
        <v>0</v>
      </c>
      <c r="E299">
        <v>0</v>
      </c>
      <c r="F299">
        <v>0</v>
      </c>
      <c r="G299">
        <v>0</v>
      </c>
      <c r="H299">
        <v>0</v>
      </c>
      <c r="I299">
        <v>0</v>
      </c>
    </row>
    <row r="300" spans="1:9" ht="86.4" x14ac:dyDescent="0.3">
      <c r="A300" s="81">
        <v>9012</v>
      </c>
      <c r="B300" s="299" t="s">
        <v>624</v>
      </c>
      <c r="C300" t="s">
        <v>435</v>
      </c>
      <c r="D300">
        <v>0</v>
      </c>
      <c r="E300">
        <v>0</v>
      </c>
      <c r="F300">
        <v>0</v>
      </c>
      <c r="G300">
        <v>0</v>
      </c>
      <c r="H300">
        <v>0</v>
      </c>
      <c r="I300">
        <v>0</v>
      </c>
    </row>
    <row r="301" spans="1:9" x14ac:dyDescent="0.3">
      <c r="A301" s="81">
        <v>9013</v>
      </c>
      <c r="B301" s="299" t="s">
        <v>436</v>
      </c>
      <c r="C301" t="s">
        <v>437</v>
      </c>
      <c r="D301">
        <v>0</v>
      </c>
      <c r="E301">
        <v>0</v>
      </c>
      <c r="F301">
        <v>0</v>
      </c>
      <c r="G301">
        <v>0</v>
      </c>
      <c r="H301">
        <v>0</v>
      </c>
      <c r="I301">
        <v>0</v>
      </c>
    </row>
    <row r="302" spans="1:9" ht="43.2" x14ac:dyDescent="0.3">
      <c r="A302" s="81">
        <v>9014</v>
      </c>
      <c r="B302" s="299" t="s">
        <v>438</v>
      </c>
      <c r="C302" t="s">
        <v>439</v>
      </c>
      <c r="D302">
        <v>0</v>
      </c>
      <c r="E302">
        <v>0</v>
      </c>
      <c r="F302">
        <v>0</v>
      </c>
      <c r="G302">
        <v>0</v>
      </c>
      <c r="H302">
        <v>0</v>
      </c>
      <c r="I302">
        <v>0</v>
      </c>
    </row>
    <row r="303" spans="1:9" ht="86.4" x14ac:dyDescent="0.3">
      <c r="A303" s="81">
        <v>9015</v>
      </c>
      <c r="B303" s="299" t="s">
        <v>625</v>
      </c>
      <c r="C303" t="s">
        <v>193</v>
      </c>
      <c r="D303">
        <v>0</v>
      </c>
      <c r="E303">
        <v>0</v>
      </c>
      <c r="F303">
        <v>0</v>
      </c>
      <c r="G303">
        <v>0</v>
      </c>
      <c r="H303">
        <v>0</v>
      </c>
      <c r="I303">
        <v>0</v>
      </c>
    </row>
    <row r="304" spans="1:9" ht="86.4" x14ac:dyDescent="0.3">
      <c r="A304" s="81">
        <v>9016</v>
      </c>
      <c r="B304" s="299" t="s">
        <v>626</v>
      </c>
      <c r="C304" t="s">
        <v>193</v>
      </c>
      <c r="D304">
        <v>0</v>
      </c>
      <c r="E304">
        <v>0</v>
      </c>
      <c r="F304">
        <v>0</v>
      </c>
      <c r="G304">
        <v>0</v>
      </c>
      <c r="H304">
        <v>0</v>
      </c>
      <c r="I304">
        <v>0</v>
      </c>
    </row>
    <row r="305" spans="1:9" ht="28.8" x14ac:dyDescent="0.3">
      <c r="A305" s="81">
        <v>9017</v>
      </c>
      <c r="B305" s="299" t="s">
        <v>440</v>
      </c>
      <c r="C305" t="s">
        <v>441</v>
      </c>
      <c r="D305">
        <v>0</v>
      </c>
      <c r="E305">
        <v>0</v>
      </c>
      <c r="F305">
        <v>0</v>
      </c>
      <c r="G305">
        <v>0</v>
      </c>
      <c r="H305">
        <v>0</v>
      </c>
      <c r="I305">
        <v>0</v>
      </c>
    </row>
    <row r="306" spans="1:9" ht="72" x14ac:dyDescent="0.3">
      <c r="A306" s="81">
        <v>9018</v>
      </c>
      <c r="B306" s="299" t="s">
        <v>442</v>
      </c>
      <c r="C306" t="s">
        <v>443</v>
      </c>
      <c r="D306">
        <v>0</v>
      </c>
      <c r="E306">
        <v>0</v>
      </c>
      <c r="F306">
        <v>0</v>
      </c>
      <c r="G306">
        <v>0</v>
      </c>
      <c r="H306">
        <v>0</v>
      </c>
      <c r="I306">
        <v>0</v>
      </c>
    </row>
    <row r="307" spans="1:9" ht="28.8" x14ac:dyDescent="0.3">
      <c r="A307" s="81">
        <v>9019</v>
      </c>
      <c r="B307" s="299" t="s">
        <v>444</v>
      </c>
      <c r="C307" t="s">
        <v>445</v>
      </c>
      <c r="D307">
        <v>0</v>
      </c>
      <c r="E307">
        <v>0</v>
      </c>
      <c r="F307">
        <v>0</v>
      </c>
      <c r="G307">
        <v>0</v>
      </c>
      <c r="H307">
        <v>0</v>
      </c>
      <c r="I307">
        <v>0</v>
      </c>
    </row>
    <row r="309" spans="1:9" x14ac:dyDescent="0.3">
      <c r="C309" t="s">
        <v>627</v>
      </c>
      <c r="D309" s="354">
        <v>3280041444</v>
      </c>
      <c r="E309" s="354">
        <v>1999044119.8</v>
      </c>
      <c r="F309" s="354">
        <v>2373048477.8000002</v>
      </c>
      <c r="G309" s="354">
        <v>2142333732</v>
      </c>
      <c r="H309" s="354">
        <v>3686280180.5</v>
      </c>
      <c r="I309" s="354">
        <v>2623926102</v>
      </c>
    </row>
    <row r="310" spans="1:9" x14ac:dyDescent="0.3">
      <c r="D310" s="354">
        <f>D289-D309</f>
        <v>0</v>
      </c>
      <c r="E310" s="354">
        <f t="shared" ref="E310:I310" si="0">E289-E309</f>
        <v>0</v>
      </c>
      <c r="F310" s="354">
        <f t="shared" si="0"/>
        <v>0</v>
      </c>
      <c r="G310" s="354">
        <f t="shared" si="0"/>
        <v>0</v>
      </c>
      <c r="H310" s="354">
        <f t="shared" si="0"/>
        <v>0</v>
      </c>
      <c r="I310" s="354">
        <f t="shared" si="0"/>
        <v>0</v>
      </c>
    </row>
  </sheetData>
  <sheetProtection algorithmName="SHA-512" hashValue="9zLNfNR6bNBv0+OseB0h4MNkgKnPduIfM1q/7HtBnsWySrKuAR8w2hQav6yTlmKFeiyq7ywmPRsOI/2Tw/kitQ==" saltValue="QOtacKoIHCu20EvxGN5bjg=="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7"/>
  <sheetViews>
    <sheetView workbookViewId="0">
      <selection activeCell="B1" sqref="B1"/>
    </sheetView>
  </sheetViews>
  <sheetFormatPr defaultColWidth="9.109375" defaultRowHeight="14.4" x14ac:dyDescent="0.3"/>
  <cols>
    <col min="1" max="1" width="52.5546875" style="172" customWidth="1"/>
    <col min="2" max="12" width="9.109375" style="222"/>
    <col min="13" max="13" width="21.6640625" style="222" customWidth="1"/>
    <col min="14" max="14" width="16.88671875" style="222" customWidth="1"/>
    <col min="15" max="16" width="9.109375" style="222"/>
    <col min="17" max="17" width="18.109375" style="222" customWidth="1"/>
    <col min="18" max="18" width="11" style="222" customWidth="1"/>
    <col min="19" max="16384" width="9.109375" style="222"/>
  </cols>
  <sheetData>
    <row r="1" spans="1:20" x14ac:dyDescent="0.3">
      <c r="A1" s="172" t="s">
        <v>290</v>
      </c>
    </row>
    <row r="2" spans="1:20" ht="15" thickBot="1" x14ac:dyDescent="0.35">
      <c r="A2" s="220" t="s">
        <v>478</v>
      </c>
      <c r="B2" s="82">
        <v>584016</v>
      </c>
      <c r="C2" s="219">
        <v>58</v>
      </c>
      <c r="D2" s="32"/>
      <c r="E2" s="32"/>
    </row>
    <row r="3" spans="1:20" ht="15" customHeight="1" thickBot="1" x14ac:dyDescent="0.35">
      <c r="A3" s="221" t="s">
        <v>480</v>
      </c>
      <c r="B3" s="82">
        <v>581427</v>
      </c>
      <c r="C3" s="219">
        <v>58</v>
      </c>
      <c r="D3" s="31"/>
      <c r="E3" s="32"/>
      <c r="O3" s="224"/>
      <c r="P3" s="224"/>
      <c r="S3" s="224"/>
      <c r="T3" s="224"/>
    </row>
    <row r="4" spans="1:20" ht="15" thickBot="1" x14ac:dyDescent="0.35">
      <c r="A4" s="221" t="s">
        <v>481</v>
      </c>
      <c r="B4" s="82">
        <v>584015</v>
      </c>
      <c r="C4" s="219">
        <v>58</v>
      </c>
      <c r="D4" s="31"/>
      <c r="E4" s="32"/>
      <c r="O4" s="224"/>
      <c r="P4" s="224"/>
      <c r="S4" s="224"/>
      <c r="T4" s="224"/>
    </row>
    <row r="5" spans="1:20" ht="15" thickBot="1" x14ac:dyDescent="0.35">
      <c r="A5" s="221" t="s">
        <v>482</v>
      </c>
      <c r="B5" s="82">
        <v>581418</v>
      </c>
      <c r="C5" s="219">
        <v>58</v>
      </c>
      <c r="D5" s="31"/>
      <c r="E5" s="32"/>
      <c r="O5" s="224"/>
      <c r="P5" s="224"/>
      <c r="S5" s="224"/>
      <c r="T5" s="224"/>
    </row>
    <row r="6" spans="1:20" ht="15" thickBot="1" x14ac:dyDescent="0.35">
      <c r="A6" s="221" t="s">
        <v>483</v>
      </c>
      <c r="B6" s="82">
        <v>584134</v>
      </c>
      <c r="C6" s="219">
        <v>58</v>
      </c>
      <c r="D6" s="31"/>
      <c r="E6" s="32"/>
      <c r="O6" s="224"/>
      <c r="P6" s="224"/>
      <c r="S6" s="224"/>
      <c r="T6" s="224"/>
    </row>
    <row r="7" spans="1:20" ht="15" thickBot="1" x14ac:dyDescent="0.35">
      <c r="A7" s="221" t="s">
        <v>484</v>
      </c>
      <c r="B7" s="82">
        <v>581419</v>
      </c>
      <c r="C7" s="219">
        <v>58</v>
      </c>
      <c r="D7" s="31"/>
      <c r="E7" s="32"/>
      <c r="O7" s="224"/>
      <c r="P7" s="224"/>
      <c r="S7" s="224"/>
      <c r="T7" s="224"/>
    </row>
    <row r="8" spans="1:20" ht="15" thickBot="1" x14ac:dyDescent="0.35">
      <c r="A8" s="221"/>
      <c r="B8" s="82"/>
      <c r="C8" s="219"/>
      <c r="D8" s="31"/>
      <c r="E8" s="32"/>
      <c r="O8" s="224"/>
      <c r="P8" s="224"/>
      <c r="S8" s="224"/>
      <c r="T8" s="224"/>
    </row>
    <row r="9" spans="1:20" ht="15" thickBot="1" x14ac:dyDescent="0.35">
      <c r="A9" s="221"/>
      <c r="B9" s="82"/>
      <c r="C9" s="219"/>
      <c r="D9" s="31"/>
      <c r="E9" s="32"/>
      <c r="O9" s="224"/>
      <c r="P9" s="224"/>
      <c r="S9" s="224"/>
      <c r="T9" s="224"/>
    </row>
    <row r="10" spans="1:20" ht="15" thickBot="1" x14ac:dyDescent="0.35">
      <c r="A10" s="221"/>
      <c r="B10" s="82"/>
      <c r="C10" s="219"/>
      <c r="D10" s="31"/>
      <c r="E10" s="32"/>
      <c r="O10" s="224"/>
      <c r="P10" s="224"/>
      <c r="S10" s="224"/>
      <c r="T10" s="224"/>
    </row>
    <row r="11" spans="1:20" ht="15" thickBot="1" x14ac:dyDescent="0.35">
      <c r="A11" s="221"/>
      <c r="B11" s="82"/>
      <c r="C11" s="219"/>
      <c r="D11" s="31"/>
      <c r="E11" s="32"/>
      <c r="O11" s="224"/>
      <c r="P11" s="224"/>
      <c r="S11" s="224"/>
      <c r="T11" s="224"/>
    </row>
    <row r="12" spans="1:20" ht="15" thickBot="1" x14ac:dyDescent="0.35">
      <c r="A12" s="221"/>
      <c r="B12" s="82"/>
      <c r="C12" s="219"/>
      <c r="D12" s="31"/>
      <c r="E12" s="32"/>
      <c r="O12" s="224"/>
      <c r="P12" s="224"/>
      <c r="S12" s="224"/>
      <c r="T12" s="224"/>
    </row>
    <row r="13" spans="1:20" ht="33" customHeight="1" thickBot="1" x14ac:dyDescent="0.35">
      <c r="A13" s="221"/>
      <c r="B13" s="82"/>
      <c r="C13" s="219"/>
      <c r="D13" s="31"/>
      <c r="E13" s="32"/>
      <c r="O13" s="224"/>
      <c r="P13" s="224"/>
      <c r="S13" s="224"/>
      <c r="T13" s="224"/>
    </row>
    <row r="14" spans="1:20" ht="15" thickBot="1" x14ac:dyDescent="0.35">
      <c r="A14" s="221"/>
      <c r="B14" s="82"/>
      <c r="C14" s="219"/>
      <c r="D14" s="31"/>
      <c r="E14" s="32"/>
      <c r="O14" s="224"/>
      <c r="P14" s="224"/>
      <c r="S14" s="224"/>
      <c r="T14" s="224"/>
    </row>
    <row r="15" spans="1:20" ht="15" thickBot="1" x14ac:dyDescent="0.35">
      <c r="A15" s="221"/>
      <c r="B15" s="82"/>
      <c r="C15" s="219"/>
      <c r="D15" s="31"/>
      <c r="E15" s="32"/>
      <c r="O15" s="224"/>
      <c r="P15" s="224"/>
      <c r="S15" s="224"/>
      <c r="T15" s="224"/>
    </row>
    <row r="16" spans="1:20" ht="15" thickBot="1" x14ac:dyDescent="0.35">
      <c r="A16" s="221"/>
      <c r="B16" s="82"/>
      <c r="C16" s="219"/>
      <c r="D16" s="31"/>
      <c r="E16" s="32"/>
      <c r="O16" s="224"/>
      <c r="P16" s="224"/>
      <c r="S16" s="224"/>
      <c r="T16" s="224"/>
    </row>
    <row r="17" spans="1:20" ht="15" thickBot="1" x14ac:dyDescent="0.35">
      <c r="A17" s="221"/>
      <c r="B17" s="82"/>
      <c r="C17" s="219"/>
      <c r="D17" s="31"/>
      <c r="E17" s="32"/>
      <c r="O17" s="224"/>
      <c r="P17" s="224"/>
      <c r="S17" s="224"/>
      <c r="T17" s="224"/>
    </row>
    <row r="18" spans="1:20" ht="15" thickBot="1" x14ac:dyDescent="0.35">
      <c r="A18" s="221"/>
      <c r="B18" s="82"/>
      <c r="C18" s="219"/>
      <c r="D18" s="31"/>
      <c r="E18" s="32"/>
      <c r="O18" s="224"/>
      <c r="P18" s="224"/>
      <c r="S18" s="224"/>
      <c r="T18" s="224"/>
    </row>
    <row r="19" spans="1:20" ht="15" thickBot="1" x14ac:dyDescent="0.35">
      <c r="A19" s="221"/>
      <c r="B19" s="82"/>
      <c r="C19" s="219"/>
      <c r="D19" s="31"/>
      <c r="E19" s="32"/>
      <c r="O19" s="224"/>
      <c r="P19" s="224"/>
      <c r="S19" s="224"/>
      <c r="T19" s="224"/>
    </row>
    <row r="20" spans="1:20" ht="15" thickBot="1" x14ac:dyDescent="0.35">
      <c r="A20" s="221"/>
      <c r="B20" s="82"/>
      <c r="C20" s="219"/>
      <c r="D20" s="31"/>
      <c r="E20" s="32"/>
      <c r="O20" s="224"/>
      <c r="P20" s="224"/>
      <c r="S20" s="224"/>
      <c r="T20" s="224"/>
    </row>
    <row r="21" spans="1:20" ht="15" thickBot="1" x14ac:dyDescent="0.35">
      <c r="A21" s="221"/>
      <c r="B21" s="82"/>
      <c r="C21" s="219"/>
      <c r="D21" s="31"/>
      <c r="E21" s="32"/>
      <c r="O21" s="224"/>
      <c r="P21" s="224"/>
      <c r="S21" s="224"/>
      <c r="T21" s="224"/>
    </row>
    <row r="22" spans="1:20" ht="15" thickBot="1" x14ac:dyDescent="0.35">
      <c r="A22" s="221"/>
      <c r="B22" s="82"/>
      <c r="C22" s="219"/>
      <c r="D22" s="31"/>
      <c r="E22" s="32"/>
      <c r="O22" s="224"/>
      <c r="P22" s="224"/>
      <c r="S22" s="224"/>
      <c r="T22" s="224"/>
    </row>
    <row r="23" spans="1:20" ht="15" thickBot="1" x14ac:dyDescent="0.35">
      <c r="A23" s="221"/>
      <c r="B23" s="82"/>
      <c r="C23" s="219"/>
      <c r="D23" s="31"/>
      <c r="E23" s="32"/>
      <c r="O23" s="224"/>
      <c r="P23" s="224"/>
      <c r="S23" s="224"/>
      <c r="T23" s="224"/>
    </row>
    <row r="24" spans="1:20" ht="15" thickBot="1" x14ac:dyDescent="0.35">
      <c r="A24" s="221"/>
      <c r="B24" s="82"/>
      <c r="C24" s="219"/>
      <c r="D24" s="31"/>
      <c r="E24" s="32"/>
      <c r="O24" s="224"/>
      <c r="P24" s="224"/>
      <c r="S24" s="224"/>
      <c r="T24" s="224"/>
    </row>
    <row r="25" spans="1:20" ht="15" thickBot="1" x14ac:dyDescent="0.35">
      <c r="A25" s="221"/>
      <c r="B25" s="82"/>
      <c r="C25" s="219"/>
      <c r="D25" s="31"/>
      <c r="E25" s="32"/>
      <c r="O25" s="224"/>
      <c r="P25" s="224"/>
      <c r="S25" s="224"/>
      <c r="T25" s="224"/>
    </row>
    <row r="26" spans="1:20" ht="15" thickBot="1" x14ac:dyDescent="0.35">
      <c r="A26" s="221"/>
      <c r="B26" s="82"/>
      <c r="C26" s="219"/>
      <c r="D26" s="31"/>
      <c r="E26" s="32"/>
      <c r="O26" s="224"/>
      <c r="P26" s="224"/>
      <c r="S26" s="224"/>
      <c r="T26" s="224"/>
    </row>
    <row r="27" spans="1:20" ht="15" thickBot="1" x14ac:dyDescent="0.35">
      <c r="A27" s="221"/>
      <c r="B27" s="82"/>
      <c r="C27" s="219"/>
      <c r="D27" s="31"/>
      <c r="E27" s="32"/>
      <c r="O27" s="224"/>
      <c r="P27" s="224"/>
      <c r="S27" s="224"/>
      <c r="T27" s="224"/>
    </row>
    <row r="28" spans="1:20" ht="21.6" customHeight="1" thickBot="1" x14ac:dyDescent="0.35">
      <c r="A28" s="221"/>
      <c r="B28" s="82"/>
      <c r="C28" s="219"/>
      <c r="D28" s="31"/>
      <c r="E28" s="32"/>
      <c r="O28" s="224"/>
      <c r="P28" s="224"/>
      <c r="S28" s="224"/>
      <c r="T28" s="224"/>
    </row>
    <row r="29" spans="1:20" ht="22.95" customHeight="1" thickBot="1" x14ac:dyDescent="0.35">
      <c r="A29" s="221"/>
      <c r="B29" s="82"/>
      <c r="C29" s="219"/>
      <c r="D29" s="31"/>
      <c r="E29" s="32"/>
      <c r="O29" s="224"/>
      <c r="P29" s="224"/>
      <c r="S29" s="224"/>
      <c r="T29" s="224"/>
    </row>
    <row r="30" spans="1:20" ht="15" thickBot="1" x14ac:dyDescent="0.35">
      <c r="A30" s="221"/>
      <c r="B30" s="82"/>
      <c r="C30" s="219"/>
      <c r="D30" s="31"/>
      <c r="E30" s="32"/>
      <c r="O30" s="224"/>
      <c r="P30" s="224"/>
      <c r="S30" s="224"/>
      <c r="T30" s="224"/>
    </row>
    <row r="31" spans="1:20" ht="15" thickBot="1" x14ac:dyDescent="0.35">
      <c r="A31" s="221"/>
      <c r="B31" s="82"/>
      <c r="C31" s="219"/>
      <c r="D31" s="31"/>
      <c r="E31" s="32"/>
      <c r="O31" s="224"/>
      <c r="P31" s="224"/>
      <c r="S31" s="224"/>
      <c r="T31" s="224"/>
    </row>
    <row r="32" spans="1:20" ht="15" thickBot="1" x14ac:dyDescent="0.35">
      <c r="A32" s="221"/>
      <c r="B32" s="82"/>
      <c r="C32" s="219"/>
      <c r="D32" s="31"/>
      <c r="E32" s="32"/>
      <c r="O32" s="224"/>
      <c r="P32" s="224"/>
      <c r="S32" s="224"/>
      <c r="T32" s="224"/>
    </row>
    <row r="33" spans="1:20" ht="15" thickBot="1" x14ac:dyDescent="0.35">
      <c r="A33" s="221"/>
      <c r="B33" s="82"/>
      <c r="C33" s="219"/>
      <c r="D33" s="31"/>
      <c r="E33" s="32"/>
      <c r="O33" s="224"/>
      <c r="P33" s="224"/>
      <c r="S33" s="224"/>
      <c r="T33" s="224"/>
    </row>
    <row r="34" spans="1:20" ht="15" thickBot="1" x14ac:dyDescent="0.35">
      <c r="A34" s="221"/>
      <c r="B34" s="82"/>
      <c r="C34" s="219"/>
      <c r="D34" s="31"/>
      <c r="E34" s="32"/>
      <c r="O34" s="224"/>
      <c r="P34" s="224"/>
      <c r="S34" s="224"/>
      <c r="T34" s="224"/>
    </row>
    <row r="35" spans="1:20" ht="15" thickBot="1" x14ac:dyDescent="0.35">
      <c r="A35" s="221"/>
      <c r="B35" s="82"/>
      <c r="C35" s="219"/>
      <c r="D35" s="31"/>
      <c r="E35" s="32"/>
      <c r="O35" s="224"/>
      <c r="P35" s="224"/>
      <c r="S35" s="224"/>
      <c r="T35" s="224"/>
    </row>
    <row r="36" spans="1:20" ht="15" thickBot="1" x14ac:dyDescent="0.35">
      <c r="A36" s="221"/>
      <c r="B36" s="82"/>
      <c r="C36" s="219"/>
      <c r="D36" s="31"/>
      <c r="E36" s="32"/>
      <c r="O36" s="224"/>
      <c r="P36" s="224"/>
      <c r="S36" s="224"/>
      <c r="T36" s="224"/>
    </row>
    <row r="37" spans="1:20" ht="15" thickBot="1" x14ac:dyDescent="0.35">
      <c r="A37" s="221"/>
      <c r="B37" s="82"/>
      <c r="C37" s="219"/>
      <c r="D37" s="31"/>
      <c r="E37" s="32"/>
      <c r="O37" s="224"/>
      <c r="P37" s="224"/>
      <c r="S37" s="224"/>
      <c r="T37" s="224"/>
    </row>
    <row r="38" spans="1:20" ht="15" thickBot="1" x14ac:dyDescent="0.35">
      <c r="A38" s="221"/>
      <c r="B38" s="82"/>
      <c r="C38" s="219"/>
      <c r="D38" s="31"/>
      <c r="E38" s="32"/>
      <c r="O38" s="224"/>
      <c r="P38" s="224"/>
      <c r="S38" s="224"/>
      <c r="T38" s="224"/>
    </row>
    <row r="39" spans="1:20" ht="15" thickBot="1" x14ac:dyDescent="0.35">
      <c r="A39" s="221"/>
      <c r="B39" s="82"/>
      <c r="C39" s="219"/>
      <c r="D39" s="31"/>
      <c r="E39" s="32"/>
      <c r="O39" s="224"/>
      <c r="P39" s="224"/>
      <c r="S39" s="224"/>
      <c r="T39" s="224"/>
    </row>
    <row r="40" spans="1:20" ht="15" thickBot="1" x14ac:dyDescent="0.35">
      <c r="A40" s="221"/>
      <c r="B40" s="82"/>
      <c r="C40" s="219"/>
      <c r="D40" s="31"/>
      <c r="E40" s="32"/>
      <c r="O40" s="224"/>
      <c r="P40" s="224"/>
      <c r="S40" s="224"/>
      <c r="T40" s="224"/>
    </row>
    <row r="41" spans="1:20" ht="15" thickBot="1" x14ac:dyDescent="0.35">
      <c r="A41" s="221"/>
      <c r="B41" s="82"/>
      <c r="C41" s="219"/>
      <c r="D41" s="31"/>
      <c r="E41" s="32"/>
      <c r="O41" s="224"/>
      <c r="P41" s="224"/>
      <c r="S41" s="224"/>
      <c r="T41" s="224"/>
    </row>
    <row r="42" spans="1:20" ht="15" thickBot="1" x14ac:dyDescent="0.35">
      <c r="A42" s="221"/>
      <c r="B42" s="82"/>
      <c r="C42" s="219"/>
      <c r="D42" s="31"/>
      <c r="E42" s="32"/>
      <c r="O42" s="224"/>
      <c r="P42" s="224"/>
      <c r="S42" s="224"/>
      <c r="T42" s="224"/>
    </row>
    <row r="43" spans="1:20" ht="15" thickBot="1" x14ac:dyDescent="0.35">
      <c r="A43" s="221"/>
      <c r="B43" s="82"/>
      <c r="C43" s="219"/>
      <c r="D43" s="31"/>
      <c r="E43" s="32"/>
      <c r="O43" s="224"/>
      <c r="P43" s="224"/>
      <c r="S43" s="224"/>
      <c r="T43" s="224"/>
    </row>
    <row r="44" spans="1:20" ht="15" thickBot="1" x14ac:dyDescent="0.35">
      <c r="A44" s="221"/>
      <c r="B44" s="82"/>
      <c r="C44" s="219"/>
      <c r="D44" s="31"/>
      <c r="E44" s="32"/>
      <c r="O44" s="224"/>
      <c r="P44" s="224"/>
      <c r="S44" s="224"/>
      <c r="T44" s="224"/>
    </row>
    <row r="45" spans="1:20" ht="15" thickBot="1" x14ac:dyDescent="0.35">
      <c r="A45" s="221"/>
      <c r="B45" s="82"/>
      <c r="C45" s="219"/>
      <c r="D45" s="31"/>
      <c r="E45" s="32"/>
      <c r="O45" s="224"/>
      <c r="P45" s="224"/>
      <c r="S45" s="224"/>
      <c r="T45" s="224"/>
    </row>
    <row r="46" spans="1:20" ht="15" thickBot="1" x14ac:dyDescent="0.35">
      <c r="A46" s="221"/>
      <c r="B46" s="82"/>
      <c r="C46" s="219"/>
      <c r="D46" s="31"/>
      <c r="E46" s="32"/>
      <c r="O46" s="224"/>
      <c r="P46" s="224"/>
      <c r="S46" s="224"/>
      <c r="T46" s="224"/>
    </row>
    <row r="47" spans="1:20" ht="15" thickBot="1" x14ac:dyDescent="0.35">
      <c r="A47" s="221"/>
      <c r="B47" s="82"/>
      <c r="C47" s="219"/>
      <c r="D47" s="31"/>
      <c r="E47" s="32"/>
      <c r="O47" s="224"/>
      <c r="P47" s="224"/>
      <c r="S47" s="224"/>
      <c r="T47" s="224"/>
    </row>
    <row r="48" spans="1:20" ht="15" thickBot="1" x14ac:dyDescent="0.35">
      <c r="A48" s="221"/>
      <c r="B48" s="82"/>
      <c r="C48" s="219"/>
      <c r="D48" s="31"/>
      <c r="E48" s="32"/>
      <c r="O48" s="224"/>
      <c r="P48" s="224"/>
      <c r="S48" s="224"/>
      <c r="T48" s="224"/>
    </row>
    <row r="49" spans="1:20" ht="15" thickBot="1" x14ac:dyDescent="0.35">
      <c r="A49" s="221"/>
      <c r="B49" s="82"/>
      <c r="C49" s="219"/>
      <c r="D49" s="31"/>
      <c r="E49" s="32"/>
      <c r="O49" s="224"/>
      <c r="P49" s="224"/>
      <c r="S49" s="224"/>
      <c r="T49" s="224"/>
    </row>
    <row r="50" spans="1:20" ht="15" thickBot="1" x14ac:dyDescent="0.35">
      <c r="A50" s="221"/>
      <c r="B50" s="82"/>
      <c r="C50" s="219"/>
      <c r="D50" s="31"/>
      <c r="E50" s="32"/>
      <c r="O50" s="224"/>
      <c r="P50" s="224"/>
      <c r="S50" s="224"/>
      <c r="T50" s="224"/>
    </row>
    <row r="51" spans="1:20" ht="15" thickBot="1" x14ac:dyDescent="0.35">
      <c r="A51" s="221"/>
      <c r="B51" s="82"/>
      <c r="C51" s="219"/>
      <c r="D51" s="31"/>
      <c r="E51" s="32"/>
      <c r="O51" s="224"/>
      <c r="P51" s="224"/>
      <c r="S51" s="224"/>
      <c r="T51" s="224"/>
    </row>
    <row r="52" spans="1:20" ht="15" thickBot="1" x14ac:dyDescent="0.35">
      <c r="A52" s="221"/>
      <c r="B52" s="82"/>
      <c r="C52" s="219"/>
      <c r="D52" s="31"/>
      <c r="E52" s="32"/>
      <c r="O52" s="224"/>
      <c r="P52" s="224"/>
      <c r="S52" s="224"/>
      <c r="T52" s="224"/>
    </row>
    <row r="53" spans="1:20" ht="15" thickBot="1" x14ac:dyDescent="0.35">
      <c r="A53" s="221"/>
      <c r="B53" s="82"/>
      <c r="C53" s="219"/>
      <c r="D53" s="31"/>
      <c r="E53" s="32"/>
      <c r="O53" s="224"/>
      <c r="P53" s="224"/>
      <c r="S53" s="224"/>
      <c r="T53" s="224"/>
    </row>
    <row r="54" spans="1:20" ht="15" thickBot="1" x14ac:dyDescent="0.35">
      <c r="A54" s="221"/>
      <c r="B54" s="82"/>
      <c r="C54" s="219"/>
      <c r="D54" s="31"/>
      <c r="E54" s="32"/>
      <c r="O54" s="224"/>
      <c r="P54" s="224"/>
      <c r="S54" s="224"/>
      <c r="T54" s="224"/>
    </row>
    <row r="55" spans="1:20" ht="15" thickBot="1" x14ac:dyDescent="0.35">
      <c r="A55" s="221"/>
      <c r="B55" s="82"/>
      <c r="C55" s="219"/>
      <c r="D55" s="31"/>
      <c r="E55" s="32"/>
      <c r="O55" s="224"/>
      <c r="P55" s="224"/>
      <c r="S55" s="224"/>
      <c r="T55" s="224"/>
    </row>
    <row r="56" spans="1:20" ht="15" thickBot="1" x14ac:dyDescent="0.35">
      <c r="A56" s="221"/>
      <c r="B56" s="82"/>
      <c r="C56" s="219"/>
      <c r="D56" s="31"/>
      <c r="E56" s="32"/>
      <c r="O56" s="224"/>
      <c r="P56" s="224"/>
      <c r="S56" s="224"/>
      <c r="T56" s="224"/>
    </row>
    <row r="57" spans="1:20" ht="15" thickBot="1" x14ac:dyDescent="0.35">
      <c r="A57" s="221"/>
      <c r="B57" s="82"/>
      <c r="C57" s="219"/>
      <c r="D57" s="31"/>
      <c r="E57" s="32"/>
      <c r="O57" s="224"/>
      <c r="P57" s="224"/>
      <c r="S57" s="224"/>
      <c r="T57" s="224"/>
    </row>
    <row r="58" spans="1:20" ht="15" thickBot="1" x14ac:dyDescent="0.35">
      <c r="A58" s="221"/>
      <c r="B58" s="82"/>
      <c r="C58" s="219"/>
      <c r="D58" s="31"/>
      <c r="E58" s="32"/>
      <c r="O58" s="224"/>
      <c r="P58" s="224"/>
      <c r="S58" s="224"/>
      <c r="T58" s="224"/>
    </row>
    <row r="59" spans="1:20" ht="15" thickBot="1" x14ac:dyDescent="0.35">
      <c r="A59" s="221"/>
      <c r="B59" s="82"/>
      <c r="C59" s="219"/>
      <c r="D59" s="31"/>
      <c r="E59" s="32"/>
      <c r="O59" s="224"/>
      <c r="P59" s="224"/>
      <c r="S59" s="224"/>
      <c r="T59" s="224"/>
    </row>
    <row r="60" spans="1:20" ht="15" thickBot="1" x14ac:dyDescent="0.35">
      <c r="A60" s="221"/>
      <c r="B60" s="82"/>
      <c r="C60" s="219"/>
      <c r="D60" s="31"/>
      <c r="E60" s="32"/>
      <c r="O60" s="224"/>
      <c r="P60" s="224"/>
      <c r="S60" s="224"/>
      <c r="T60" s="224"/>
    </row>
    <row r="61" spans="1:20" ht="15" thickBot="1" x14ac:dyDescent="0.35">
      <c r="A61" s="221"/>
      <c r="B61" s="82"/>
      <c r="C61" s="219"/>
      <c r="D61" s="31"/>
      <c r="E61" s="32"/>
      <c r="O61" s="224"/>
      <c r="P61" s="224"/>
      <c r="S61" s="224"/>
      <c r="T61" s="224"/>
    </row>
    <row r="62" spans="1:20" ht="15" thickBot="1" x14ac:dyDescent="0.35">
      <c r="A62" s="221"/>
      <c r="B62" s="82"/>
      <c r="C62" s="219"/>
      <c r="D62" s="31"/>
      <c r="E62" s="32"/>
      <c r="O62" s="224"/>
      <c r="P62" s="224"/>
      <c r="S62" s="224"/>
      <c r="T62" s="224"/>
    </row>
    <row r="63" spans="1:20" ht="15" thickBot="1" x14ac:dyDescent="0.35">
      <c r="A63" s="221"/>
      <c r="B63" s="82"/>
      <c r="C63" s="219"/>
      <c r="D63" s="31"/>
      <c r="E63" s="32"/>
      <c r="O63" s="224"/>
      <c r="P63" s="224"/>
      <c r="S63" s="224"/>
      <c r="T63" s="224"/>
    </row>
    <row r="64" spans="1:20" ht="15" thickBot="1" x14ac:dyDescent="0.35">
      <c r="A64" s="221"/>
      <c r="B64" s="82"/>
      <c r="C64" s="219"/>
      <c r="D64" s="31"/>
      <c r="E64" s="32"/>
      <c r="O64" s="224"/>
      <c r="P64" s="224"/>
      <c r="S64" s="224"/>
      <c r="T64" s="224"/>
    </row>
    <row r="65" spans="1:20" ht="15" thickBot="1" x14ac:dyDescent="0.35">
      <c r="A65" s="221"/>
      <c r="B65" s="82"/>
      <c r="C65" s="219"/>
      <c r="D65" s="31"/>
      <c r="E65" s="32"/>
      <c r="O65" s="224"/>
      <c r="P65" s="224"/>
      <c r="S65" s="224"/>
      <c r="T65" s="224"/>
    </row>
    <row r="66" spans="1:20" ht="15" thickBot="1" x14ac:dyDescent="0.35">
      <c r="A66" s="221"/>
      <c r="B66" s="82"/>
      <c r="C66" s="219"/>
      <c r="D66" s="31"/>
      <c r="E66" s="32"/>
      <c r="O66" s="224"/>
      <c r="P66" s="224"/>
      <c r="S66" s="224"/>
      <c r="T66" s="224"/>
    </row>
    <row r="67" spans="1:20" ht="15" thickBot="1" x14ac:dyDescent="0.35">
      <c r="A67" s="221"/>
      <c r="B67" s="82"/>
      <c r="C67" s="219"/>
      <c r="D67" s="31"/>
      <c r="E67" s="32"/>
      <c r="O67" s="224"/>
      <c r="P67" s="224"/>
      <c r="S67" s="224"/>
      <c r="T67" s="224"/>
    </row>
  </sheetData>
  <sheetProtection algorithmName="SHA-512" hashValue="KJaVjhLmjbW7i0NI4eobqt3eVoocI/+Yjw3f79uMtO3Ktwm8C/YXlumQjhw9WPmcT3/V8pJ5uOhjvuXG9GWA8A==" saltValue="1Lnl8qEwPzoKTvGAS7v3J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Instructions</vt:lpstr>
      <vt:lpstr>Unit Data from Audit Worksheet</vt:lpstr>
      <vt:lpstr>TD Info Completed by Auditor</vt:lpstr>
      <vt:lpstr>Import</vt:lpstr>
      <vt:lpstr>Performance  Indicators Print</vt:lpstr>
      <vt:lpstr>PY1 Data(H)</vt:lpstr>
      <vt:lpstr>Unit Data</vt:lpstr>
      <vt:lpstr>PY2 Data(H)</vt:lpstr>
      <vt:lpstr>Unit Names(H)</vt:lpstr>
      <vt:lpstr>Sheet1</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2023-09-15T14:00:43Z</cp:lastPrinted>
  <dcterms:created xsi:type="dcterms:W3CDTF">2011-03-11T21:05:05Z</dcterms:created>
  <dcterms:modified xsi:type="dcterms:W3CDTF">2023-10-18T19:37:51Z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