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DIW 10 13 2023\"/>
    </mc:Choice>
  </mc:AlternateContent>
  <xr:revisionPtr revIDLastSave="0" documentId="13_ncr:1_{31582F2F-09EE-42BE-9958-017D0CBF46E1}" xr6:coauthVersionLast="47" xr6:coauthVersionMax="47" xr10:uidLastSave="{00000000-0000-0000-0000-000000000000}"/>
  <bookViews>
    <workbookView xWindow="57480" yWindow="-120" windowWidth="29040" windowHeight="15840" tabRatio="707" xr2:uid="{00000000-000D-0000-FFFF-FFFF00000000}"/>
  </bookViews>
  <sheets>
    <sheet name="Instructions" sheetId="81" r:id="rId1"/>
    <sheet name="Unit Data from Audit Worksheet" sheetId="1" r:id="rId2"/>
    <sheet name="TD Info Completed by Auditor" sheetId="91" r:id="rId3"/>
    <sheet name="Performance  Indicators Print" sheetId="88" r:id="rId4"/>
    <sheet name="Import" sheetId="28" state="hidden" r:id="rId5"/>
    <sheet name="PY1 Data(H)" sheetId="82" state="hidden" r:id="rId6"/>
    <sheet name="PY2 Data(H)" sheetId="84" state="hidden" r:id="rId7"/>
    <sheet name="Unit Names(H)" sheetId="29" state="hidden" r:id="rId8"/>
  </sheets>
  <externalReferences>
    <externalReference r:id="rId9"/>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3">'Performance  Indicators Print'!$A$1:$H$9</definedName>
    <definedName name="_xlnm.Print_Area" localSheetId="2">'TD Info Completed by Auditor'!$A$1:$D$37</definedName>
    <definedName name="_xlnm.Print_Area" localSheetId="1">'Unit Data from Audit Worksheet'!$A$6:$D$63</definedName>
    <definedName name="Print_Selection_Auditor">#REF!</definedName>
    <definedName name="Print_Selection_Internal" localSheetId="3">#REF!</definedName>
    <definedName name="Print_Selection_Internal">#REF!</definedName>
    <definedName name="_xlnm.Print_Titles" localSheetId="3">'Performance  Indicators Print'!$3:$5</definedName>
    <definedName name="_xlnm.Print_Titles" localSheetId="1">'Unit Data from Audit Worksheet'!$5:$5</definedName>
    <definedName name="showError">#REF!</definedName>
    <definedName name="TD_IMPORT_RANGE" localSheetId="0">#REF!</definedName>
    <definedName name="TD_IMPORT_RANGE" localSheetId="3">#REF!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9" i="28" l="1"/>
  <c r="D19" i="91"/>
  <c r="D24" i="91"/>
  <c r="D21" i="91" l="1"/>
  <c r="D22" i="91"/>
  <c r="D20" i="91"/>
  <c r="E8" i="88"/>
  <c r="M8" i="88"/>
  <c r="N8" i="88" s="1"/>
  <c r="G8" i="88" s="1"/>
  <c r="L8" i="88"/>
  <c r="E93" i="28" l="1"/>
  <c r="L93" i="28" s="1"/>
  <c r="C93" i="28"/>
  <c r="A93" i="28"/>
  <c r="L69" i="28"/>
  <c r="E67" i="28"/>
  <c r="L67" i="28" s="1"/>
  <c r="E68" i="28"/>
  <c r="L68" i="28" s="1"/>
  <c r="E66" i="28"/>
  <c r="L66" i="28" s="1"/>
  <c r="A67" i="28"/>
  <c r="C67" i="28"/>
  <c r="A68" i="28"/>
  <c r="C68" i="28"/>
  <c r="A69" i="28"/>
  <c r="C69" i="28"/>
  <c r="C66" i="28"/>
  <c r="A66" i="28"/>
  <c r="E57" i="28"/>
  <c r="L57" i="28" s="1"/>
  <c r="E58" i="28"/>
  <c r="L58" i="28" s="1"/>
  <c r="C58" i="28"/>
  <c r="A58" i="28"/>
  <c r="C57" i="28"/>
  <c r="A57" i="28"/>
  <c r="D31" i="91"/>
  <c r="D30" i="91"/>
  <c r="D29" i="91"/>
  <c r="D28" i="91"/>
  <c r="D17" i="91"/>
  <c r="D16" i="91"/>
  <c r="D13" i="91"/>
  <c r="D12" i="91"/>
  <c r="D11" i="91"/>
  <c r="L73" i="28" l="1"/>
  <c r="E155" i="82" l="1"/>
  <c r="F155" i="82"/>
  <c r="D155" i="82"/>
  <c r="E154" i="82"/>
  <c r="F154" i="82"/>
  <c r="D154" i="82"/>
  <c r="E48" i="1"/>
  <c r="E49" i="1"/>
  <c r="E50" i="1"/>
  <c r="E116" i="82"/>
  <c r="F116" i="82"/>
  <c r="E117" i="82"/>
  <c r="F117" i="82"/>
  <c r="E118" i="82"/>
  <c r="F118" i="82"/>
  <c r="E119" i="82"/>
  <c r="F119" i="82"/>
  <c r="E120" i="82"/>
  <c r="F120" i="82"/>
  <c r="E121" i="82"/>
  <c r="F121" i="82"/>
  <c r="E124" i="82"/>
  <c r="F124" i="82"/>
  <c r="E125" i="82"/>
  <c r="F125" i="82"/>
  <c r="E126" i="82"/>
  <c r="F126" i="82"/>
  <c r="E130" i="82"/>
  <c r="F130" i="82"/>
  <c r="E131" i="82"/>
  <c r="F131" i="82"/>
  <c r="E132" i="82"/>
  <c r="F132" i="82"/>
  <c r="E133" i="82"/>
  <c r="F133" i="82"/>
  <c r="E134" i="82"/>
  <c r="F134" i="82"/>
  <c r="E145" i="82"/>
  <c r="F145" i="82"/>
  <c r="E146" i="82"/>
  <c r="F146" i="82"/>
  <c r="E150" i="82"/>
  <c r="F150" i="82"/>
  <c r="E153" i="82"/>
  <c r="F153" i="82"/>
  <c r="E41" i="1"/>
  <c r="E157" i="82" l="1"/>
  <c r="E163" i="82" s="1"/>
  <c r="D153" i="82"/>
  <c r="D150" i="82"/>
  <c r="D146" i="82"/>
  <c r="D145" i="82"/>
  <c r="D132" i="82"/>
  <c r="D133" i="82"/>
  <c r="D134" i="82"/>
  <c r="D131" i="82"/>
  <c r="D130" i="82"/>
  <c r="D125" i="82"/>
  <c r="D126" i="82"/>
  <c r="D124" i="82"/>
  <c r="D121" i="82"/>
  <c r="D120" i="82"/>
  <c r="D119" i="82"/>
  <c r="D118" i="82"/>
  <c r="D117" i="82"/>
  <c r="D116" i="82"/>
  <c r="E114" i="82"/>
  <c r="F114" i="82"/>
  <c r="D114" i="82"/>
  <c r="E62" i="1"/>
  <c r="E61" i="1"/>
  <c r="E60" i="1"/>
  <c r="E59" i="1"/>
  <c r="E56" i="1"/>
  <c r="E54" i="1"/>
  <c r="E53" i="1"/>
  <c r="E52" i="1"/>
  <c r="E45" i="1"/>
  <c r="E44" i="1"/>
  <c r="E43" i="1"/>
  <c r="E42" i="1"/>
  <c r="E40" i="1"/>
  <c r="E39" i="1"/>
  <c r="E38" i="1"/>
  <c r="E37" i="1"/>
  <c r="E36" i="1"/>
  <c r="E35" i="1"/>
  <c r="E34" i="1"/>
  <c r="E33" i="1"/>
  <c r="E32" i="1"/>
  <c r="E30" i="1"/>
  <c r="E29" i="1"/>
  <c r="E28" i="1"/>
  <c r="E27" i="1"/>
  <c r="E26" i="1"/>
  <c r="E25" i="1"/>
  <c r="E24" i="1"/>
  <c r="E23" i="1"/>
  <c r="E22" i="1"/>
  <c r="E21" i="1"/>
  <c r="E20" i="1"/>
  <c r="E19" i="1"/>
  <c r="E18" i="1"/>
  <c r="E17" i="1"/>
  <c r="E16" i="1"/>
  <c r="E15" i="1"/>
  <c r="E14" i="1"/>
  <c r="E13" i="1"/>
  <c r="E11" i="1"/>
  <c r="E10" i="1"/>
  <c r="E8" i="1"/>
  <c r="E7" i="1"/>
  <c r="H60" i="1"/>
  <c r="F157" i="82" l="1"/>
  <c r="F163" i="82" s="1"/>
  <c r="E89" i="1"/>
  <c r="E92" i="28"/>
  <c r="L92" i="28" s="1"/>
  <c r="C92" i="28"/>
  <c r="A92" i="28"/>
  <c r="AA92" i="28" s="1"/>
  <c r="E165" i="82" l="1"/>
  <c r="E167" i="82" s="1"/>
  <c r="F165" i="82"/>
  <c r="F167" i="82" s="1"/>
  <c r="D165" i="82"/>
  <c r="D25" i="91"/>
  <c r="A45" i="91" l="1"/>
  <c r="B37" i="91" l="1"/>
  <c r="B35" i="91"/>
  <c r="B33" i="91"/>
  <c r="L72" i="28" l="1"/>
  <c r="E63" i="28" l="1"/>
  <c r="D26" i="91" l="1"/>
  <c r="D18" i="91"/>
  <c r="D15" i="91"/>
  <c r="D14" i="91"/>
  <c r="D10" i="91"/>
  <c r="D9" i="91"/>
  <c r="E62" i="28" l="1"/>
  <c r="E61" i="28"/>
  <c r="E48" i="28"/>
  <c r="G41" i="1"/>
  <c r="E56" i="28"/>
  <c r="L56" i="28" s="1"/>
  <c r="C56" i="28"/>
  <c r="A56" i="28"/>
  <c r="E65" i="28"/>
  <c r="E64" i="28"/>
  <c r="L64" i="28" s="1"/>
  <c r="E60" i="28"/>
  <c r="E59" i="28"/>
  <c r="E55" i="28"/>
  <c r="E54" i="28"/>
  <c r="C65" i="28"/>
  <c r="A65" i="28"/>
  <c r="C64" i="28"/>
  <c r="A64" i="28"/>
  <c r="C63" i="28"/>
  <c r="A63" i="28"/>
  <c r="C60" i="28"/>
  <c r="C61" i="28"/>
  <c r="C62" i="28"/>
  <c r="A61" i="28"/>
  <c r="A62" i="28"/>
  <c r="A60" i="28"/>
  <c r="C59" i="28"/>
  <c r="A59" i="28"/>
  <c r="C55" i="28"/>
  <c r="A55" i="28"/>
  <c r="C54" i="28"/>
  <c r="A54" i="28"/>
  <c r="E36" i="28"/>
  <c r="L36" i="28" s="1"/>
  <c r="A36" i="28"/>
  <c r="B36" i="28"/>
  <c r="C36" i="28"/>
  <c r="AA56" i="28" l="1"/>
  <c r="AA36" i="28"/>
  <c r="C4" i="88" l="1"/>
  <c r="E89" i="28" l="1"/>
  <c r="E90" i="28"/>
  <c r="AA70" i="28"/>
  <c r="AA71" i="28"/>
  <c r="AA72" i="28"/>
  <c r="AA73" i="28"/>
  <c r="AA74" i="28"/>
  <c r="AB74" i="28"/>
  <c r="AA75" i="28"/>
  <c r="AB75" i="28"/>
  <c r="AA76" i="28"/>
  <c r="AB76" i="28"/>
  <c r="AA77" i="28"/>
  <c r="AB77" i="28"/>
  <c r="AA78" i="28"/>
  <c r="AB78" i="28"/>
  <c r="AA79" i="28"/>
  <c r="AB79" i="28"/>
  <c r="AA80" i="28"/>
  <c r="AB80" i="28"/>
  <c r="AA81" i="28"/>
  <c r="AB81" i="28"/>
  <c r="AA94" i="28"/>
  <c r="AB72" i="28"/>
  <c r="AB73" i="28" l="1"/>
  <c r="D157" i="82" l="1"/>
  <c r="D163" i="82" s="1"/>
  <c r="D167" i="82" s="1"/>
  <c r="Y103" i="28" l="1"/>
  <c r="X101" i="28"/>
  <c r="X100" i="28"/>
  <c r="X103" i="28" s="1"/>
  <c r="Z103" i="28" s="1"/>
  <c r="A88" i="1" l="1"/>
  <c r="F84" i="1" l="1"/>
  <c r="E84" i="1"/>
  <c r="F82" i="1"/>
  <c r="E82" i="1"/>
  <c r="F81" i="1"/>
  <c r="E81" i="1"/>
  <c r="F80" i="1"/>
  <c r="E80" i="1"/>
  <c r="F79" i="1"/>
  <c r="E79" i="1"/>
  <c r="C86" i="28" l="1"/>
  <c r="G61" i="1" l="1"/>
  <c r="E83" i="28" l="1"/>
  <c r="E86" i="28" l="1"/>
  <c r="G45" i="1" l="1"/>
  <c r="L55" i="28" l="1"/>
  <c r="L54" i="28"/>
  <c r="AA65" i="28"/>
  <c r="AA63" i="28"/>
  <c r="AA62" i="28"/>
  <c r="AA61" i="28"/>
  <c r="AA60" i="28"/>
  <c r="AA55" i="28"/>
  <c r="AA54" i="28"/>
  <c r="AB54" i="28" l="1"/>
  <c r="AB55" i="28"/>
  <c r="L63" i="28"/>
  <c r="L65" i="28"/>
  <c r="L59" i="28"/>
  <c r="L60" i="28"/>
  <c r="L61" i="28"/>
  <c r="L62" i="28"/>
  <c r="E9" i="88" l="1"/>
  <c r="G9" i="88" s="1"/>
  <c r="AB65" i="28"/>
  <c r="AB62" i="28"/>
  <c r="AB61" i="28"/>
  <c r="AB60" i="28"/>
  <c r="AB63" i="28"/>
  <c r="E88" i="28" l="1"/>
  <c r="L89" i="28"/>
  <c r="AB89" i="28" s="1"/>
  <c r="L90" i="28"/>
  <c r="AB90" i="28" s="1"/>
  <c r="E91" i="28"/>
  <c r="E87" i="28"/>
  <c r="A88" i="28"/>
  <c r="A89" i="28"/>
  <c r="A90" i="28"/>
  <c r="A91" i="28"/>
  <c r="A87" i="28"/>
  <c r="F86" i="28"/>
  <c r="G68" i="1"/>
  <c r="F83" i="28" s="1"/>
  <c r="G69" i="1"/>
  <c r="F84" i="28" s="1"/>
  <c r="G70" i="1"/>
  <c r="F85" i="28" s="1"/>
  <c r="G67" i="1"/>
  <c r="F82" i="28" s="1"/>
  <c r="AA89" i="28" l="1"/>
  <c r="AA90" i="28"/>
  <c r="AA88" i="28"/>
  <c r="AA87" i="28"/>
  <c r="AA91" i="28"/>
  <c r="L91" i="28"/>
  <c r="AB91" i="28" s="1"/>
  <c r="L88" i="28"/>
  <c r="AB88" i="28" s="1"/>
  <c r="L87" i="28"/>
  <c r="AB87" i="28" s="1"/>
  <c r="C88" i="28"/>
  <c r="C89" i="28"/>
  <c r="C91" i="28"/>
  <c r="C87" i="28"/>
  <c r="G57" i="1" l="1"/>
  <c r="G19" i="1"/>
  <c r="F91" i="28"/>
  <c r="F90" i="28"/>
  <c r="F89" i="28"/>
  <c r="F88" i="28"/>
  <c r="F87" i="28"/>
  <c r="G28" i="1" l="1"/>
  <c r="G27" i="1"/>
  <c r="G26" i="1"/>
  <c r="G25" i="1"/>
  <c r="G24" i="1"/>
  <c r="G23" i="1"/>
  <c r="G17" i="1"/>
  <c r="D3" i="1" l="1"/>
  <c r="C5" i="88" l="1"/>
  <c r="L4" i="28"/>
  <c r="A86" i="28" l="1"/>
  <c r="E85" i="28"/>
  <c r="C85" i="28"/>
  <c r="A85" i="28"/>
  <c r="E84" i="28"/>
  <c r="C84" i="28"/>
  <c r="A84" i="28"/>
  <c r="C83" i="28"/>
  <c r="A83" i="28"/>
  <c r="E82" i="28"/>
  <c r="C82" i="28"/>
  <c r="A82" i="28"/>
  <c r="E53" i="28"/>
  <c r="C53" i="28"/>
  <c r="A53" i="28"/>
  <c r="E52" i="28"/>
  <c r="C52" i="28"/>
  <c r="B52" i="28"/>
  <c r="A52" i="28"/>
  <c r="E51" i="28"/>
  <c r="C51" i="28"/>
  <c r="B51" i="28"/>
  <c r="A51" i="28"/>
  <c r="E50" i="28"/>
  <c r="C50" i="28"/>
  <c r="B50" i="28"/>
  <c r="A50" i="28"/>
  <c r="E49" i="28"/>
  <c r="C49" i="28"/>
  <c r="B49" i="28"/>
  <c r="A49" i="28"/>
  <c r="C48" i="28"/>
  <c r="B48" i="28"/>
  <c r="A48" i="28"/>
  <c r="E47" i="28"/>
  <c r="C47" i="28"/>
  <c r="B47" i="28"/>
  <c r="A47"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9" i="28"/>
  <c r="C39" i="28"/>
  <c r="B39" i="28"/>
  <c r="A39" i="28"/>
  <c r="E38" i="28"/>
  <c r="C38" i="28"/>
  <c r="B38" i="28"/>
  <c r="A38" i="28"/>
  <c r="E37" i="28"/>
  <c r="C37" i="28"/>
  <c r="B37" i="28"/>
  <c r="A37" i="28"/>
  <c r="E35" i="28"/>
  <c r="C35" i="28"/>
  <c r="B35" i="28"/>
  <c r="A35" i="28"/>
  <c r="E34" i="28"/>
  <c r="C34" i="28"/>
  <c r="B34" i="28"/>
  <c r="A34" i="28"/>
  <c r="E33" i="28"/>
  <c r="C33" i="28"/>
  <c r="B33" i="28"/>
  <c r="A33"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E10" i="28"/>
  <c r="C10" i="28"/>
  <c r="B10" i="28"/>
  <c r="A10" i="28"/>
  <c r="E9" i="28"/>
  <c r="C9" i="28"/>
  <c r="B9" i="28"/>
  <c r="A9" i="28"/>
  <c r="E8" i="28"/>
  <c r="C8" i="28"/>
  <c r="B8" i="28"/>
  <c r="A8" i="28"/>
  <c r="E7" i="28"/>
  <c r="C7" i="28"/>
  <c r="B7" i="28"/>
  <c r="A7" i="28"/>
  <c r="E6" i="28"/>
  <c r="C6" i="28"/>
  <c r="B6" i="28"/>
  <c r="A6" i="28"/>
  <c r="E5" i="28"/>
  <c r="C5" i="28"/>
  <c r="B5" i="28"/>
  <c r="A5" i="28"/>
  <c r="C2" i="28"/>
  <c r="G65" i="1"/>
  <c r="H62" i="1"/>
  <c r="G62" i="1" s="1"/>
  <c r="G59" i="1"/>
  <c r="G54" i="1"/>
  <c r="G50" i="1"/>
  <c r="G49" i="1"/>
  <c r="H44" i="1"/>
  <c r="G44" i="1" s="1"/>
  <c r="G43" i="1"/>
  <c r="G42" i="1"/>
  <c r="G40" i="1"/>
  <c r="G39" i="1"/>
  <c r="G38" i="1"/>
  <c r="G37" i="1"/>
  <c r="G36" i="1"/>
  <c r="G35" i="1"/>
  <c r="G34" i="1"/>
  <c r="G33" i="1"/>
  <c r="H30" i="1"/>
  <c r="G30" i="1" s="1"/>
  <c r="G16" i="1"/>
  <c r="G14" i="1"/>
  <c r="G13" i="1"/>
  <c r="G11" i="1"/>
  <c r="G8" i="1"/>
  <c r="G7" i="1"/>
  <c r="L94" i="28"/>
  <c r="AB94" i="28" s="1"/>
  <c r="AA52" i="28" l="1"/>
  <c r="AA10" i="28"/>
  <c r="AA25" i="28"/>
  <c r="AA33" i="28"/>
  <c r="AA42" i="28"/>
  <c r="AA49" i="28"/>
  <c r="AA5" i="28"/>
  <c r="AA82" i="28"/>
  <c r="AA7" i="28"/>
  <c r="AA12" i="28"/>
  <c r="AA17" i="28"/>
  <c r="AA22" i="28"/>
  <c r="AA30" i="28"/>
  <c r="AA39" i="28"/>
  <c r="AA47" i="28"/>
  <c r="AA85" i="28"/>
  <c r="AA19" i="28"/>
  <c r="AA27" i="28"/>
  <c r="AA35" i="28"/>
  <c r="AA44" i="28"/>
  <c r="AA51" i="28"/>
  <c r="AA83" i="28"/>
  <c r="AA86" i="28"/>
  <c r="AA9" i="28"/>
  <c r="AA14" i="28"/>
  <c r="AA24" i="28"/>
  <c r="AA32" i="28"/>
  <c r="AA41" i="28"/>
  <c r="AA53" i="28"/>
  <c r="AA20" i="28"/>
  <c r="AA6" i="28"/>
  <c r="AA16" i="28"/>
  <c r="AA21" i="28"/>
  <c r="AA29" i="28"/>
  <c r="AA38" i="28"/>
  <c r="AA46" i="28"/>
  <c r="AA84" i="28"/>
  <c r="AA15" i="28"/>
  <c r="AA37" i="28"/>
  <c r="AA45" i="28"/>
  <c r="AA11" i="28"/>
  <c r="AA26" i="28"/>
  <c r="AA34" i="28"/>
  <c r="AA43" i="28"/>
  <c r="AA48" i="28"/>
  <c r="AA50" i="28"/>
  <c r="AA28" i="28"/>
  <c r="AA8" i="28"/>
  <c r="AA13" i="28"/>
  <c r="AA18" i="28"/>
  <c r="AA23" i="28"/>
  <c r="AA31" i="28"/>
  <c r="AA40" i="28"/>
  <c r="L82" i="28"/>
  <c r="AB82" i="28" s="1"/>
  <c r="L53" i="28"/>
  <c r="AB53" i="28" s="1"/>
  <c r="L52" i="28"/>
  <c r="AB52" i="28" s="1"/>
  <c r="L51" i="28"/>
  <c r="L50" i="28"/>
  <c r="L49" i="28"/>
  <c r="AB49" i="28" s="1"/>
  <c r="L48" i="28"/>
  <c r="L47" i="28"/>
  <c r="AB47" i="28" s="1"/>
  <c r="L44" i="28"/>
  <c r="AB44" i="28" s="1"/>
  <c r="L46" i="28"/>
  <c r="AB46" i="28" s="1"/>
  <c r="L45" i="28"/>
  <c r="AB45" i="28" s="1"/>
  <c r="L43" i="28"/>
  <c r="AB43" i="28" s="1"/>
  <c r="L42" i="28"/>
  <c r="L41" i="28"/>
  <c r="AB41" i="28" s="1"/>
  <c r="L40" i="28"/>
  <c r="AB40" i="28" s="1"/>
  <c r="L39" i="28"/>
  <c r="AB39" i="28" s="1"/>
  <c r="L38" i="28"/>
  <c r="L37" i="28"/>
  <c r="AB37" i="28" s="1"/>
  <c r="L35" i="28"/>
  <c r="AB35" i="28" s="1"/>
  <c r="L34" i="28"/>
  <c r="AB34" i="28" s="1"/>
  <c r="L33" i="28"/>
  <c r="AB33" i="28" s="1"/>
  <c r="L32" i="28"/>
  <c r="L31" i="28"/>
  <c r="L30" i="28"/>
  <c r="L29" i="28"/>
  <c r="AB29" i="28" s="1"/>
  <c r="L28" i="28"/>
  <c r="L27" i="28"/>
  <c r="AB27" i="28" s="1"/>
  <c r="L26" i="28"/>
  <c r="AB26" i="28" s="1"/>
  <c r="L22" i="28"/>
  <c r="L24" i="28"/>
  <c r="L23" i="28"/>
  <c r="L25" i="28"/>
  <c r="AB25" i="28" s="1"/>
  <c r="L21" i="28"/>
  <c r="L19" i="28"/>
  <c r="L20" i="28"/>
  <c r="L17" i="28"/>
  <c r="AB17" i="28" s="1"/>
  <c r="L14" i="28"/>
  <c r="AB14" i="28" s="1"/>
  <c r="L16" i="28"/>
  <c r="AB16" i="28" s="1"/>
  <c r="L13" i="28"/>
  <c r="L15" i="28"/>
  <c r="L9" i="28"/>
  <c r="L11" i="28"/>
  <c r="AB11" i="28" s="1"/>
  <c r="L12" i="28"/>
  <c r="AB12" i="28" s="1"/>
  <c r="L10" i="28"/>
  <c r="AB10" i="28" s="1"/>
  <c r="L8" i="28"/>
  <c r="AB8" i="28" s="1"/>
  <c r="L7" i="28"/>
  <c r="AB7" i="28" s="1"/>
  <c r="L6" i="28"/>
  <c r="AB6" i="28" s="1"/>
  <c r="L5" i="28"/>
  <c r="AB5" i="28" s="1"/>
  <c r="O26" i="28"/>
  <c r="L84" i="28"/>
  <c r="AB84" i="28" s="1"/>
  <c r="L85" i="28"/>
  <c r="AB85" i="28" s="1"/>
  <c r="L83" i="28"/>
  <c r="AB83" i="28" s="1"/>
  <c r="L86" i="28"/>
  <c r="AB86" i="28" s="1"/>
  <c r="E18" i="28"/>
  <c r="H45" i="1"/>
  <c r="I45" i="1" s="1"/>
  <c r="H40" i="28" s="1"/>
  <c r="AB32" i="28" l="1"/>
  <c r="F32" i="28"/>
  <c r="AB31" i="28"/>
  <c r="F31" i="28"/>
  <c r="AB24" i="28"/>
  <c r="F24" i="28"/>
  <c r="AB22" i="28"/>
  <c r="F22" i="28"/>
  <c r="AB20" i="28"/>
  <c r="F20" i="28"/>
  <c r="AB30" i="28"/>
  <c r="F30" i="28"/>
  <c r="AB23" i="28"/>
  <c r="F23" i="28"/>
  <c r="AB19" i="28"/>
  <c r="F19" i="28"/>
  <c r="AB21" i="28"/>
  <c r="F21" i="28"/>
  <c r="AB28" i="28"/>
  <c r="AB9" i="28"/>
  <c r="AB48" i="28"/>
  <c r="L70" i="28"/>
  <c r="AB70" i="28" s="1"/>
  <c r="AB50" i="28"/>
  <c r="AB51" i="28"/>
  <c r="AB42" i="28"/>
  <c r="AB15" i="28"/>
  <c r="N6" i="88"/>
  <c r="AB38" i="28"/>
  <c r="AB13" i="28"/>
  <c r="L18" i="28"/>
  <c r="F18" i="28" s="1"/>
  <c r="G39" i="28"/>
  <c r="G28" i="28"/>
  <c r="F15" i="28"/>
  <c r="F13" i="28"/>
  <c r="F12" i="28"/>
  <c r="F42" i="28"/>
  <c r="F10" i="28"/>
  <c r="F51" i="28"/>
  <c r="F50" i="28"/>
  <c r="F38" i="28"/>
  <c r="F34" i="28"/>
  <c r="F35" i="28"/>
  <c r="F14" i="28"/>
  <c r="F6" i="28"/>
  <c r="F5" i="28"/>
  <c r="F9" i="28"/>
  <c r="F8" i="28"/>
  <c r="G26" i="28"/>
  <c r="F26" i="28"/>
  <c r="H52" i="28"/>
  <c r="F40" i="28"/>
  <c r="G40" i="28"/>
  <c r="F43" i="28"/>
  <c r="F28" i="28"/>
  <c r="F39" i="28"/>
  <c r="F49" i="28"/>
  <c r="E6" i="88" l="1"/>
  <c r="G6" i="88"/>
  <c r="G18" i="28"/>
  <c r="L71" i="28"/>
  <c r="AB71" i="28" s="1"/>
  <c r="AB18" i="28"/>
  <c r="F52" i="28"/>
  <c r="L97" i="28" l="1"/>
  <c r="L99" i="28" s="1"/>
</calcChain>
</file>

<file path=xl/sharedStrings.xml><?xml version="1.0" encoding="utf-8"?>
<sst xmlns="http://schemas.openxmlformats.org/spreadsheetml/2006/main" count="910" uniqueCount="559">
  <si>
    <t xml:space="preserve">Unit Number:      </t>
  </si>
  <si>
    <t>Description of Requested Amount from Audited Financial Statements</t>
  </si>
  <si>
    <t xml:space="preserve">Electric Fund </t>
  </si>
  <si>
    <t>Capital Assets for Electric Fund</t>
  </si>
  <si>
    <t>Notes</t>
  </si>
  <si>
    <t>Total Assets Gross value of assets being depreciated for Electric Fund</t>
  </si>
  <si>
    <t>Total accumulated depreciation for Electric Fund assets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</si>
  <si>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</si>
  <si>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</si>
  <si>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</si>
  <si>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</si>
  <si>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</si>
  <si>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</si>
  <si>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</si>
  <si>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</si>
  <si>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</si>
  <si>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</si>
  <si>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</si>
  <si>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</si>
  <si>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</si>
  <si>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</si>
  <si>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</si>
  <si>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Cash &amp; Tax Memo</t>
  </si>
  <si>
    <t>Dashboard</t>
  </si>
  <si>
    <t>Electric Memo</t>
  </si>
  <si>
    <t>Review Summary</t>
  </si>
  <si>
    <t>Error Detection</t>
  </si>
  <si>
    <t>Electric Memo,
Dashboard</t>
  </si>
  <si>
    <t>Electrical Memo</t>
  </si>
  <si>
    <t>Dashboard,
Electric Memo</t>
  </si>
  <si>
    <t>Dashboard,
Water Sewer Memo</t>
  </si>
  <si>
    <t>Electric - Change in Net Position</t>
  </si>
  <si>
    <t>Electric - Unrestricted Net Position</t>
  </si>
  <si>
    <t>Electric - Total Net Position</t>
  </si>
  <si>
    <t>Electric - Any Adj. to Beginning Net Position</t>
  </si>
  <si>
    <t>How Data is used</t>
  </si>
  <si>
    <t>Electric - Total Assets and deferred outflows</t>
  </si>
  <si>
    <t>Electric - Select Current Liabilities</t>
  </si>
  <si>
    <t>Electric - Unearned Revenues included in Select Current Liabilities</t>
  </si>
  <si>
    <t>Electric - Total Liabilities and deferred inflows</t>
  </si>
  <si>
    <t>New Questions  -  Please read and answer if applicable</t>
  </si>
  <si>
    <t>Statement</t>
  </si>
  <si>
    <t>Total Assets and deferred outflows</t>
  </si>
  <si>
    <t>Government Wide Statements-Net Position-Business Activities Column</t>
  </si>
  <si>
    <t>All restricted Cash and investments</t>
  </si>
  <si>
    <t>Net Position-Business Activities</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</si>
  <si>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</si>
  <si>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</si>
  <si>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</si>
  <si>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</si>
  <si>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</si>
  <si>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</si>
  <si>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</si>
  <si>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</si>
  <si>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</si>
  <si>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</si>
  <si>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OPEB Note</t>
  </si>
  <si>
    <t>Electric Assets</t>
  </si>
  <si>
    <t>Electric Accumulated Depreciation</t>
  </si>
  <si>
    <t>Bus - Unrestricted Cash &amp; Investments</t>
  </si>
  <si>
    <t>Bus - Restricted Cash &amp; Investments</t>
  </si>
  <si>
    <t>Electric - Unrestricted Cash &amp; Investments</t>
  </si>
  <si>
    <t>Electric - Customer AR Net</t>
  </si>
  <si>
    <t>Electric - Inventories &amp; Prepaids in Curr Assets</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</si>
  <si>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</si>
  <si>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</si>
  <si>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</si>
  <si>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</si>
  <si>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</si>
  <si>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</si>
  <si>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</si>
  <si>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</si>
  <si>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</si>
  <si>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</si>
  <si>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Electric - Cash Flow from Operating Activities</t>
  </si>
  <si>
    <t>Electric - Capital Outlay - Cash Flow</t>
  </si>
  <si>
    <t>Electric - Principal Paid - Cash Flow</t>
  </si>
  <si>
    <t>Electric Cap Asset - Gross Value of Non-Depreciated Assets</t>
  </si>
  <si>
    <t>Units with Electric Operations have $.07, $.08, $.09</t>
  </si>
  <si>
    <t>Units with Water Sewer Operations have $.01</t>
  </si>
  <si>
    <t>CCH Unit Type</t>
  </si>
  <si>
    <t>CCH Unit Code</t>
  </si>
  <si>
    <t>Prior Year Amts.</t>
  </si>
  <si>
    <t>Select Your Unit's Name from the drop down box in cell D2</t>
  </si>
  <si>
    <t>Electric - Total Transfers Out(to all funds)</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</si>
  <si>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</si>
  <si>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</si>
  <si>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</si>
  <si>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Formula Results</t>
  </si>
  <si>
    <t>Electric Cap Asset - Gross Value of Depreciable Capital Assets</t>
  </si>
  <si>
    <t>Electric Acc Dep - Capital Assets</t>
  </si>
  <si>
    <t>Error Amounts</t>
  </si>
  <si>
    <t>Error Count</t>
  </si>
  <si>
    <t>Review Summary; Electric Memo</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</si>
  <si>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</si>
  <si>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</si>
  <si>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</si>
  <si>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</si>
  <si>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</si>
  <si>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</si>
  <si>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</si>
  <si>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</si>
  <si>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</si>
  <si>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</si>
  <si>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</si>
  <si>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</si>
  <si>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</si>
  <si>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</si>
  <si>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51 - Ceased Operations</t>
  </si>
  <si>
    <t>52 - No Change</t>
  </si>
  <si>
    <t>https://www.nctreasurer.com/slg/lfm/financial-analysis/Pages/Analysis-by-Population.aspx</t>
  </si>
  <si>
    <t>OPEB
 Note or RSI</t>
  </si>
  <si>
    <t>Notes or formulas</t>
  </si>
  <si>
    <t>OPEB
RSI</t>
  </si>
  <si>
    <t>Debt Issued within next 12 months</t>
  </si>
  <si>
    <t/>
  </si>
  <si>
    <t>FS., Pension note or RSI</t>
  </si>
  <si>
    <t>Notes to the Financial Statements - Pension Note</t>
  </si>
  <si>
    <t>Net Pension Liability</t>
  </si>
  <si>
    <t>Determination of Fiscal Health</t>
  </si>
  <si>
    <t>Quick Ratio</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</si>
  <si>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</si>
  <si>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</si>
  <si>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</si>
  <si>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</si>
  <si>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</si>
  <si>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</si>
  <si>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Acct #</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</si>
  <si>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</si>
  <si>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</si>
  <si>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</si>
  <si>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</si>
  <si>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</si>
  <si>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</si>
  <si>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</si>
  <si>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</si>
  <si>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</si>
  <si>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</si>
  <si>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</si>
  <si>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</si>
  <si>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</si>
  <si>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</si>
  <si>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</si>
  <si>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</si>
  <si>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</si>
  <si>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</si>
  <si>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</si>
  <si>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</si>
  <si>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</si>
  <si>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</si>
  <si>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</si>
  <si>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</si>
  <si>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</si>
  <si>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</si>
  <si>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</si>
  <si>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</si>
  <si>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</si>
  <si>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</si>
  <si>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Dashboard; Determination of Fiscal Health</t>
  </si>
  <si>
    <t>Electric-Any current assets that are restricted (Cash, Accounts Rec., etc..) and included in account 657 above</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</si>
  <si>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</si>
  <si>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</si>
  <si>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</si>
  <si>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</si>
  <si>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</si>
  <si>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</si>
  <si>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</si>
  <si>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</si>
  <si>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</si>
  <si>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</si>
  <si>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</si>
  <si>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</si>
  <si>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</si>
  <si>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</si>
  <si>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</si>
  <si>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</si>
  <si>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</si>
  <si>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</si>
  <si>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</si>
  <si>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</si>
  <si>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</si>
  <si>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</si>
  <si>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Performance Indicator</t>
  </si>
  <si>
    <t>Unit Number:</t>
  </si>
  <si>
    <t>Equal or greater than 1</t>
  </si>
  <si>
    <t>hidden data</t>
  </si>
  <si>
    <t>TD Auditor</t>
  </si>
  <si>
    <t>Does Unit expect to issue debt next fiscal year</t>
  </si>
  <si>
    <t>Auditor indicated that there was at least one Performance indicator of Concern on the PI tab</t>
  </si>
  <si>
    <t>Unit Name:</t>
  </si>
  <si>
    <t>D</t>
  </si>
  <si>
    <t>E</t>
  </si>
  <si>
    <t>F</t>
  </si>
  <si>
    <t>G</t>
  </si>
  <si>
    <t>H</t>
  </si>
  <si>
    <t>accounts set-up in 2020 that are equivalent to account 47</t>
  </si>
  <si>
    <t>accounts set-up in 2020 that are equivalent to account 48</t>
  </si>
  <si>
    <t>=(657-658-581)</t>
  </si>
  <si>
    <t>=(639-640-641-642-643-644-580)</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</si>
  <si>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</si>
  <si>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</si>
  <si>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</si>
  <si>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</si>
  <si>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Cell L222 contains formula to sum accounts listed in cell E222</t>
  </si>
  <si>
    <t>Cell L223 contains formula to sum accounts listed in cell E223</t>
  </si>
  <si>
    <t>Cell L225 contains link that has to be relinked to prior year  "YYYY Data(H)" tab</t>
  </si>
  <si>
    <t>must be populated  in L column for database upload</t>
  </si>
  <si>
    <t>TD</t>
  </si>
  <si>
    <t>Did the Unit have any of the following occur:
1.  Bond covenants were not met
2.  Debt service payments made late?  Deferred payments authorized by LGC or other state
     agencies should not be counted as late for purposes of this question.</t>
  </si>
  <si>
    <t>Muni</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</si>
  <si>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</si>
  <si>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</si>
  <si>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</si>
  <si>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</si>
  <si>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</si>
  <si>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</si>
  <si>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</si>
  <si>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</si>
  <si>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</si>
  <si>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</si>
  <si>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</si>
  <si>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</si>
  <si>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</si>
  <si>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</si>
  <si>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</si>
  <si>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</si>
  <si>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</si>
  <si>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</si>
  <si>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</si>
  <si>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</si>
  <si>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</si>
  <si>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</si>
  <si>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</si>
  <si>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</si>
  <si>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</si>
  <si>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</si>
  <si>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</si>
  <si>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</si>
  <si>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t>Messages</t>
  </si>
  <si>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</si>
  <si>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</si>
  <si>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</si>
  <si>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</si>
  <si>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</si>
  <si>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</si>
  <si>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</si>
  <si>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Leave blank if data not available</t>
  </si>
  <si>
    <t>Did unit have problems with debt service payments being late, debt restructured or not meeting bond covenants</t>
  </si>
  <si>
    <t>Unit Data from Audit Worksheet tab: (13-534)/14</t>
  </si>
  <si>
    <t>Select Unit Name from Drop Down List</t>
  </si>
  <si>
    <t>Section 1: Data Collection NOTE:  the data submitted below may be used in various published reports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</si>
  <si>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</si>
  <si>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</si>
  <si>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</si>
  <si>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</si>
  <si>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I</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</si>
  <si>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</si>
  <si>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</si>
  <si>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</si>
  <si>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</si>
  <si>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</si>
  <si>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</si>
  <si>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</si>
  <si>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</si>
  <si>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</si>
  <si>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</si>
  <si>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</si>
  <si>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</si>
  <si>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</si>
  <si>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</si>
  <si>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</si>
  <si>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</si>
  <si>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</si>
  <si>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</si>
  <si>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</si>
  <si>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WS - Total Current Assets</t>
  </si>
  <si>
    <t>WS - Select Current Liabilities</t>
  </si>
  <si>
    <t>Electric - Total Current Assets</t>
  </si>
  <si>
    <t>Gov - Select Current Liabilities</t>
  </si>
  <si>
    <t>Electric - Total Transfers Out (to all funds)</t>
  </si>
  <si>
    <t>OPEB
1-implicit rate only
2-no benefit
3-benfit
4- state health plan</t>
  </si>
  <si>
    <t>Yes  or "1" indicates unit has defined benefit other than the ones adm. By the state</t>
  </si>
  <si>
    <t>Electric-Advance From - Liability</t>
  </si>
  <si>
    <t>Electric-Advance To - Asset</t>
  </si>
  <si>
    <t>Compliance opinion - enter "1" for clean Opinion or "2" for other than clean opinion</t>
  </si>
  <si>
    <t>Do you expect to issue debt requiring LGC approval within 12 months from the date that the audit is submitted - select "1" for year and "2" for no</t>
  </si>
  <si>
    <t>Unit's Share of Net Pension Liability ($s)
- unit of government is a participating employer in the State's TSERS (Teachers' and State Employees' Retirement System) or the LGERS (Local Governmental Employees' Retirement System).</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</si>
  <si>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</si>
  <si>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</si>
  <si>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</si>
  <si>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</si>
  <si>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</si>
  <si>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</si>
  <si>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</si>
  <si>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</si>
  <si>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</si>
  <si>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</si>
  <si>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</si>
  <si>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</si>
  <si>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</si>
  <si>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</si>
  <si>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</si>
  <si>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</si>
  <si>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</si>
  <si>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</si>
  <si>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</si>
  <si>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</si>
  <si>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</si>
  <si>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</si>
  <si>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</si>
  <si>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</si>
  <si>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</si>
  <si>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</si>
  <si>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Officer</t>
  </si>
  <si>
    <t>FINANCE OFFICER</t>
  </si>
  <si>
    <t>Date the FO signed the Data Input worksheet</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</si>
  <si>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</si>
  <si>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</si>
  <si>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</si>
  <si>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</si>
  <si>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</si>
  <si>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</si>
  <si>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</si>
  <si>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</si>
  <si>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</si>
  <si>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</si>
  <si>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</si>
  <si>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</si>
  <si>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</si>
  <si>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</si>
  <si>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</si>
  <si>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</si>
  <si>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</si>
  <si>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</si>
  <si>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</si>
  <si>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</si>
  <si>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</si>
  <si>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</si>
  <si>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</si>
  <si>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</si>
  <si>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</si>
  <si>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</si>
  <si>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</si>
  <si>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</si>
  <si>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</si>
  <si>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</si>
  <si>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</si>
  <si>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</si>
  <si>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</si>
  <si>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</si>
  <si>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</si>
  <si>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</si>
  <si>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Not on Unit Data from Audit Worksheet</t>
  </si>
  <si>
    <t xml:space="preserve">Batch Total </t>
  </si>
  <si>
    <t>Chief Financial Officer</t>
  </si>
  <si>
    <t>Governmental Activities - Benchmarking Tool uses account 336 in the code to calculate liquidity quick ratio.  Must be included on imported to CCH and SQL database.  Memos used these accounts as well.</t>
  </si>
  <si>
    <t>Telephone Number and Ext., etc.</t>
  </si>
  <si>
    <t>formula code</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</si>
  <si>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</si>
  <si>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</si>
  <si>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</si>
  <si>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</si>
  <si>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TD-Name of Auditor</t>
  </si>
  <si>
    <t>TD-E-mail address to notify the Auditor that the report has been reviewed-TD</t>
  </si>
  <si>
    <t>rebittner@pbmares.com</t>
  </si>
  <si>
    <t>TD-E-mail address to send approved invoices (should be at the audit firm)</t>
  </si>
  <si>
    <t>TD-Date Auditor signed the TD</t>
  </si>
  <si>
    <t>TD-Audit  Review Process Route?</t>
  </si>
  <si>
    <t>System</t>
  </si>
  <si>
    <t>TD-Date Data Received in Portal: (MM/DD/YYY)</t>
  </si>
  <si>
    <t>TD-Date TD Placed Review Process</t>
  </si>
  <si>
    <t>TD-Financial Reviewer Name or Initials</t>
  </si>
  <si>
    <t>Joe Hyde</t>
  </si>
  <si>
    <t>TD-Date Financial Review started: (MM/DD/YYYY)</t>
  </si>
  <si>
    <t>TD-Type of Review:</t>
  </si>
  <si>
    <t>TD-Compliance Review was needed (Y/N)</t>
  </si>
  <si>
    <t>N</t>
  </si>
  <si>
    <t>TD-Final Date Review was completed: (MM/DD/YYYY)</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</si>
  <si>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</si>
  <si>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</si>
  <si>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</si>
  <si>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</si>
  <si>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</si>
  <si>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</si>
  <si>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</si>
  <si>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</si>
  <si>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TD-Date WL corrections received: (MM/DD/YYYY or N/A)</t>
  </si>
  <si>
    <t>TD- Date UL or SUL sent: (MM/DD/YYYY or N/A)</t>
  </si>
  <si>
    <t>TD-Compliance Reviewer Name or Initials</t>
  </si>
  <si>
    <t>Not Completed</t>
  </si>
  <si>
    <t>TD-Date Compliance Review Started: (MM/DD/YYYY)</t>
  </si>
  <si>
    <t>TD-Date Compliance review completed (MM/DD/YYYY)</t>
  </si>
  <si>
    <t>TD-Number of major programs</t>
  </si>
  <si>
    <t>TD-Compliance reviewer concludes this audit is :</t>
  </si>
  <si>
    <t>TD-Manager Reviewer Name or Initials</t>
  </si>
  <si>
    <t>TD-Date of Manager Review (MM/DD/YYYY)</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</si>
  <si>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</si>
  <si>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</si>
  <si>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</si>
  <si>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</si>
  <si>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</si>
  <si>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</si>
  <si>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TD-Type of Audit (Financial Only, Yellow Book, Single Audit)</t>
  </si>
  <si>
    <t>Financial Only</t>
  </si>
  <si>
    <t>TD-Did your CPA firm prepare the Unit's financial statements?</t>
  </si>
  <si>
    <t>TD-Who is the designated person with skills, knowledge and experience (SKE) for the unit?</t>
  </si>
  <si>
    <t>TD-What is the designated SKE's title?</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</si>
  <si>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</si>
  <si>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</si>
  <si>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</si>
  <si>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</si>
  <si>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</si>
  <si>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</si>
  <si>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Electric Fund Revenue, Expenses &amp; Changes in Fund Net Position</t>
  </si>
  <si>
    <t xml:space="preserve"> Mark to Market unrealized losses in the Electric Fund.</t>
  </si>
  <si>
    <t xml:space="preserve">Is there a finding for lack of segregation of duties at this unit? </t>
  </si>
  <si>
    <t>Is there a finding for lack of technical skills, knowledge and experience (SKE) at this unit?</t>
  </si>
  <si>
    <t>Date (MM/DD/YYYY)</t>
  </si>
  <si>
    <t>Telephone - enter extension, etc.</t>
  </si>
  <si>
    <t>Trial Balance</t>
  </si>
  <si>
    <t xml:space="preserve">NC DEPARTMENT OF STATE TREASURER- STATE AND LOCAL GOVERNMENT FINANCE DIVISION
TD Info Completed by Auditor
</t>
  </si>
  <si>
    <t>Please see the INSTRUCTIONS worksheet before completing this form</t>
  </si>
  <si>
    <t xml:space="preserve">Explanation of Performance Indicator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</si>
  <si>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</si>
  <si>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GF FBA% of Exp w/o Powell Bill Formula: (506+536-4-5-6-11+647)/(532+20+509-533-508)</t>
  </si>
  <si>
    <t>Audit Year: 2020</t>
  </si>
  <si>
    <t>6/28/2021</t>
  </si>
  <si>
    <t>Tim</t>
  </si>
  <si>
    <t>Shawn Long, CPA</t>
  </si>
  <si>
    <r>
      <t xml:space="preserve"> Mark to Market unrealized losses in the Electric Fund. </t>
    </r>
    <r>
      <rPr>
        <sz val="11"/>
        <color theme="5" tint="-0.249977111117893"/>
        <rFont val="Calibri"/>
        <family val="2"/>
        <scheme val="minor"/>
      </rPr>
      <t>(enter as a negative number)</t>
    </r>
  </si>
  <si>
    <t>Murphy Power Board</t>
  </si>
  <si>
    <t>North Carolina Eastern Municipal Power Agency</t>
  </si>
  <si>
    <t>North Carolina Municipal Power Agency #1</t>
  </si>
  <si>
    <t>Ninna</t>
  </si>
  <si>
    <t>Curtis</t>
  </si>
  <si>
    <t>Tunis</t>
  </si>
  <si>
    <t>5/1/2008</t>
  </si>
  <si>
    <t>Tim Tunis</t>
  </si>
  <si>
    <t>828-837-2211</t>
  </si>
  <si>
    <t>919-760-6000</t>
  </si>
  <si>
    <t>ncurtis@murphypower.com</t>
  </si>
  <si>
    <t>ttunis@electricities.org</t>
  </si>
  <si>
    <t>PBMares LLP</t>
  </si>
  <si>
    <t>Shawn Long</t>
  </si>
  <si>
    <t>Robert E. Bittner III</t>
  </si>
  <si>
    <t>shawnplong66@gmail.com</t>
  </si>
  <si>
    <t>12/6/2020</t>
  </si>
  <si>
    <t>6/24/2021</t>
  </si>
  <si>
    <t>12/22/2020</t>
  </si>
  <si>
    <t>6/29/2021</t>
  </si>
  <si>
    <t>12/23/2020</t>
  </si>
  <si>
    <t>6/30/2021</t>
  </si>
  <si>
    <t>12/1/2016</t>
  </si>
  <si>
    <t>NINNA CURTIS</t>
  </si>
  <si>
    <t>F. Timothy Tunis</t>
  </si>
  <si>
    <t>NCURTIS@MURPHYPOWER.COM</t>
  </si>
  <si>
    <t>Ninna Curtsi</t>
  </si>
  <si>
    <t>Town of Murphy Electric Power Board</t>
  </si>
  <si>
    <t>`</t>
  </si>
  <si>
    <t>Date the Auditor presented or plans to present the Audit to the Governing Board</t>
  </si>
  <si>
    <t xml:space="preserve"> formula in E column - use for handling date from TD Info Completed by Auditor tab uploading to database</t>
  </si>
  <si>
    <t>TD Info Completed by Auditor : CCH acct # 955 and 957</t>
  </si>
  <si>
    <t>If unit is an employer participant in one of the State Cost Sharing Plans rows 50-52 should be blank.  Unless they have an additional single employer plan.</t>
  </si>
  <si>
    <t>DIW Batch Total</t>
  </si>
  <si>
    <t>Number of significant deficiency findings</t>
  </si>
  <si>
    <t>Number of material weaknesses findings</t>
  </si>
  <si>
    <t>Number of other matters that auditor asked the unit to respond to.</t>
  </si>
  <si>
    <t xml:space="preserve"> Did the unit have a board-appointed finance officer the entire fiscal year (Yes or No)</t>
  </si>
  <si>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the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</si>
  <si>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the drop down list.</t>
    </r>
  </si>
  <si>
    <r>
      <t>Do you expect to issue debt requiring LGC approval within 12 months from the date that the audit is submitted -</t>
    </r>
    <r>
      <rPr>
        <b/>
        <sz val="11"/>
        <color theme="1"/>
        <rFont val="Calibri"/>
        <family val="2"/>
        <scheme val="minor"/>
      </rPr>
      <t xml:space="preserve"> select "1" for yes and "2" for no from the drop down list.</t>
    </r>
  </si>
  <si>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</si>
  <si>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t>Statement of Cash Flows</t>
  </si>
  <si>
    <t>601754</t>
  </si>
  <si>
    <t>601757</t>
  </si>
  <si>
    <t>601758</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</si>
  <si>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</si>
  <si>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</si>
  <si>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</si>
  <si>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</si>
  <si>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</si>
  <si>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</si>
  <si>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Chris</t>
  </si>
  <si>
    <t>Raper</t>
  </si>
  <si>
    <t>Chris Raper</t>
  </si>
  <si>
    <t>12/20/2022</t>
  </si>
  <si>
    <t>4/25/2023</t>
  </si>
  <si>
    <t>4/27/2023</t>
  </si>
  <si>
    <t>chris@murphypower.com</t>
  </si>
  <si>
    <t>Did the Unit have any of the following occur:
1.  Were any debt service payments deferred or restructured in this fiscal year? (does not include refinancings designed to take advantage of lower interest rates)
2.  Bond covenants were not met
3.  Debt serv</t>
  </si>
  <si>
    <t>The Auditor will submit the Audit Report to the LGC within five months plus one day after the fiscal year end.-á (for units with a June 30th fiscal year-end this would be December 1)-á-á Select Yes or No</t>
  </si>
  <si>
    <t>1/24/2023</t>
  </si>
  <si>
    <t>7/1/2022</t>
  </si>
  <si>
    <t>Mark to Market unrealized losses in the Electric Fund.</t>
  </si>
  <si>
    <t>Did the unit have a board-appointed finance officer the entire fiscal year? (Yes or No)?</t>
  </si>
  <si>
    <t>Date Audit First Received</t>
  </si>
  <si>
    <t>2022-12-20</t>
  </si>
  <si>
    <t>2023-04-29</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</si>
  <si>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</si>
  <si>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</si>
  <si>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</si>
  <si>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</si>
  <si>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Net Total row 114 less row 156</t>
  </si>
  <si>
    <t>Please enter page number if information included in the audit report/other communications</t>
  </si>
  <si>
    <t>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</si>
  <si>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   (Yes or No or N/A)</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</si>
  <si>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</si>
  <si>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t xml:space="preserve">Is there is a going concern noted in the audit report? </t>
  </si>
  <si>
    <r>
      <t xml:space="preserve">Number of significant deficiency findings (financial statement findings only)
</t>
    </r>
    <r>
      <rPr>
        <sz val="11"/>
        <color rgb="FFFF0000"/>
        <rFont val="Calibri"/>
        <family val="2"/>
        <scheme val="minor"/>
      </rPr>
      <t>Exclude findings reported in questions  907, 951</t>
    </r>
  </si>
  <si>
    <r>
      <t xml:space="preserve">Number of material weaknesses findings (financial statements findings only)
</t>
    </r>
    <r>
      <rPr>
        <sz val="11"/>
        <color rgb="FFFF0000"/>
        <rFont val="Calibri"/>
        <family val="2"/>
        <scheme val="minor"/>
      </rPr>
      <t>Exclude findings reported in questions 907, 951</t>
    </r>
  </si>
  <si>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</si>
  <si>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 xml:space="preserve">Was an AU-C Section 260 (The Auditor's Communication With Those Charged With Governance) letter issued?     </t>
  </si>
  <si>
    <t>Was an AU-C Section 265 (Communicating Internal Control Related Matters Identified in an Audit) letter issued?</t>
  </si>
  <si>
    <t>J</t>
  </si>
  <si>
    <t>Please enter the fiscal year end reported on the unit's audited financial statements if other than 6/30/2023.              Format "MM/DD/YYYY"</t>
  </si>
  <si>
    <t>What date was the audit report submitted to the LGC?  (Note audit reports are due four months after fiscal year end regardless of the contract submission date.)</t>
  </si>
  <si>
    <t>If the fiscal year-end is other than 6/30/2023, 9/30/2023, 12/31/2023 or 3/31/2024, please contact us.</t>
  </si>
  <si>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"7/1/2023" to indicate that an FPIC response is not required.</t>
    </r>
  </si>
  <si>
    <t>Does the Performance Indicator Print worksheet in this workbook have a red shaded cell?</t>
  </si>
  <si>
    <t>Fiscal Year 2023</t>
  </si>
  <si>
    <t>PY 1</t>
  </si>
  <si>
    <t>Audit Reports 2022</t>
  </si>
  <si>
    <t>Section 2:</t>
  </si>
  <si>
    <t xml:space="preserve">Does the unit have a self-insurance fund? </t>
  </si>
  <si>
    <t>If the unit is self-insured for employee health care, does the unit use a qualified consultant to establish rates and appropriate reserve levels?</t>
  </si>
  <si>
    <r>
      <t xml:space="preserve">Does the Unit have a non-state administered pension plan?
</t>
    </r>
    <r>
      <rPr>
        <sz val="11"/>
        <color theme="5" tint="-0.249977111117893"/>
        <rFont val="Calibri"/>
        <family val="2"/>
        <scheme val="minor"/>
      </rPr>
      <t>(Note - OPEB is not a pension plan.)</t>
    </r>
  </si>
  <si>
    <t>If the answer to 1059 is "No," then was the unit without a board-appointed interim or permanent finance officer for more than 2 weeks at any time in the fiscal year</t>
  </si>
  <si>
    <t xml:space="preserve">Was the finance officer or interim finance officer bonded pursuant to G.S. 159-29 </t>
  </si>
  <si>
    <t>Is there is a going concern noted in the audit report</t>
  </si>
  <si>
    <t>Does the Performance Indicator Print worksheet in this workbook have a red shaded cell</t>
  </si>
  <si>
    <t>Does the unit have a self-insurance fund</t>
  </si>
  <si>
    <t>If the unit is self-insured for employee health care, does the unit use a qualified consultant to establish rates and appropriate reserve levels</t>
  </si>
  <si>
    <t>Amount of ARPA funds expended in total for fiscal year for non-capital purposes</t>
  </si>
  <si>
    <t>What date was the audit report submitted to the LGC?</t>
  </si>
  <si>
    <t>C24</t>
  </si>
  <si>
    <t>C23</t>
  </si>
  <si>
    <t>TD Info Completed by Auditor tab: CCH acct # 1079</t>
  </si>
  <si>
    <t xml:space="preserve">The Unit had material weaknesses, significant deficiencies, statutory violations and/or items identified on the TD Info Completed by Auditor tab that should be addressed in the FPIC Response Letter.  </t>
  </si>
  <si>
    <t>This indicator identifies whether the unit has any material weaknesses, significant deficiencies, management letter comments or items identified on the TD Info Completed by Audit tab including 955 and 957, that require a response.</t>
  </si>
  <si>
    <t>Fiscal 2023 -  Data Input Workbook incorporates the
Unit Data from Audit Worksheet, TD Info Completed by Auditor Worksheet, Performance Indicators Print Worksheet</t>
  </si>
  <si>
    <t>Data documenting the unit's compliance with General Statue 159-25 is captured in account numbers 947, 948, 949, 950, and 952.</t>
  </si>
  <si>
    <t xml:space="preserve">The TD Info Completed by Auditor Worksheet is to be filled out using the completed audit report for the fiscal year 2023. </t>
  </si>
  <si>
    <t>Please remember the original 2023 audit report submission cannot be processed unless we receive the following:</t>
  </si>
  <si>
    <t xml:space="preserve">- PDF file of the Audit Report named “Unit Name 2023 Audit”             </t>
  </si>
  <si>
    <t>- PDF file of all communication letters from the auditor to the unit  named “Unit Name 2023 comm #1”, “Unit Name 2023 comm #2”, etc.</t>
  </si>
  <si>
    <t xml:space="preserve">- Excel file named “Unit Name 2023 Data Input Workbook" </t>
  </si>
  <si>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</si>
  <si>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Location of Documents for the 2023 Audit Submission Process</t>
  </si>
  <si>
    <t>Instructions for Audits with a Fiscal Year Ending Earlier than June 30, 2023</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</si>
  <si>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</si>
  <si>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</si>
  <si>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</si>
  <si>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</si>
  <si>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r>
      <t xml:space="preserve">Telephone number - </t>
    </r>
    <r>
      <rPr>
        <b/>
        <sz val="11"/>
        <color theme="1"/>
        <rFont val="Calibri"/>
        <family val="2"/>
        <scheme val="minor"/>
      </rPr>
      <t>enter only telephone number</t>
    </r>
    <r>
      <rPr>
        <sz val="11"/>
        <color theme="1"/>
        <rFont val="Calibri"/>
        <family val="2"/>
        <scheme val="minor"/>
      </rPr>
      <t xml:space="preserve">  ###-###-####</t>
    </r>
  </si>
  <si>
    <t>Does the Unit have a non-state administered pension plan</t>
  </si>
  <si>
    <t>Must be linked to unit number on Unit Data from Audit Worksheet tab</t>
  </si>
  <si>
    <t>What date was the audit report submitted to the LGC?  (Note audit reports are due four months after fiscal year end regardless of the contract submission date.)   Enter as "MM/DD/YYYY"</t>
  </si>
  <si>
    <t>Version Date 10/13/2023</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</si>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</sst>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lt;=9999999]###\-####;\(###\)\ ###\-####"/>
    <numFmt numFmtId="179" formatCode="###\-###\-####"/>
  </numFmts>
  <fonts count="161"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sz val="11"/>
      <color indexed="8"/>
      <name val="Calibri"/>
      <family val="2"/>
      <scheme val="minor"/>
    </font>
    <font>
      <sz val="28"/>
      <color theme="1"/>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u/>
      <sz val="11"/>
      <color rgb="FFFF0000"/>
      <name val="Calibri"/>
      <family val="2"/>
      <scheme val="minor"/>
    </font>
    <font>
      <sz val="11"/>
      <color theme="5" tint="-0.249977111117893"/>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1"/>
      <name val="Calibri"/>
      <family val="2"/>
    </font>
    <font>
      <b/>
      <i/>
      <sz val="12"/>
      <color rgb="FFFF0000"/>
      <name val="Cambria"/>
      <family val="1"/>
    </font>
    <font>
      <sz val="11"/>
      <color theme="9" tint="-0.499984740745262"/>
      <name val="Calibri"/>
      <family val="2"/>
      <scheme val="minor"/>
    </font>
    <font>
      <b/>
      <sz val="12"/>
      <color theme="1"/>
      <name val="Century Schoolbook"/>
      <family val="1"/>
    </font>
    <font>
      <b/>
      <sz val="12"/>
      <color theme="1"/>
      <name val="Cambria"/>
      <family val="1"/>
    </font>
    <font>
      <b/>
      <u/>
      <sz val="11"/>
      <color theme="10"/>
      <name val="Calibri"/>
      <family val="2"/>
      <scheme val="minor"/>
    </font>
  </fonts>
  <fills count="80">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DCFDD3"/>
        <bgColor indexed="64"/>
      </patternFill>
    </fill>
    <fill>
      <patternFill patternType="solid">
        <fgColor rgb="FF92D050"/>
        <bgColor indexed="64"/>
      </patternFill>
    </fill>
    <fill>
      <patternFill patternType="solid">
        <fgColor theme="8" tint="0.79998168889431442"/>
        <bgColor indexed="64"/>
      </patternFill>
    </fill>
  </fills>
  <borders count="9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3173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1" fillId="0" borderId="0"/>
    <xf numFmtId="0" fontId="62" fillId="0" borderId="0"/>
    <xf numFmtId="0" fontId="62" fillId="0" borderId="0"/>
    <xf numFmtId="0" fontId="61" fillId="0" borderId="0"/>
    <xf numFmtId="0" fontId="62" fillId="0" borderId="0"/>
    <xf numFmtId="0" fontId="62" fillId="0" borderId="0"/>
    <xf numFmtId="0" fontId="63" fillId="0" borderId="0"/>
    <xf numFmtId="0" fontId="6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0" fontId="6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11"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33" fillId="0" borderId="0"/>
    <xf numFmtId="0" fontId="33" fillId="0" borderId="0"/>
    <xf numFmtId="0" fontId="21" fillId="0" borderId="0"/>
    <xf numFmtId="0" fontId="33" fillId="0" borderId="0"/>
    <xf numFmtId="0" fontId="33" fillId="0" borderId="0"/>
    <xf numFmtId="0" fontId="33" fillId="0" borderId="0"/>
    <xf numFmtId="0" fontId="61" fillId="0" borderId="0"/>
    <xf numFmtId="0" fontId="33" fillId="0" borderId="0"/>
    <xf numFmtId="0" fontId="33" fillId="0" borderId="0"/>
    <xf numFmtId="0" fontId="33" fillId="0" borderId="0"/>
    <xf numFmtId="0" fontId="33" fillId="0" borderId="0"/>
    <xf numFmtId="0" fontId="3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3" fillId="0" borderId="0"/>
    <xf numFmtId="0" fontId="33" fillId="0" borderId="0"/>
    <xf numFmtId="0" fontId="33" fillId="0" borderId="0"/>
    <xf numFmtId="0" fontId="33" fillId="0" borderId="0"/>
    <xf numFmtId="0" fontId="33" fillId="0" borderId="0"/>
    <xf numFmtId="0" fontId="11" fillId="0" borderId="0"/>
    <xf numFmtId="0" fontId="63" fillId="0" borderId="0"/>
    <xf numFmtId="0" fontId="63" fillId="0" borderId="0"/>
    <xf numFmtId="0" fontId="63" fillId="0" borderId="0"/>
    <xf numFmtId="0" fontId="6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63" fillId="0" borderId="0"/>
    <xf numFmtId="0" fontId="33" fillId="0" borderId="0"/>
    <xf numFmtId="0" fontId="33" fillId="0" borderId="0"/>
    <xf numFmtId="0" fontId="33" fillId="0" borderId="0"/>
    <xf numFmtId="0" fontId="3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2"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3"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2"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6" fillId="0" borderId="44" applyNumberFormat="0" applyFill="0" applyAlignment="0" applyProtection="0"/>
    <xf numFmtId="0" fontId="67" fillId="0" borderId="45" applyNumberFormat="0" applyFill="0" applyAlignment="0" applyProtection="0"/>
    <xf numFmtId="0" fontId="68" fillId="0" borderId="46" applyNumberFormat="0" applyFill="0" applyAlignment="0" applyProtection="0"/>
    <xf numFmtId="0" fontId="68" fillId="0" borderId="0" applyNumberFormat="0" applyFill="0" applyBorder="0" applyAlignment="0" applyProtection="0"/>
    <xf numFmtId="0" fontId="69" fillId="35" borderId="0" applyNumberFormat="0" applyBorder="0" applyAlignment="0" applyProtection="0"/>
    <xf numFmtId="0" fontId="70" fillId="36" borderId="0" applyNumberFormat="0" applyBorder="0" applyAlignment="0" applyProtection="0"/>
    <xf numFmtId="0" fontId="71" fillId="38" borderId="47" applyNumberFormat="0" applyAlignment="0" applyProtection="0"/>
    <xf numFmtId="0" fontId="72" fillId="39" borderId="48" applyNumberFormat="0" applyAlignment="0" applyProtection="0"/>
    <xf numFmtId="0" fontId="73" fillId="39" borderId="47" applyNumberFormat="0" applyAlignment="0" applyProtection="0"/>
    <xf numFmtId="0" fontId="74" fillId="0" borderId="49" applyNumberFormat="0" applyFill="0" applyAlignment="0" applyProtection="0"/>
    <xf numFmtId="0" fontId="75" fillId="40" borderId="50" applyNumberFormat="0" applyAlignment="0" applyProtection="0"/>
    <xf numFmtId="0" fontId="64" fillId="0" borderId="0" applyNumberFormat="0" applyFill="0" applyBorder="0" applyAlignment="0" applyProtection="0"/>
    <xf numFmtId="0" fontId="39" fillId="0" borderId="52" applyNumberFormat="0" applyFill="0" applyAlignment="0" applyProtection="0"/>
    <xf numFmtId="0" fontId="76" fillId="42" borderId="0" applyNumberFormat="0" applyBorder="0" applyAlignment="0" applyProtection="0"/>
    <xf numFmtId="0" fontId="76" fillId="43"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5" fillId="37" borderId="0" applyNumberFormat="0" applyBorder="0" applyAlignment="0" applyProtection="0"/>
    <xf numFmtId="0" fontId="33" fillId="41" borderId="51" applyNumberFormat="0" applyFont="0" applyAlignment="0" applyProtection="0"/>
    <xf numFmtId="40" fontId="78" fillId="0" borderId="17">
      <alignment horizontal="right"/>
    </xf>
    <xf numFmtId="0" fontId="79" fillId="0" borderId="0">
      <alignment horizontal="left"/>
    </xf>
    <xf numFmtId="49" fontId="11" fillId="0" borderId="0"/>
    <xf numFmtId="0" fontId="79" fillId="0" borderId="0">
      <alignment horizontal="left"/>
    </xf>
    <xf numFmtId="174" fontId="78" fillId="0" borderId="17">
      <alignment horizontal="right"/>
    </xf>
    <xf numFmtId="49" fontId="78"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77" fillId="48" borderId="0">
      <alignment horizontal="right" vertical="center"/>
    </xf>
    <xf numFmtId="49" fontId="77" fillId="48" borderId="0">
      <alignment horizontal="left" vertical="center"/>
    </xf>
    <xf numFmtId="49" fontId="77" fillId="48" borderId="0">
      <alignment horizontal="center" vertical="center"/>
    </xf>
    <xf numFmtId="49" fontId="77" fillId="48" borderId="0">
      <alignment horizontal="center" vertical="center"/>
    </xf>
    <xf numFmtId="49" fontId="77" fillId="48" borderId="0">
      <alignment horizontal="right" vertical="center"/>
    </xf>
    <xf numFmtId="40" fontId="77" fillId="48" borderId="0">
      <alignment horizontal="right"/>
    </xf>
    <xf numFmtId="49" fontId="77"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77" fillId="48" borderId="0">
      <alignment horizontal="center" vertical="center"/>
    </xf>
    <xf numFmtId="49" fontId="77" fillId="48" borderId="0">
      <alignment horizontal="center" vertical="center"/>
    </xf>
    <xf numFmtId="174" fontId="77" fillId="48" borderId="0">
      <alignment horizontal="center" vertical="center"/>
    </xf>
    <xf numFmtId="49" fontId="77" fillId="48" borderId="0">
      <alignment horizontal="right"/>
    </xf>
    <xf numFmtId="40" fontId="78" fillId="0" borderId="19">
      <alignment horizontal="right"/>
    </xf>
    <xf numFmtId="0" fontId="79" fillId="0" borderId="0">
      <alignment horizontal="left"/>
    </xf>
    <xf numFmtId="49" fontId="11" fillId="0" borderId="0"/>
    <xf numFmtId="0" fontId="79" fillId="0" borderId="0">
      <alignment horizontal="left"/>
    </xf>
    <xf numFmtId="174" fontId="78" fillId="0" borderId="19">
      <alignment horizontal="right"/>
    </xf>
    <xf numFmtId="49" fontId="78" fillId="0" borderId="0">
      <alignment horizontal="right"/>
    </xf>
    <xf numFmtId="49" fontId="11" fillId="0" borderId="0"/>
    <xf numFmtId="49" fontId="11" fillId="0" borderId="0"/>
    <xf numFmtId="40" fontId="78" fillId="0" borderId="14">
      <alignment horizontal="right"/>
    </xf>
    <xf numFmtId="49" fontId="78" fillId="0" borderId="0">
      <alignment horizontal="left"/>
    </xf>
    <xf numFmtId="49" fontId="11" fillId="0" borderId="0"/>
    <xf numFmtId="49" fontId="78" fillId="0" borderId="0">
      <alignment horizontal="left"/>
    </xf>
    <xf numFmtId="174" fontId="78" fillId="0" borderId="14">
      <alignment horizontal="right"/>
    </xf>
    <xf numFmtId="49" fontId="78" fillId="0" borderId="0">
      <alignment horizontal="right"/>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78" fillId="49" borderId="0">
      <alignment horizontal="center" vertical="center"/>
    </xf>
    <xf numFmtId="49" fontId="11" fillId="49" borderId="0">
      <alignment horizontal="left" vertical="center"/>
    </xf>
    <xf numFmtId="49" fontId="78" fillId="49" borderId="0">
      <alignment horizontal="center" vertical="center"/>
    </xf>
    <xf numFmtId="0" fontId="78" fillId="50" borderId="0">
      <alignment horizontal="left"/>
    </xf>
    <xf numFmtId="49" fontId="11" fillId="0" borderId="0"/>
    <xf numFmtId="0" fontId="78" fillId="50" borderId="0">
      <alignment horizontal="left"/>
    </xf>
    <xf numFmtId="40" fontId="78" fillId="0" borderId="0">
      <alignment horizontal="right"/>
    </xf>
    <xf numFmtId="49" fontId="77" fillId="48" borderId="0"/>
    <xf numFmtId="49" fontId="77" fillId="48" borderId="0"/>
    <xf numFmtId="49" fontId="11" fillId="0" borderId="0"/>
    <xf numFmtId="0" fontId="80" fillId="51" borderId="0" applyFont="0" applyFill="0">
      <alignment horizontal="left" vertical="top" wrapText="1"/>
    </xf>
    <xf numFmtId="40" fontId="80" fillId="0" borderId="0"/>
    <xf numFmtId="40" fontId="80" fillId="0" borderId="0"/>
    <xf numFmtId="0" fontId="80" fillId="0" borderId="0">
      <alignment horizontal="left"/>
    </xf>
    <xf numFmtId="0" fontId="80" fillId="0" borderId="0">
      <alignment horizontal="center"/>
    </xf>
    <xf numFmtId="0" fontId="81" fillId="0" borderId="0">
      <alignment horizontal="center"/>
    </xf>
    <xf numFmtId="0" fontId="82" fillId="48" borderId="0">
      <alignment horizontal="left"/>
    </xf>
    <xf numFmtId="0" fontId="82" fillId="48" borderId="0">
      <alignment horizontal="left"/>
    </xf>
    <xf numFmtId="0" fontId="81" fillId="0" borderId="0">
      <alignment horizontal="center"/>
    </xf>
    <xf numFmtId="40" fontId="83" fillId="0" borderId="18"/>
    <xf numFmtId="40" fontId="83" fillId="0" borderId="18"/>
    <xf numFmtId="0" fontId="83" fillId="0" borderId="0"/>
    <xf numFmtId="0" fontId="83" fillId="0" borderId="0"/>
    <xf numFmtId="0" fontId="81" fillId="0" borderId="0">
      <alignment horizontal="center"/>
    </xf>
    <xf numFmtId="0" fontId="84" fillId="52" borderId="0">
      <alignment horizontal="left"/>
    </xf>
    <xf numFmtId="0" fontId="84" fillId="52" borderId="0">
      <alignment horizontal="left"/>
    </xf>
    <xf numFmtId="40" fontId="78" fillId="0" borderId="0">
      <alignment horizontal="right"/>
    </xf>
    <xf numFmtId="0" fontId="79" fillId="0" borderId="0">
      <alignment horizontal="left"/>
    </xf>
    <xf numFmtId="49" fontId="11" fillId="0" borderId="0"/>
    <xf numFmtId="0" fontId="79" fillId="0" borderId="0">
      <alignment horizontal="left"/>
    </xf>
    <xf numFmtId="174" fontId="78" fillId="0" borderId="0">
      <alignment horizontal="right"/>
    </xf>
    <xf numFmtId="49" fontId="78" fillId="0" borderId="0" applyBorder="0">
      <alignment horizontal="right"/>
    </xf>
    <xf numFmtId="0" fontId="11" fillId="0" borderId="0"/>
    <xf numFmtId="49" fontId="86" fillId="51" borderId="0">
      <alignment horizontal="left"/>
    </xf>
    <xf numFmtId="49" fontId="86" fillId="51" borderId="0">
      <alignment horizontal="left"/>
    </xf>
    <xf numFmtId="0" fontId="87" fillId="51" borderId="0">
      <alignment horizontal="left"/>
    </xf>
    <xf numFmtId="175" fontId="87" fillId="51" borderId="0">
      <alignment horizontal="left"/>
    </xf>
    <xf numFmtId="40" fontId="78" fillId="0" borderId="0">
      <alignment horizontal="right"/>
    </xf>
    <xf numFmtId="49" fontId="88" fillId="51" borderId="0">
      <alignment horizontal="left"/>
    </xf>
    <xf numFmtId="49" fontId="88" fillId="51" borderId="0">
      <alignment horizontal="left"/>
    </xf>
    <xf numFmtId="49" fontId="11" fillId="0" borderId="0"/>
    <xf numFmtId="40" fontId="78" fillId="0" borderId="14">
      <alignment horizontal="right"/>
    </xf>
    <xf numFmtId="49" fontId="78" fillId="0" borderId="0">
      <alignment horizontal="left"/>
    </xf>
    <xf numFmtId="49" fontId="11" fillId="0" borderId="0"/>
    <xf numFmtId="49" fontId="78" fillId="0" borderId="0">
      <alignment horizontal="left"/>
    </xf>
    <xf numFmtId="174" fontId="78" fillId="0" borderId="14">
      <alignment horizontal="right"/>
    </xf>
    <xf numFmtId="49" fontId="78" fillId="0" borderId="0">
      <alignment horizontal="right"/>
    </xf>
    <xf numFmtId="40" fontId="78" fillId="0" borderId="14">
      <alignment horizontal="right"/>
    </xf>
    <xf numFmtId="0" fontId="78" fillId="50" borderId="0">
      <alignment horizontal="left"/>
    </xf>
    <xf numFmtId="49" fontId="11" fillId="0" borderId="0"/>
    <xf numFmtId="0" fontId="78" fillId="50" borderId="0">
      <alignment horizontal="left"/>
    </xf>
    <xf numFmtId="174" fontId="78" fillId="0" borderId="14">
      <alignment horizontal="right"/>
    </xf>
    <xf numFmtId="49" fontId="78" fillId="0" borderId="0">
      <alignment horizontal="right"/>
    </xf>
    <xf numFmtId="0" fontId="83" fillId="0" borderId="0"/>
    <xf numFmtId="40" fontId="80" fillId="0" borderId="18"/>
    <xf numFmtId="40" fontId="80" fillId="0" borderId="18"/>
    <xf numFmtId="0" fontId="80" fillId="0" borderId="0"/>
    <xf numFmtId="0" fontId="80" fillId="0" borderId="0"/>
    <xf numFmtId="40" fontId="80" fillId="0" borderId="0"/>
    <xf numFmtId="176" fontId="80" fillId="0" borderId="0"/>
    <xf numFmtId="40" fontId="80" fillId="0" borderId="0"/>
    <xf numFmtId="0" fontId="80" fillId="0" borderId="0"/>
    <xf numFmtId="0" fontId="80" fillId="0" borderId="0"/>
    <xf numFmtId="40" fontId="78" fillId="0" borderId="18">
      <alignment horizontal="right"/>
    </xf>
    <xf numFmtId="49" fontId="78" fillId="0" borderId="0">
      <alignment horizontal="left"/>
    </xf>
    <xf numFmtId="49" fontId="11" fillId="0" borderId="0"/>
    <xf numFmtId="49" fontId="78" fillId="0" borderId="0">
      <alignment horizontal="left"/>
    </xf>
    <xf numFmtId="174" fontId="78" fillId="0" borderId="18">
      <alignment horizontal="right"/>
    </xf>
    <xf numFmtId="49" fontId="78"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1"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89"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6" fillId="55" borderId="0" applyNumberFormat="0" applyBorder="0" applyAlignment="0" applyProtection="0"/>
    <xf numFmtId="0" fontId="90" fillId="55" borderId="0" applyNumberFormat="0" applyBorder="0" applyAlignment="0" applyProtection="0"/>
    <xf numFmtId="0" fontId="76" fillId="58" borderId="0" applyNumberFormat="0" applyBorder="0" applyAlignment="0" applyProtection="0"/>
    <xf numFmtId="0" fontId="90" fillId="58" borderId="0" applyNumberFormat="0" applyBorder="0" applyAlignment="0" applyProtection="0"/>
    <xf numFmtId="0" fontId="76" fillId="61" borderId="0" applyNumberFormat="0" applyBorder="0" applyAlignment="0" applyProtection="0"/>
    <xf numFmtId="0" fontId="90" fillId="61" borderId="0" applyNumberFormat="0" applyBorder="0" applyAlignment="0" applyProtection="0"/>
    <xf numFmtId="0" fontId="76" fillId="64" borderId="0" applyNumberFormat="0" applyBorder="0" applyAlignment="0" applyProtection="0"/>
    <xf numFmtId="0" fontId="90" fillId="64" borderId="0" applyNumberFormat="0" applyBorder="0" applyAlignment="0" applyProtection="0"/>
    <xf numFmtId="0" fontId="76" fillId="67" borderId="0" applyNumberFormat="0" applyBorder="0" applyAlignment="0" applyProtection="0"/>
    <xf numFmtId="0" fontId="90" fillId="67" borderId="0" applyNumberFormat="0" applyBorder="0" applyAlignment="0" applyProtection="0"/>
    <xf numFmtId="0" fontId="76" fillId="70" borderId="0" applyNumberFormat="0" applyBorder="0" applyAlignment="0" applyProtection="0"/>
    <xf numFmtId="0" fontId="90" fillId="70" borderId="0" applyNumberFormat="0" applyBorder="0" applyAlignment="0" applyProtection="0"/>
    <xf numFmtId="0" fontId="90" fillId="42" borderId="0" applyNumberFormat="0" applyBorder="0" applyAlignment="0" applyProtection="0"/>
    <xf numFmtId="0" fontId="90" fillId="42" borderId="0" applyNumberFormat="0" applyBorder="0" applyAlignment="0" applyProtection="0"/>
    <xf numFmtId="0" fontId="90" fillId="43" borderId="0" applyNumberFormat="0" applyBorder="0" applyAlignment="0" applyProtection="0"/>
    <xf numFmtId="0" fontId="90" fillId="43" borderId="0" applyNumberFormat="0" applyBorder="0" applyAlignment="0" applyProtection="0"/>
    <xf numFmtId="0" fontId="90" fillId="44" borderId="0" applyNumberFormat="0" applyBorder="0" applyAlignment="0" applyProtection="0"/>
    <xf numFmtId="0" fontId="90" fillId="44" borderId="0" applyNumberFormat="0" applyBorder="0" applyAlignment="0" applyProtection="0"/>
    <xf numFmtId="0" fontId="90" fillId="45" borderId="0" applyNumberFormat="0" applyBorder="0" applyAlignment="0" applyProtection="0"/>
    <xf numFmtId="0" fontId="90" fillId="45" borderId="0" applyNumberFormat="0" applyBorder="0" applyAlignment="0" applyProtection="0"/>
    <xf numFmtId="0" fontId="90" fillId="46" borderId="0" applyNumberFormat="0" applyBorder="0" applyAlignment="0" applyProtection="0"/>
    <xf numFmtId="0" fontId="90" fillId="46"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1" fillId="36" borderId="0" applyNumberFormat="0" applyBorder="0" applyAlignment="0" applyProtection="0"/>
    <xf numFmtId="0" fontId="92" fillId="39" borderId="47" applyNumberFormat="0" applyAlignment="0" applyProtection="0"/>
    <xf numFmtId="0" fontId="93" fillId="40" borderId="5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4" fillId="0" borderId="0" applyNumberFormat="0" applyFill="0" applyBorder="0" applyAlignment="0" applyProtection="0"/>
    <xf numFmtId="0" fontId="95" fillId="35" borderId="0" applyNumberFormat="0" applyBorder="0" applyAlignment="0" applyProtection="0"/>
    <xf numFmtId="0" fontId="96" fillId="0" borderId="44" applyNumberFormat="0" applyFill="0" applyAlignment="0" applyProtection="0"/>
    <xf numFmtId="0" fontId="97" fillId="0" borderId="4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8" fillId="0" borderId="46" applyNumberFormat="0" applyFill="0" applyAlignment="0" applyProtection="0"/>
    <xf numFmtId="0" fontId="98" fillId="0" borderId="0" applyNumberFormat="0" applyFill="0" applyBorder="0" applyAlignment="0" applyProtection="0"/>
    <xf numFmtId="0" fontId="99" fillId="38" borderId="47" applyNumberFormat="0" applyAlignment="0" applyProtection="0"/>
    <xf numFmtId="0" fontId="100" fillId="0" borderId="49" applyNumberFormat="0" applyFill="0" applyAlignment="0" applyProtection="0"/>
    <xf numFmtId="0" fontId="101"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1" applyNumberFormat="0" applyFont="0" applyAlignment="0" applyProtection="0"/>
    <xf numFmtId="0" fontId="102" fillId="39" borderId="48" applyNumberFormat="0" applyAlignment="0" applyProtection="0"/>
    <xf numFmtId="9" fontId="6" fillId="0" borderId="0" applyFont="0" applyFill="0" applyBorder="0" applyAlignment="0" applyProtection="0"/>
    <xf numFmtId="0" fontId="103" fillId="0" borderId="0" applyNumberFormat="0" applyFill="0" applyBorder="0" applyAlignment="0" applyProtection="0"/>
    <xf numFmtId="0" fontId="104" fillId="0" borderId="52" applyNumberFormat="0" applyFill="0" applyAlignment="0" applyProtection="0"/>
    <xf numFmtId="0" fontId="105" fillId="0" borderId="0" applyNumberFormat="0" applyFill="0" applyBorder="0" applyAlignment="0" applyProtection="0"/>
    <xf numFmtId="0" fontId="108" fillId="0" borderId="0"/>
    <xf numFmtId="43" fontId="109" fillId="0" borderId="0" applyFont="0" applyFill="0" applyBorder="0" applyAlignment="0" applyProtection="0"/>
    <xf numFmtId="0" fontId="109"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0" fillId="0" borderId="0" applyNumberFormat="0" applyFill="0" applyBorder="0" applyAlignment="0" applyProtection="0">
      <alignment vertical="top"/>
      <protection locked="0"/>
    </xf>
    <xf numFmtId="0" fontId="111" fillId="0" borderId="0" applyNumberFormat="0" applyFill="0" applyBorder="0" applyAlignment="0" applyProtection="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09" fillId="0" borderId="0"/>
    <xf numFmtId="0" fontId="11" fillId="0" borderId="0"/>
    <xf numFmtId="0" fontId="10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18" fillId="0" borderId="0"/>
    <xf numFmtId="43" fontId="108" fillId="0" borderId="0" applyFont="0" applyFill="0" applyBorder="0" applyAlignment="0" applyProtection="0"/>
    <xf numFmtId="0" fontId="108" fillId="0" borderId="0"/>
    <xf numFmtId="0" fontId="120" fillId="0" borderId="0"/>
    <xf numFmtId="0" fontId="33" fillId="0" borderId="0"/>
    <xf numFmtId="0" fontId="120" fillId="0" borderId="0"/>
    <xf numFmtId="43" fontId="108" fillId="0" borderId="0" applyFont="0" applyFill="0" applyBorder="0" applyAlignment="0" applyProtection="0"/>
    <xf numFmtId="0" fontId="108" fillId="0" borderId="0"/>
    <xf numFmtId="0" fontId="108" fillId="0" borderId="0"/>
    <xf numFmtId="0" fontId="108" fillId="0" borderId="0"/>
    <xf numFmtId="0" fontId="121" fillId="0" borderId="0"/>
    <xf numFmtId="0" fontId="121" fillId="0" borderId="0"/>
    <xf numFmtId="0" fontId="122" fillId="0" borderId="0"/>
    <xf numFmtId="0" fontId="121" fillId="0" borderId="0"/>
    <xf numFmtId="0" fontId="120" fillId="0" borderId="0"/>
    <xf numFmtId="0" fontId="121" fillId="0" borderId="0"/>
    <xf numFmtId="0" fontId="120" fillId="0" borderId="0"/>
    <xf numFmtId="0" fontId="122"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1" fillId="0" borderId="0"/>
    <xf numFmtId="0" fontId="120" fillId="0" borderId="0"/>
    <xf numFmtId="0" fontId="120" fillId="0" borderId="0"/>
    <xf numFmtId="0" fontId="121" fillId="0" borderId="0"/>
    <xf numFmtId="0" fontId="120" fillId="0" borderId="0"/>
    <xf numFmtId="0" fontId="120" fillId="0" borderId="0"/>
    <xf numFmtId="0" fontId="122" fillId="0" borderId="0"/>
    <xf numFmtId="0" fontId="120" fillId="5" borderId="7" applyNumberFormat="0" applyFont="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0" fillId="0" borderId="0"/>
    <xf numFmtId="0" fontId="122"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0" fillId="5" borderId="7" applyNumberFormat="0" applyFont="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0" fillId="0" borderId="0"/>
    <xf numFmtId="0" fontId="122" fillId="0" borderId="0"/>
    <xf numFmtId="0" fontId="120" fillId="0" borderId="0"/>
    <xf numFmtId="0" fontId="122" fillId="0" borderId="0"/>
    <xf numFmtId="0" fontId="120" fillId="0" borderId="0"/>
    <xf numFmtId="0" fontId="123"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2" fillId="0" borderId="0"/>
    <xf numFmtId="0" fontId="122" fillId="0" borderId="0"/>
    <xf numFmtId="0" fontId="123" fillId="0" borderId="0"/>
    <xf numFmtId="0" fontId="121" fillId="0" borderId="0"/>
    <xf numFmtId="0" fontId="121"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2" fillId="0" borderId="0"/>
    <xf numFmtId="0" fontId="122" fillId="0" borderId="0"/>
    <xf numFmtId="0" fontId="10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3"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1"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1"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08" fillId="0" borderId="0"/>
    <xf numFmtId="43" fontId="108" fillId="0" borderId="0" applyFont="0" applyFill="0" applyBorder="0" applyAlignment="0" applyProtection="0"/>
    <xf numFmtId="0" fontId="10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8" fillId="0" borderId="0"/>
    <xf numFmtId="0" fontId="150" fillId="0" borderId="0"/>
    <xf numFmtId="0" fontId="153" fillId="0" borderId="0"/>
    <xf numFmtId="43" fontId="153" fillId="0" borderId="0" applyFont="0" applyFill="0" applyBorder="0" applyAlignment="0" applyProtection="0"/>
    <xf numFmtId="44" fontId="153"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612">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53" fillId="0" borderId="0" xfId="0" applyNumberFormat="1" applyFont="1" applyFill="1" applyAlignment="1" applyProtection="1">
      <alignment vertical="center" wrapText="1"/>
    </xf>
    <xf numFmtId="0" fontId="0" fillId="22" borderId="0" xfId="0" applyFont="1" applyFill="1" applyBorder="1" applyAlignment="1" applyProtection="1">
      <alignment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56" fillId="0" borderId="0" xfId="0" applyFont="1" applyProtection="1"/>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60"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2"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2" xfId="0" applyFont="1" applyFill="1" applyBorder="1" applyAlignment="1" applyProtection="1">
      <alignment vertical="center" wrapText="1"/>
      <protection locked="0"/>
    </xf>
    <xf numFmtId="164" fontId="56" fillId="29" borderId="42" xfId="439" applyNumberFormat="1" applyFont="1" applyFill="1" applyBorder="1" applyAlignment="1" applyProtection="1">
      <alignment horizontal="center" vertical="center" wrapText="1"/>
      <protection locked="0"/>
    </xf>
    <xf numFmtId="0" fontId="39" fillId="32" borderId="0" xfId="0" applyFont="1" applyFill="1" applyProtection="1"/>
    <xf numFmtId="0" fontId="0" fillId="0" borderId="34" xfId="0" applyNumberFormat="1" applyFont="1" applyFill="1" applyBorder="1" applyAlignment="1" applyProtection="1">
      <alignment horizontal="left" vertical="center" wrapText="1"/>
    </xf>
    <xf numFmtId="0" fontId="56" fillId="0" borderId="24" xfId="0" applyNumberFormat="1" applyFont="1" applyFill="1" applyBorder="1" applyAlignment="1" applyProtection="1">
      <alignment horizontal="left" vertical="center" wrapText="1"/>
    </xf>
    <xf numFmtId="164" fontId="49" fillId="0" borderId="0" xfId="0" applyNumberFormat="1" applyFont="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171" fontId="56" fillId="22" borderId="22" xfId="439" applyNumberFormat="1" applyFont="1" applyFill="1" applyBorder="1" applyAlignment="1" applyProtection="1">
      <alignment horizontal="center" vertical="center" wrapText="1"/>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37" fontId="56" fillId="0" borderId="22"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0" fillId="0" borderId="0" xfId="0" applyFont="1" applyProtection="1"/>
    <xf numFmtId="0" fontId="39" fillId="0" borderId="54"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8" xfId="0" applyNumberFormat="1" applyFont="1" applyFill="1" applyBorder="1" applyAlignment="1">
      <alignment horizontal="center"/>
    </xf>
    <xf numFmtId="0" fontId="76"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170" fontId="56" fillId="73" borderId="28" xfId="439" applyNumberFormat="1" applyFont="1" applyFill="1" applyBorder="1" applyAlignment="1" applyProtection="1">
      <alignment horizontal="center" vertical="center" wrapText="1"/>
    </xf>
    <xf numFmtId="0" fontId="39" fillId="72" borderId="61" xfId="0" applyNumberFormat="1" applyFont="1" applyFill="1" applyBorder="1" applyAlignment="1" applyProtection="1">
      <alignment horizontal="center" vertical="center"/>
    </xf>
    <xf numFmtId="0" fontId="0" fillId="71" borderId="0" xfId="0" applyFill="1"/>
    <xf numFmtId="0" fontId="112" fillId="71" borderId="0" xfId="0" applyFont="1" applyFill="1" applyAlignment="1">
      <alignment vertical="center" wrapText="1"/>
    </xf>
    <xf numFmtId="0" fontId="46" fillId="71" borderId="0" xfId="0" applyFont="1" applyFill="1" applyAlignment="1">
      <alignment horizontal="justify" vertical="center"/>
    </xf>
    <xf numFmtId="0" fontId="117" fillId="75" borderId="0" xfId="0" applyFont="1" applyFill="1" applyAlignment="1">
      <alignment vertical="center"/>
    </xf>
    <xf numFmtId="0" fontId="56" fillId="30" borderId="24" xfId="0" applyNumberFormat="1" applyFont="1" applyFill="1" applyBorder="1" applyAlignment="1" applyProtection="1">
      <alignment horizontal="left" vertical="center" wrapText="1"/>
    </xf>
    <xf numFmtId="0" fontId="41" fillId="30" borderId="63" xfId="0" applyFont="1" applyFill="1" applyBorder="1" applyAlignment="1">
      <alignment wrapText="1"/>
    </xf>
    <xf numFmtId="14" fontId="41" fillId="30" borderId="63" xfId="0" applyNumberFormat="1" applyFont="1" applyFill="1" applyBorder="1" applyAlignment="1">
      <alignment wrapText="1"/>
    </xf>
    <xf numFmtId="0" fontId="39" fillId="30" borderId="61"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3" fillId="71" borderId="0" xfId="0" applyFont="1" applyFill="1" applyAlignment="1">
      <alignment horizontal="left" vertical="center" wrapText="1"/>
    </xf>
    <xf numFmtId="0" fontId="33" fillId="71" borderId="0" xfId="30097" applyFill="1"/>
    <xf numFmtId="0" fontId="116" fillId="75" borderId="0" xfId="30097" applyFont="1" applyFill="1" applyAlignment="1">
      <alignment horizontal="center" vertical="center" wrapText="1"/>
    </xf>
    <xf numFmtId="0" fontId="112" fillId="71" borderId="0" xfId="30097" applyFont="1" applyFill="1" applyAlignment="1">
      <alignment vertical="center" wrapText="1"/>
    </xf>
    <xf numFmtId="0" fontId="46" fillId="71" borderId="0" xfId="30097" applyFont="1" applyFill="1" applyAlignment="1">
      <alignment vertical="center" wrapText="1"/>
    </xf>
    <xf numFmtId="0" fontId="117" fillId="75" borderId="0" xfId="30097" applyFont="1" applyFill="1" applyAlignment="1">
      <alignment vertical="center"/>
    </xf>
    <xf numFmtId="0" fontId="0" fillId="0" borderId="0" xfId="0"/>
    <xf numFmtId="169" fontId="39" fillId="29" borderId="0" xfId="439" applyNumberFormat="1" applyFont="1" applyFill="1" applyAlignment="1" applyProtection="1">
      <alignment horizontal="center" vertical="center"/>
      <protection locked="0"/>
    </xf>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center" vertical="center"/>
    </xf>
    <xf numFmtId="0" fontId="0" fillId="0" borderId="43" xfId="0" applyNumberFormat="1" applyFont="1" applyFill="1" applyBorder="1" applyAlignment="1" applyProtection="1">
      <alignment horizontal="center" vertical="center" wrapText="1"/>
    </xf>
    <xf numFmtId="0" fontId="0" fillId="0" borderId="43" xfId="0" applyFont="1" applyFill="1" applyBorder="1" applyAlignment="1" applyProtection="1">
      <alignment vertical="center" wrapText="1"/>
    </xf>
    <xf numFmtId="0" fontId="0" fillId="0" borderId="43" xfId="0"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1" xfId="0" applyFont="1" applyFill="1" applyBorder="1" applyAlignment="1">
      <alignment horizontal="center" vertical="center"/>
    </xf>
    <xf numFmtId="0" fontId="58" fillId="0" borderId="24" xfId="0" applyFont="1" applyFill="1" applyBorder="1" applyAlignment="1">
      <alignment horizontal="center" vertical="center"/>
    </xf>
    <xf numFmtId="0" fontId="49" fillId="0" borderId="24" xfId="0" applyFont="1" applyFill="1" applyBorder="1" applyAlignment="1">
      <alignment horizontal="center" vertical="center" wrapText="1"/>
    </xf>
    <xf numFmtId="0" fontId="39" fillId="0" borderId="61" xfId="0" applyFont="1" applyFill="1" applyBorder="1" applyAlignment="1">
      <alignment horizontal="center" vertical="center"/>
    </xf>
    <xf numFmtId="0" fontId="64" fillId="0" borderId="0" xfId="0" applyFont="1" applyFill="1"/>
    <xf numFmtId="0" fontId="56" fillId="32"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59" fillId="0" borderId="43" xfId="0" applyNumberFormat="1" applyFont="1" applyFill="1" applyBorder="1" applyAlignment="1" applyProtection="1">
      <alignment horizontal="left"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0" fontId="56" fillId="76" borderId="24" xfId="0" applyNumberFormat="1" applyFont="1" applyFill="1" applyBorder="1" applyAlignment="1" applyProtection="1">
      <alignment horizontal="left" vertical="center" wrapText="1"/>
    </xf>
    <xf numFmtId="0" fontId="56" fillId="76" borderId="22" xfId="0" applyNumberFormat="1" applyFont="1" applyFill="1" applyBorder="1" applyAlignment="1" applyProtection="1">
      <alignment horizontal="left" vertical="center" wrapText="1"/>
    </xf>
    <xf numFmtId="0" fontId="39" fillId="76" borderId="41" xfId="0" applyNumberFormat="1" applyFont="1" applyFill="1" applyBorder="1" applyAlignment="1" applyProtection="1">
      <alignment horizontal="center" vertical="center"/>
    </xf>
    <xf numFmtId="0" fontId="39" fillId="76" borderId="25" xfId="0" applyNumberFormat="1" applyFont="1" applyFill="1" applyBorder="1" applyAlignment="1" applyProtection="1">
      <alignment horizontal="center" vertical="center"/>
    </xf>
    <xf numFmtId="0" fontId="0" fillId="76" borderId="30" xfId="0" applyFont="1" applyFill="1" applyBorder="1" applyAlignment="1" applyProtection="1">
      <alignment vertical="center" wrapText="1"/>
    </xf>
    <xf numFmtId="0" fontId="39" fillId="76" borderId="24" xfId="0" applyNumberFormat="1" applyFont="1" applyFill="1" applyBorder="1" applyAlignment="1" applyProtection="1">
      <alignment horizontal="center" vertical="center"/>
    </xf>
    <xf numFmtId="0" fontId="0" fillId="76" borderId="22" xfId="0" applyFont="1" applyFill="1" applyBorder="1" applyAlignment="1" applyProtection="1">
      <alignment vertical="center" wrapText="1"/>
    </xf>
    <xf numFmtId="164" fontId="49" fillId="0" borderId="0" xfId="0" applyNumberFormat="1" applyFont="1" applyFill="1" applyAlignment="1" applyProtection="1">
      <alignment wrapText="1"/>
    </xf>
    <xf numFmtId="164" fontId="49" fillId="76" borderId="10" xfId="0" applyNumberFormat="1" applyFont="1" applyFill="1" applyBorder="1" applyAlignment="1" applyProtection="1">
      <alignment horizontal="center"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37" fontId="0" fillId="0" borderId="28" xfId="439" applyNumberFormat="1" applyFont="1" applyBorder="1" applyAlignment="1" applyProtection="1">
      <alignment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37" fontId="0" fillId="0" borderId="26" xfId="439" applyNumberFormat="1" applyFont="1" applyFill="1" applyBorder="1" applyAlignment="1" applyProtection="1">
      <alignment vertical="center"/>
    </xf>
    <xf numFmtId="0" fontId="0" fillId="32" borderId="24" xfId="0" applyNumberFormat="1" applyFont="1" applyFill="1" applyBorder="1" applyAlignment="1" applyProtection="1">
      <alignment horizontal="left" vertical="center" wrapText="1"/>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3" borderId="0" xfId="0" applyFont="1" applyFill="1" applyAlignment="1" applyProtection="1">
      <alignment horizontal="center" vertical="center"/>
    </xf>
    <xf numFmtId="0" fontId="0" fillId="0" borderId="22" xfId="0" applyFont="1" applyFill="1" applyBorder="1" applyAlignment="1">
      <alignment vertical="center" wrapText="1"/>
    </xf>
    <xf numFmtId="39" fontId="125" fillId="74" borderId="60" xfId="1561" applyNumberFormat="1" applyFont="1" applyFill="1" applyBorder="1" applyAlignment="1">
      <alignment horizontal="center" vertical="center" wrapText="1"/>
    </xf>
    <xf numFmtId="172" fontId="0" fillId="0" borderId="27" xfId="439" applyNumberFormat="1" applyFont="1" applyFill="1" applyBorder="1" applyAlignment="1" applyProtection="1">
      <alignment vertical="center"/>
    </xf>
    <xf numFmtId="0" fontId="0" fillId="76" borderId="24" xfId="0" applyNumberFormat="1" applyFont="1" applyFill="1" applyBorder="1" applyAlignment="1" applyProtection="1">
      <alignment horizontal="left" vertical="center" wrapText="1"/>
    </xf>
    <xf numFmtId="164" fontId="0" fillId="76" borderId="22" xfId="439" applyNumberFormat="1" applyFont="1" applyFill="1" applyBorder="1" applyAlignment="1" applyProtection="1">
      <alignment horizontal="center" vertical="center" wrapText="1"/>
    </xf>
    <xf numFmtId="0" fontId="0" fillId="76" borderId="23" xfId="0" quotePrefix="1" applyNumberFormat="1" applyFont="1" applyFill="1" applyBorder="1" applyAlignment="1" applyProtection="1">
      <alignment horizontal="center" vertical="center" wrapText="1"/>
    </xf>
    <xf numFmtId="0" fontId="0" fillId="76" borderId="22" xfId="0" applyFont="1" applyFill="1" applyBorder="1" applyAlignment="1">
      <alignment vertical="center" wrapText="1"/>
    </xf>
    <xf numFmtId="37" fontId="0" fillId="76" borderId="28" xfId="439" applyNumberFormat="1" applyFont="1" applyFill="1" applyBorder="1" applyAlignment="1" applyProtection="1">
      <alignment vertical="center"/>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37" fontId="0" fillId="76" borderId="27" xfId="439" applyNumberFormat="1" applyFont="1" applyFill="1" applyBorder="1" applyAlignment="1" applyProtection="1">
      <alignment vertical="center"/>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39" fontId="0" fillId="76" borderId="27" xfId="439"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37" fontId="0" fillId="0" borderId="62" xfId="439" applyNumberFormat="1" applyFont="1" applyFill="1" applyBorder="1" applyAlignment="1" applyProtection="1">
      <alignment vertical="center"/>
    </xf>
    <xf numFmtId="0" fontId="0" fillId="0" borderId="43"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2"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2" xfId="439" applyNumberFormat="1" applyFont="1" applyFill="1" applyBorder="1" applyAlignment="1" applyProtection="1">
      <alignment horizontal="center" vertical="center"/>
    </xf>
    <xf numFmtId="0" fontId="0" fillId="30" borderId="63" xfId="0" applyFont="1" applyFill="1" applyBorder="1"/>
    <xf numFmtId="49" fontId="0" fillId="30" borderId="0" xfId="0" applyNumberFormat="1" applyFont="1" applyFill="1" applyAlignment="1" applyProtection="1">
      <alignment horizontal="center"/>
    </xf>
    <xf numFmtId="41" fontId="0" fillId="0" borderId="63"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1"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1" xfId="439" applyNumberFormat="1" applyFont="1" applyFill="1" applyBorder="1" applyAlignment="1" applyProtection="1">
      <alignment horizontal="center" vertical="center"/>
    </xf>
    <xf numFmtId="0" fontId="0" fillId="76"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6" xfId="0" applyFont="1" applyFill="1" applyBorder="1" applyAlignment="1">
      <alignment vertical="center"/>
    </xf>
    <xf numFmtId="172" fontId="39" fillId="28" borderId="0" xfId="439" applyNumberFormat="1" applyFont="1" applyFill="1" applyAlignment="1" applyProtection="1">
      <alignment horizontal="center" vertical="center"/>
      <protection locked="0"/>
    </xf>
    <xf numFmtId="0" fontId="0" fillId="0" borderId="31" xfId="0" applyFont="1" applyFill="1" applyBorder="1" applyAlignment="1">
      <alignment horizontal="center" wrapText="1"/>
    </xf>
    <xf numFmtId="0" fontId="59" fillId="0" borderId="59"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2" borderId="0" xfId="0" applyFont="1" applyFill="1" applyAlignment="1" applyProtection="1">
      <alignment wrapText="1"/>
    </xf>
    <xf numFmtId="0" fontId="0" fillId="32"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5"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4" fillId="28" borderId="0" xfId="439" applyNumberFormat="1" applyFont="1" applyFill="1" applyAlignment="1" applyProtection="1">
      <alignment wrapText="1"/>
    </xf>
    <xf numFmtId="41" fontId="65" fillId="0" borderId="0" xfId="0" applyNumberFormat="1" applyFont="1" applyFill="1" applyAlignment="1" applyProtection="1">
      <alignment wrapText="1"/>
    </xf>
    <xf numFmtId="0" fontId="0" fillId="0" borderId="0" xfId="0"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4" fillId="0" borderId="0" xfId="0" applyNumberFormat="1" applyFont="1" applyFill="1" applyAlignment="1" applyProtection="1">
      <alignment wrapText="1"/>
    </xf>
    <xf numFmtId="41" fontId="65" fillId="0" borderId="43" xfId="0" applyNumberFormat="1" applyFont="1" applyFill="1" applyBorder="1" applyAlignment="1" applyProtection="1">
      <alignment wrapText="1"/>
    </xf>
    <xf numFmtId="41" fontId="65" fillId="0" borderId="0" xfId="0" applyNumberFormat="1" applyFont="1" applyFill="1" applyAlignment="1">
      <alignment wrapText="1"/>
    </xf>
    <xf numFmtId="41" fontId="65" fillId="0" borderId="0" xfId="0" applyNumberFormat="1" applyFont="1" applyAlignment="1">
      <alignment wrapText="1"/>
    </xf>
    <xf numFmtId="3" fontId="0" fillId="28" borderId="0" xfId="439" applyNumberFormat="1" applyFont="1" applyFill="1" applyAlignment="1" applyProtection="1">
      <alignment horizontal="center" vertical="center"/>
      <protection locked="0"/>
    </xf>
    <xf numFmtId="0" fontId="0" fillId="0" borderId="43" xfId="0" applyNumberFormat="1" applyFont="1" applyFill="1" applyBorder="1" applyAlignment="1" applyProtection="1">
      <alignment vertical="center" wrapText="1"/>
    </xf>
    <xf numFmtId="164" fontId="0" fillId="28" borderId="0" xfId="439" applyNumberFormat="1" applyFont="1" applyFill="1" applyProtection="1"/>
    <xf numFmtId="0" fontId="0" fillId="31" borderId="0" xfId="0" applyFont="1" applyFill="1" applyProtection="1"/>
    <xf numFmtId="41" fontId="64" fillId="0" borderId="0" xfId="439" applyNumberFormat="1" applyFont="1" applyFill="1" applyAlignment="1" applyProtection="1">
      <alignment vertical="center" wrapText="1"/>
    </xf>
    <xf numFmtId="39" fontId="64" fillId="0" borderId="0" xfId="439" applyNumberFormat="1" applyFont="1" applyFill="1" applyBorder="1" applyAlignment="1" applyProtection="1">
      <alignment horizontal="center" vertical="center" wrapText="1"/>
    </xf>
    <xf numFmtId="0" fontId="0" fillId="0" borderId="21" xfId="0" applyFont="1" applyFill="1" applyBorder="1"/>
    <xf numFmtId="0" fontId="0" fillId="0" borderId="0" xfId="0" applyFont="1" applyBorder="1"/>
    <xf numFmtId="0" fontId="0" fillId="0" borderId="53"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4"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4"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44" fillId="0" borderId="0" xfId="0" applyNumberFormat="1" applyFont="1" applyFill="1" applyAlignment="1" applyProtection="1">
      <alignment vertical="center" wrapText="1"/>
    </xf>
    <xf numFmtId="0" fontId="0" fillId="0" borderId="43"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2" borderId="0" xfId="0" applyFont="1" applyFill="1" applyAlignment="1" applyProtection="1">
      <alignment vertical="center"/>
    </xf>
    <xf numFmtId="0" fontId="39" fillId="72" borderId="0" xfId="0" applyFont="1" applyFill="1" applyAlignment="1" applyProtection="1"/>
    <xf numFmtId="0" fontId="0" fillId="72" borderId="0" xfId="0" applyFont="1" applyFill="1" applyAlignment="1" applyProtection="1"/>
    <xf numFmtId="0" fontId="0"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vertical="center"/>
    </xf>
    <xf numFmtId="37" fontId="0" fillId="72" borderId="0" xfId="439" applyNumberFormat="1" applyFont="1" applyFill="1" applyAlignment="1" applyProtection="1">
      <alignment horizontal="center" vertical="center"/>
      <protection locked="0"/>
    </xf>
    <xf numFmtId="41" fontId="64" fillId="72" borderId="0" xfId="439" applyNumberFormat="1" applyFont="1" applyFill="1" applyAlignment="1" applyProtection="1">
      <alignment wrapText="1"/>
    </xf>
    <xf numFmtId="164" fontId="39" fillId="72" borderId="0" xfId="439" applyNumberFormat="1" applyFont="1" applyFill="1" applyAlignment="1" applyProtection="1">
      <alignment horizontal="center" vertical="center"/>
      <protection locked="0"/>
    </xf>
    <xf numFmtId="41" fontId="65" fillId="72" borderId="0" xfId="0" applyNumberFormat="1" applyFont="1" applyFill="1" applyAlignment="1" applyProtection="1">
      <alignment wrapText="1"/>
    </xf>
    <xf numFmtId="0" fontId="39" fillId="72" borderId="0" xfId="0" applyFont="1" applyFill="1" applyAlignment="1" applyProtection="1">
      <alignment horizontal="center" vertical="center"/>
      <protection locked="0"/>
    </xf>
    <xf numFmtId="0" fontId="65" fillId="72" borderId="0" xfId="0" applyFont="1" applyFill="1" applyAlignment="1" applyProtection="1"/>
    <xf numFmtId="0" fontId="39" fillId="72" borderId="0" xfId="0" applyFont="1" applyFill="1" applyAlignment="1" applyProtection="1">
      <alignment horizontal="left" vertical="center"/>
    </xf>
    <xf numFmtId="0" fontId="0" fillId="72" borderId="0" xfId="0" applyFont="1" applyFill="1" applyAlignment="1" applyProtection="1">
      <alignment horizontal="left" vertical="center"/>
    </xf>
    <xf numFmtId="0" fontId="39" fillId="72" borderId="0" xfId="0" applyNumberFormat="1" applyFont="1" applyFill="1" applyAlignment="1" applyProtection="1">
      <alignment vertical="center" wrapText="1"/>
    </xf>
    <xf numFmtId="0" fontId="0" fillId="72" borderId="0" xfId="0" applyNumberFormat="1" applyFont="1" applyFill="1" applyAlignment="1" applyProtection="1">
      <alignment vertical="center" wrapText="1"/>
    </xf>
    <xf numFmtId="3" fontId="39" fillId="72" borderId="0" xfId="0" applyNumberFormat="1" applyFont="1" applyFill="1" applyAlignment="1" applyProtection="1">
      <alignment horizontal="center" vertical="center"/>
      <protection locked="0"/>
    </xf>
    <xf numFmtId="0" fontId="65" fillId="72" borderId="0" xfId="0" applyFont="1" applyFill="1" applyAlignment="1" applyProtection="1">
      <alignment vertical="center"/>
    </xf>
    <xf numFmtId="38" fontId="44" fillId="72" borderId="0" xfId="439" applyNumberFormat="1" applyFont="1" applyFill="1" applyAlignment="1" applyProtection="1">
      <alignment horizontal="center" vertical="center" wrapText="1"/>
    </xf>
    <xf numFmtId="164" fontId="39" fillId="72" borderId="0" xfId="439" applyNumberFormat="1" applyFont="1" applyFill="1" applyAlignment="1" applyProtection="1">
      <alignment horizontal="center" wrapText="1"/>
    </xf>
    <xf numFmtId="3" fontId="39" fillId="72" borderId="0" xfId="439" applyNumberFormat="1" applyFont="1" applyFill="1" applyAlignment="1" applyProtection="1">
      <alignment horizontal="center" vertical="center" wrapText="1"/>
    </xf>
    <xf numFmtId="41" fontId="64" fillId="72" borderId="0" xfId="0" applyNumberFormat="1" applyFont="1" applyFill="1" applyAlignment="1" applyProtection="1">
      <alignment wrapText="1"/>
    </xf>
    <xf numFmtId="164" fontId="0" fillId="72" borderId="0" xfId="439" applyNumberFormat="1" applyFont="1" applyFill="1" applyAlignment="1" applyProtection="1">
      <alignment horizontal="center" vertical="center"/>
    </xf>
    <xf numFmtId="38" fontId="39" fillId="72" borderId="0" xfId="0" applyNumberFormat="1" applyFont="1" applyFill="1" applyAlignment="1" applyProtection="1">
      <alignment horizontal="left" vertical="center"/>
    </xf>
    <xf numFmtId="0" fontId="65" fillId="72" borderId="0" xfId="0" applyFont="1" applyFill="1" applyAlignment="1" applyProtection="1">
      <alignment horizontal="left" vertical="center"/>
    </xf>
    <xf numFmtId="0" fontId="0" fillId="72" borderId="0" xfId="0" applyFont="1" applyFill="1" applyProtection="1"/>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41" fontId="0" fillId="72" borderId="0" xfId="439" applyNumberFormat="1" applyFont="1" applyFill="1" applyAlignment="1" applyProtection="1">
      <alignment vertical="center" wrapText="1"/>
      <protection locked="0"/>
    </xf>
    <xf numFmtId="41" fontId="0" fillId="72" borderId="0" xfId="439" applyNumberFormat="1" applyFont="1" applyFill="1" applyAlignment="1" applyProtection="1">
      <alignment vertical="center" wrapText="1"/>
    </xf>
    <xf numFmtId="0" fontId="0" fillId="72" borderId="0" xfId="0" applyFont="1" applyFill="1" applyAlignment="1" applyProtection="1">
      <alignment wrapText="1"/>
      <protection locked="0"/>
    </xf>
    <xf numFmtId="0" fontId="133" fillId="72" borderId="0" xfId="0" applyFont="1" applyFill="1" applyAlignment="1" applyProtection="1">
      <alignment horizontal="left" vertical="center"/>
    </xf>
    <xf numFmtId="0" fontId="76" fillId="72" borderId="0" xfId="0" applyFont="1" applyFill="1" applyAlignment="1" applyProtection="1">
      <alignment vertical="center"/>
    </xf>
    <xf numFmtId="0" fontId="134" fillId="72" borderId="0" xfId="0" applyFont="1" applyFill="1" applyAlignment="1" applyProtection="1">
      <alignment vertical="center"/>
      <protection locked="0"/>
    </xf>
    <xf numFmtId="0" fontId="57" fillId="72" borderId="0" xfId="0" applyFont="1" applyFill="1" applyAlignment="1">
      <alignment vertical="center" wrapText="1"/>
    </xf>
    <xf numFmtId="41" fontId="135" fillId="0" borderId="0" xfId="0" applyNumberFormat="1" applyFont="1" applyFill="1" applyAlignment="1" applyProtection="1">
      <alignment wrapText="1"/>
    </xf>
    <xf numFmtId="0" fontId="57" fillId="72"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72" xfId="0" applyBorder="1"/>
    <xf numFmtId="0" fontId="0" fillId="0" borderId="81" xfId="0" applyBorder="1"/>
    <xf numFmtId="0" fontId="0" fillId="0" borderId="54" xfId="0" applyBorder="1" applyAlignment="1">
      <alignment horizontal="center" wrapText="1"/>
    </xf>
    <xf numFmtId="0" fontId="39" fillId="76" borderId="64" xfId="0" applyFont="1" applyFill="1" applyBorder="1" applyAlignment="1">
      <alignment horizontal="center"/>
    </xf>
    <xf numFmtId="0" fontId="39" fillId="76" borderId="54" xfId="0" applyFont="1" applyFill="1" applyBorder="1" applyAlignment="1">
      <alignment horizontal="center"/>
    </xf>
    <xf numFmtId="0" fontId="0" fillId="0" borderId="74" xfId="0" applyBorder="1"/>
    <xf numFmtId="0" fontId="0" fillId="0" borderId="79" xfId="0" applyBorder="1"/>
    <xf numFmtId="0" fontId="37" fillId="76" borderId="54" xfId="0" applyFont="1" applyFill="1" applyBorder="1" applyAlignment="1">
      <alignment vertical="center" wrapText="1"/>
    </xf>
    <xf numFmtId="0" fontId="45" fillId="76" borderId="54" xfId="0" applyFont="1" applyFill="1" applyBorder="1" applyAlignment="1">
      <alignment vertical="center" wrapText="1"/>
    </xf>
    <xf numFmtId="10" fontId="0" fillId="76" borderId="16" xfId="4687" applyNumberFormat="1" applyFont="1" applyFill="1" applyBorder="1" applyAlignment="1">
      <alignment horizontal="center"/>
    </xf>
    <xf numFmtId="0" fontId="37" fillId="76" borderId="54" xfId="0" applyFont="1" applyFill="1" applyBorder="1" applyAlignment="1">
      <alignment horizontal="left" vertical="center" wrapText="1"/>
    </xf>
    <xf numFmtId="0" fontId="37" fillId="76" borderId="54" xfId="0" applyFont="1" applyFill="1" applyBorder="1" applyAlignment="1">
      <alignment horizontal="justify" vertical="center"/>
    </xf>
    <xf numFmtId="0" fontId="45" fillId="76" borderId="54" xfId="0" applyFont="1" applyFill="1" applyBorder="1" applyAlignment="1">
      <alignment horizontal="center" vertical="center" wrapText="1"/>
    </xf>
    <xf numFmtId="0" fontId="40" fillId="76" borderId="13" xfId="0" applyFont="1" applyFill="1" applyBorder="1" applyAlignment="1">
      <alignment horizontal="center" vertical="center"/>
    </xf>
    <xf numFmtId="0" fontId="0" fillId="0" borderId="54" xfId="0" applyBorder="1"/>
    <xf numFmtId="4" fontId="0" fillId="0" borderId="54" xfId="4687" applyNumberFormat="1" applyFont="1" applyFill="1" applyBorder="1" applyAlignment="1">
      <alignment horizontal="center"/>
    </xf>
    <xf numFmtId="4" fontId="0" fillId="0" borderId="54" xfId="0" applyNumberFormat="1" applyBorder="1" applyAlignment="1">
      <alignment horizontal="center"/>
    </xf>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5" fillId="0" borderId="0" xfId="439" applyNumberFormat="1" applyFont="1" applyFill="1" applyAlignment="1" applyProtection="1">
      <alignment horizontal="center" vertical="center" wrapText="1"/>
      <protection locked="0"/>
    </xf>
    <xf numFmtId="0" fontId="139" fillId="75" borderId="54" xfId="0" applyFont="1" applyFill="1" applyBorder="1" applyAlignment="1">
      <alignment horizontal="center" vertical="center" wrapText="1"/>
    </xf>
    <xf numFmtId="0" fontId="136" fillId="0" borderId="0" xfId="0" applyFont="1"/>
    <xf numFmtId="0" fontId="140" fillId="71" borderId="0" xfId="0" applyFont="1" applyFill="1" applyAlignment="1">
      <alignment horizontal="justify" vertical="center"/>
    </xf>
    <xf numFmtId="0" fontId="140" fillId="71" borderId="0" xfId="0" applyFont="1" applyFill="1" applyAlignment="1">
      <alignment vertical="center"/>
    </xf>
    <xf numFmtId="0" fontId="0" fillId="0" borderId="0" xfId="0" applyAlignment="1">
      <alignment vertical="center"/>
    </xf>
    <xf numFmtId="0" fontId="140" fillId="71" borderId="0" xfId="0" applyFont="1" applyFill="1" applyAlignment="1">
      <alignment vertical="center" wrapText="1"/>
    </xf>
    <xf numFmtId="0" fontId="144" fillId="71" borderId="0" xfId="611" applyFont="1" applyFill="1" applyAlignment="1">
      <alignment vertical="center"/>
    </xf>
    <xf numFmtId="0" fontId="145" fillId="71" borderId="0" xfId="0" applyFont="1" applyFill="1" applyAlignment="1">
      <alignment vertical="center"/>
    </xf>
    <xf numFmtId="0" fontId="146" fillId="71" borderId="0" xfId="611" applyFont="1" applyFill="1" applyAlignment="1" applyProtection="1">
      <alignment vertical="center"/>
      <protection locked="0"/>
    </xf>
    <xf numFmtId="0" fontId="145" fillId="71" borderId="0" xfId="0" applyFont="1" applyFill="1"/>
    <xf numFmtId="0" fontId="112" fillId="71" borderId="0" xfId="30097" quotePrefix="1" applyFont="1" applyFill="1" applyAlignment="1">
      <alignment horizontal="left" vertical="center" wrapText="1" indent="1"/>
    </xf>
    <xf numFmtId="0" fontId="149" fillId="71" borderId="0" xfId="30097" applyFont="1" applyFill="1" applyAlignment="1">
      <alignment vertical="center" wrapText="1"/>
    </xf>
    <xf numFmtId="0" fontId="35" fillId="0" borderId="0" xfId="611"/>
    <xf numFmtId="0" fontId="140" fillId="71" borderId="0" xfId="30097" applyFont="1" applyFill="1" applyAlignment="1">
      <alignment vertical="center" wrapText="1"/>
    </xf>
    <xf numFmtId="0" fontId="146" fillId="71"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3" fontId="0" fillId="32" borderId="0" xfId="0" applyNumberFormat="1" applyFont="1" applyFill="1" applyProtection="1"/>
    <xf numFmtId="164" fontId="49" fillId="32" borderId="0" xfId="0" applyNumberFormat="1" applyFont="1" applyFill="1" applyAlignment="1" applyProtection="1">
      <alignment wrapText="1"/>
    </xf>
    <xf numFmtId="0" fontId="0" fillId="20" borderId="0" xfId="0" applyFill="1"/>
    <xf numFmtId="0" fontId="0" fillId="29" borderId="0" xfId="0" applyFill="1" applyAlignment="1">
      <alignment horizontal="center"/>
    </xf>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7" borderId="0" xfId="0" applyFill="1" applyAlignment="1">
      <alignment horizontal="center"/>
    </xf>
    <xf numFmtId="0" fontId="0" fillId="77" borderId="0" xfId="0" applyFill="1"/>
    <xf numFmtId="0" fontId="0" fillId="26" borderId="0" xfId="0" applyFill="1" applyAlignment="1">
      <alignment horizontal="center"/>
    </xf>
    <xf numFmtId="0" fontId="0" fillId="26" borderId="0" xfId="0" applyFill="1"/>
    <xf numFmtId="0" fontId="0" fillId="77" borderId="0" xfId="0" applyFill="1" applyBorder="1"/>
    <xf numFmtId="38" fontId="44" fillId="22" borderId="43" xfId="439" applyNumberFormat="1" applyFont="1" applyFill="1" applyBorder="1" applyAlignment="1" applyProtection="1">
      <alignment horizontal="center" vertical="center" wrapText="1"/>
    </xf>
    <xf numFmtId="4" fontId="0" fillId="0" borderId="0" xfId="0" applyNumberFormat="1"/>
    <xf numFmtId="4" fontId="0" fillId="0" borderId="0" xfId="0" applyNumberFormat="1" applyFont="1" applyProtection="1"/>
    <xf numFmtId="178" fontId="41" fillId="30" borderId="63" xfId="0" applyNumberFormat="1" applyFont="1" applyFill="1" applyBorder="1" applyAlignment="1">
      <alignment wrapText="1"/>
    </xf>
    <xf numFmtId="178" fontId="56" fillId="0" borderId="27" xfId="439" applyNumberFormat="1" applyFont="1" applyFill="1" applyBorder="1" applyAlignment="1" applyProtection="1">
      <alignment horizontal="center" vertical="center" wrapText="1"/>
    </xf>
    <xf numFmtId="0" fontId="0" fillId="0" borderId="13" xfId="0" applyBorder="1"/>
    <xf numFmtId="0" fontId="0" fillId="0" borderId="38" xfId="0" applyBorder="1"/>
    <xf numFmtId="0" fontId="0" fillId="0" borderId="64" xfId="0" applyBorder="1"/>
    <xf numFmtId="0" fontId="39" fillId="76" borderId="83" xfId="0" applyFont="1" applyFill="1" applyBorder="1" applyAlignment="1">
      <alignment horizontal="left"/>
    </xf>
    <xf numFmtId="0" fontId="0" fillId="76" borderId="84" xfId="0" applyFill="1" applyBorder="1"/>
    <xf numFmtId="0" fontId="0" fillId="76" borderId="88" xfId="0" applyFill="1" applyBorder="1"/>
    <xf numFmtId="0" fontId="0" fillId="0" borderId="82" xfId="0" applyBorder="1"/>
    <xf numFmtId="0" fontId="138" fillId="0" borderId="65" xfId="0" applyFont="1" applyBorder="1" applyAlignment="1">
      <alignment horizontal="center" vertical="center" wrapText="1"/>
    </xf>
    <xf numFmtId="0" fontId="0" fillId="0" borderId="65" xfId="0" applyBorder="1"/>
    <xf numFmtId="0" fontId="138" fillId="0" borderId="13" xfId="0" applyFont="1" applyBorder="1" applyAlignment="1">
      <alignment horizontal="center" vertical="center" wrapText="1"/>
    </xf>
    <xf numFmtId="0" fontId="39" fillId="0" borderId="54" xfId="0" quotePrefix="1" applyFont="1" applyBorder="1" applyAlignment="1">
      <alignment horizontal="center" vertical="center"/>
    </xf>
    <xf numFmtId="0" fontId="0" fillId="0" borderId="54" xfId="0" applyBorder="1" applyAlignment="1">
      <alignment vertical="center" wrapText="1"/>
    </xf>
    <xf numFmtId="37" fontId="0" fillId="0" borderId="54" xfId="0" applyNumberFormat="1" applyBorder="1" applyAlignment="1">
      <alignment horizontal="center" vertical="center" wrapText="1"/>
    </xf>
    <xf numFmtId="0" fontId="45" fillId="76" borderId="13" xfId="0" applyFont="1" applyFill="1" applyBorder="1" applyAlignment="1">
      <alignment horizontal="center" vertical="center" wrapText="1"/>
    </xf>
    <xf numFmtId="0" fontId="39" fillId="76" borderId="16" xfId="0" applyFont="1" applyFill="1" applyBorder="1" applyAlignment="1">
      <alignment vertical="center" wrapText="1"/>
    </xf>
    <xf numFmtId="0" fontId="39" fillId="76" borderId="54" xfId="0" applyFont="1" applyFill="1" applyBorder="1" applyAlignment="1">
      <alignment horizontal="center" wrapText="1"/>
    </xf>
    <xf numFmtId="0" fontId="0" fillId="76" borderId="83" xfId="0" applyFill="1" applyBorder="1"/>
    <xf numFmtId="49" fontId="39" fillId="0" borderId="54" xfId="0" quotePrefix="1" applyNumberFormat="1" applyFont="1" applyBorder="1" applyAlignment="1">
      <alignment horizontal="center" vertical="center"/>
    </xf>
    <xf numFmtId="0" fontId="0" fillId="1" borderId="54" xfId="0" applyFill="1" applyBorder="1" applyAlignment="1">
      <alignment horizontal="center" vertical="center" wrapText="1"/>
    </xf>
    <xf numFmtId="0" fontId="39" fillId="0" borderId="79" xfId="0" applyFont="1" applyBorder="1" applyAlignment="1">
      <alignment horizontal="center" vertical="center"/>
    </xf>
    <xf numFmtId="0" fontId="0" fillId="76" borderId="11" xfId="0" applyFill="1" applyBorder="1" applyAlignment="1">
      <alignment horizontal="center"/>
    </xf>
    <xf numFmtId="0" fontId="44" fillId="0" borderId="85" xfId="0" applyFont="1" applyBorder="1"/>
    <xf numFmtId="0" fontId="44" fillId="0" borderId="0" xfId="0" applyFont="1"/>
    <xf numFmtId="0" fontId="44" fillId="0" borderId="71" xfId="0" applyFont="1" applyBorder="1"/>
    <xf numFmtId="0" fontId="44" fillId="0" borderId="72" xfId="0" applyFont="1" applyBorder="1"/>
    <xf numFmtId="0" fontId="151" fillId="0" borderId="0" xfId="0" applyFont="1" applyAlignment="1">
      <alignment vertical="center" wrapText="1"/>
    </xf>
    <xf numFmtId="0" fontId="44" fillId="0" borderId="80" xfId="0" applyFont="1" applyBorder="1" applyAlignment="1">
      <alignment wrapText="1"/>
    </xf>
    <xf numFmtId="1" fontId="44" fillId="0" borderId="0" xfId="0" applyNumberFormat="1" applyFont="1"/>
    <xf numFmtId="0" fontId="44" fillId="0" borderId="78" xfId="0" applyFont="1" applyBorder="1"/>
    <xf numFmtId="0" fontId="44" fillId="0" borderId="0" xfId="0" applyFont="1" applyAlignment="1">
      <alignment horizontal="center"/>
    </xf>
    <xf numFmtId="10" fontId="44" fillId="0" borderId="0" xfId="4687" applyNumberFormat="1" applyFont="1" applyFill="1" applyBorder="1"/>
    <xf numFmtId="0" fontId="44" fillId="0" borderId="0" xfId="4687" applyNumberFormat="1" applyFont="1" applyFill="1" applyBorder="1"/>
    <xf numFmtId="0" fontId="44" fillId="0" borderId="81" xfId="0" applyFont="1" applyBorder="1"/>
    <xf numFmtId="0" fontId="0" fillId="0" borderId="0" xfId="0" applyFill="1" applyAlignment="1">
      <alignment horizontal="left" vertical="center"/>
    </xf>
    <xf numFmtId="0" fontId="0" fillId="0" borderId="0" xfId="0" applyFill="1" applyAlignment="1">
      <alignment wrapText="1"/>
    </xf>
    <xf numFmtId="0" fontId="152"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76" fillId="0" borderId="39" xfId="0" applyFont="1" applyFill="1" applyBorder="1"/>
    <xf numFmtId="0" fontId="0" fillId="32" borderId="10" xfId="0" applyFill="1" applyBorder="1" applyAlignment="1">
      <alignment horizontal="center" vertical="center"/>
    </xf>
    <xf numFmtId="0" fontId="0" fillId="32" borderId="0" xfId="0" applyFill="1" applyAlignment="1">
      <alignment vertical="center" wrapText="1"/>
    </xf>
    <xf numFmtId="0" fontId="76" fillId="0" borderId="39"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64" fontId="56" fillId="34" borderId="22" xfId="439" applyNumberFormat="1" applyFont="1" applyFill="1" applyBorder="1" applyAlignment="1" applyProtection="1">
      <alignment horizontal="center" vertical="center" wrapText="1"/>
      <protection locked="0"/>
    </xf>
    <xf numFmtId="0" fontId="0" fillId="34" borderId="0" xfId="0" applyFont="1" applyFill="1" applyAlignment="1" applyProtection="1">
      <alignment horizontal="center" vertical="center"/>
    </xf>
    <xf numFmtId="41" fontId="65" fillId="30" borderId="76" xfId="439" applyNumberFormat="1" applyFont="1" applyFill="1" applyBorder="1" applyAlignment="1">
      <alignment vertical="center" wrapText="1"/>
    </xf>
    <xf numFmtId="41" fontId="65" fillId="30" borderId="0" xfId="439" applyNumberFormat="1" applyFont="1" applyFill="1" applyAlignment="1">
      <alignment vertical="center" wrapText="1"/>
    </xf>
    <xf numFmtId="41" fontId="65" fillId="30" borderId="87" xfId="439" applyNumberFormat="1" applyFont="1" applyFill="1" applyBorder="1" applyAlignment="1">
      <alignment vertical="center" wrapText="1"/>
    </xf>
    <xf numFmtId="41" fontId="65" fillId="30" borderId="77" xfId="439" applyNumberFormat="1" applyFont="1" applyFill="1" applyBorder="1" applyAlignment="1">
      <alignment vertical="center" wrapText="1"/>
    </xf>
    <xf numFmtId="14" fontId="56" fillId="34" borderId="22" xfId="439" applyNumberFormat="1" applyFont="1" applyFill="1" applyBorder="1" applyAlignment="1" applyProtection="1">
      <alignment horizontal="center" vertical="center" wrapText="1"/>
    </xf>
    <xf numFmtId="0" fontId="0" fillId="0" borderId="0" xfId="0" applyNumberFormat="1"/>
    <xf numFmtId="0" fontId="0" fillId="0" borderId="0" xfId="0" applyAlignment="1">
      <alignment horizontal="center"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155" fillId="0" borderId="0" xfId="0" applyFont="1" applyAlignment="1">
      <alignment horizontal="center"/>
    </xf>
    <xf numFmtId="0" fontId="155" fillId="0" borderId="0" xfId="0" applyFont="1"/>
    <xf numFmtId="0" fontId="155" fillId="0" borderId="0" xfId="0" applyFont="1" applyAlignment="1">
      <alignment horizontal="center" wrapText="1"/>
    </xf>
    <xf numFmtId="0" fontId="155" fillId="0" borderId="0" xfId="0" applyFont="1" applyAlignment="1">
      <alignment wrapText="1"/>
    </xf>
    <xf numFmtId="0" fontId="64" fillId="0" borderId="10" xfId="0" applyFont="1" applyFill="1" applyBorder="1" applyAlignment="1">
      <alignment vertical="center" wrapText="1"/>
    </xf>
    <xf numFmtId="0" fontId="64" fillId="0" borderId="10" xfId="0" applyFont="1" applyFill="1" applyBorder="1" applyAlignment="1">
      <alignment horizontal="left" vertical="center" wrapText="1"/>
    </xf>
    <xf numFmtId="0" fontId="0" fillId="0" borderId="10" xfId="0" applyBorder="1" applyAlignment="1">
      <alignment horizontal="center" vertical="center"/>
    </xf>
    <xf numFmtId="0" fontId="0" fillId="0" borderId="10" xfId="0" applyBorder="1" applyAlignment="1">
      <alignment vertical="center" wrapText="1"/>
    </xf>
    <xf numFmtId="0" fontId="0" fillId="0" borderId="0" xfId="0" applyFont="1" applyFill="1" applyBorder="1"/>
    <xf numFmtId="0" fontId="41" fillId="0" borderId="0" xfId="0" applyFont="1" applyFill="1" applyBorder="1" applyAlignment="1">
      <alignment wrapText="1"/>
    </xf>
    <xf numFmtId="0" fontId="56" fillId="0" borderId="22" xfId="439" applyNumberFormat="1" applyFont="1" applyFill="1" applyBorder="1" applyAlignment="1" applyProtection="1">
      <alignment horizontal="center" vertical="center" wrapText="1"/>
      <protection locked="0"/>
    </xf>
    <xf numFmtId="0" fontId="39" fillId="0" borderId="61" xfId="0" applyNumberFormat="1" applyFont="1" applyFill="1" applyBorder="1" applyAlignment="1" applyProtection="1">
      <alignment horizontal="center" vertical="center"/>
    </xf>
    <xf numFmtId="0" fontId="41" fillId="76" borderId="22" xfId="0" applyFont="1" applyFill="1" applyBorder="1" applyAlignment="1">
      <alignment horizontal="left" vertical="center" wrapText="1"/>
    </xf>
    <xf numFmtId="14" fontId="0" fillId="0" borderId="0" xfId="0" applyNumberFormat="1" applyAlignment="1">
      <alignment horizontal="center" vertical="center"/>
    </xf>
    <xf numFmtId="41" fontId="0" fillId="76" borderId="0" xfId="0" applyNumberFormat="1" applyFill="1" applyAlignment="1">
      <alignment horizontal="center" vertical="center" wrapText="1"/>
    </xf>
    <xf numFmtId="0" fontId="156" fillId="71" borderId="0" xfId="30097" applyFont="1" applyFill="1" applyAlignment="1">
      <alignment vertical="center" wrapText="1"/>
    </xf>
    <xf numFmtId="14" fontId="119" fillId="0" borderId="10" xfId="31721" applyNumberFormat="1" applyFont="1" applyFill="1" applyBorder="1" applyAlignment="1" applyProtection="1">
      <alignment horizontal="left" vertical="center"/>
      <protection locked="0"/>
    </xf>
    <xf numFmtId="41" fontId="65" fillId="0" borderId="0" xfId="0" applyNumberFormat="1" applyFont="1" applyAlignment="1">
      <alignment vertical="center" wrapText="1"/>
    </xf>
    <xf numFmtId="169" fontId="0" fillId="72" borderId="62" xfId="439" applyNumberFormat="1" applyFont="1" applyFill="1" applyBorder="1" applyAlignment="1" applyProtection="1">
      <alignment horizontal="center" vertical="center"/>
    </xf>
    <xf numFmtId="0" fontId="41" fillId="0" borderId="10" xfId="0" applyFont="1" applyBorder="1" applyAlignment="1" applyProtection="1">
      <alignment horizontal="right" wrapText="1"/>
    </xf>
    <xf numFmtId="0" fontId="41" fillId="0" borderId="10" xfId="0" applyFont="1" applyBorder="1" applyAlignment="1" applyProtection="1">
      <alignment horizontal="right" vertical="center" wrapText="1"/>
    </xf>
    <xf numFmtId="4" fontId="0" fillId="0" borderId="10" xfId="0" applyNumberFormat="1" applyBorder="1"/>
    <xf numFmtId="1" fontId="40" fillId="24" borderId="0" xfId="439" applyNumberFormat="1" applyFont="1" applyFill="1" applyBorder="1" applyAlignment="1" applyProtection="1">
      <alignment horizontal="center" wrapText="1"/>
    </xf>
    <xf numFmtId="0" fontId="39" fillId="72" borderId="0" xfId="0" applyFont="1" applyFill="1" applyAlignment="1" applyProtection="1">
      <alignment horizontal="center" vertical="center"/>
    </xf>
    <xf numFmtId="0" fontId="0" fillId="72" borderId="0" xfId="0" applyFont="1" applyFill="1" applyAlignment="1" applyProtection="1">
      <alignment horizontal="center" vertical="center"/>
    </xf>
    <xf numFmtId="0" fontId="44" fillId="0" borderId="43" xfId="0" applyFont="1" applyFill="1" applyBorder="1" applyAlignment="1" applyProtection="1">
      <alignment horizontal="center" vertical="center" wrapText="1"/>
    </xf>
    <xf numFmtId="0" fontId="39" fillId="0" borderId="0" xfId="0" applyFont="1" applyAlignment="1" applyProtection="1">
      <alignment horizontal="center" vertical="center" wrapText="1"/>
    </xf>
    <xf numFmtId="0" fontId="0" fillId="28" borderId="0" xfId="0" applyFont="1" applyFill="1" applyAlignment="1" applyProtection="1">
      <alignment horizontal="center" vertical="center"/>
    </xf>
    <xf numFmtId="164" fontId="0" fillId="0" borderId="22" xfId="439" applyNumberFormat="1" applyFont="1" applyFill="1" applyBorder="1" applyAlignment="1" applyProtection="1">
      <alignment horizontal="center" vertical="center" wrapText="1"/>
      <protection locked="0"/>
    </xf>
    <xf numFmtId="0" fontId="0" fillId="0" borderId="34" xfId="0" applyNumberFormat="1" applyFont="1" applyFill="1" applyBorder="1" applyAlignment="1" applyProtection="1">
      <alignment horizontal="center" vertical="center" wrapText="1"/>
    </xf>
    <xf numFmtId="0" fontId="0" fillId="29" borderId="73" xfId="0" applyFill="1" applyBorder="1" applyAlignment="1" applyProtection="1">
      <alignment horizontal="center" vertical="center"/>
      <protection locked="0"/>
    </xf>
    <xf numFmtId="14" fontId="0" fillId="29" borderId="0" xfId="0" applyNumberFormat="1" applyFill="1" applyAlignment="1" applyProtection="1">
      <alignment horizontal="center"/>
      <protection locked="0"/>
    </xf>
    <xf numFmtId="0" fontId="0" fillId="0" borderId="66" xfId="0" applyBorder="1" applyAlignment="1">
      <alignment horizontal="center"/>
    </xf>
    <xf numFmtId="0" fontId="0" fillId="0" borderId="67" xfId="0" applyFill="1" applyBorder="1"/>
    <xf numFmtId="168" fontId="0" fillId="0" borderId="67" xfId="0" applyNumberFormat="1" applyFill="1" applyBorder="1" applyAlignment="1">
      <alignment wrapText="1"/>
    </xf>
    <xf numFmtId="0" fontId="0" fillId="0" borderId="68" xfId="0" applyBorder="1" applyAlignment="1">
      <alignment wrapText="1"/>
    </xf>
    <xf numFmtId="0" fontId="0" fillId="0" borderId="69"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0" xfId="0" applyBorder="1" applyAlignment="1">
      <alignment wrapText="1"/>
    </xf>
    <xf numFmtId="177" fontId="56" fillId="73" borderId="22" xfId="439" applyNumberFormat="1" applyFont="1" applyFill="1" applyBorder="1" applyAlignment="1" applyProtection="1">
      <alignment horizontal="center" vertical="center" wrapText="1"/>
    </xf>
    <xf numFmtId="0" fontId="39" fillId="0" borderId="35" xfId="0" applyFont="1" applyFill="1" applyBorder="1" applyAlignment="1">
      <alignment horizontal="left" vertical="center"/>
    </xf>
    <xf numFmtId="0" fontId="0" fillId="0" borderId="36" xfId="0" applyFill="1" applyBorder="1"/>
    <xf numFmtId="0" fontId="0" fillId="0" borderId="36" xfId="0" applyFill="1" applyBorder="1" applyAlignment="1">
      <alignment wrapText="1"/>
    </xf>
    <xf numFmtId="169" fontId="57" fillId="29" borderId="0" xfId="439" applyNumberFormat="1" applyFont="1" applyFill="1" applyAlignment="1" applyProtection="1">
      <alignment horizontal="center" vertical="center" wrapText="1"/>
      <protection locked="0"/>
    </xf>
    <xf numFmtId="3" fontId="0" fillId="0" borderId="0" xfId="0" applyNumberFormat="1"/>
    <xf numFmtId="0" fontId="0" fillId="32" borderId="0" xfId="0" applyFill="1"/>
    <xf numFmtId="0" fontId="0" fillId="0" borderId="0" xfId="0" applyFill="1" applyAlignment="1">
      <alignment horizontal="left" vertical="center" wrapText="1"/>
    </xf>
    <xf numFmtId="0" fontId="0" fillId="32" borderId="10" xfId="0" applyFill="1" applyBorder="1" applyAlignment="1">
      <alignment vertical="center" wrapText="1"/>
    </xf>
    <xf numFmtId="0" fontId="64" fillId="0" borderId="10" xfId="0" applyFont="1" applyBorder="1" applyAlignment="1">
      <alignment vertical="center" wrapText="1"/>
    </xf>
    <xf numFmtId="14" fontId="0" fillId="29" borderId="10" xfId="0" applyNumberFormat="1" applyFill="1" applyBorder="1" applyAlignment="1" applyProtection="1">
      <alignment horizontal="center" vertical="center"/>
      <protection locked="0"/>
    </xf>
    <xf numFmtId="0" fontId="65" fillId="79" borderId="73" xfId="0" applyFont="1" applyFill="1" applyBorder="1" applyAlignment="1">
      <alignment vertical="center" wrapText="1"/>
    </xf>
    <xf numFmtId="0" fontId="64" fillId="0" borderId="73" xfId="0" applyFont="1" applyBorder="1" applyAlignment="1">
      <alignment vertical="center" wrapText="1"/>
    </xf>
    <xf numFmtId="0" fontId="0" fillId="29" borderId="10" xfId="0" applyFill="1" applyBorder="1" applyAlignment="1" applyProtection="1">
      <alignment horizontal="center" vertical="center"/>
      <protection locked="0"/>
    </xf>
    <xf numFmtId="3" fontId="0" fillId="29" borderId="73" xfId="0" applyNumberFormat="1" applyFill="1" applyBorder="1" applyAlignment="1" applyProtection="1">
      <alignment horizontal="center" vertical="center"/>
      <protection locked="0"/>
    </xf>
    <xf numFmtId="0" fontId="39" fillId="79" borderId="10" xfId="0" applyFont="1" applyFill="1" applyBorder="1" applyAlignment="1">
      <alignment vertical="center" wrapText="1"/>
    </xf>
    <xf numFmtId="0" fontId="39" fillId="32" borderId="41" xfId="0" applyFont="1" applyFill="1" applyBorder="1" applyAlignment="1">
      <alignment horizontal="center" vertical="center"/>
    </xf>
    <xf numFmtId="0" fontId="0" fillId="32" borderId="24" xfId="0" applyFill="1" applyBorder="1" applyAlignment="1">
      <alignment horizontal="left" vertical="center" wrapText="1"/>
    </xf>
    <xf numFmtId="0" fontId="0" fillId="32"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39" fillId="76" borderId="61" xfId="0" applyFont="1" applyFill="1" applyBorder="1" applyAlignment="1">
      <alignment horizontal="center" vertical="center"/>
    </xf>
    <xf numFmtId="14" fontId="44" fillId="0" borderId="66" xfId="0" applyNumberFormat="1" applyFont="1" applyBorder="1"/>
    <xf numFmtId="14" fontId="44" fillId="32" borderId="67" xfId="0" applyNumberFormat="1" applyFont="1" applyFill="1" applyBorder="1"/>
    <xf numFmtId="14" fontId="44" fillId="32" borderId="68" xfId="0" applyNumberFormat="1" applyFont="1" applyFill="1" applyBorder="1"/>
    <xf numFmtId="0" fontId="44" fillId="0" borderId="21" xfId="0" applyFont="1" applyBorder="1"/>
    <xf numFmtId="0" fontId="44" fillId="0" borderId="53" xfId="0" applyFont="1" applyBorder="1"/>
    <xf numFmtId="14" fontId="44" fillId="0" borderId="0" xfId="0" applyNumberFormat="1" applyFont="1"/>
    <xf numFmtId="14" fontId="44" fillId="0" borderId="53" xfId="0" applyNumberFormat="1" applyFont="1" applyBorder="1"/>
    <xf numFmtId="0" fontId="44" fillId="0" borderId="69" xfId="0" applyFont="1" applyBorder="1"/>
    <xf numFmtId="14" fontId="44" fillId="0" borderId="17" xfId="0" applyNumberFormat="1" applyFont="1" applyBorder="1"/>
    <xf numFmtId="14" fontId="44" fillId="0" borderId="70" xfId="0" applyNumberFormat="1" applyFont="1" applyBorder="1"/>
    <xf numFmtId="14" fontId="0" fillId="0" borderId="54" xfId="0" applyNumberFormat="1" applyBorder="1" applyAlignment="1">
      <alignment horizontal="center" vertical="center" wrapText="1"/>
    </xf>
    <xf numFmtId="0" fontId="35" fillId="71" borderId="0" xfId="611" applyFill="1" applyProtection="1">
      <protection locked="0"/>
    </xf>
    <xf numFmtId="38" fontId="64" fillId="20" borderId="0" xfId="0" applyNumberFormat="1" applyFont="1" applyFill="1" applyAlignment="1" applyProtection="1">
      <alignment vertical="center" wrapText="1"/>
    </xf>
    <xf numFmtId="0" fontId="64" fillId="32" borderId="10" xfId="0" applyFont="1" applyFill="1" applyBorder="1" applyAlignment="1">
      <alignment wrapText="1"/>
    </xf>
    <xf numFmtId="0" fontId="0" fillId="0" borderId="0" xfId="0" applyFill="1" applyAlignment="1">
      <alignment vertical="center" wrapText="1"/>
    </xf>
    <xf numFmtId="0" fontId="0" fillId="0" borderId="73" xfId="0" applyFill="1" applyBorder="1" applyAlignment="1">
      <alignment vertical="center"/>
    </xf>
    <xf numFmtId="0" fontId="0" fillId="0" borderId="0" xfId="0" applyFill="1" applyAlignment="1">
      <alignment vertical="center"/>
    </xf>
    <xf numFmtId="0" fontId="0" fillId="0" borderId="94" xfId="0" applyFill="1" applyBorder="1" applyAlignment="1">
      <alignment horizontal="center" vertical="center"/>
    </xf>
    <xf numFmtId="0" fontId="0" fillId="0" borderId="94" xfId="0" applyFill="1" applyBorder="1" applyAlignment="1">
      <alignment vertical="center" wrapText="1"/>
    </xf>
    <xf numFmtId="14" fontId="0" fillId="29" borderId="66" xfId="0" applyNumberFormat="1" applyFill="1" applyBorder="1" applyAlignment="1" applyProtection="1">
      <alignment horizontal="center" vertical="center"/>
      <protection locked="0"/>
    </xf>
    <xf numFmtId="0" fontId="64" fillId="0" borderId="94" xfId="0" applyFont="1" applyFill="1" applyBorder="1" applyAlignment="1">
      <alignment vertical="center" wrapText="1"/>
    </xf>
    <xf numFmtId="0" fontId="0" fillId="32" borderId="12" xfId="0" applyFill="1" applyBorder="1" applyAlignment="1">
      <alignment horizontal="center" vertical="center"/>
    </xf>
    <xf numFmtId="0" fontId="0" fillId="32" borderId="12" xfId="0" applyFill="1" applyBorder="1" applyAlignment="1">
      <alignment vertical="center" wrapText="1"/>
    </xf>
    <xf numFmtId="0" fontId="0" fillId="29" borderId="12" xfId="0" applyFill="1" applyBorder="1" applyAlignment="1" applyProtection="1">
      <alignment horizontal="center" vertical="center"/>
      <protection locked="0"/>
    </xf>
    <xf numFmtId="0" fontId="39" fillId="76" borderId="73" xfId="0" applyFont="1" applyFill="1" applyBorder="1" applyAlignment="1">
      <alignment horizontal="left" vertical="center"/>
    </xf>
    <xf numFmtId="0" fontId="39" fillId="76" borderId="14" xfId="0" applyFont="1" applyFill="1" applyBorder="1" applyAlignment="1">
      <alignment vertical="center" wrapText="1"/>
    </xf>
    <xf numFmtId="0" fontId="39" fillId="76" borderId="14" xfId="0" applyFont="1" applyFill="1" applyBorder="1" applyAlignment="1" applyProtection="1">
      <alignment horizontal="center" vertical="center"/>
      <protection locked="0"/>
    </xf>
    <xf numFmtId="0" fontId="65" fillId="76" borderId="20" xfId="0" applyFont="1" applyFill="1" applyBorder="1" applyAlignment="1">
      <alignment vertical="center" wrapText="1"/>
    </xf>
    <xf numFmtId="0" fontId="0" fillId="0" borderId="10" xfId="0" applyBorder="1" applyAlignment="1" applyProtection="1">
      <alignment horizontal="left" vertical="center"/>
      <protection locked="0"/>
    </xf>
    <xf numFmtId="0" fontId="0" fillId="0" borderId="0" xfId="0" applyNumberFormat="1" applyFont="1" applyFill="1" applyBorder="1" applyAlignment="1" applyProtection="1">
      <alignment horizontal="left" vertical="center" wrapText="1"/>
    </xf>
    <xf numFmtId="0" fontId="0" fillId="32" borderId="22" xfId="0" applyNumberFormat="1" applyFont="1" applyFill="1" applyBorder="1" applyAlignment="1" applyProtection="1">
      <alignment horizontal="left" vertical="center" wrapText="1"/>
    </xf>
    <xf numFmtId="0" fontId="0" fillId="0" borderId="54" xfId="0" applyBorder="1" applyAlignment="1" applyProtection="1">
      <alignment horizontal="justify" vertical="center"/>
      <protection locked="0"/>
    </xf>
    <xf numFmtId="164" fontId="0" fillId="0" borderId="0" xfId="0" applyNumberFormat="1" applyFont="1" applyFill="1" applyAlignment="1" applyProtection="1">
      <alignment vertical="center" wrapText="1"/>
      <protection locked="0"/>
    </xf>
    <xf numFmtId="0" fontId="0" fillId="0" borderId="0" xfId="0" applyFont="1" applyAlignment="1" applyProtection="1">
      <alignment horizontal="left" vertical="center" wrapText="1"/>
      <protection locked="0"/>
    </xf>
    <xf numFmtId="0" fontId="0" fillId="0" borderId="0" xfId="0" applyFont="1" applyAlignment="1" applyProtection="1">
      <alignment horizontal="left" vertical="center"/>
      <protection locked="0"/>
    </xf>
    <xf numFmtId="0" fontId="0" fillId="0" borderId="0" xfId="0" applyFont="1" applyFill="1" applyAlignment="1" applyProtection="1">
      <alignment horizontal="left" vertical="center" wrapText="1"/>
      <protection locked="0"/>
    </xf>
    <xf numFmtId="0" fontId="39" fillId="0" borderId="0" xfId="0" applyFont="1" applyFill="1" applyAlignment="1" applyProtection="1">
      <alignment horizontal="left" vertical="center" wrapText="1"/>
    </xf>
    <xf numFmtId="164" fontId="0" fillId="0" borderId="0" xfId="0" applyNumberFormat="1" applyFont="1" applyAlignment="1" applyProtection="1">
      <alignment horizontal="left" vertical="center" wrapText="1"/>
      <protection locked="0"/>
    </xf>
    <xf numFmtId="37" fontId="0" fillId="0" borderId="43" xfId="0" applyNumberFormat="1" applyFont="1" applyFill="1" applyBorder="1" applyAlignment="1" applyProtection="1">
      <alignment horizontal="left" vertical="center" wrapText="1"/>
      <protection locked="0"/>
    </xf>
    <xf numFmtId="0" fontId="0" fillId="0" borderId="43" xfId="0" applyFont="1" applyFill="1" applyBorder="1" applyAlignment="1" applyProtection="1">
      <alignment horizontal="left" vertical="center" wrapText="1"/>
      <protection locked="0"/>
    </xf>
    <xf numFmtId="0" fontId="0" fillId="0" borderId="0" xfId="0" applyFont="1" applyAlignment="1" applyProtection="1">
      <alignment horizontal="left" vertical="center" wrapText="1"/>
    </xf>
    <xf numFmtId="164" fontId="0" fillId="0" borderId="0" xfId="0" applyNumberFormat="1" applyFont="1" applyFill="1" applyAlignment="1" applyProtection="1">
      <alignment horizontal="left" vertical="center" wrapText="1"/>
      <protection locked="0"/>
    </xf>
    <xf numFmtId="41" fontId="65" fillId="0" borderId="0" xfId="0" applyNumberFormat="1" applyFont="1" applyFill="1" applyAlignment="1" applyProtection="1">
      <alignment vertical="center" wrapText="1"/>
    </xf>
    <xf numFmtId="38" fontId="64" fillId="0" borderId="0" xfId="0" applyNumberFormat="1" applyFont="1" applyFill="1" applyAlignment="1" applyProtection="1">
      <alignment horizontal="left" vertical="center" wrapText="1"/>
      <protection locked="0"/>
    </xf>
    <xf numFmtId="0" fontId="0" fillId="0" borderId="0" xfId="0" applyFont="1" applyFill="1" applyAlignment="1" applyProtection="1">
      <alignment horizontal="left" vertical="center"/>
      <protection locked="0"/>
    </xf>
    <xf numFmtId="41" fontId="65" fillId="0" borderId="0" xfId="0" applyNumberFormat="1" applyFont="1" applyFill="1" applyAlignment="1" applyProtection="1">
      <alignment horizontal="left" vertical="center" wrapText="1"/>
    </xf>
    <xf numFmtId="0" fontId="64" fillId="0" borderId="0" xfId="0" applyFont="1" applyAlignment="1" applyProtection="1">
      <alignment horizontal="left" vertical="center" wrapText="1"/>
      <protection locked="0"/>
    </xf>
    <xf numFmtId="168" fontId="0" fillId="0" borderId="0" xfId="0" applyNumberFormat="1" applyFont="1" applyFill="1" applyAlignment="1" applyProtection="1">
      <alignment horizontal="left" vertical="center" wrapText="1"/>
    </xf>
    <xf numFmtId="49" fontId="39" fillId="29" borderId="0" xfId="0" applyNumberFormat="1" applyFont="1" applyFill="1" applyAlignment="1" applyProtection="1">
      <alignment horizontal="center" vertical="center"/>
      <protection locked="0"/>
    </xf>
    <xf numFmtId="14" fontId="39" fillId="29" borderId="0" xfId="439" applyNumberFormat="1" applyFont="1" applyFill="1" applyAlignment="1" applyProtection="1">
      <alignment horizontal="center" vertical="center" wrapText="1"/>
      <protection locked="0"/>
    </xf>
    <xf numFmtId="49" fontId="39" fillId="30" borderId="13" xfId="0" applyNumberFormat="1" applyFont="1" applyFill="1" applyBorder="1" applyAlignment="1" applyProtection="1">
      <alignment vertical="center"/>
      <protection locked="0"/>
    </xf>
    <xf numFmtId="14" fontId="39" fillId="30" borderId="13" xfId="0" applyNumberFormat="1" applyFont="1" applyFill="1" applyBorder="1" applyAlignment="1" applyProtection="1">
      <alignment vertical="center"/>
      <protection locked="0"/>
    </xf>
    <xf numFmtId="179" fontId="39" fillId="30" borderId="13" xfId="0" applyNumberFormat="1" applyFont="1" applyFill="1" applyBorder="1" applyAlignment="1" applyProtection="1">
      <alignment vertical="center"/>
      <protection locked="0"/>
    </xf>
    <xf numFmtId="49" fontId="160" fillId="30" borderId="13" xfId="611" applyNumberFormat="1" applyFont="1" applyFill="1" applyBorder="1" applyAlignment="1" applyProtection="1">
      <alignment vertical="center"/>
      <protection locked="0"/>
    </xf>
    <xf numFmtId="0" fontId="64" fillId="0" borderId="12" xfId="0" applyFont="1" applyFill="1" applyBorder="1" applyAlignment="1">
      <alignment vertical="center" wrapText="1"/>
    </xf>
    <xf numFmtId="0" fontId="0" fillId="0" borderId="10" xfId="0" applyFill="1" applyBorder="1" applyAlignment="1" applyProtection="1">
      <alignment horizontal="left" vertical="center" wrapText="1"/>
      <protection locked="0"/>
    </xf>
    <xf numFmtId="0" fontId="0" fillId="0" borderId="10" xfId="0" applyFill="1" applyBorder="1" applyAlignment="1">
      <alignment horizontal="left" vertical="center" wrapText="1"/>
    </xf>
    <xf numFmtId="168" fontId="0" fillId="0" borderId="0" xfId="0" applyNumberFormat="1" applyFont="1" applyFill="1" applyAlignment="1" applyProtection="1">
      <alignment horizontal="left" vertical="center" wrapText="1"/>
      <protection locked="0"/>
    </xf>
    <xf numFmtId="168" fontId="0" fillId="0" borderId="0" xfId="0" applyNumberFormat="1" applyFont="1" applyAlignment="1" applyProtection="1">
      <alignment horizontal="left" vertical="center"/>
      <protection locked="0"/>
    </xf>
    <xf numFmtId="0" fontId="0" fillId="0" borderId="0" xfId="0" applyNumberFormat="1" applyFont="1" applyFill="1" applyAlignment="1" applyProtection="1">
      <alignment horizontal="left" vertical="center"/>
      <protection locked="0"/>
    </xf>
    <xf numFmtId="14" fontId="0" fillId="0" borderId="0" xfId="0" applyNumberFormat="1" applyFont="1" applyAlignment="1" applyProtection="1">
      <alignment horizontal="left" vertical="center"/>
      <protection locked="0"/>
    </xf>
    <xf numFmtId="0" fontId="0" fillId="0" borderId="0" xfId="0"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protection locked="0"/>
    </xf>
    <xf numFmtId="0" fontId="0" fillId="0" borderId="0" xfId="0" applyProtection="1">
      <protection locked="0"/>
    </xf>
    <xf numFmtId="0" fontId="0" fillId="0" borderId="10" xfId="0" applyBorder="1" applyProtection="1">
      <protection locked="0"/>
    </xf>
    <xf numFmtId="3" fontId="0" fillId="0" borderId="24" xfId="0" applyNumberFormat="1" applyFont="1" applyFill="1" applyBorder="1" applyAlignment="1" applyProtection="1">
      <alignment horizontal="center" vertical="center" wrapText="1"/>
    </xf>
    <xf numFmtId="0" fontId="0" fillId="34" borderId="13" xfId="0" applyFont="1" applyFill="1" applyBorder="1" applyAlignment="1">
      <alignment horizontal="left" vertical="center" wrapText="1"/>
    </xf>
    <xf numFmtId="0" fontId="0" fillId="34"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2" borderId="75" xfId="0" applyFont="1" applyFill="1" applyBorder="1" applyAlignment="1">
      <alignment horizontal="center" vertical="center" wrapText="1"/>
    </xf>
    <xf numFmtId="0" fontId="0" fillId="0" borderId="36" xfId="0" applyFont="1" applyBorder="1" applyAlignment="1">
      <alignment horizontal="left"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154" fillId="78" borderId="13" xfId="0" applyFont="1" applyFill="1" applyBorder="1" applyAlignment="1">
      <alignment horizontal="center" vertical="center"/>
    </xf>
    <xf numFmtId="0" fontId="154" fillId="78"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76" borderId="16" xfId="0" applyFont="1" applyFill="1" applyBorder="1" applyAlignment="1">
      <alignment horizontal="left" wrapText="1"/>
    </xf>
    <xf numFmtId="0" fontId="57" fillId="32" borderId="16" xfId="0" applyFont="1" applyFill="1" applyBorder="1" applyAlignment="1">
      <alignment horizontal="justify" vertical="center" wrapText="1"/>
    </xf>
    <xf numFmtId="0" fontId="57" fillId="32" borderId="11" xfId="0" applyFont="1" applyFill="1" applyBorder="1" applyAlignment="1">
      <alignment horizontal="justify" vertical="center" wrapText="1"/>
    </xf>
    <xf numFmtId="0" fontId="57" fillId="32" borderId="54" xfId="0" applyFont="1" applyFill="1" applyBorder="1" applyAlignment="1">
      <alignment horizontal="justify" vertical="center" wrapText="1"/>
    </xf>
    <xf numFmtId="0" fontId="137" fillId="0" borderId="38" xfId="0" applyFont="1" applyBorder="1" applyAlignment="1">
      <alignment horizontal="center" vertical="center"/>
    </xf>
    <xf numFmtId="0" fontId="137" fillId="0" borderId="39" xfId="0" applyFont="1" applyBorder="1" applyAlignment="1">
      <alignment horizontal="center" vertical="center"/>
    </xf>
    <xf numFmtId="0" fontId="137" fillId="0" borderId="16" xfId="0" applyFont="1" applyBorder="1" applyAlignment="1">
      <alignment horizontal="center" vertical="center"/>
    </xf>
    <xf numFmtId="0" fontId="137" fillId="0" borderId="11" xfId="0" applyFont="1" applyBorder="1" applyAlignment="1">
      <alignment horizontal="center" vertical="center"/>
    </xf>
    <xf numFmtId="0" fontId="57" fillId="32" borderId="13" xfId="0" applyFont="1" applyFill="1" applyBorder="1" applyAlignment="1">
      <alignment horizontal="justify" vertical="center" wrapText="1"/>
    </xf>
    <xf numFmtId="0" fontId="48" fillId="0" borderId="89" xfId="0" applyFont="1" applyBorder="1" applyAlignment="1">
      <alignment horizontal="center" vertical="center" wrapText="1"/>
    </xf>
    <xf numFmtId="0" fontId="48" fillId="0" borderId="90" xfId="0" applyFont="1" applyBorder="1" applyAlignment="1">
      <alignment horizontal="center" vertical="center" wrapText="1"/>
    </xf>
    <xf numFmtId="0" fontId="48" fillId="0" borderId="86" xfId="0" applyFont="1" applyBorder="1" applyAlignment="1">
      <alignment horizontal="center" vertical="center" wrapText="1"/>
    </xf>
    <xf numFmtId="0" fontId="39" fillId="0" borderId="15" xfId="0" applyFont="1" applyBorder="1" applyAlignment="1">
      <alignment horizontal="center" vertical="center"/>
    </xf>
    <xf numFmtId="0" fontId="39" fillId="0" borderId="57"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82" xfId="0" applyFont="1" applyBorder="1" applyAlignment="1">
      <alignment horizontal="center" wrapText="1"/>
    </xf>
    <xf numFmtId="0" fontId="39" fillId="0" borderId="65" xfId="0" applyFont="1" applyBorder="1" applyAlignment="1">
      <alignment horizont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48" fillId="0" borderId="93" xfId="0" applyFont="1" applyBorder="1" applyAlignment="1">
      <alignment horizontal="center" vertical="center"/>
    </xf>
    <xf numFmtId="0" fontId="124" fillId="71" borderId="64" xfId="0" applyFont="1" applyFill="1" applyBorder="1" applyAlignment="1">
      <alignment horizontal="center" vertical="center" wrapText="1"/>
    </xf>
    <xf numFmtId="0" fontId="124" fillId="71" borderId="82" xfId="0" applyFont="1" applyFill="1" applyBorder="1" applyAlignment="1">
      <alignment horizontal="center" vertical="center" wrapText="1"/>
    </xf>
    <xf numFmtId="0" fontId="57" fillId="76" borderId="64" xfId="0" applyFont="1" applyFill="1" applyBorder="1" applyAlignment="1">
      <alignment horizontal="center" vertical="center" wrapText="1"/>
    </xf>
    <xf numFmtId="0" fontId="57" fillId="76" borderId="82" xfId="0" applyFont="1" applyFill="1" applyBorder="1" applyAlignment="1">
      <alignment horizontal="center" vertical="center" wrapText="1"/>
    </xf>
  </cellXfs>
  <cellStyles count="31736">
    <cellStyle name="20% - Accent1" xfId="29486" builtinId="30" customBuiltin="1"/>
    <cellStyle name="20% - Accent1 2" xfId="29498" xr:uid="{B4D97588-4E6D-4F66-9660-485579464908}"/>
    <cellStyle name="20% - Accent2" xfId="29488" builtinId="34" customBuiltin="1"/>
    <cellStyle name="20% - Accent2 2" xfId="29499" xr:uid="{35B0F212-66A1-472C-9A01-199A3F0DF76E}"/>
    <cellStyle name="20% - Accent3" xfId="29490" builtinId="38" customBuiltin="1"/>
    <cellStyle name="20% - Accent3 2" xfId="29500" xr:uid="{96A9D8D9-2163-4871-AD2A-E6FAD8327E91}"/>
    <cellStyle name="20% - Accent4" xfId="29492" builtinId="42" customBuiltin="1"/>
    <cellStyle name="20% - Accent4 2" xfId="29501" xr:uid="{85AD3608-5EC0-473E-ABF2-FE57FA5CFC47}"/>
    <cellStyle name="20% - Accent5" xfId="29494" builtinId="46" customBuiltin="1"/>
    <cellStyle name="20% - Accent5 2" xfId="29502" xr:uid="{2FAF7B59-7AF2-4277-AFB8-4CED4BCD4AA4}"/>
    <cellStyle name="20% - Accent6" xfId="29496" builtinId="50" customBuiltin="1"/>
    <cellStyle name="20% - Accent6 2" xfId="29503" xr:uid="{FD542BF9-873D-4C28-BB47-353BB6433DA7}"/>
    <cellStyle name="40% - Accent1" xfId="29487" builtinId="31" customBuiltin="1"/>
    <cellStyle name="40% - Accent1 2" xfId="29504" xr:uid="{0AA31246-28F2-4031-B39E-24F57F4DDC66}"/>
    <cellStyle name="40% - Accent2" xfId="29489" builtinId="35" customBuiltin="1"/>
    <cellStyle name="40% - Accent2 2" xfId="29505" xr:uid="{0339A947-B4EF-413F-9CAB-D0CABA162D0E}"/>
    <cellStyle name="40% - Accent3" xfId="29491" builtinId="39" customBuiltin="1"/>
    <cellStyle name="40% - Accent3 2" xfId="29506" xr:uid="{CE323443-EBFB-44AC-8BFD-1096489AD057}"/>
    <cellStyle name="40% - Accent4" xfId="29493" builtinId="43" customBuiltin="1"/>
    <cellStyle name="40% - Accent4 2" xfId="29507" xr:uid="{1DDF968D-ECA9-419B-B4EF-BD60D065FFB9}"/>
    <cellStyle name="40% - Accent5" xfId="29495" builtinId="47" customBuiltin="1"/>
    <cellStyle name="40% - Accent5 2" xfId="29508" xr:uid="{02D52EC3-9136-44C4-ABDC-79A2B992ECE6}"/>
    <cellStyle name="40% - Accent6" xfId="29497" builtinId="51" customBuiltin="1"/>
    <cellStyle name="40% - Accent6 2" xfId="29509" xr:uid="{7AB5FB25-D096-4925-8629-B2984C52A4A8}"/>
    <cellStyle name="60% - Accent1 2" xfId="29511" xr:uid="{7BFD2628-E072-4C2E-A30D-99A65338F113}"/>
    <cellStyle name="60% - Accent1 3" xfId="29510" xr:uid="{BA6653BC-E10F-49F1-922C-B37BD20BEE19}"/>
    <cellStyle name="60% - Accent2 2" xfId="29513" xr:uid="{B882DD0F-CF38-4110-A0B9-6D557E839E6F}"/>
    <cellStyle name="60% - Accent2 3" xfId="29512" xr:uid="{DBBEE3D1-BAA2-420D-AAD0-54977FAFD7AB}"/>
    <cellStyle name="60% - Accent3 2" xfId="29515" xr:uid="{B675D886-1249-408E-9624-ACBD29CE5E3B}"/>
    <cellStyle name="60% - Accent3 3" xfId="29514" xr:uid="{FFB5D201-005A-462D-82FC-535C7CE075BC}"/>
    <cellStyle name="60% - Accent4 2" xfId="29517" xr:uid="{CED353FE-23B8-41C5-8DF6-5B6EF71C5850}"/>
    <cellStyle name="60% - Accent4 3" xfId="29516" xr:uid="{70AF2E1E-CEC4-4808-B667-18848E7B237D}"/>
    <cellStyle name="60% - Accent5 2" xfId="29519" xr:uid="{24EFBFA3-A241-4B03-9CF7-1D6C9FDB8D68}"/>
    <cellStyle name="60% - Accent5 3" xfId="29518" xr:uid="{2FF37EA9-BACD-426F-A9D1-CB53E08211DE}"/>
    <cellStyle name="60% - Accent6 2" xfId="29521" xr:uid="{9E87C1BF-4265-43A7-B9CC-CEB53C8178E0}"/>
    <cellStyle name="60% - Accent6 3" xfId="29520" xr:uid="{ADE31EA4-598F-40AE-8C52-523F301B9003}"/>
    <cellStyle name="Accent1" xfId="4839"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2" xr:uid="{9FFF7FF5-1157-4607-AB6B-BA41FCEAE106}"/>
    <cellStyle name="Accent1 36" xfId="34" xr:uid="{00000000-0005-0000-0000-000021000000}"/>
    <cellStyle name="Accent1 36 2" xfId="29523"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1" xr:uid="{081EF534-E64F-4523-85C5-C52D0496B0C3}"/>
    <cellStyle name="Accent1 7" xfId="70" xr:uid="{00000000-0005-0000-0000-000045000000}"/>
    <cellStyle name="Accent1 70" xfId="22941" xr:uid="{4DC46A14-6FD5-4703-B964-ECA4F0B990BA}"/>
    <cellStyle name="Accent1 71" xfId="23986" xr:uid="{88B3CE1F-60C4-438B-A98E-5663565F73D8}"/>
    <cellStyle name="Accent1 8" xfId="71" xr:uid="{00000000-0005-0000-0000-000046000000}"/>
    <cellStyle name="Accent1 9" xfId="72" xr:uid="{00000000-0005-0000-0000-000047000000}"/>
    <cellStyle name="Accent2" xfId="4840"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4" xr:uid="{FA96348D-F8A4-4421-AC84-88F50463AE41}"/>
    <cellStyle name="Accent2 36" xfId="106" xr:uid="{00000000-0005-0000-0000-000069000000}"/>
    <cellStyle name="Accent2 36 2" xfId="29525"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5" xr:uid="{5182FF0B-24DC-49CB-A283-39402094CB39}"/>
    <cellStyle name="Accent2 7" xfId="142" xr:uid="{00000000-0005-0000-0000-00008D000000}"/>
    <cellStyle name="Accent2 70" xfId="25153" xr:uid="{DB859796-D498-4E56-A125-E2DCDE4C795B}"/>
    <cellStyle name="Accent2 71" xfId="23713" xr:uid="{83A61C3E-87A1-4F6A-8122-B7A001AB4311}"/>
    <cellStyle name="Accent2 8" xfId="143" xr:uid="{00000000-0005-0000-0000-00008E000000}"/>
    <cellStyle name="Accent2 9" xfId="144" xr:uid="{00000000-0005-0000-0000-00008F000000}"/>
    <cellStyle name="Accent3" xfId="4841"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6" xr:uid="{6D42C670-79BA-41D0-B5D2-B979219AF29B}"/>
    <cellStyle name="Accent3 36" xfId="178" xr:uid="{00000000-0005-0000-0000-0000B1000000}"/>
    <cellStyle name="Accent3 36 2" xfId="29527"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5" xr:uid="{0A5F0C95-5616-4611-AF28-AA89E0277EF1}"/>
    <cellStyle name="Accent3 7" xfId="214" xr:uid="{00000000-0005-0000-0000-0000D5000000}"/>
    <cellStyle name="Accent3 70" xfId="25648" xr:uid="{E970874A-57B0-4CBC-9DC1-7D50C0AD51C2}"/>
    <cellStyle name="Accent3 71" xfId="25594" xr:uid="{AF994C2C-841D-49C9-8721-FA9396879B33}"/>
    <cellStyle name="Accent3 8" xfId="215" xr:uid="{00000000-0005-0000-0000-0000D6000000}"/>
    <cellStyle name="Accent3 9" xfId="216" xr:uid="{00000000-0005-0000-0000-0000D7000000}"/>
    <cellStyle name="Accent4" xfId="4842"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8" xr:uid="{10BFA22F-D3BD-4505-8E2E-CD3D2ED897CC}"/>
    <cellStyle name="Accent4 36" xfId="250" xr:uid="{00000000-0005-0000-0000-0000F9000000}"/>
    <cellStyle name="Accent4 36 2" xfId="29529"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3" xr:uid="{AED4E30E-FB92-4A5C-BCC6-8ADCF62D9D7B}"/>
    <cellStyle name="Accent4 7" xfId="286" xr:uid="{00000000-0005-0000-0000-00001D010000}"/>
    <cellStyle name="Accent4 70" xfId="25087" xr:uid="{F41DF068-013E-42BF-8021-6272E34725E0}"/>
    <cellStyle name="Accent4 71" xfId="23847" xr:uid="{5FC22722-3052-4868-94D9-E5570379FEF4}"/>
    <cellStyle name="Accent4 8" xfId="287" xr:uid="{00000000-0005-0000-0000-00001E010000}"/>
    <cellStyle name="Accent4 9" xfId="288" xr:uid="{00000000-0005-0000-0000-00001F010000}"/>
    <cellStyle name="Accent5" xfId="4843"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0" xr:uid="{458CA2AC-D926-4059-8065-048300B70009}"/>
    <cellStyle name="Accent5 36" xfId="322" xr:uid="{00000000-0005-0000-0000-000041010000}"/>
    <cellStyle name="Accent5 36 2" xfId="29531"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6" xr:uid="{26B30322-1C89-49D0-BA3E-F8658C186C8B}"/>
    <cellStyle name="Accent5 7" xfId="358" xr:uid="{00000000-0005-0000-0000-000065010000}"/>
    <cellStyle name="Accent5 70" xfId="25596" xr:uid="{07476C96-5AF1-4461-9D78-20043F9CC41D}"/>
    <cellStyle name="Accent5 71" xfId="23796" xr:uid="{A5A9B84C-234B-4744-B883-15586B3D4CBC}"/>
    <cellStyle name="Accent5 8" xfId="359" xr:uid="{00000000-0005-0000-0000-000066010000}"/>
    <cellStyle name="Accent5 9" xfId="360" xr:uid="{00000000-0005-0000-0000-000067010000}"/>
    <cellStyle name="Accent6" xfId="4844"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2" xr:uid="{DF070521-6078-474F-9C65-EEACD7551C73}"/>
    <cellStyle name="Accent6 36" xfId="394" xr:uid="{00000000-0005-0000-0000-000089010000}"/>
    <cellStyle name="Accent6 36 2" xfId="29533"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2" xr:uid="{893BB9CA-356D-471A-AD5F-9495431F0EFC}"/>
    <cellStyle name="Accent6 7" xfId="430" xr:uid="{00000000-0005-0000-0000-0000AD010000}"/>
    <cellStyle name="Accent6 70" xfId="23391" xr:uid="{600A1D35-8915-4E4F-910E-44B8813D2433}"/>
    <cellStyle name="Accent6 71" xfId="24894" xr:uid="{E9DA2F1C-4737-4689-9B35-D336BD388C4B}"/>
    <cellStyle name="Accent6 8" xfId="431" xr:uid="{00000000-0005-0000-0000-0000AE010000}"/>
    <cellStyle name="Accent6 9" xfId="432" xr:uid="{00000000-0005-0000-0000-0000AF010000}"/>
    <cellStyle name="AccountClassificationTotalRowBalanceCol" xfId="12255" xr:uid="{EC67F07D-7951-469F-8170-F5D0EECEF2B9}"/>
    <cellStyle name="AccountClassificationTotalRowDescCol" xfId="12256" xr:uid="{58C315D6-5F7A-4069-8511-56264FEB55D8}"/>
    <cellStyle name="AccountClassificationTotalRowJERefCol" xfId="12257" xr:uid="{A31CFF99-3CB9-4CA9-96B5-9617F3D74581}"/>
    <cellStyle name="AccountClassificationTotalRowNameCol" xfId="12258" xr:uid="{D8403E05-910B-416C-84D7-F4A4937E4F4E}"/>
    <cellStyle name="AccountClassificationTotalRowVarPectCol" xfId="12259" xr:uid="{0BE0B926-9C35-48BC-B042-7CE47D3A1851}"/>
    <cellStyle name="AccountClassificationTotalRowWPRefCol" xfId="12260" xr:uid="{925C4963-1C84-45C3-8947-534838B1E866}"/>
    <cellStyle name="AccountDetailRowBalanceCol" xfId="12261" xr:uid="{77667C83-8EFE-4812-AE3D-73F088645F26}"/>
    <cellStyle name="AccountDetailRowDescCol" xfId="12262" xr:uid="{F920A0ED-4A8B-4F46-8AB2-76F71763D448}"/>
    <cellStyle name="AccountDetailRowJERefCol" xfId="12263" xr:uid="{9813E5D3-12DB-437B-B303-16516C42BCDD}"/>
    <cellStyle name="AccountDetailRowNameCol" xfId="12264" xr:uid="{426F538C-E9A9-467F-B29B-D74FFDD9B789}"/>
    <cellStyle name="AccountDetailRowVarPectCol" xfId="12265" xr:uid="{07328471-F285-4FE4-A039-12C2FC29E23C}"/>
    <cellStyle name="AccountDetailRowWPRefCol" xfId="12266" xr:uid="{63D4C9A4-BEB1-48C5-9B6B-F97E2C59B285}"/>
    <cellStyle name="AccountNetIncomeLossRowBalanceCol" xfId="12267" xr:uid="{F448CEAA-67FF-4FC0-96A1-6BAFFBD6B911}"/>
    <cellStyle name="AccountNetIncomeLossRowDescCol" xfId="12268" xr:uid="{907304E3-D678-4386-80CB-0AE41803742B}"/>
    <cellStyle name="AccountNetIncomeLossRowJERefCol" xfId="12269" xr:uid="{4AD86227-B1E6-42D5-AC15-93DF6FB098AE}"/>
    <cellStyle name="AccountNetIncomeLossRowNameCol" xfId="12270" xr:uid="{6F1446DA-34A4-4BAF-AE61-E09B1700FDA3}"/>
    <cellStyle name="AccountNetIncomeLossRowWPRefCol" xfId="12271" xr:uid="{FB9B068C-3426-4FEC-9BCE-53BA3852EC52}"/>
    <cellStyle name="AccountTotalBalanceCol" xfId="12272" xr:uid="{62D17BB6-FF13-418C-9803-BAB02AACCA66}"/>
    <cellStyle name="AccountTotalDescCol" xfId="12273" xr:uid="{8B64D827-7F09-462E-AD85-47BFF4D4EC5F}"/>
    <cellStyle name="AccountTotalDetailRowBalanceCol" xfId="12274" xr:uid="{02C688DB-A53F-4634-A6D5-064A9432EEEE}"/>
    <cellStyle name="AccountTotalDetailRowDescCol" xfId="12275" xr:uid="{25B3EB54-7A7F-4CD3-885F-515F18EF8361}"/>
    <cellStyle name="AccountTotalDetailRowJERefCol" xfId="12276" xr:uid="{A63BC09C-87DF-40A4-B111-508D606087AE}"/>
    <cellStyle name="AccountTotalDetailRowNameCol" xfId="12277" xr:uid="{C8A154E5-6A0E-4713-A17B-7221D101338A}"/>
    <cellStyle name="AccountTotalDetailRowVarPectCol" xfId="12278" xr:uid="{84F7299E-C6F5-432C-BFBD-4CB12B0F8443}"/>
    <cellStyle name="AccountTotalDetailRowWPRefCol" xfId="12279" xr:uid="{3D152E01-12CD-4572-9BD1-848122C74E29}"/>
    <cellStyle name="AccountTotalJERefCol" xfId="12280" xr:uid="{D4B3EF14-29B4-479B-8ECA-AB86C6F7F9A7}"/>
    <cellStyle name="AccountTotalNameCol" xfId="12281" xr:uid="{2F9ADDFE-9B68-4482-9348-CA077A3EDE31}"/>
    <cellStyle name="AccountTotalVarPectCol" xfId="12282" xr:uid="{2442709C-27F3-4DDE-9EB7-6134EC287E40}"/>
    <cellStyle name="AccountTotalWPRefCol" xfId="12283" xr:uid="{7BE54512-808B-4A68-AD7A-9125B24E1990}"/>
    <cellStyle name="AccountTypeTotalRowBalanceCol" xfId="12284" xr:uid="{0BE8223E-693B-4C56-8A0A-753CB23F8E77}"/>
    <cellStyle name="AccountTypeTotalRowDescCol" xfId="12285" xr:uid="{E58BB922-D13D-408F-9FA2-B8C0E81CB2A6}"/>
    <cellStyle name="AccountTypeTotalRowJERefCol" xfId="12286" xr:uid="{E085CEA1-A898-4643-8859-2EC469AADDC6}"/>
    <cellStyle name="AccountTypeTotalRowNameCol" xfId="12287" xr:uid="{08BD6057-9984-4D2B-8FE3-BE14D7F0A517}"/>
    <cellStyle name="AccountTypeTotalRowVarPectCol" xfId="12288" xr:uid="{61376634-7F9D-4EE6-9142-386C6055B159}"/>
    <cellStyle name="AccountTypeTotalRowWPRefCol" xfId="12289" xr:uid="{48EB2C52-C95F-433B-AFFA-186036549B8C}"/>
    <cellStyle name="Bad" xfId="4831" builtinId="27" customBuiltin="1"/>
    <cellStyle name="Bad 2" xfId="433" xr:uid="{00000000-0005-0000-0000-0000B0010000}"/>
    <cellStyle name="Bad 3" xfId="434" xr:uid="{00000000-0005-0000-0000-0000B1010000}"/>
    <cellStyle name="Bad 4" xfId="29534" xr:uid="{9B249360-0FC1-414C-A036-E5117C73CAB0}"/>
    <cellStyle name="BlankRow" xfId="12290" xr:uid="{4121281A-F746-4EB3-9299-49886C4F50B5}"/>
    <cellStyle name="BlankRowJERefCol" xfId="12291" xr:uid="{4A2DC9E7-D0E0-4E32-854E-FD699096895D}"/>
    <cellStyle name="Calculation" xfId="4834" builtinId="22" customBuiltin="1"/>
    <cellStyle name="Calculation 2" xfId="435" xr:uid="{00000000-0005-0000-0000-0000B2010000}"/>
    <cellStyle name="Calculation 3" xfId="436" xr:uid="{00000000-0005-0000-0000-0000B3010000}"/>
    <cellStyle name="Calculation 4" xfId="29535" xr:uid="{69B00D0E-0C4F-4265-91AD-F9F8D74D5F25}"/>
    <cellStyle name="Check Cell" xfId="4836" builtinId="23" customBuiltin="1"/>
    <cellStyle name="Check Cell 2" xfId="437" xr:uid="{00000000-0005-0000-0000-0000B4010000}"/>
    <cellStyle name="Check Cell 3" xfId="438" xr:uid="{00000000-0005-0000-0000-0000B5010000}"/>
    <cellStyle name="Check Cell 4" xfId="29536" xr:uid="{6A797CFE-E1DB-4032-9CC3-6FDB2D608719}"/>
    <cellStyle name="ClassifiedGroupTotalRowBalanceCol" xfId="12292" xr:uid="{405D37AD-B4DC-4C92-8C46-7F7CFC07CBA4}"/>
    <cellStyle name="ClassifiedGroupTotalRowDescCol" xfId="12293" xr:uid="{E7D38FB1-798D-4C3C-98C6-838D02791D3A}"/>
    <cellStyle name="ClassifiedGroupTotalRowJERefCol" xfId="12294" xr:uid="{831BE3B0-EE1F-454E-B64E-69F4567A1AA3}"/>
    <cellStyle name="ClassifiedGroupTotalRowNameCol" xfId="12295" xr:uid="{C1AEECDB-0357-45C3-952A-630997EAB411}"/>
    <cellStyle name="ClassifiedGroupTotalRowVarPectCol" xfId="12296" xr:uid="{583C6BED-AEC6-4E68-A275-BAA2A7E3AB58}"/>
    <cellStyle name="ClassifiedGroupTotalRowWPRefCol" xfId="12297" xr:uid="{8A9A7AF6-C911-4BCB-89E3-3FDD97F991BE}"/>
    <cellStyle name="ColumnHeaderRowBalanceCol" xfId="12298" xr:uid="{7C7DE4C8-68BF-44E9-A73B-4EBD6CB0FF08}"/>
    <cellStyle name="ColumnHeaderRowBlankCol" xfId="12299" xr:uid="{2A222394-1C2F-4DA9-8F07-F4AD3EEF3074}"/>
    <cellStyle name="ColumnHeaderRowCreditCol" xfId="12300" xr:uid="{AB01A784-B20C-4530-8AB5-58C870EDC31F}"/>
    <cellStyle name="ColumnHeaderRowDebitCol" xfId="12301" xr:uid="{AA9769CB-8B00-4E2B-BB96-3990F105FE8C}"/>
    <cellStyle name="ColumnHeaderRowDescCol" xfId="12302" xr:uid="{068AC2D8-5FEE-4BA6-B901-D215B616B4D4}"/>
    <cellStyle name="ColumnHeaderRowJERefCol" xfId="12303" xr:uid="{C7181AB7-6507-49C6-928A-F0C56630FBFB}"/>
    <cellStyle name="ColumnHeaderRowNameCol" xfId="12304" xr:uid="{612FAA23-FF0B-4E7C-B59D-3FEBA5E19728}"/>
    <cellStyle name="ColumnHeaderRowVarPectCol" xfId="12305" xr:uid="{DEF1BC8B-0512-4843-AEB1-DB90351FCA08}"/>
    <cellStyle name="ColumnHeaderRowWPRefCol" xfId="12306" xr:uid="{FFAAEFC1-DBE6-4623-B0DF-2317B9F4CA0B}"/>
    <cellStyle name="ColumnMetadataRowBalanceCol" xfId="12307" xr:uid="{04DA5B81-7D03-4BE8-99F1-0766EFD488E2}"/>
    <cellStyle name="ColumnMetadataRowDescCol" xfId="12308" xr:uid="{13DB7B1F-19D8-432A-9D4E-1D5AF44731B8}"/>
    <cellStyle name="ColumnMetadataRowJERefCol" xfId="12309" xr:uid="{DBDAF870-853B-4BCC-BD1D-94D1E72596D5}"/>
    <cellStyle name="ColumnMetadataRowNameCol" xfId="12310" xr:uid="{40E06265-6E66-4B92-B6E2-3B3B201B073D}"/>
    <cellStyle name="ColumnMetadataRowVarPectCol" xfId="12311" xr:uid="{DDEC6B24-578F-4BEC-8F1B-38AD75381ACE}"/>
    <cellStyle name="ColumnMetadataRowWPRefCol" xfId="12312" xr:uid="{D32F0F8B-6E9B-454B-A50A-8D99187F6004}"/>
    <cellStyle name="Comma" xfId="439" builtinId="3"/>
    <cellStyle name="Comma 10" xfId="440" xr:uid="{00000000-0005-0000-0000-0000B7010000}"/>
    <cellStyle name="Comma 10 10" xfId="12489"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7" xr:uid="{D9BB79B8-EC73-46E8-8D77-2E16F508B2FE}"/>
    <cellStyle name="Comma 10 2 2 2 2 2" xfId="29793" xr:uid="{F4742CAB-EE8A-4F65-A5A1-A8EA60CAE710}"/>
    <cellStyle name="Comma 10 2 2 2 3" xfId="24672" xr:uid="{DDF8ACA5-2AFD-4024-B635-F103D987427D}"/>
    <cellStyle name="Comma 10 2 2 2 4" xfId="30047" xr:uid="{3022D834-5AD4-4789-AA9A-422519C0A007}"/>
    <cellStyle name="Comma 10 2 2 3" xfId="4847" xr:uid="{8F94D0E0-B6FC-4A5A-96EA-540CD9CE6C5C}"/>
    <cellStyle name="Comma 10 2 2 3 2" xfId="28025" xr:uid="{9E108CF4-A88E-4CA8-B7DD-2946C5BBAD03}"/>
    <cellStyle name="Comma 10 2 2 3 2 2" xfId="31199" xr:uid="{B8614D68-E4D5-449A-AC4B-CDF4ED1EE035}"/>
    <cellStyle name="Comma 10 2 2 3 2 3" xfId="30640" xr:uid="{DFF08651-449D-4396-9E32-8C7D875A6813}"/>
    <cellStyle name="Comma 10 2 2 3 3" xfId="27611" xr:uid="{6FAB1EFE-AC33-4147-AFD2-28C5CB62D791}"/>
    <cellStyle name="Comma 10 2 2 3 4" xfId="14135" xr:uid="{F3B714C7-5286-4F66-BD1E-FB5924FE93A4}"/>
    <cellStyle name="Comma 10 2 2 4" xfId="6588" xr:uid="{9056E6DA-5EE2-4826-8E91-19EEF6F31924}"/>
    <cellStyle name="Comma 10 2 2 4 2" xfId="16968" xr:uid="{DDBF2E34-1085-47E9-99D9-AA0D68F84FEB}"/>
    <cellStyle name="Comma 10 2 2 5" xfId="9421" xr:uid="{2BD3351E-5285-4068-A1CD-BDB9D3138106}"/>
    <cellStyle name="Comma 10 2 2 5 2" xfId="19801" xr:uid="{61E9841B-2269-452F-80E0-AFED4E54080A}"/>
    <cellStyle name="Comma 10 2 2 6" xfId="24957" xr:uid="{A4F3E5C3-5BA0-421D-8D09-1134D3D9172B}"/>
    <cellStyle name="Comma 10 2 2 7" xfId="13510" xr:uid="{CB1A8726-DCC6-4716-969A-F4081216B883}"/>
    <cellStyle name="Comma 10 2 3" xfId="1562" xr:uid="{00000000-0005-0000-0000-0000BB010000}"/>
    <cellStyle name="Comma 10 2 3 2" xfId="2662" xr:uid="{00000000-0005-0000-0000-000078010000}"/>
    <cellStyle name="Comma 10 2 3 2 2" xfId="7786" xr:uid="{5F8EE468-F6B4-4573-B120-25BA1906DD12}"/>
    <cellStyle name="Comma 10 2 3 2 2 2" xfId="18166" xr:uid="{176782E4-13ED-4672-B2E4-6297AD0C978B}"/>
    <cellStyle name="Comma 10 2 3 2 3" xfId="10619" xr:uid="{6A628ADD-E2E1-48FC-8D32-29571B3F0AC6}"/>
    <cellStyle name="Comma 10 2 3 2 3 2" xfId="20999" xr:uid="{DBA562FE-9BE1-4D99-B41E-9E56D35F26A8}"/>
    <cellStyle name="Comma 10 2 3 2 4" xfId="28609" xr:uid="{35C489F4-22D2-407C-B5BF-F853F4F9D7A3}"/>
    <cellStyle name="Comma 10 2 3 2 5" xfId="27159" xr:uid="{74CEBE64-5A54-4301-858A-2278E6D1CEE1}"/>
    <cellStyle name="Comma 10 2 3 2 6" xfId="15333" xr:uid="{59487802-4CB8-4A0C-A2FD-39623F13DE8E}"/>
    <cellStyle name="Comma 10 2 3 3" xfId="3640" xr:uid="{00000000-0005-0000-0000-0000BB010000}"/>
    <cellStyle name="Comma 10 2 3 4" xfId="5534" xr:uid="{2DF98002-6EFF-4F85-A30A-8AA3CBFF876D}"/>
    <cellStyle name="Comma 10 2 3 4 2" xfId="29748" xr:uid="{CF5D2640-E526-43E0-BA56-AD4FA4FBFC5A}"/>
    <cellStyle name="Comma 10 2 3 5" xfId="23966" xr:uid="{872D2A5E-2248-4DBD-A4C8-F9817C8FE0C9}"/>
    <cellStyle name="Comma 10 2 3 5 2" xfId="29839" xr:uid="{53EBA3A0-8A8E-41BA-BEEA-5C5EFEDBB1D3}"/>
    <cellStyle name="Comma 10 2 3 6" xfId="25641" xr:uid="{37760901-87CF-4549-AF24-A8609D3586EE}"/>
    <cellStyle name="Comma 10 2 3 7" xfId="13063" xr:uid="{11E1BAD5-65BA-4AE4-965F-56AA1D657AA5}"/>
    <cellStyle name="Comma 10 2 4" xfId="1560" xr:uid="{00000000-0005-0000-0000-0000BC010000}"/>
    <cellStyle name="Comma 10 2 4 2" xfId="4674" xr:uid="{76A30654-04E8-43F3-9BD2-5D61777624B5}"/>
    <cellStyle name="Comma 10 2 4 3" xfId="24995" xr:uid="{BCC21D0C-6164-4C0C-BE9D-19D73485CCD6}"/>
    <cellStyle name="Comma 10 2 4 3 2" xfId="29890" xr:uid="{3C345DA9-232A-4A53-AA10-55EDA166162A}"/>
    <cellStyle name="Comma 10 2 4 4" xfId="24680" xr:uid="{6007113F-9924-4D05-9E4A-D2077AEB8462}"/>
    <cellStyle name="Comma 10 2 4 5" xfId="26742" xr:uid="{77397AB9-4755-44AE-AC6E-A2E289AE7EE8}"/>
    <cellStyle name="Comma 10 2 5" xfId="3810" xr:uid="{A83598A2-AE72-45A7-B601-A55EF01150CB}"/>
    <cellStyle name="Comma 10 2 5 2" xfId="25193" xr:uid="{207B08F6-F371-4D90-A4E2-3906049E9723}"/>
    <cellStyle name="Comma 10 2 5 2 2" xfId="29674" xr:uid="{910931E2-DB10-4C31-A77B-FB04EFA1DED8}"/>
    <cellStyle name="Comma 10 2 5 2 2 2" xfId="31156" xr:uid="{21B53B7A-B52F-4990-BABE-5580191787F7}"/>
    <cellStyle name="Comma 10 2 5 2 3" xfId="30639" xr:uid="{7EC80DBB-6F40-40B4-9324-B9E60C405E46}"/>
    <cellStyle name="Comma 10 2 5 3" xfId="25743" xr:uid="{0CB8BCFE-C336-455F-AB49-F3C7B1BC9CDD}"/>
    <cellStyle name="Comma 10 2 5 4" xfId="26725" xr:uid="{E10D12CB-9FC4-43DF-9506-CC26BADEEDA0}"/>
    <cellStyle name="Comma 10 2 6" xfId="22923" xr:uid="{6875A78D-7D82-435D-82A6-AE342806D5C5}"/>
    <cellStyle name="Comma 10 2 6 2" xfId="29716" xr:uid="{75234A64-AAA0-42BA-A9EA-3C0DB2735BB4}"/>
    <cellStyle name="Comma 10 2 7" xfId="28537" xr:uid="{DC7A2659-338F-45FE-B0DB-9DBBE3311BDD}"/>
    <cellStyle name="Comma 10 2 7 2" xfId="29671" xr:uid="{C346A8C2-3DB3-42DB-A377-6D31684099AA}"/>
    <cellStyle name="Comma 10 2 7 2 2" xfId="31208" xr:uid="{3241FD88-2E3A-4A7F-91A8-62B6F4940F71}"/>
    <cellStyle name="Comma 10 2 8" xfId="29837" xr:uid="{40B22064-AAF7-4863-8F25-65D531C30E59}"/>
    <cellStyle name="Comma 10 2 9" xfId="29982"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9" xr:uid="{8D6FBC3B-4AE4-4914-9366-0DFD7FECC23F}"/>
    <cellStyle name="Comma 10 3 2 2 3" xfId="26095" xr:uid="{327F2421-D34A-4BF2-8FAF-3BEE61ADE475}"/>
    <cellStyle name="Comma 10 3 2 3" xfId="2055" xr:uid="{00000000-0005-0000-0000-0000BE010000}"/>
    <cellStyle name="Comma 10 3 2 4" xfId="23888" xr:uid="{AAA2E3EE-1A35-4B5E-8F80-42D80BD38AF3}"/>
    <cellStyle name="Comma 10 3 3" xfId="3709" xr:uid="{00000000-0005-0000-0000-0000BD010000}"/>
    <cellStyle name="Comma 10 3 3 2" xfId="8612" xr:uid="{2A78C46A-E05F-438C-BA51-FBD76F44447E}"/>
    <cellStyle name="Comma 10 3 3 2 2" xfId="18992" xr:uid="{010FD0E0-CF72-419E-8CF2-96500DC79564}"/>
    <cellStyle name="Comma 10 3 3 3" xfId="11445" xr:uid="{63F0ACF9-6F3B-49A6-8C71-695A93F58B79}"/>
    <cellStyle name="Comma 10 3 3 3 2" xfId="21825" xr:uid="{784215F6-1FD0-4B50-B45F-E127D94D8A4B}"/>
    <cellStyle name="Comma 10 3 3 4" xfId="28011" xr:uid="{2DC75837-1CB4-452D-A541-699F806A60CA}"/>
    <cellStyle name="Comma 10 3 3 5" xfId="26710" xr:uid="{7ED3D6DD-A23C-49A8-BB74-986A9754EE9B}"/>
    <cellStyle name="Comma 10 3 3 6" xfId="16159" xr:uid="{36F2651F-7F03-4479-9E44-CF2351D6B5C7}"/>
    <cellStyle name="Comma 10 3 4" xfId="3806" xr:uid="{EAE0A1BB-398B-4B0E-97CB-A6B937EE0D30}"/>
    <cellStyle name="Comma 10 3 4 2" xfId="8642" xr:uid="{B77E9739-E0B6-4CB6-A8E3-908742B6A29E}"/>
    <cellStyle name="Comma 10 3 4 2 2" xfId="19022" xr:uid="{EA9B0E7B-2A96-4591-9E19-673D8E0FF155}"/>
    <cellStyle name="Comma 10 3 4 2 3" xfId="31001" xr:uid="{E590BC16-15EE-4924-8848-778D3E4A89CE}"/>
    <cellStyle name="Comma 10 3 4 2 4" xfId="30641" xr:uid="{4DFC3DE0-3B6C-4F74-9DAC-4286A1C1DC94}"/>
    <cellStyle name="Comma 10 3 4 3" xfId="11475" xr:uid="{DD48EF75-8BB0-47E0-81A4-D35EC994FA2A}"/>
    <cellStyle name="Comma 10 3 4 3 2" xfId="21855" xr:uid="{B57C2FB3-340F-48A5-A7EF-B586DF7D40CF}"/>
    <cellStyle name="Comma 10 3 4 4" xfId="27989" xr:uid="{7D85175A-C573-446F-ACB0-0B75D0B2CB77}"/>
    <cellStyle name="Comma 10 3 4 5" xfId="26388" xr:uid="{A7958FA7-1C14-404A-B491-C01E167E4EDE}"/>
    <cellStyle name="Comma 10 3 4 6" xfId="16189" xr:uid="{A48C4FDC-3452-4999-A7E2-7585CD56C584}"/>
    <cellStyle name="Comma 10 3 5" xfId="4848" xr:uid="{A822458D-70D9-4B97-A615-B507EC140565}"/>
    <cellStyle name="Comma 10 3 5 2" xfId="14136" xr:uid="{73B791F9-DE67-4FFD-8BCD-ED93836E3ECA}"/>
    <cellStyle name="Comma 10 3 6" xfId="6589" xr:uid="{71392CA9-A50D-40B1-8EC0-5A00FF867C5C}"/>
    <cellStyle name="Comma 10 3 6 2" xfId="16969" xr:uid="{A3E61896-2352-411B-81DF-5E56AC748DE4}"/>
    <cellStyle name="Comma 10 3 7" xfId="9422" xr:uid="{9C025ABB-A3AD-49D7-B597-25A86D774F06}"/>
    <cellStyle name="Comma 10 3 7 2" xfId="19802" xr:uid="{45E9E58C-247D-4648-BCB9-2A448034C4E9}"/>
    <cellStyle name="Comma 10 3 8" xfId="26871" xr:uid="{DF5E808F-39A0-46CE-975A-3BD5A16775B2}"/>
    <cellStyle name="Comma 10 4" xfId="1564" xr:uid="{00000000-0005-0000-0000-0000BF010000}"/>
    <cellStyle name="Comma 10 4 2" xfId="3008" xr:uid="{00000000-0005-0000-0000-00007A010000}"/>
    <cellStyle name="Comma 10 4 2 2" xfId="8088" xr:uid="{6B599C17-3F10-44EB-ACDF-6655006877DD}"/>
    <cellStyle name="Comma 10 4 2 2 2" xfId="28775" xr:uid="{18929A66-F6E2-4BC7-8032-BFA3FDC7C4E0}"/>
    <cellStyle name="Comma 10 4 2 2 2 2" xfId="31213" xr:uid="{C5898CD3-95E5-4E55-97B3-E7DFF2EDE9B8}"/>
    <cellStyle name="Comma 10 4 2 2 2 3" xfId="30643" xr:uid="{15F7C382-4917-4D01-9DFB-DA9009983639}"/>
    <cellStyle name="Comma 10 4 2 2 3" xfId="27977" xr:uid="{EFE62449-1A0E-4B62-8359-06E7D869BAD5}"/>
    <cellStyle name="Comma 10 4 2 2 4" xfId="18468" xr:uid="{25D77FA2-7C98-4FC0-A588-80542FA22A9C}"/>
    <cellStyle name="Comma 10 4 2 3" xfId="10921" xr:uid="{3FF7D1D0-68C6-450B-8AEA-D136634A982B}"/>
    <cellStyle name="Comma 10 4 2 3 2" xfId="21301" xr:uid="{74F8CD23-12B9-4D52-9DD7-0188402C3A27}"/>
    <cellStyle name="Comma 10 4 2 4" xfId="23348" xr:uid="{0701B39B-16D4-4865-88AD-B061959F9C6E}"/>
    <cellStyle name="Comma 10 4 2 5" xfId="15635" xr:uid="{E41A848A-7876-4931-BCCB-1E3B4ADCEA7E}"/>
    <cellStyle name="Comma 10 4 3" xfId="3561" xr:uid="{00000000-0005-0000-0000-0000BF010000}"/>
    <cellStyle name="Comma 10 4 4" xfId="4390" xr:uid="{7996377A-9016-4AC6-B865-6A69B11B069A}"/>
    <cellStyle name="Comma 10 4 4 2" xfId="9162" xr:uid="{6CB582D5-41FF-4944-A280-0C4FE6078316}"/>
    <cellStyle name="Comma 10 4 4 2 2" xfId="19542" xr:uid="{27CC5494-322D-423C-BB28-E0A60C6110ED}"/>
    <cellStyle name="Comma 10 4 4 2 3" xfId="31056" xr:uid="{5579DD09-2BFB-4FE1-912C-2BC187101C35}"/>
    <cellStyle name="Comma 10 4 4 2 4" xfId="30642" xr:uid="{18A4DFC5-33A3-47FD-833B-2AE056D5805F}"/>
    <cellStyle name="Comma 10 4 4 3" xfId="11995" xr:uid="{09335994-8589-48E4-BFD4-26A50FF5AEA9}"/>
    <cellStyle name="Comma 10 4 4 3 2" xfId="22375" xr:uid="{4E488CB3-397C-426B-8403-440D39849D2B}"/>
    <cellStyle name="Comma 10 4 4 4" xfId="16709" xr:uid="{EA03CA2C-0671-499D-9482-3DE8228D1A5C}"/>
    <cellStyle name="Comma 10 4 5" xfId="5535" xr:uid="{1D2D61F4-F238-4E1D-88C6-0799050F2FDF}"/>
    <cellStyle name="Comma 10 4 5 2" xfId="29929" xr:uid="{2A9D8251-9F42-44B6-AE30-1987BF1D4A0C}"/>
    <cellStyle name="Comma 10 4 5 2 2" xfId="30954" xr:uid="{E9011422-05E3-4560-AAC8-5B0377BA6E5B}"/>
    <cellStyle name="Comma 10 4 6" xfId="23439" xr:uid="{1F415D9E-3343-4E70-B374-BF0C57340358}"/>
    <cellStyle name="Comma 10 4 7" xfId="13511" xr:uid="{93743F2C-543A-4E49-962E-7031F9E8B708}"/>
    <cellStyle name="Comma 10 5" xfId="1559" xr:uid="{00000000-0005-0000-0000-0000C0010000}"/>
    <cellStyle name="Comma 10 5 2" xfId="2652" xr:uid="{00000000-0005-0000-0000-00007B010000}"/>
    <cellStyle name="Comma 10 5 2 2" xfId="7777" xr:uid="{3DDBC7BE-A901-4188-A6BB-7D69CE764B7E}"/>
    <cellStyle name="Comma 10 5 2 2 2" xfId="18157" xr:uid="{3ED9956B-D763-45F4-8810-5149FC019E26}"/>
    <cellStyle name="Comma 10 5 2 3" xfId="10610" xr:uid="{26CDDB55-8FA7-4025-BB81-275208F0AB70}"/>
    <cellStyle name="Comma 10 5 2 3 2" xfId="20990" xr:uid="{1E7F1251-82E9-4624-8768-E0561EC9A6DC}"/>
    <cellStyle name="Comma 10 5 2 4" xfId="26073" xr:uid="{6532C758-C682-48C3-80A1-115C9B6CE70D}"/>
    <cellStyle name="Comma 10 5 2 5" xfId="26035" xr:uid="{851D1FE5-262F-47BB-AD32-6D95B7DB359F}"/>
    <cellStyle name="Comma 10 5 2 6" xfId="15324" xr:uid="{FCD4C034-6120-4AD9-ACB0-C0939607C6F5}"/>
    <cellStyle name="Comma 10 5 3" xfId="3590" xr:uid="{00000000-0005-0000-0000-0000C0010000}"/>
    <cellStyle name="Comma 10 5 4" xfId="5533" xr:uid="{3F9AD292-BB2B-40F9-81C9-C3017D3D9A9A}"/>
    <cellStyle name="Comma 10 5 4 2" xfId="29887" xr:uid="{6D06C6E3-D0AD-422D-A9DE-E301F61D463B}"/>
    <cellStyle name="Comma 10 5 5" xfId="23509" xr:uid="{F5391CC6-5F30-4E97-9853-0F67AF53CB19}"/>
    <cellStyle name="Comma 10 5 6" xfId="13054" xr:uid="{1711E3F4-ACE1-48FA-B5A8-3DBD139B8694}"/>
    <cellStyle name="Comma 10 6" xfId="2257" xr:uid="{00000000-0005-0000-0000-000075010000}"/>
    <cellStyle name="Comma 10 6 2" xfId="7384" xr:uid="{15130742-8A67-4621-8C40-0F3D4163C394}"/>
    <cellStyle name="Comma 10 6 2 2" xfId="26686" xr:uid="{79E726A4-9DA0-4DB0-B8E9-51BBC7EE02CC}"/>
    <cellStyle name="Comma 10 6 2 3" xfId="27824" xr:uid="{6FB07B07-2819-4851-9DF7-BD0DC7F568D1}"/>
    <cellStyle name="Comma 10 6 2 4" xfId="17764" xr:uid="{BB4334E2-C445-431B-8CDB-15B1B429D13F}"/>
    <cellStyle name="Comma 10 6 3" xfId="10217" xr:uid="{409859B8-66F3-45FA-80D9-F842B6ED1FC4}"/>
    <cellStyle name="Comma 10 6 3 2" xfId="20597" xr:uid="{CA42B181-1791-4D7F-BF63-367EF25451CB}"/>
    <cellStyle name="Comma 10 6 4" xfId="24018" xr:uid="{0581061B-923C-4723-8DC5-744752E54B59}"/>
    <cellStyle name="Comma 10 6 5" xfId="14931" xr:uid="{21E70192-B4A2-4CBD-B626-EC891C8A1715}"/>
    <cellStyle name="Comma 10 6 6" xfId="31266" xr:uid="{A4D5031B-2004-4538-BF8C-B4A048DF0DB4}"/>
    <cellStyle name="Comma 10 7" xfId="24294" xr:uid="{344DCAF3-DA96-45E3-9F88-C607554C61E4}"/>
    <cellStyle name="Comma 10 7 2" xfId="27813" xr:uid="{1067AA7F-8FEA-4C90-923A-936739E57666}"/>
    <cellStyle name="Comma 10 7 3" xfId="31151" xr:uid="{C5496218-A9DD-47F3-8C2E-81E3ADC8FD5D}"/>
    <cellStyle name="Comma 10 8" xfId="28004" xr:uid="{E7712595-FDE1-4527-8110-F08C9BD2B4D5}"/>
    <cellStyle name="Comma 10 9" xfId="26456" xr:uid="{34BF2C5E-A5C7-4A84-AB73-BFB00FFDC39F}"/>
    <cellStyle name="Comma 10 9 2" xfId="30397" xr:uid="{36D04115-A232-4017-8499-A0543DF30744}"/>
    <cellStyle name="Comma 11" xfId="444" xr:uid="{00000000-0005-0000-0000-0000C1010000}"/>
    <cellStyle name="Comma 11 10" xfId="13062" xr:uid="{8E0C7017-8DEA-40FD-985D-56991F403A78}"/>
    <cellStyle name="Comma 11 2" xfId="1566" xr:uid="{00000000-0005-0000-0000-0000C2010000}"/>
    <cellStyle name="Comma 11 2 2" xfId="3009" xr:uid="{00000000-0005-0000-0000-00007D010000}"/>
    <cellStyle name="Comma 11 2 2 2" xfId="8089" xr:uid="{5E38C6F0-92BC-4BB2-8A3E-EF11FEAFB91D}"/>
    <cellStyle name="Comma 11 2 2 2 2" xfId="18469" xr:uid="{FE827749-6B5E-41A8-9133-64CB55FDF8C5}"/>
    <cellStyle name="Comma 11 2 2 3" xfId="10922" xr:uid="{9525CB18-BD40-411F-A372-A378C8366764}"/>
    <cellStyle name="Comma 11 2 2 3 2" xfId="21302" xr:uid="{F204682C-033C-4E07-8752-E0A3AEBC9438}"/>
    <cellStyle name="Comma 11 2 2 4" xfId="23812" xr:uid="{6A8EB896-DA9B-42D5-92D6-733F06FBEA09}"/>
    <cellStyle name="Comma 11 2 2 4 2" xfId="30078" xr:uid="{1277A8FD-6083-436E-99F1-F49C951033A8}"/>
    <cellStyle name="Comma 11 2 2 5" xfId="27884" xr:uid="{B1387E97-B750-4462-BB42-E88FFD7D461E}"/>
    <cellStyle name="Comma 11 2 2 6" xfId="15636" xr:uid="{E2FD8341-04B0-40C5-A8B9-54B1723D69C1}"/>
    <cellStyle name="Comma 11 2 3" xfId="3633" xr:uid="{00000000-0005-0000-0000-0000C2010000}"/>
    <cellStyle name="Comma 11 2 3 2" xfId="27536" xr:uid="{9BF0D002-54D6-4672-940C-F391892866FB}"/>
    <cellStyle name="Comma 11 2 3 3" xfId="26788" xr:uid="{A21B1388-6E7D-4F54-BDEC-8951FFA22EF9}"/>
    <cellStyle name="Comma 11 2 4" xfId="5536" xr:uid="{85BC976A-D6DF-449B-8068-72E3AB781163}"/>
    <cellStyle name="Comma 11 2 4 2" xfId="29772" xr:uid="{687E3D0F-93F6-41FC-A263-BC359B09D7DC}"/>
    <cellStyle name="Comma 11 2 5" xfId="22657" xr:uid="{DF261529-5CBF-48FF-B11A-E4B73E8CE065}"/>
    <cellStyle name="Comma 11 2 5 2" xfId="27550" xr:uid="{19A3B2B9-8360-426E-920F-84472F4A25EE}"/>
    <cellStyle name="Comma 11 2 6" xfId="26590" xr:uid="{3DB6BBCB-30C4-456B-A531-F9B69381489D}"/>
    <cellStyle name="Comma 11 2 7" xfId="13512" xr:uid="{DFAE0D5A-3432-47A7-A8E2-7C9EDC2E8E11}"/>
    <cellStyle name="Comma 11 3" xfId="1567" xr:uid="{00000000-0005-0000-0000-0000C3010000}"/>
    <cellStyle name="Comma 11 3 2" xfId="2660" xr:uid="{00000000-0005-0000-0000-00007C010000}"/>
    <cellStyle name="Comma 11 3 2 2" xfId="7785" xr:uid="{B14EA288-52E0-47EB-9BA0-0823C2B83AE7}"/>
    <cellStyle name="Comma 11 3 2 2 2" xfId="18165" xr:uid="{0560D247-EB78-4545-81F1-4CAC6A923728}"/>
    <cellStyle name="Comma 11 3 2 3" xfId="10618" xr:uid="{8C430740-2DF2-47C0-ACE1-E0BCCC781C97}"/>
    <cellStyle name="Comma 11 3 2 3 2" xfId="20998" xr:uid="{391174CF-9412-4F8D-83DA-B4AE726E63DD}"/>
    <cellStyle name="Comma 11 3 2 4" xfId="15332" xr:uid="{C7E7A183-9066-4D98-BC1A-4F0C03C272B4}"/>
    <cellStyle name="Comma 11 3 2 5" xfId="30421" xr:uid="{9C10034A-DB87-4E31-9765-1BF6E5A23CE8}"/>
    <cellStyle name="Comma 11 3 3" xfId="3624" xr:uid="{00000000-0005-0000-0000-0000C3010000}"/>
    <cellStyle name="Comma 11 3 4" xfId="24016" xr:uid="{14E1B29C-AAA1-44F5-AD07-8E4FC697E6A9}"/>
    <cellStyle name="Comma 11 3 4 2" xfId="29747" xr:uid="{0055F465-A603-4D53-9DBD-2C902049CB61}"/>
    <cellStyle name="Comma 11 3 5" xfId="29889" xr:uid="{CCF74651-5B1C-4DDE-B115-CAD74F391071}"/>
    <cellStyle name="Comma 11 3 6" xfId="30007" xr:uid="{30856FF1-EAAD-4839-AAFB-735735686948}"/>
    <cellStyle name="Comma 11 4" xfId="1565" xr:uid="{00000000-0005-0000-0000-0000C4010000}"/>
    <cellStyle name="Comma 11 4 2" xfId="25794" xr:uid="{0F4819E6-8400-47DB-97BA-E4B83CC33474}"/>
    <cellStyle name="Comma 11 4 3" xfId="25825" xr:uid="{DEC04C91-C7FF-4AB4-AC6A-E34F8FE67955}"/>
    <cellStyle name="Comma 11 5" xfId="3856" xr:uid="{7F0E7226-DA02-4733-8EBF-63018CAE8A3E}"/>
    <cellStyle name="Comma 11 5 2" xfId="8688" xr:uid="{5F3D2954-FB8A-439F-9177-4FD20B4F2B0A}"/>
    <cellStyle name="Comma 11 5 2 2" xfId="28961" xr:uid="{4C38B510-AA8A-403A-83C8-5A36A526E45D}"/>
    <cellStyle name="Comma 11 5 2 3" xfId="26832" xr:uid="{3CC9D476-57D4-4B26-AE9D-90E08D6CEE9E}"/>
    <cellStyle name="Comma 11 5 2 4" xfId="19068" xr:uid="{0AAF2DCD-0D2C-4985-8C76-77EFB4A5B856}"/>
    <cellStyle name="Comma 11 5 2 5" xfId="31003" xr:uid="{E7EFB901-FFE8-4FD5-A500-07B63BEEACD2}"/>
    <cellStyle name="Comma 11 5 3" xfId="11521" xr:uid="{47F4E3D0-6E38-41CF-9E68-F0F1D2FCCC94}"/>
    <cellStyle name="Comma 11 5 3 2" xfId="21901" xr:uid="{2979FF1F-472C-4BE4-BBDB-9AE771FC2A2C}"/>
    <cellStyle name="Comma 11 5 4" xfId="25593" xr:uid="{8D907E07-DE0C-4EDB-A0C7-6D9DE2F35032}"/>
    <cellStyle name="Comma 11 5 5" xfId="16235" xr:uid="{58573940-3348-4AB4-BBD9-129E6CEA779B}"/>
    <cellStyle name="Comma 11 6" xfId="4849" xr:uid="{30A0D8D8-AAC0-467E-9791-B3C455F4C1A4}"/>
    <cellStyle name="Comma 11 6 2" xfId="28272" xr:uid="{6562DD5C-4E16-4F3E-BC7C-66B493874D9A}"/>
    <cellStyle name="Comma 11 6 3" xfId="26928" xr:uid="{D855C903-C8BC-4A7D-9D46-3B23F79B168B}"/>
    <cellStyle name="Comma 11 6 4" xfId="14137" xr:uid="{5A976A06-FC93-43F2-8D4C-DDDEFB6F70A4}"/>
    <cellStyle name="Comma 11 7" xfId="6590" xr:uid="{08C67E51-6066-46B6-8950-5C0747CE3E4F}"/>
    <cellStyle name="Comma 11 7 2" xfId="28654" xr:uid="{307FD33C-7482-47CA-958F-8E6E6255834A}"/>
    <cellStyle name="Comma 11 7 3" xfId="26369" xr:uid="{22241822-40B9-4C5F-BAA0-B4CEAA37248D}"/>
    <cellStyle name="Comma 11 7 4" xfId="16970" xr:uid="{6B3ADD83-2086-461E-A828-27C6E15B426B}"/>
    <cellStyle name="Comma 11 8" xfId="9423" xr:uid="{5BB44A02-409B-4D3D-9AF2-34F5E446AAE9}"/>
    <cellStyle name="Comma 11 8 2" xfId="19803" xr:uid="{8B3A9F9A-552F-4463-A641-D012EF865F7E}"/>
    <cellStyle name="Comma 11 9" xfId="23915" xr:uid="{E9B33E42-C20B-4F5B-97F7-8246E8E5F0E7}"/>
    <cellStyle name="Comma 12" xfId="1568" xr:uid="{00000000-0005-0000-0000-0000C5010000}"/>
    <cellStyle name="Comma 12 2" xfId="2427" xr:uid="{00000000-0005-0000-0000-00007E010000}"/>
    <cellStyle name="Comma 12 2 2" xfId="28670" xr:uid="{A187235A-CD3F-4FC3-B4B6-59B86A837F9C}"/>
    <cellStyle name="Comma 12 2 2 2" xfId="29786" xr:uid="{62F9D09B-9FF7-422B-A32D-3D37D1704DEF}"/>
    <cellStyle name="Comma 12 2 2 2 2" xfId="30645" xr:uid="{BACC46BC-C29D-4BF8-8F5B-BCC14C871348}"/>
    <cellStyle name="Comma 12 2 3" xfId="29655" xr:uid="{B47812A9-F555-454A-8F3F-946EFB179A34}"/>
    <cellStyle name="Comma 12 2 4" xfId="30095" xr:uid="{F83BC86D-1566-4D14-ACFD-F33C31141344}"/>
    <cellStyle name="Comma 12 3" xfId="3625" xr:uid="{00000000-0005-0000-0000-0000C5010000}"/>
    <cellStyle name="Comma 12 3 2" xfId="29787" xr:uid="{33AA548C-D797-4568-9126-E3D501F4FDC8}"/>
    <cellStyle name="Comma 12 3 3" xfId="29657" xr:uid="{11D32195-315E-49FB-ABE2-A5A93DFF4A4E}"/>
    <cellStyle name="Comma 12 4" xfId="5537" xr:uid="{A85C391B-D1F2-4216-9318-8F0D3F6AE60C}"/>
    <cellStyle name="Comma 12 4 2" xfId="29741" xr:uid="{8C58184A-BAEB-4E53-8424-41182C888A46}"/>
    <cellStyle name="Comma 12 4 2 2" xfId="30644" xr:uid="{EDF49783-1110-4297-BDA9-D7B8F2510818}"/>
    <cellStyle name="Comma 12 4 3" xfId="30560" xr:uid="{BD86C246-5046-425B-9AA5-444941F4BC54}"/>
    <cellStyle name="Comma 12 5" xfId="23516" xr:uid="{07A7475F-DD9D-4311-BCE3-CDFB929ABEC3}"/>
    <cellStyle name="Comma 12 5 2" xfId="24227" xr:uid="{737B9A1D-50A5-487A-9FD7-3644CCD4DE49}"/>
    <cellStyle name="Comma 12 6" xfId="29838" xr:uid="{6E14ACA3-AD72-4CFF-AC57-1A7106AAB474}"/>
    <cellStyle name="Comma 12 7" xfId="29983" xr:uid="{7B26457B-B100-45C9-AEF8-717D44DFD419}"/>
    <cellStyle name="Comma 12 8" xfId="29656" xr:uid="{018DB76F-8040-473C-9051-83E285BBCC78}"/>
    <cellStyle name="Comma 13" xfId="4846" xr:uid="{98FB8AE3-8A74-4A04-B00D-D9411690E8F8}"/>
    <cellStyle name="Comma 13 2" xfId="23768" xr:uid="{8137F544-9DC0-4A1D-A743-03E39E4E26C7}"/>
    <cellStyle name="Comma 13 3" xfId="27978" xr:uid="{280881A1-6BC3-460B-B930-F17C044447D4}"/>
    <cellStyle name="Comma 13 3 2" xfId="29986" xr:uid="{450A7152-C174-465E-A145-7A65D7CDF750}"/>
    <cellStyle name="Comma 13 4" xfId="14134" xr:uid="{B486616B-8B26-4DA6-8C53-0516518C48A3}"/>
    <cellStyle name="Comma 13 5" xfId="29614" xr:uid="{5F5E5C0E-EC18-477B-9B73-CD31B3561E61}"/>
    <cellStyle name="Comma 13 6" xfId="29589" xr:uid="{FB89F83E-E37C-4FFC-BA48-F04575448186}"/>
    <cellStyle name="Comma 13 6 2" xfId="30104" xr:uid="{74667268-208E-4EAB-8D25-919982D3AA46}"/>
    <cellStyle name="Comma 13 7" xfId="31693" xr:uid="{2B7125CE-691E-46A9-A75B-A95548906904}"/>
    <cellStyle name="Comma 14" xfId="6587" xr:uid="{086E4094-57BE-4FBE-A027-7BD0633E7C70}"/>
    <cellStyle name="Comma 14 2" xfId="16967" xr:uid="{1C47D78A-B6CF-4848-A816-4A799DD1F553}"/>
    <cellStyle name="Comma 15" xfId="9420" xr:uid="{A0D8A4E9-D361-4A4A-8D75-1F990BAA461F}"/>
    <cellStyle name="Comma 15 2" xfId="19800" xr:uid="{FFB068F8-D4CF-4B27-B252-D1FE2AC55C26}"/>
    <cellStyle name="Comma 16" xfId="12384" xr:uid="{2F36D744-A70D-4E96-A859-6F4569883850}"/>
    <cellStyle name="Comma 17" xfId="30099" xr:uid="{30B0F030-09BF-4437-91FA-9ED25A3FEA9F}"/>
    <cellStyle name="Comma 18" xfId="31724" xr:uid="{5A735BE1-EE31-4062-BA14-CEB426306F19}"/>
    <cellStyle name="Comma 2" xfId="445" xr:uid="{00000000-0005-0000-0000-0000C6010000}"/>
    <cellStyle name="Comma 2 2" xfId="446" xr:uid="{00000000-0005-0000-0000-0000C7010000}"/>
    <cellStyle name="Comma 2 2 2" xfId="31729" xr:uid="{C33B1854-5409-47E0-9622-295106621573}"/>
    <cellStyle name="Comma 2 3" xfId="29538" xr:uid="{FF87FE22-8FF9-4CB2-B9A9-1CAE3BE8240A}"/>
    <cellStyle name="Comma 2 3 2" xfId="29626" xr:uid="{2FF2A936-0949-457A-B26A-E82D4DE91561}"/>
    <cellStyle name="Comma 2 3 3" xfId="29592" xr:uid="{9BDAE080-E5CC-418E-BF83-F4564BF71D85}"/>
    <cellStyle name="Comma 2 4" xfId="29539" xr:uid="{0E168A37-ECE3-4667-8B8B-59B3E1739C89}"/>
    <cellStyle name="Comma 2 5" xfId="29537" xr:uid="{9ACEBE5C-D959-4C0C-A362-D59AF18CF135}"/>
    <cellStyle name="Comma 2 6" xfId="31728" xr:uid="{B55E41AA-D6D3-4F04-B263-B9443017BE0A}"/>
    <cellStyle name="Comma 3" xfId="447" xr:uid="{00000000-0005-0000-0000-0000C8010000}"/>
    <cellStyle name="Comma 3 2" xfId="448" xr:uid="{00000000-0005-0000-0000-0000C9010000}"/>
    <cellStyle name="Comma 3 2 2" xfId="29542" xr:uid="{84078DAF-EDCF-43CD-A64E-B780C7ADCCE3}"/>
    <cellStyle name="Comma 3 2 3" xfId="29541" xr:uid="{DDC3946A-F2B9-4B36-9F41-40F85EB2CBF2}"/>
    <cellStyle name="Comma 3 3" xfId="29543" xr:uid="{726CE31D-47C0-45A4-96F4-B60799298749}"/>
    <cellStyle name="Comma 3 3 2" xfId="29544" xr:uid="{C47C2F46-260D-4FDA-B2BD-10D1DFFEADB2}"/>
    <cellStyle name="Comma 3 3 3" xfId="29627" xr:uid="{CD3D052F-7127-4DEA-B161-3FEA76DFD702}"/>
    <cellStyle name="Comma 3 3 4" xfId="29593" xr:uid="{FABAFEB5-8032-4CAD-A462-DBE7A0863887}"/>
    <cellStyle name="Comma 3 4" xfId="29545" xr:uid="{EDEB217D-7C84-460A-8AD2-0CDC04253245}"/>
    <cellStyle name="Comma 3 5" xfId="29540" xr:uid="{B6A315B6-6A4C-4F1E-B295-BC34428F9581}"/>
    <cellStyle name="Comma 3 6" xfId="31727"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9" xr:uid="{6C936276-319B-4783-84AB-EFE78A676F45}"/>
    <cellStyle name="Comma 4 2 2 2 2" xfId="29826" xr:uid="{DE635B18-0487-4AE6-BFE3-D3C44E388539}"/>
    <cellStyle name="Comma 4 2 2 3" xfId="23121" xr:uid="{ECBCBC83-1276-4F3B-90ED-6EB6B5E3BEE4}"/>
    <cellStyle name="Comma 4 2 3" xfId="1571" xr:uid="{00000000-0005-0000-0000-0000CD010000}"/>
    <cellStyle name="Comma 4 2 3 2" xfId="31305" xr:uid="{49A9EC71-F7ED-4673-8683-2A4474D511C9}"/>
    <cellStyle name="Comma 4 2 3 3" xfId="31258" xr:uid="{23FD20D2-6052-4A6D-AD0A-35FA86F58AFB}"/>
    <cellStyle name="Comma 4 2 4" xfId="1569" xr:uid="{00000000-0005-0000-0000-0000CE010000}"/>
    <cellStyle name="Comma 4 2 5" xfId="30399" xr:uid="{5DA86F6A-D3C0-4A5F-9842-2E156ABF6968}"/>
    <cellStyle name="Comma 4 2 5 2" xfId="30422" xr:uid="{9B6E160E-E0CE-4CCE-BEB0-650117FAFF0C}"/>
    <cellStyle name="Comma 4 3" xfId="451" xr:uid="{00000000-0005-0000-0000-0000CF010000}"/>
    <cellStyle name="Comma 4 4" xfId="452" xr:uid="{00000000-0005-0000-0000-0000D0010000}"/>
    <cellStyle name="Comma 4 4 10" xfId="28448" xr:uid="{A9DC37B0-8CFA-4310-AAFD-BCD159EA3EDD}"/>
    <cellStyle name="Comma 4 4 11" xfId="14138"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2" xr:uid="{610E9AB1-2307-4BBC-B77C-E877CA94AFC9}"/>
    <cellStyle name="Comma 4 4 2 5 2" xfId="16972" xr:uid="{0E82BE4F-B5B2-4C44-AEA4-E1860FE489C9}"/>
    <cellStyle name="Comma 4 4 2 6" xfId="9425" xr:uid="{C6BC21DB-B339-438F-A7ED-DD39A84D8F20}"/>
    <cellStyle name="Comma 4 4 2 6 2" xfId="19805" xr:uid="{860E20B2-5597-4943-816C-C02653EE99BB}"/>
    <cellStyle name="Comma 4 4 2 7" xfId="23637" xr:uid="{F00C2900-4C79-4650-9AB3-12D69A75DB55}"/>
    <cellStyle name="Comma 4 4 2 8" xfId="14139" xr:uid="{B456A1BF-4F23-4795-94B8-D827D09E4DA1}"/>
    <cellStyle name="Comma 4 4 3" xfId="1576" xr:uid="{00000000-0005-0000-0000-0000D5010000}"/>
    <cellStyle name="Comma 4 4 3 2" xfId="31306" xr:uid="{562EDFC7-98B1-48F5-955F-063537062A1F}"/>
    <cellStyle name="Comma 4 4 3 3" xfId="31269" xr:uid="{16BF9C11-0CAE-4CE6-9869-9C95A116E155}"/>
    <cellStyle name="Comma 4 4 4" xfId="1577" xr:uid="{00000000-0005-0000-0000-0000D6010000}"/>
    <cellStyle name="Comma 4 4 5" xfId="1572" xr:uid="{00000000-0005-0000-0000-0000D7010000}"/>
    <cellStyle name="Comma 4 4 6" xfId="6591" xr:uid="{0A8D3A67-A64F-4F53-AF0B-B594D2086FBC}"/>
    <cellStyle name="Comma 4 4 6 2" xfId="16971" xr:uid="{7B67508C-5F76-4FE1-BF6B-9F15A2B0DB00}"/>
    <cellStyle name="Comma 4 4 6 3" xfId="29821" xr:uid="{74EDB160-7CBA-4494-B188-F170C704F614}"/>
    <cellStyle name="Comma 4 4 7" xfId="9424" xr:uid="{566C6727-3490-4DCA-972B-8B31A47A8CF6}"/>
    <cellStyle name="Comma 4 4 7 2" xfId="19804" xr:uid="{6359102D-085E-4127-BB07-F596F983F298}"/>
    <cellStyle name="Comma 4 4 8" xfId="25494" xr:uid="{6D6D912C-EA9B-4831-9BCB-63F7FB0B1EA0}"/>
    <cellStyle name="Comma 4 4 9" xfId="23346"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3" xr:uid="{8A35B263-6F7A-49AC-8E7A-20930DCA1217}"/>
    <cellStyle name="Comma 4 5 5 2" xfId="16973" xr:uid="{9E7A9994-646C-4A7E-83E3-D82D76F3A78D}"/>
    <cellStyle name="Comma 4 5 6" xfId="9426" xr:uid="{1531D1A5-9674-41AD-95ED-44F3749628F4}"/>
    <cellStyle name="Comma 4 5 6 2" xfId="19806" xr:uid="{249AEF1A-76CC-48B8-9873-7EEABD898AE0}"/>
    <cellStyle name="Comma 4 5 7" xfId="25514" xr:uid="{0DEAA704-F95C-4E87-9110-9FD463A997C0}"/>
    <cellStyle name="Comma 4 5 8" xfId="14140" xr:uid="{A3A65910-F8AA-4619-B243-F249B19835F3}"/>
    <cellStyle name="Comma 4 6" xfId="1581" xr:uid="{00000000-0005-0000-0000-0000DC010000}"/>
    <cellStyle name="Comma 4 6 2" xfId="31307" xr:uid="{3EE936EE-7448-454D-8369-0075FED3742F}"/>
    <cellStyle name="Comma 4 6 3" xfId="31257" xr:uid="{AFF60B54-71D9-4F5E-95FC-6C8E9DA513F1}"/>
    <cellStyle name="Comma 4 7" xfId="29546" xr:uid="{B78349B5-AC35-4642-873C-F8F50234A6AC}"/>
    <cellStyle name="Comma 4 7 2" xfId="30398" xr:uid="{D7B37039-F76C-4235-9170-2C1DDBE8BEAC}"/>
    <cellStyle name="Comma 5" xfId="455" xr:uid="{00000000-0005-0000-0000-0000DD010000}"/>
    <cellStyle name="Comma 5 10" xfId="456" xr:uid="{00000000-0005-0000-0000-0000DE010000}"/>
    <cellStyle name="Comma 5 10 10" xfId="12502" xr:uid="{A85F005E-B09D-4C3C-B6DC-D559A6ED639C}"/>
    <cellStyle name="Comma 5 10 2" xfId="1583" xr:uid="{00000000-0005-0000-0000-0000DF010000}"/>
    <cellStyle name="Comma 5 10 2 2" xfId="3010" xr:uid="{00000000-0005-0000-0000-000088010000}"/>
    <cellStyle name="Comma 5 10 2 2 2" xfId="8090" xr:uid="{F1C70A20-B2B4-48DD-B456-14BC0DB6DEE9}"/>
    <cellStyle name="Comma 5 10 2 2 2 2" xfId="18470" xr:uid="{D65F5C81-3178-4486-8000-FCF3BEE00980}"/>
    <cellStyle name="Comma 5 10 2 2 2 2 2" xfId="31140" xr:uid="{BC4DE43E-54B6-47AE-8D8D-5E090F90402D}"/>
    <cellStyle name="Comma 5 10 2 2 2 2 3" xfId="30647" xr:uid="{780AA264-0FC4-467A-BD71-C14BFA2B4099}"/>
    <cellStyle name="Comma 5 10 2 2 3" xfId="10923" xr:uid="{B5528361-C365-4949-B220-3DC910C95B2B}"/>
    <cellStyle name="Comma 5 10 2 2 3 2" xfId="21303" xr:uid="{03F24B28-9B30-484A-95F2-76CD18C333A5}"/>
    <cellStyle name="Comma 5 10 2 2 4" xfId="23026" xr:uid="{6ED6C659-6C8B-4E98-AD16-21CAEAAA3990}"/>
    <cellStyle name="Comma 5 10 2 2 4 2" xfId="30077" xr:uid="{5D480D1D-8388-4F62-9CF4-9DBF9FA54D95}"/>
    <cellStyle name="Comma 5 10 2 2 5" xfId="28261" xr:uid="{0E89BC2C-AAC0-4BAF-90DA-612E91064FF9}"/>
    <cellStyle name="Comma 5 10 2 2 6" xfId="15637" xr:uid="{3D955D92-2834-48F1-81DE-3F0910DB23C3}"/>
    <cellStyle name="Comma 5 10 2 3" xfId="3682" xr:uid="{00000000-0005-0000-0000-0000DF010000}"/>
    <cellStyle name="Comma 5 10 2 3 2" xfId="27095" xr:uid="{A08B0E6B-8819-4B03-BF4E-42DDA3B90808}"/>
    <cellStyle name="Comma 5 10 2 3 3" xfId="26277" xr:uid="{D8061839-6EED-4DBC-8891-D026AE25DEC1}"/>
    <cellStyle name="Comma 5 10 2 4" xfId="5538" xr:uid="{6282514B-C4EC-426C-83CA-45A820F60EA8}"/>
    <cellStyle name="Comma 5 10 2 4 2" xfId="29773" xr:uid="{1FDA87F3-3FD6-448E-9F67-39316B95EE76}"/>
    <cellStyle name="Comma 5 10 2 4 2 2" xfId="31492" xr:uid="{1199F9C1-2C32-4C48-9889-51EEF7A981C2}"/>
    <cellStyle name="Comma 5 10 2 5" xfId="23291" xr:uid="{0EAE3213-47AE-4FC6-89F7-5549C8EC9759}"/>
    <cellStyle name="Comma 5 10 2 5 2" xfId="25831" xr:uid="{C3EB4B5C-4375-4089-99BE-C914117611CD}"/>
    <cellStyle name="Comma 5 10 2 6" xfId="26813" xr:uid="{5CB19104-F3F2-4DE7-808E-E41D689C1F77}"/>
    <cellStyle name="Comma 5 10 2 7" xfId="13513" xr:uid="{4AFFE940-20D3-42F6-9C7D-82F9186E7D63}"/>
    <cellStyle name="Comma 5 10 3" xfId="1584" xr:uid="{00000000-0005-0000-0000-0000E0010000}"/>
    <cellStyle name="Comma 5 10 3 2" xfId="2663" xr:uid="{00000000-0005-0000-0000-000089010000}"/>
    <cellStyle name="Comma 5 10 3 2 2" xfId="7787" xr:uid="{D863A7D1-FDB3-4B9D-BAAD-9D7D509DDC5B}"/>
    <cellStyle name="Comma 5 10 3 2 2 2" xfId="18167" xr:uid="{2A823F66-1FDA-4DB6-90BA-52A796C69F02}"/>
    <cellStyle name="Comma 5 10 3 2 2 2 2" xfId="31133" xr:uid="{D66B271E-31C5-428C-ACF2-9245CA7B6F3D}"/>
    <cellStyle name="Comma 5 10 3 2 2 2 3" xfId="30648" xr:uid="{5209E49B-98EE-4AAE-8B20-56D727995719}"/>
    <cellStyle name="Comma 5 10 3 2 3" xfId="10620" xr:uid="{B59C76FD-A4E9-4866-9F1E-6518BC0C5396}"/>
    <cellStyle name="Comma 5 10 3 2 3 2" xfId="21000" xr:uid="{47E7FFC6-63B5-4650-B36B-84C80C2755B8}"/>
    <cellStyle name="Comma 5 10 3 2 4" xfId="15334" xr:uid="{62DDD7AA-A1D8-420F-846E-73F0CBC3D630}"/>
    <cellStyle name="Comma 5 10 3 2 5" xfId="30423" xr:uid="{0D3BEB3D-D227-4EB9-9B37-EBD8C7DD146B}"/>
    <cellStyle name="Comma 5 10 3 3" xfId="3622" xr:uid="{00000000-0005-0000-0000-0000E0010000}"/>
    <cellStyle name="Comma 5 10 3 4" xfId="5539" xr:uid="{2F4176BB-1147-4705-9BF5-3478E814BF1F}"/>
    <cellStyle name="Comma 5 10 3 4 2" xfId="29749" xr:uid="{C0AE8EE6-7BBE-424E-806D-886FC26B0A0A}"/>
    <cellStyle name="Comma 5 10 3 5" xfId="24424" xr:uid="{440A3D29-60C1-4AFD-B777-DEDEC2F90CDC}"/>
    <cellStyle name="Comma 5 10 3 6" xfId="13064" xr:uid="{4A179273-1E94-4440-A91B-D0CE1562A50D}"/>
    <cellStyle name="Comma 5 10 4" xfId="1582" xr:uid="{00000000-0005-0000-0000-0000E1010000}"/>
    <cellStyle name="Comma 5 10 4 2" xfId="2270" xr:uid="{00000000-0005-0000-0000-000087010000}"/>
    <cellStyle name="Comma 5 10 4 2 2" xfId="7397" xr:uid="{2C0DCA8C-6BD6-4848-A250-23AB56676728}"/>
    <cellStyle name="Comma 5 10 4 2 2 2" xfId="17777" xr:uid="{B21D7D75-3244-4F26-B490-5EC2650D1448}"/>
    <cellStyle name="Comma 5 10 4 2 3" xfId="10230" xr:uid="{6B2CC225-FDF3-4BE5-9315-88A728D24FD6}"/>
    <cellStyle name="Comma 5 10 4 2 3 2" xfId="20610" xr:uid="{6E6A4E4B-61FB-458D-A4B9-C9CB4689F4FD}"/>
    <cellStyle name="Comma 5 10 4 2 4" xfId="28323" xr:uid="{7695E883-6177-431C-8532-EA8870BB0990}"/>
    <cellStyle name="Comma 5 10 4 2 5" xfId="28328" xr:uid="{FC723014-751A-4A40-BE67-D3567892532F}"/>
    <cellStyle name="Comma 5 10 4 2 6" xfId="14944" xr:uid="{352031EF-2D57-4537-BD5B-0BDF6743C8E4}"/>
    <cellStyle name="Comma 5 10 4 3" xfId="3576" xr:uid="{00000000-0005-0000-0000-0000E1010000}"/>
    <cellStyle name="Comma 5 10 4 4" xfId="23911" xr:uid="{A0E22693-D6AA-4593-989F-35C45B43184B}"/>
    <cellStyle name="Comma 5 10 5" xfId="3858" xr:uid="{F8C8D734-DCC5-4C88-B842-664E1299CBF0}"/>
    <cellStyle name="Comma 5 10 5 2" xfId="8690" xr:uid="{5E5913C1-036C-42F6-8350-C4BD4BAE9EF4}"/>
    <cellStyle name="Comma 5 10 5 2 2" xfId="28962" xr:uid="{7ED6E5D1-F2F9-47D7-B3B9-B23DAC9DEA56}"/>
    <cellStyle name="Comma 5 10 5 2 2 2" xfId="31240" xr:uid="{A60BA2E9-5E09-4F2A-9DB6-B3FEE45D40DC}"/>
    <cellStyle name="Comma 5 10 5 2 2 3" xfId="30646" xr:uid="{10006A27-5DF4-43B7-AE9F-0CE667495F20}"/>
    <cellStyle name="Comma 5 10 5 2 3" xfId="26069" xr:uid="{0A54DC91-F591-42A2-BA5E-7276541616CC}"/>
    <cellStyle name="Comma 5 10 5 2 4" xfId="19070" xr:uid="{273ED19A-6305-4A08-8B50-05B302DCC7A3}"/>
    <cellStyle name="Comma 5 10 5 3" xfId="11523" xr:uid="{0C78AAE6-034A-4A1B-8A3F-C1AD74B711C7}"/>
    <cellStyle name="Comma 5 10 5 3 2" xfId="21903" xr:uid="{3ACF1F89-59B6-459B-A2BF-64F748857E3F}"/>
    <cellStyle name="Comma 5 10 5 4" xfId="25302" xr:uid="{C0390E66-4C52-4772-BEDB-6D55E1EA2350}"/>
    <cellStyle name="Comma 5 10 5 5" xfId="16237" xr:uid="{7AC3AC5A-1212-49EF-A828-8E7C20DAFED6}"/>
    <cellStyle name="Comma 5 10 6" xfId="4851" xr:uid="{B5AA8CEF-C25B-4DA3-B914-31CD98DD93BF}"/>
    <cellStyle name="Comma 5 10 6 2" xfId="28045" xr:uid="{FD1B2980-5F21-4760-88F9-92CC3E105641}"/>
    <cellStyle name="Comma 5 10 6 3" xfId="26552" xr:uid="{EF223D4E-E1BC-4881-ABF4-3BBB515CECFC}"/>
    <cellStyle name="Comma 5 10 6 4" xfId="14142" xr:uid="{140302DF-BE3B-4369-92CC-B67CEE834879}"/>
    <cellStyle name="Comma 5 10 7" xfId="6595" xr:uid="{C3AD3989-BC4A-4AAA-AEC2-B08705FCE9B0}"/>
    <cellStyle name="Comma 5 10 7 2" xfId="28028" xr:uid="{B837468C-BEBF-4CEC-ADE2-12B1FCAED4F9}"/>
    <cellStyle name="Comma 5 10 7 3" xfId="27370" xr:uid="{8EED9F44-3498-430B-BC6B-CC256C591A9F}"/>
    <cellStyle name="Comma 5 10 7 4" xfId="16975" xr:uid="{75EEF300-26D6-4B14-B5AF-ECB65CBCCB05}"/>
    <cellStyle name="Comma 5 10 8" xfId="9428" xr:uid="{5484C410-9246-4841-A9A7-890E6C7CA77F}"/>
    <cellStyle name="Comma 5 10 8 2" xfId="19808" xr:uid="{FC6C34CB-2ADD-4980-9E17-6E4E388A755C}"/>
    <cellStyle name="Comma 5 10 9" xfId="23858" xr:uid="{2F610054-85E4-42A4-90E0-D52A865C355A}"/>
    <cellStyle name="Comma 5 11" xfId="457" xr:uid="{00000000-0005-0000-0000-0000E2010000}"/>
    <cellStyle name="Comma 5 11 10" xfId="12660" xr:uid="{1966AA8B-6911-4191-8EF9-D4B44BA16B12}"/>
    <cellStyle name="Comma 5 11 2" xfId="1586" xr:uid="{00000000-0005-0000-0000-0000E3010000}"/>
    <cellStyle name="Comma 5 11 2 2" xfId="3011" xr:uid="{00000000-0005-0000-0000-00008B010000}"/>
    <cellStyle name="Comma 5 11 2 2 2" xfId="8091" xr:uid="{A686F410-99C8-4E53-A4B9-F200FED0F5FE}"/>
    <cellStyle name="Comma 5 11 2 2 2 2" xfId="18471" xr:uid="{5B5E9A11-8327-49C7-852B-1B0EC750B7F4}"/>
    <cellStyle name="Comma 5 11 2 2 2 2 2" xfId="31141" xr:uid="{BEACBA90-14BE-4F92-B5E7-3C26563FBC82}"/>
    <cellStyle name="Comma 5 11 2 2 2 2 3" xfId="30649" xr:uid="{EE401E08-5210-4185-B9F9-C2D3DC80A78B}"/>
    <cellStyle name="Comma 5 11 2 2 2 3" xfId="30080" xr:uid="{E6661E45-819E-42CB-8A7D-43A8E81FC579}"/>
    <cellStyle name="Comma 5 11 2 2 3" xfId="10924" xr:uid="{8C6A2058-F80A-4732-A1AD-C675F255A21E}"/>
    <cellStyle name="Comma 5 11 2 2 3 2" xfId="21304" xr:uid="{9A7CB507-8DF3-4257-9E46-9E278E1B8C79}"/>
    <cellStyle name="Comma 5 11 2 2 4" xfId="26964" xr:uid="{CDD14B4E-3B05-4D91-99DD-069BE67AF33A}"/>
    <cellStyle name="Comma 5 11 2 2 5" xfId="27152" xr:uid="{DB84D4BF-7756-42ED-91FF-484D48E26118}"/>
    <cellStyle name="Comma 5 11 2 2 6" xfId="15638" xr:uid="{246F413A-E2AF-4FA9-B3F2-1839EB858537}"/>
    <cellStyle name="Comma 5 11 2 3" xfId="3666" xr:uid="{00000000-0005-0000-0000-0000E3010000}"/>
    <cellStyle name="Comma 5 11 2 4" xfId="5540" xr:uid="{4A98B1E2-1852-47FD-B8E3-2DAC983AEE30}"/>
    <cellStyle name="Comma 5 11 2 4 2" xfId="29774" xr:uid="{5B89B83B-E1C6-40C5-AF29-1ADC272529C9}"/>
    <cellStyle name="Comma 5 11 2 5" xfId="22727" xr:uid="{8D9ECDAE-292F-46A0-BFD2-DA9957370FAD}"/>
    <cellStyle name="Comma 5 11 2 6" xfId="13514" xr:uid="{39ABB685-FAC4-4C1E-B36A-85BFF7734362}"/>
    <cellStyle name="Comma 5 11 2 7" xfId="29987" xr:uid="{A3343EC1-8F20-4E29-86BB-E29B03AAC49D}"/>
    <cellStyle name="Comma 5 11 3" xfId="1587" xr:uid="{00000000-0005-0000-0000-0000E4010000}"/>
    <cellStyle name="Comma 5 11 3 2" xfId="23723" xr:uid="{DE4AAC3D-5400-4129-ACD2-D8964E8AE622}"/>
    <cellStyle name="Comma 5 11 3 2 2" xfId="29677" xr:uid="{9474F383-D5BD-41F9-8619-741081722E0E}"/>
    <cellStyle name="Comma 5 11 3 2 2 2" xfId="30650" xr:uid="{14E09C75-6A48-4605-B0CF-75A08A9D1184}"/>
    <cellStyle name="Comma 5 11 3 3" xfId="25077" xr:uid="{C5B7A41E-9D71-47D2-9EF7-127D9DBA2D47}"/>
    <cellStyle name="Comma 5 11 3 3 2" xfId="30088" xr:uid="{234EB7E4-AF97-4EA4-B207-EBADEEC79F40}"/>
    <cellStyle name="Comma 5 11 3 3 3" xfId="29789" xr:uid="{93461E03-FAE1-47C5-BE60-8136A914F2E8}"/>
    <cellStyle name="Comma 5 11 3 4" xfId="29930" xr:uid="{ED92591A-7C8B-4C2B-9824-630241CBB16F}"/>
    <cellStyle name="Comma 5 11 3 5" xfId="30048" xr:uid="{A605A163-DF82-49C7-BA28-2842EBC3D630}"/>
    <cellStyle name="Comma 5 11 3 6" xfId="29658" xr:uid="{88614ECA-9FAA-44D9-8706-EB4957BA3CF1}"/>
    <cellStyle name="Comma 5 11 4" xfId="1585" xr:uid="{00000000-0005-0000-0000-0000E5010000}"/>
    <cellStyle name="Comma 5 11 4 2" xfId="25780" xr:uid="{DBEBD298-D49E-492E-82DD-D45AE9C70099}"/>
    <cellStyle name="Comma 5 11 4 2 2" xfId="29790" xr:uid="{6E3F2F72-313F-4976-A168-08F65B495545}"/>
    <cellStyle name="Comma 5 11 4 2 2 2" xfId="30651" xr:uid="{DD9EEB0E-77BF-4E10-96B5-564B49FC67E2}"/>
    <cellStyle name="Comma 5 11 4 3" xfId="25811" xr:uid="{3DDE5F0F-E80C-49A7-A2F9-760F7B731187}"/>
    <cellStyle name="Comma 5 11 5" xfId="4117" xr:uid="{326795D2-3CE4-4B44-9613-7463CD743D12}"/>
    <cellStyle name="Comma 5 11 5 2" xfId="8889" xr:uid="{ECCB6D7E-C429-4896-A166-281E63951623}"/>
    <cellStyle name="Comma 5 11 5 2 2" xfId="19269" xr:uid="{C44CDE0A-5662-497E-A88C-E6558F00915E}"/>
    <cellStyle name="Comma 5 11 5 3" xfId="11722" xr:uid="{9AAE4BD8-E8D5-4F67-964B-77E7561EB31F}"/>
    <cellStyle name="Comma 5 11 5 3 2" xfId="22102" xr:uid="{C0BEB642-CEF7-49CD-A5E0-AF132CFA3016}"/>
    <cellStyle name="Comma 5 11 5 4" xfId="26946" xr:uid="{8FCFEBD1-9C61-417C-9361-BA6BACD9EE18}"/>
    <cellStyle name="Comma 5 11 5 5" xfId="26067" xr:uid="{A550E6A6-0D23-4FF4-817E-3EF3384416BB}"/>
    <cellStyle name="Comma 5 11 5 6" xfId="16436" xr:uid="{C1A61E72-5B41-4C1D-93D9-C0FF857E260F}"/>
    <cellStyle name="Comma 5 11 6" xfId="4852" xr:uid="{7F35F456-CEA9-47F3-ACCB-BB64D045948A}"/>
    <cellStyle name="Comma 5 11 6 2" xfId="27441" xr:uid="{1ACF7B3B-8BF9-4617-AFD7-425DDFC57C66}"/>
    <cellStyle name="Comma 5 11 6 3" xfId="27438" xr:uid="{FDE17731-3386-4AC0-A1F8-63BB2D8DAC43}"/>
    <cellStyle name="Comma 5 11 6 4" xfId="14143" xr:uid="{4AD93818-DB36-44F7-BA3F-4C514E4885F1}"/>
    <cellStyle name="Comma 5 11 7" xfId="6596" xr:uid="{E603367D-691C-488F-8700-9B7F21B923E4}"/>
    <cellStyle name="Comma 5 11 7 2" xfId="16976" xr:uid="{F038355B-C278-4949-A2DC-F6D04B005AFA}"/>
    <cellStyle name="Comma 5 11 8" xfId="9429" xr:uid="{43960141-1975-43C7-BB87-1966EFE5FC2B}"/>
    <cellStyle name="Comma 5 11 8 2" xfId="19809" xr:uid="{0AFB9F97-FB29-46DD-B839-C554FF6E03EE}"/>
    <cellStyle name="Comma 5 11 9" xfId="25324" xr:uid="{D9CE3968-1E51-41A1-A7DC-42C9DD7789D6}"/>
    <cellStyle name="Comma 5 12" xfId="458" xr:uid="{00000000-0005-0000-0000-0000E6010000}"/>
    <cellStyle name="Comma 5 12 2" xfId="1589" xr:uid="{00000000-0005-0000-0000-0000E7010000}"/>
    <cellStyle name="Comma 5 12 2 2" xfId="23643" xr:uid="{EF680471-4A71-491B-8847-27ACE345D225}"/>
    <cellStyle name="Comma 5 12 2 2 2" xfId="29802" xr:uid="{28069167-96F1-4760-B171-26C9359F893A}"/>
    <cellStyle name="Comma 5 12 2 2 2 2" xfId="30653" xr:uid="{1C15ADE8-9C6B-4E22-ABDB-1CDE3C1EAEF3}"/>
    <cellStyle name="Comma 5 12 2 3" xfId="25391" xr:uid="{743C3469-6FF5-41E6-ABC2-03AE1A3F0028}"/>
    <cellStyle name="Comma 5 12 2 3 2" xfId="30094" xr:uid="{8FDA08CE-536E-4BFE-98F8-7C70F6A1D15C}"/>
    <cellStyle name="Comma 5 12 2 3 3" xfId="29788" xr:uid="{4BBFA82A-C001-427F-A921-B1CB7AFDA3A9}"/>
    <cellStyle name="Comma 5 12 2 4" xfId="29919" xr:uid="{004245DF-BDE0-4333-8AC4-755018D8E4AD}"/>
    <cellStyle name="Comma 5 12 2 5" xfId="30033" xr:uid="{0ACE1595-6482-489E-B630-577F27B231A3}"/>
    <cellStyle name="Comma 5 12 2 6" xfId="29653" xr:uid="{2C57DB15-B736-4E88-AEC9-323F5ACFBD95}"/>
    <cellStyle name="Comma 5 12 3" xfId="1590" xr:uid="{00000000-0005-0000-0000-0000E8010000}"/>
    <cellStyle name="Comma 5 12 3 2" xfId="23255" xr:uid="{6D57B10A-6741-4069-93BF-29EFDF4F6C0B}"/>
    <cellStyle name="Comma 5 12 3 3" xfId="24383" xr:uid="{F61EDBCB-4E7F-4373-BBB6-91316B7F1263}"/>
    <cellStyle name="Comma 5 12 4" xfId="1588" xr:uid="{00000000-0005-0000-0000-0000E9010000}"/>
    <cellStyle name="Comma 5 12 5" xfId="4853" xr:uid="{F159FDFA-5E1D-4A42-9FB3-8400939452AE}"/>
    <cellStyle name="Comma 5 12 5 2" xfId="14144" xr:uid="{6CAB6457-CDF0-43E9-8573-01A4850CBF99}"/>
    <cellStyle name="Comma 5 12 5 2 2" xfId="31112" xr:uid="{C0AE9176-2E0B-4399-B7EF-13AFE3E0D51C}"/>
    <cellStyle name="Comma 5 12 5 2 3" xfId="30652" xr:uid="{540D4B2D-5839-41C4-BB67-C634993101F7}"/>
    <cellStyle name="Comma 5 12 6" xfId="6597" xr:uid="{3A255307-572F-4096-BE3B-A84D759EBA98}"/>
    <cellStyle name="Comma 5 12 6 2" xfId="16977" xr:uid="{C2E33B45-1448-434C-98E9-36181F6C14F8}"/>
    <cellStyle name="Comma 5 12 7" xfId="9430" xr:uid="{DE176410-6284-42C9-B0CF-A8C658E03F46}"/>
    <cellStyle name="Comma 5 12 7 2" xfId="19810" xr:uid="{DB459E27-E6F7-4C87-A63E-D5F7A6CC076E}"/>
    <cellStyle name="Comma 5 12 8" xfId="24808" xr:uid="{90958A69-207E-4B87-B4BE-8D883B54759B}"/>
    <cellStyle name="Comma 5 12 9" xfId="13358" xr:uid="{19A90194-FA7E-440E-AF4A-92CD549DEC9F}"/>
    <cellStyle name="Comma 5 13" xfId="1591" xr:uid="{00000000-0005-0000-0000-0000EA010000}"/>
    <cellStyle name="Comma 5 13 2" xfId="2428" xr:uid="{00000000-0005-0000-0000-00008D010000}"/>
    <cellStyle name="Comma 5 13 2 2" xfId="7553" xr:uid="{B91CD4AA-AFD9-47AC-B12D-1B567D59EEF3}"/>
    <cellStyle name="Comma 5 13 2 2 2" xfId="17933" xr:uid="{E8437ED8-2295-4E8E-BDF0-609A90FEDE0F}"/>
    <cellStyle name="Comma 5 13 2 2 2 2" xfId="31130" xr:uid="{449A2E8F-2AC7-47DC-B478-E5E05118B3AB}"/>
    <cellStyle name="Comma 5 13 2 2 2 3" xfId="30654" xr:uid="{9E013BF8-2A6D-4407-97E0-37CC1EB70273}"/>
    <cellStyle name="Comma 5 13 2 3" xfId="10386" xr:uid="{BFE02990-9404-4EE5-99FB-5B33B4DA9EDF}"/>
    <cellStyle name="Comma 5 13 2 3 2" xfId="20766" xr:uid="{2A4646E5-E7C9-419B-BD7A-C79F73C315A2}"/>
    <cellStyle name="Comma 5 13 2 4" xfId="27800" xr:uid="{5006A1E1-AA79-4A0C-B7B1-2FEC3203E50F}"/>
    <cellStyle name="Comma 5 13 2 5" xfId="26643" xr:uid="{B9000EF6-D70E-4F90-9CE9-E75B119014F2}"/>
    <cellStyle name="Comma 5 13 2 6" xfId="15100" xr:uid="{508A87DE-C77E-4F26-8878-27C69F773A5A}"/>
    <cellStyle name="Comma 5 13 3" xfId="3575" xr:uid="{00000000-0005-0000-0000-0000EA010000}"/>
    <cellStyle name="Comma 5 13 4" xfId="5541" xr:uid="{EA1DAE49-7147-4C06-8D39-0EAFAC4C7544}"/>
    <cellStyle name="Comma 5 13 4 2" xfId="29742" xr:uid="{83290D88-98BF-4B31-878D-137425176835}"/>
    <cellStyle name="Comma 5 13 5" xfId="25274" xr:uid="{25255301-425F-471E-91E5-8CA85BD8C643}"/>
    <cellStyle name="Comma 5 13 6" xfId="12813" xr:uid="{04EED2F0-E263-4E01-BB71-1A5052885D35}"/>
    <cellStyle name="Comma 5 14" xfId="2155" xr:uid="{00000000-0005-0000-0000-000086010000}"/>
    <cellStyle name="Comma 5 14 2" xfId="7282" xr:uid="{822762EF-D3DA-4F0E-A147-996E17AEA36E}"/>
    <cellStyle name="Comma 5 14 2 2" xfId="27688" xr:uid="{0256D1D7-ED9F-4C82-97E0-9170310A5329}"/>
    <cellStyle name="Comma 5 14 2 2 2" xfId="31194" xr:uid="{A859EBA4-C66C-49BD-9DEA-1AB3109F716F}"/>
    <cellStyle name="Comma 5 14 2 2 3" xfId="30655" xr:uid="{BEC1FD1F-B5EC-4F1A-BCDF-25B7ACE13F58}"/>
    <cellStyle name="Comma 5 14 2 3" xfId="28279" xr:uid="{3C9C4E2E-B9DF-4364-90C5-E2FDD470EA95}"/>
    <cellStyle name="Comma 5 14 2 4" xfId="17662" xr:uid="{3738291B-0565-419F-B166-FACBBDEE0D75}"/>
    <cellStyle name="Comma 5 14 3" xfId="10115" xr:uid="{65636AD0-40EA-4BAF-9ABF-40BCE104B2C9}"/>
    <cellStyle name="Comma 5 14 3 2" xfId="20495" xr:uid="{6F491D37-1CB8-413E-A52B-4D7C95D189A8}"/>
    <cellStyle name="Comma 5 14 4" xfId="24734" xr:uid="{C9CBED3C-72E0-4E12-887C-B3DEBF97CEC8}"/>
    <cellStyle name="Comma 5 14 5" xfId="14829" xr:uid="{9DAB25E0-335E-450D-B4EF-01133EEBCC53}"/>
    <cellStyle name="Comma 5 15" xfId="3776" xr:uid="{027FE1B2-BC1A-461C-BAA0-62514BD1464F}"/>
    <cellStyle name="Comma 5 15 2" xfId="8617" xr:uid="{F937F0BE-13DB-4336-9B90-88F49A5B7AED}"/>
    <cellStyle name="Comma 5 15 2 2" xfId="18997" xr:uid="{406AA88D-B0B1-4594-932D-2CCB31970E22}"/>
    <cellStyle name="Comma 5 15 3" xfId="11450" xr:uid="{61CAAD24-E5D7-4864-B98A-9508BBD6E09F}"/>
    <cellStyle name="Comma 5 15 3 2" xfId="21830" xr:uid="{6D8E4531-45E2-4E20-86E7-0D1E6B5CA0F6}"/>
    <cellStyle name="Comma 5 15 4" xfId="23603" xr:uid="{EF87A7D9-884A-4F64-B1B7-C8CC7C6997AF}"/>
    <cellStyle name="Comma 5 15 5" xfId="27457" xr:uid="{89903692-C0B4-4F40-89C4-C75A817A2DC4}"/>
    <cellStyle name="Comma 5 15 6" xfId="16164" xr:uid="{4DDC0FBF-B94A-4F81-BE4B-8A9FFDB8C8BD}"/>
    <cellStyle name="Comma 5 16" xfId="4850" xr:uid="{AAA3F902-D68A-45E2-99C8-03FE656262D7}"/>
    <cellStyle name="Comma 5 16 2" xfId="14141" xr:uid="{D008B574-2BA2-43A2-880B-6754BDBFEAFF}"/>
    <cellStyle name="Comma 5 17" xfId="6594" xr:uid="{EE2E808B-4607-4A07-9806-599DB57C2243}"/>
    <cellStyle name="Comma 5 17 2" xfId="16974" xr:uid="{B081372B-6E11-43A4-9C57-E86647752419}"/>
    <cellStyle name="Comma 5 18" xfId="9427" xr:uid="{D1DEE1ED-E00D-45EE-88AE-80066179EB47}"/>
    <cellStyle name="Comma 5 18 2" xfId="19807" xr:uid="{957E1A22-9D68-491A-BBAD-B4FA4FDEB1B3}"/>
    <cellStyle name="Comma 5 19" xfId="24647" xr:uid="{9055C8F1-409E-4A3A-8DD3-7D0245A6EEF9}"/>
    <cellStyle name="Comma 5 2" xfId="459" xr:uid="{00000000-0005-0000-0000-0000EB010000}"/>
    <cellStyle name="Comma 5 2 10" xfId="30620" xr:uid="{6CBFC4BF-7DDA-4C8A-94A9-9E3C38E62A4B}"/>
    <cellStyle name="Comma 5 2 11" xfId="30918" xr:uid="{8F444BA6-836C-451D-A598-AB3984741623}"/>
    <cellStyle name="Comma 5 2 2" xfId="460" xr:uid="{00000000-0005-0000-0000-0000EC010000}"/>
    <cellStyle name="Comma 5 2 2 2" xfId="1593" xr:uid="{00000000-0005-0000-0000-0000ED010000}"/>
    <cellStyle name="Comma 5 2 2 2 2" xfId="30597" xr:uid="{F2BDA96F-A29A-44D4-96C7-93F474199524}"/>
    <cellStyle name="Comma 5 2 2 2 2 2" xfId="30657" xr:uid="{7828C1F8-5535-4B0E-A3F8-9190370F23A7}"/>
    <cellStyle name="Comma 5 2 2 2 3" xfId="30561" xr:uid="{FE94402B-6C78-43D2-9887-F6959E6CC981}"/>
    <cellStyle name="Comma 5 2 2 2 4" xfId="30926" xr:uid="{3089C8D7-EDC7-49C2-98BE-A8D0DB944D04}"/>
    <cellStyle name="Comma 5 2 2 3" xfId="1594" xr:uid="{00000000-0005-0000-0000-0000EE010000}"/>
    <cellStyle name="Comma 5 2 2 3 2" xfId="30613" xr:uid="{8A82B498-C017-42E6-9D27-435A4DAFCF79}"/>
    <cellStyle name="Comma 5 2 2 3 2 2" xfId="30658" xr:uid="{84E2DE58-A4C0-4259-9280-0F10CD7AD0EB}"/>
    <cellStyle name="Comma 5 2 2 3 3" xfId="30574" xr:uid="{08126CC7-7B32-4987-B56B-3E8A92004100}"/>
    <cellStyle name="Comma 5 2 2 3 4" xfId="30940" xr:uid="{85BC386F-6704-42BC-B35B-A909453864AD}"/>
    <cellStyle name="Comma 5 2 2 4" xfId="1592" xr:uid="{00000000-0005-0000-0000-0000EF010000}"/>
    <cellStyle name="Comma 5 2 2 4 2" xfId="30549" xr:uid="{2B6B9656-2890-4C76-9E86-2F9A400B5207}"/>
    <cellStyle name="Comma 5 2 2 4 2 2" xfId="30659" xr:uid="{ABCDE278-9ADF-4B7C-B51D-6A70B9BEFAB0}"/>
    <cellStyle name="Comma 5 2 2 5" xfId="6598" xr:uid="{273D3645-09BF-4A18-A4AB-EDE25B05A3A6}"/>
    <cellStyle name="Comma 5 2 2 5 2" xfId="16978" xr:uid="{2C95035C-ACBA-47B5-BDB7-B687EB0B1702}"/>
    <cellStyle name="Comma 5 2 2 5 2 2" xfId="30656" xr:uid="{E4E4FE59-056E-41F0-8A6A-EBAEB1C31ADE}"/>
    <cellStyle name="Comma 5 2 2 5 3" xfId="30424" xr:uid="{81309697-6C75-42F8-A5FC-85A5EDEE9FEF}"/>
    <cellStyle name="Comma 5 2 2 6" xfId="9431" xr:uid="{FAAC16A9-4153-4AFD-B1F8-20E8F3A87C8C}"/>
    <cellStyle name="Comma 5 2 2 6 2" xfId="19811" xr:uid="{145F7030-0050-4EBD-8D41-3709A9B0904C}"/>
    <cellStyle name="Comma 5 2 2 7" xfId="25026" xr:uid="{DE75B844-EBEC-4A64-A7E9-57FF65839502}"/>
    <cellStyle name="Comma 5 2 2 8" xfId="14145" xr:uid="{58BAEC72-D61F-4682-9993-3944940B8945}"/>
    <cellStyle name="Comma 5 2 2 9" xfId="29548" xr:uid="{D4CDF6AA-3C1C-45DB-BF23-683A3F5A2E8F}"/>
    <cellStyle name="Comma 5 2 3" xfId="29549" xr:uid="{FF57FBA9-0AC5-4F16-B51E-CE304EC6B7FE}"/>
    <cellStyle name="Comma 5 2 3 2" xfId="31242" xr:uid="{794021D0-B7E1-43D6-8B4B-606F025E00C3}"/>
    <cellStyle name="Comma 5 2 3 3" xfId="30409" xr:uid="{8B4B4793-C486-440B-BCBB-9B72DFB4032F}"/>
    <cellStyle name="Comma 5 2 4" xfId="29547" xr:uid="{508F08B6-13CA-453B-BC60-59F1E4465DDC}"/>
    <cellStyle name="Comma 5 2 4 2" xfId="30425" xr:uid="{30BD32B9-0394-4F1A-8237-D6AC5BD7AB92}"/>
    <cellStyle name="Comma 5 2 4 2 2" xfId="30598" xr:uid="{7C326B72-A0A1-4BC5-AB91-EEAB81161F94}"/>
    <cellStyle name="Comma 5 2 4 2 2 2" xfId="30660" xr:uid="{ED5AF7EF-0B78-407A-864D-EEEBE05E98FC}"/>
    <cellStyle name="Comma 5 2 4 2 3" xfId="30562" xr:uid="{92CD2FD6-65B4-444B-9BD4-8BD03B652048}"/>
    <cellStyle name="Comma 5 2 4 2 4" xfId="30927" xr:uid="{9F33CA11-07C6-481C-A78E-213CF504BA88}"/>
    <cellStyle name="Comma 5 2 4 3" xfId="30550" xr:uid="{0F4C2308-2688-446C-A27E-BFCE11140C68}"/>
    <cellStyle name="Comma 5 2 4 3 2" xfId="30632" xr:uid="{CFB4CA51-42B2-4BF5-9AF9-673F00BD5CFD}"/>
    <cellStyle name="Comma 5 2 4 3 3" xfId="30942" xr:uid="{35CEEE63-7BB2-4EEA-83CF-5333A9F63EF4}"/>
    <cellStyle name="Comma 5 2 4 4" xfId="30580" xr:uid="{79C2FE9C-BC47-45D3-81C7-55923423D801}"/>
    <cellStyle name="Comma 5 2 4 5" xfId="30621" xr:uid="{2D2FE097-3E58-4E43-B405-32F2F658B65A}"/>
    <cellStyle name="Comma 5 2 4 6" xfId="30919" xr:uid="{FFFC894D-F0FF-4CEA-9DAF-F49F3E52EACB}"/>
    <cellStyle name="Comma 5 2 4 7" xfId="31241" xr:uid="{2E5D930F-8B70-4941-B7AD-A1A539EE389A}"/>
    <cellStyle name="Comma 5 2 4 8" xfId="30410" xr:uid="{2F788AFF-2365-4173-9AD4-9EB5EE2CD90F}"/>
    <cellStyle name="Comma 5 2 5" xfId="30411" xr:uid="{1B854D74-2C11-4B25-A896-E9F8E6D4D71C}"/>
    <cellStyle name="Comma 5 2 5 2" xfId="30426" xr:uid="{C24CF4A1-604C-4A78-A752-E05C845168E9}"/>
    <cellStyle name="Comma 5 2 5 2 2" xfId="30599" xr:uid="{10A672CB-2ACF-4A8A-BC8B-83FA20866661}"/>
    <cellStyle name="Comma 5 2 5 2 2 2" xfId="30661" xr:uid="{96AF56BC-6E91-454F-A913-1B5EF260B524}"/>
    <cellStyle name="Comma 5 2 5 2 3" xfId="30563" xr:uid="{EB087388-5735-47DA-A778-C37D3BA09F7B}"/>
    <cellStyle name="Comma 5 2 5 2 4" xfId="30928" xr:uid="{9C5FD4B9-51E1-40C8-A1C0-B9DA63A12820}"/>
    <cellStyle name="Comma 5 2 5 3" xfId="30581" xr:uid="{594004CE-4C85-49C3-98D5-50D24316BFB4}"/>
    <cellStyle name="Comma 5 2 5 3 2" xfId="30633" xr:uid="{5DF27414-0425-4CEA-9FF2-B029A5DDBF7D}"/>
    <cellStyle name="Comma 5 2 5 3 3" xfId="30943" xr:uid="{7FF4A0CA-6FEC-4011-9105-1F245F102EA7}"/>
    <cellStyle name="Comma 5 2 5 4" xfId="30622" xr:uid="{8D5CFC01-28FD-48B9-B5AE-BF61C0025B69}"/>
    <cellStyle name="Comma 5 2 5 5" xfId="30920" xr:uid="{8B4C09D8-9DF0-4BAC-A0B6-095950680402}"/>
    <cellStyle name="Comma 5 2 6" xfId="30548" xr:uid="{5C64EDE1-D10D-405A-BEBE-498A5BCE0F98}"/>
    <cellStyle name="Comma 5 2 7" xfId="30571" xr:uid="{02BF2878-498D-48D7-8F68-577919C83D6F}"/>
    <cellStyle name="Comma 5 2 7 2" xfId="30610" xr:uid="{C0CD91E5-D6C5-434A-96EB-1B3A036C6BBA}"/>
    <cellStyle name="Comma 5 2 7 3" xfId="30629" xr:uid="{F8EDEA31-A8F6-431F-BA36-CFAAABCD185E}"/>
    <cellStyle name="Comma 5 2 7 4" xfId="30936" xr:uid="{47F7B796-4D4E-4909-966E-3439D41D5605}"/>
    <cellStyle name="Comma 5 2 8" xfId="30546" xr:uid="{B1DF5FDB-1841-4554-815D-7CDC6C437CC6}"/>
    <cellStyle name="Comma 5 2 9" xfId="30578" xr:uid="{A369C976-3FD5-4322-AB61-3F6F862BE607}"/>
    <cellStyle name="Comma 5 20" xfId="12385" xr:uid="{302159E2-6CC0-46FF-9364-3A8433ED91B2}"/>
    <cellStyle name="Comma 5 3" xfId="461" xr:uid="{00000000-0005-0000-0000-0000F0010000}"/>
    <cellStyle name="Comma 5 3 10" xfId="4854" xr:uid="{2846F87B-F3CD-4BF8-9488-62CC1D0AA1F2}"/>
    <cellStyle name="Comma 5 3 10 2" xfId="14146" xr:uid="{50684423-3D64-4A82-B41B-9419936B23DE}"/>
    <cellStyle name="Comma 5 3 11" xfId="6599" xr:uid="{693DB301-C91E-4232-BB0E-39CDBBE5076F}"/>
    <cellStyle name="Comma 5 3 11 2" xfId="16979" xr:uid="{3AE9192F-FC94-46DB-A683-7733A5EFF8B5}"/>
    <cellStyle name="Comma 5 3 12" xfId="9432" xr:uid="{34D918AF-B59B-4DA7-96F7-480CE83D0911}"/>
    <cellStyle name="Comma 5 3 12 2" xfId="19812" xr:uid="{1F161FA1-6088-47C1-BDE8-F54460BB08FE}"/>
    <cellStyle name="Comma 5 3 13" xfId="25308" xr:uid="{D7859DD7-1B89-4767-A0D2-196C4B8D2D83}"/>
    <cellStyle name="Comma 5 3 14" xfId="12411" xr:uid="{9909FE86-2089-41F8-9D0E-7276470C2221}"/>
    <cellStyle name="Comma 5 3 2" xfId="462" xr:uid="{00000000-0005-0000-0000-0000F1010000}"/>
    <cellStyle name="Comma 5 3 2 10" xfId="6600" xr:uid="{82695B62-7D76-42AB-BEFC-75E567F2A3C5}"/>
    <cellStyle name="Comma 5 3 2 10 2" xfId="16980" xr:uid="{9AD20C4B-E731-46C2-8BEC-0FFD687EC178}"/>
    <cellStyle name="Comma 5 3 2 11" xfId="9433" xr:uid="{AED80BCA-D092-4C6C-971E-3050E72CFF57}"/>
    <cellStyle name="Comma 5 3 2 11 2" xfId="19813" xr:uid="{987CAEBC-5AB8-49B8-B758-D587955279AF}"/>
    <cellStyle name="Comma 5 3 2 12" xfId="23919" xr:uid="{56197C97-EB7B-40EC-AFA2-7AEAB10C8886}"/>
    <cellStyle name="Comma 5 3 2 13" xfId="12471" xr:uid="{EFBC7B92-3047-49CF-805D-2C6A6223921F}"/>
    <cellStyle name="Comma 5 3 2 2" xfId="463" xr:uid="{00000000-0005-0000-0000-0000F2010000}"/>
    <cellStyle name="Comma 5 3 2 2 10" xfId="13036" xr:uid="{86B57A63-967D-49F1-9028-3928CA4FAF65}"/>
    <cellStyle name="Comma 5 3 2 2 2" xfId="1598" xr:uid="{00000000-0005-0000-0000-0000F3010000}"/>
    <cellStyle name="Comma 5 3 2 2 2 2" xfId="3014" xr:uid="{00000000-0005-0000-0000-000093010000}"/>
    <cellStyle name="Comma 5 3 2 2 2 2 2" xfId="6157" xr:uid="{4ACBE935-4C4A-4B58-AA67-CBC1AD567848}"/>
    <cellStyle name="Comma 5 3 2 2 2 2 2 2" xfId="25951" xr:uid="{A03F8AD1-6D73-462F-AC3F-273225650954}"/>
    <cellStyle name="Comma 5 3 2 2 2 2 2 3" xfId="25884" xr:uid="{4BB2DC81-1E90-4372-9987-27A20831971A}"/>
    <cellStyle name="Comma 5 3 2 2 2 2 2 4" xfId="15641" xr:uid="{4AF74E66-2D4F-40C8-B6A6-07DB4000C240}"/>
    <cellStyle name="Comma 5 3 2 2 2 2 3" xfId="8094" xr:uid="{9E795528-EFE8-49EC-A3CC-54ADBF1342DE}"/>
    <cellStyle name="Comma 5 3 2 2 2 2 3 2" xfId="28776" xr:uid="{0CBF15F0-D411-4526-93F7-EFED3C06D888}"/>
    <cellStyle name="Comma 5 3 2 2 2 2 3 3" xfId="27264" xr:uid="{4C183DF4-8D04-46F2-A7C1-5EE37A5A7CDB}"/>
    <cellStyle name="Comma 5 3 2 2 2 2 3 4" xfId="18474" xr:uid="{18E6D797-2AE3-43E1-A6BE-04E5FC2EB0F6}"/>
    <cellStyle name="Comma 5 3 2 2 2 2 4" xfId="10927" xr:uid="{AFB79152-8464-4800-9AF1-921E7BAF005A}"/>
    <cellStyle name="Comma 5 3 2 2 2 2 4 2" xfId="21307" xr:uid="{39BF4066-2DEB-466C-B501-D053D1037734}"/>
    <cellStyle name="Comma 5 3 2 2 2 2 5" xfId="24318" xr:uid="{E61FFCE0-15C8-4B0D-A412-90E5D4DF8AD6}"/>
    <cellStyle name="Comma 5 3 2 2 2 2 6" xfId="13517" xr:uid="{4E597990-8807-4D77-97E7-E28E02E3D3DD}"/>
    <cellStyle name="Comma 5 3 2 2 2 3" xfId="2666" xr:uid="{00000000-0005-0000-0000-000092010000}"/>
    <cellStyle name="Comma 5 3 2 2 2 3 2" xfId="7790" xr:uid="{A991F633-EC7B-4AE2-AF36-3AFF910B0ED8}"/>
    <cellStyle name="Comma 5 3 2 2 2 3 2 2" xfId="27574" xr:uid="{55463535-088B-4D65-8D51-0F8E527C73E6}"/>
    <cellStyle name="Comma 5 3 2 2 2 3 2 3" xfId="27857" xr:uid="{520E163C-1648-451D-9381-D1B444BA6975}"/>
    <cellStyle name="Comma 5 3 2 2 2 3 2 4" xfId="18170" xr:uid="{D8D0AAD4-15A0-4209-9D40-CC4375AD633E}"/>
    <cellStyle name="Comma 5 3 2 2 2 3 3" xfId="10623" xr:uid="{23424A55-1186-4AE1-8B15-D60B73FB2413}"/>
    <cellStyle name="Comma 5 3 2 2 2 3 3 2" xfId="21003" xr:uid="{D45E85F7-0528-446F-8AEF-F2444471BE38}"/>
    <cellStyle name="Comma 5 3 2 2 2 3 4" xfId="24772" xr:uid="{F6C426D8-D850-4C02-A12E-6C68D7A11502}"/>
    <cellStyle name="Comma 5 3 2 2 2 3 5" xfId="15337" xr:uid="{16A4BAA9-88C4-414D-BFF5-062C8FED3C61}"/>
    <cellStyle name="Comma 5 3 2 2 2 4" xfId="3629" xr:uid="{00000000-0005-0000-0000-0000F3010000}"/>
    <cellStyle name="Comma 5 3 2 2 2 5" xfId="4251" xr:uid="{9B0E90D9-C0F7-49FF-A548-FF90C88E6C49}"/>
    <cellStyle name="Comma 5 3 2 2 2 5 2" xfId="9023" xr:uid="{DB214821-C42B-4F8D-9BBF-71FC6C4AEED3}"/>
    <cellStyle name="Comma 5 3 2 2 2 5 2 2" xfId="19403" xr:uid="{3CCFE505-B22F-4BE5-BFD5-27F625009463}"/>
    <cellStyle name="Comma 5 3 2 2 2 5 2 3" xfId="31027" xr:uid="{D5BC14E3-2A5D-4C04-A1B3-FB7278D938D5}"/>
    <cellStyle name="Comma 5 3 2 2 2 5 2 4" xfId="30662" xr:uid="{88978C8C-DE0D-41D5-B666-4404FA6D88AC}"/>
    <cellStyle name="Comma 5 3 2 2 2 5 3" xfId="11856" xr:uid="{879F1394-5F75-4E90-ACCF-2DB416637DF2}"/>
    <cellStyle name="Comma 5 3 2 2 2 5 3 2" xfId="22236" xr:uid="{A8BFC29A-4346-4751-A9D7-8EBC270E9334}"/>
    <cellStyle name="Comma 5 3 2 2 2 5 4" xfId="16570" xr:uid="{3BACECC7-6A25-4BBD-A5D0-C82353F7F629}"/>
    <cellStyle name="Comma 5 3 2 2 2 6" xfId="5545" xr:uid="{4AA9B774-4921-4980-9DB7-0CEF866568F6}"/>
    <cellStyle name="Comma 5 3 2 2 2 6 2" xfId="29892" xr:uid="{9C519322-6E9C-4E0B-84A2-5A544F46923B}"/>
    <cellStyle name="Comma 5 3 2 2 2 6 2 2" xfId="30955" xr:uid="{405A5DEB-8EC3-4ABC-8B7D-3B894A42504F}"/>
    <cellStyle name="Comma 5 3 2 2 2 7" xfId="23724" xr:uid="{8A8F9509-66DC-46AC-A9A7-817B49144E49}"/>
    <cellStyle name="Comma 5 3 2 2 2 8" xfId="13067" xr:uid="{B50D4B53-697A-42B9-9F93-70A744787325}"/>
    <cellStyle name="Comma 5 3 2 2 3" xfId="1599" xr:uid="{00000000-0005-0000-0000-0000F4010000}"/>
    <cellStyle name="Comma 5 3 2 2 3 2" xfId="3015" xr:uid="{00000000-0005-0000-0000-000094010000}"/>
    <cellStyle name="Comma 5 3 2 2 3 2 2" xfId="8095" xr:uid="{7BF9BB9B-26F6-4A7B-B741-6401840D44C4}"/>
    <cellStyle name="Comma 5 3 2 2 3 2 2 2" xfId="28777" xr:uid="{97F5D130-40E9-49C6-BF88-F44C1C5917AA}"/>
    <cellStyle name="Comma 5 3 2 2 3 2 2 3" xfId="27873" xr:uid="{1C2254A3-A181-4089-A9AD-37492C817900}"/>
    <cellStyle name="Comma 5 3 2 2 3 2 2 4" xfId="18475" xr:uid="{EF665B60-996B-4090-9883-5AF6CE2B9F40}"/>
    <cellStyle name="Comma 5 3 2 2 3 2 3" xfId="10928" xr:uid="{F7202109-0539-401A-8DA8-FE6FE6E715B4}"/>
    <cellStyle name="Comma 5 3 2 2 3 2 3 2" xfId="21308" xr:uid="{7E1FA1D7-80F6-4007-BA48-786A08D6E488}"/>
    <cellStyle name="Comma 5 3 2 2 3 2 4" xfId="23282" xr:uid="{E29E3FB4-1142-46D5-B9BC-FBCC0D3E4AF6}"/>
    <cellStyle name="Comma 5 3 2 2 3 2 5" xfId="15642" xr:uid="{F739DFD7-5A02-4961-B2FF-23F1CB84962A}"/>
    <cellStyle name="Comma 5 3 2 2 3 3" xfId="2082" xr:uid="{00000000-0005-0000-0000-0000F4010000}"/>
    <cellStyle name="Comma 5 3 2 2 3 4" xfId="4391" xr:uid="{933C8226-C46F-4342-AB1B-1DC1B1F37B70}"/>
    <cellStyle name="Comma 5 3 2 2 3 4 2" xfId="9163" xr:uid="{08B4E032-80CB-4825-8075-E7E720E1D674}"/>
    <cellStyle name="Comma 5 3 2 2 3 4 2 2" xfId="19543" xr:uid="{5E6B521C-CC61-48D2-A240-A3DE4FF65289}"/>
    <cellStyle name="Comma 5 3 2 2 3 4 2 3" xfId="31057" xr:uid="{7B903B43-0C6D-49A6-9727-D8D888B7F2E1}"/>
    <cellStyle name="Comma 5 3 2 2 3 4 2 4" xfId="30663" xr:uid="{041D7F03-0160-44D8-BDD1-0265CDA0BADC}"/>
    <cellStyle name="Comma 5 3 2 2 3 4 3" xfId="11996" xr:uid="{86F94323-154D-4FD7-B637-754FD397809D}"/>
    <cellStyle name="Comma 5 3 2 2 3 4 3 2" xfId="22376" xr:uid="{6E1276EF-499F-4B69-A23D-99DCD957C31B}"/>
    <cellStyle name="Comma 5 3 2 2 3 4 4" xfId="16710" xr:uid="{BFA2BFEE-AA3F-48EB-B522-19E3AA60155E}"/>
    <cellStyle name="Comma 5 3 2 2 3 5" xfId="5546" xr:uid="{87BB5A44-0A84-4354-8A20-3DE740BDB9D5}"/>
    <cellStyle name="Comma 5 3 2 2 3 5 2" xfId="29933" xr:uid="{494685AF-0887-4B2F-B673-AAA2D6A71859}"/>
    <cellStyle name="Comma 5 3 2 2 3 6" xfId="25167" xr:uid="{35E2B19E-F3CF-4FCD-A416-6AA019C43B9E}"/>
    <cellStyle name="Comma 5 3 2 2 3 7" xfId="13518" xr:uid="{81206A3F-C747-4698-B559-B3F885CD8D9A}"/>
    <cellStyle name="Comma 5 3 2 2 4" xfId="1597" xr:uid="{00000000-0005-0000-0000-0000F5010000}"/>
    <cellStyle name="Comma 5 3 2 2 4 2" xfId="3013" xr:uid="{00000000-0005-0000-0000-000095010000}"/>
    <cellStyle name="Comma 5 3 2 2 4 2 2" xfId="8093" xr:uid="{E89D21E1-B455-4D7D-9B2F-B8E34618380A}"/>
    <cellStyle name="Comma 5 3 2 2 4 2 2 2" xfId="18473" xr:uid="{F97B71C0-7501-4349-B040-6C9E49273439}"/>
    <cellStyle name="Comma 5 3 2 2 4 2 3" xfId="10926" xr:uid="{080E1EBD-51A9-4D41-8C45-D42D6FC9F519}"/>
    <cellStyle name="Comma 5 3 2 2 4 2 3 2" xfId="21306" xr:uid="{113E7A58-A99D-4BCF-A0FB-13EB1CE0409A}"/>
    <cellStyle name="Comma 5 3 2 2 4 2 4" xfId="28674" xr:uid="{8DE688C5-537B-47A8-AE3F-35341CEE66EF}"/>
    <cellStyle name="Comma 5 3 2 2 4 2 5" xfId="25943" xr:uid="{AAFF93DB-5388-405A-A1AD-12F8FD651DE5}"/>
    <cellStyle name="Comma 5 3 2 2 4 2 6" xfId="15640" xr:uid="{FDB837A0-16E1-4F02-98AD-01678890DB27}"/>
    <cellStyle name="Comma 5 3 2 2 4 3" xfId="3651" xr:uid="{00000000-0005-0000-0000-0000F5010000}"/>
    <cellStyle name="Comma 5 3 2 2 4 4" xfId="5544" xr:uid="{A02B8927-C6C9-4981-8371-BC5F4FFB90CF}"/>
    <cellStyle name="Comma 5 3 2 2 4 4 2" xfId="29932" xr:uid="{9B2CC529-1177-42F3-BD02-4244CA3CA83A}"/>
    <cellStyle name="Comma 5 3 2 2 4 5" xfId="24205" xr:uid="{EA34B4EF-3E9F-4C0B-9FF3-F638CFE397CA}"/>
    <cellStyle name="Comma 5 3 2 2 4 6" xfId="13516" xr:uid="{970BC1FE-57FD-4E25-9E11-06B96A5F0C91}"/>
    <cellStyle name="Comma 5 3 2 2 5" xfId="4237" xr:uid="{8B6E58F7-0192-48F8-B6FC-70C1E0C133D5}"/>
    <cellStyle name="Comma 5 3 2 2 5 2" xfId="9009" xr:uid="{55FBEF45-EC69-4E11-8A17-A2E69465326C}"/>
    <cellStyle name="Comma 5 3 2 2 5 2 2" xfId="29080" xr:uid="{2407A847-EA3F-4F61-90DC-C97610FFA662}"/>
    <cellStyle name="Comma 5 3 2 2 5 2 3" xfId="28457" xr:uid="{B7915A89-7465-4B46-84A0-1E8D8551BF38}"/>
    <cellStyle name="Comma 5 3 2 2 5 2 4" xfId="19389" xr:uid="{3D06A3B1-A1DD-475F-9DD4-C89790FEBBE5}"/>
    <cellStyle name="Comma 5 3 2 2 5 2 5" xfId="31025" xr:uid="{5C44E956-2742-49E9-8428-22740D671C8D}"/>
    <cellStyle name="Comma 5 3 2 2 5 3" xfId="11842" xr:uid="{E403C161-1D3D-4082-B650-A1F1DFC3CB8D}"/>
    <cellStyle name="Comma 5 3 2 2 5 3 2" xfId="22222" xr:uid="{1AA8CE2E-465D-43DC-B1AC-5FDDB5246458}"/>
    <cellStyle name="Comma 5 3 2 2 5 4" xfId="22670" xr:uid="{3AD68E01-C7E2-4706-BA90-4956E1ADB08D}"/>
    <cellStyle name="Comma 5 3 2 2 5 5" xfId="16556" xr:uid="{EE68A2B4-8AF6-4162-878E-A65980BC098E}"/>
    <cellStyle name="Comma 5 3 2 2 6" xfId="4856" xr:uid="{708195BE-D60E-45FC-849B-1AAC97801F00}"/>
    <cellStyle name="Comma 5 3 2 2 6 2" xfId="28558" xr:uid="{BD568B2A-F9B1-4D17-B640-3623EE7CAC30}"/>
    <cellStyle name="Comma 5 3 2 2 6 3" xfId="26165" xr:uid="{27C47F0C-B9F6-4597-822F-2C5F7C5FB64F}"/>
    <cellStyle name="Comma 5 3 2 2 6 4" xfId="14148" xr:uid="{63953720-10EC-4643-9AEE-69438185FB2A}"/>
    <cellStyle name="Comma 5 3 2 2 7" xfId="6601" xr:uid="{98B5AC0E-D832-4D8B-A0D5-351EC6061F08}"/>
    <cellStyle name="Comma 5 3 2 2 7 2" xfId="28194" xr:uid="{263BDD9F-C289-4B89-BC07-2907BA8F8736}"/>
    <cellStyle name="Comma 5 3 2 2 7 3" xfId="26025" xr:uid="{1E22E622-71C9-4916-8A9F-4FB5D10C03E0}"/>
    <cellStyle name="Comma 5 3 2 2 7 4" xfId="16981" xr:uid="{F96EF380-ECEA-4B8A-B4D9-F0425A7C9CFC}"/>
    <cellStyle name="Comma 5 3 2 2 8" xfId="9434" xr:uid="{112738C0-1CC2-44AE-AF8B-F23ECC39055F}"/>
    <cellStyle name="Comma 5 3 2 2 8 2" xfId="19814" xr:uid="{49B65756-72B0-4442-A8AC-48CA29401AB9}"/>
    <cellStyle name="Comma 5 3 2 2 9" xfId="23278" xr:uid="{EA252DCF-1D4A-43F0-A927-AF12D7AE13F8}"/>
    <cellStyle name="Comma 5 3 2 3" xfId="1600" xr:uid="{00000000-0005-0000-0000-0000F6010000}"/>
    <cellStyle name="Comma 5 3 2 3 2" xfId="3016" xr:uid="{00000000-0005-0000-0000-000097010000}"/>
    <cellStyle name="Comma 5 3 2 3 2 2" xfId="6158" xr:uid="{61D413E5-DB6E-492C-8B47-02BFADD98E21}"/>
    <cellStyle name="Comma 5 3 2 3 2 2 2" xfId="25666" xr:uid="{ECD3007B-AB55-4924-8E44-EED1B3DC4895}"/>
    <cellStyle name="Comma 5 3 2 3 2 2 2 2" xfId="26048" xr:uid="{36AB2384-EEB9-48E6-9997-4A4F24685914}"/>
    <cellStyle name="Comma 5 3 2 3 2 2 2 3" xfId="31161" xr:uid="{6B1BD7C4-2E44-416A-8483-EDEB32572E10}"/>
    <cellStyle name="Comma 5 3 2 3 2 2 3" xfId="28227" xr:uid="{63A53D60-5E09-4E12-ACDB-9B7AC43BF2CD}"/>
    <cellStyle name="Comma 5 3 2 3 2 2 4" xfId="15643" xr:uid="{EFA7C0C6-9201-495A-A865-995833A44D24}"/>
    <cellStyle name="Comma 5 3 2 3 2 3" xfId="8096" xr:uid="{B86FB38A-9BC1-4484-8EA8-4961DCEEA2B6}"/>
    <cellStyle name="Comma 5 3 2 3 2 3 2" xfId="28778" xr:uid="{8E8F1AE3-0968-4CC5-8846-550B57BF6B4B}"/>
    <cellStyle name="Comma 5 3 2 3 2 3 3" xfId="26721" xr:uid="{0D322364-39A8-470B-B24C-D568B9D2FEC7}"/>
    <cellStyle name="Comma 5 3 2 3 2 3 4" xfId="18476" xr:uid="{E0830030-E6EA-49BD-9317-AC595E66A444}"/>
    <cellStyle name="Comma 5 3 2 3 2 4" xfId="10929" xr:uid="{FE919D4E-E0F3-474A-AE0E-73AD100D68B2}"/>
    <cellStyle name="Comma 5 3 2 3 2 4 2" xfId="21309" xr:uid="{40EFF97C-5646-4488-A410-46C0045165E4}"/>
    <cellStyle name="Comma 5 3 2 3 2 5" xfId="24027" xr:uid="{CD10D5B4-473A-4837-9D31-ADDEF8B2B89E}"/>
    <cellStyle name="Comma 5 3 2 3 2 6" xfId="13519" xr:uid="{F2D4A119-DAE8-4320-9336-1EC7D87368E9}"/>
    <cellStyle name="Comma 5 3 2 3 3" xfId="2665" xr:uid="{00000000-0005-0000-0000-000096010000}"/>
    <cellStyle name="Comma 5 3 2 3 3 2" xfId="7789" xr:uid="{9AACB940-3DD7-460F-BF72-CB1198BE3E42}"/>
    <cellStyle name="Comma 5 3 2 3 3 2 2" xfId="28427" xr:uid="{1023DED4-034C-46C0-85AC-E55C64504142}"/>
    <cellStyle name="Comma 5 3 2 3 3 2 3" xfId="27882" xr:uid="{0134A244-51A5-4514-91B5-7BF4B14291DF}"/>
    <cellStyle name="Comma 5 3 2 3 3 2 4" xfId="18169" xr:uid="{CD83C855-375E-42AB-82A6-EC06AC3537AF}"/>
    <cellStyle name="Comma 5 3 2 3 3 3" xfId="10622" xr:uid="{7D0E0F47-584A-4397-86E5-2949A996BB3E}"/>
    <cellStyle name="Comma 5 3 2 3 3 3 2" xfId="21002" xr:uid="{ADF39D8E-AE79-4AB7-AD70-FF8655E0AFED}"/>
    <cellStyle name="Comma 5 3 2 3 3 4" xfId="25382" xr:uid="{D656B3E5-9EF2-4DD3-BA23-B63C217627B7}"/>
    <cellStyle name="Comma 5 3 2 3 3 5" xfId="15336" xr:uid="{893B97A2-BE70-498A-8C77-CAFC1444F47C}"/>
    <cellStyle name="Comma 5 3 2 3 4" xfId="3610" xr:uid="{00000000-0005-0000-0000-0000F6010000}"/>
    <cellStyle name="Comma 5 3 2 3 5" xfId="4250" xr:uid="{44E3EAE7-C7AC-466B-AE28-FC315EF010FC}"/>
    <cellStyle name="Comma 5 3 2 3 5 2" xfId="9022" xr:uid="{889AFE3D-6BB3-4C48-92E0-0E45863380EE}"/>
    <cellStyle name="Comma 5 3 2 3 5 2 2" xfId="19402" xr:uid="{E5D4D153-2C86-4B7D-9F94-8A5AD69EF39D}"/>
    <cellStyle name="Comma 5 3 2 3 5 2 3" xfId="31026" xr:uid="{DE62BA68-8C4C-4A75-84AA-7F79DFE185D2}"/>
    <cellStyle name="Comma 5 3 2 3 5 2 4" xfId="30664" xr:uid="{40E91CE9-FAE0-4A4A-BB16-C0782A9D60D7}"/>
    <cellStyle name="Comma 5 3 2 3 5 3" xfId="11855" xr:uid="{DADCD709-37B4-4618-B5FD-4AE2F0C1050E}"/>
    <cellStyle name="Comma 5 3 2 3 5 3 2" xfId="22235" xr:uid="{CB66ED33-56C5-423C-9D31-29B86F28C6AA}"/>
    <cellStyle name="Comma 5 3 2 3 5 4" xfId="16569" xr:uid="{C5B36E00-2B2E-4003-81E3-B89E0D229188}"/>
    <cellStyle name="Comma 5 3 2 3 6" xfId="5547" xr:uid="{B675D260-A30F-4DB2-8CCD-E217F8346325}"/>
    <cellStyle name="Comma 5 3 2 3 6 2" xfId="29717" xr:uid="{E2CF8A21-A49D-4062-A218-0B7CB0D745A6}"/>
    <cellStyle name="Comma 5 3 2 3 6 2 2" xfId="30956" xr:uid="{8F8C2ECC-CE5A-415D-A9CD-A9A3EDB1C7F9}"/>
    <cellStyle name="Comma 5 3 2 3 7" xfId="25268" xr:uid="{3CB50019-DC2C-4BE2-BB7E-167334EBA095}"/>
    <cellStyle name="Comma 5 3 2 3 8" xfId="13066" xr:uid="{C7A9DA37-CC33-48B6-8AFD-0CC48BE10F24}"/>
    <cellStyle name="Comma 5 3 2 4" xfId="1601" xr:uid="{00000000-0005-0000-0000-0000F7010000}"/>
    <cellStyle name="Comma 5 3 2 4 2" xfId="3017" xr:uid="{00000000-0005-0000-0000-000098010000}"/>
    <cellStyle name="Comma 5 3 2 4 2 2" xfId="8097" xr:uid="{C7649695-9281-40EA-BB91-55CC922A7359}"/>
    <cellStyle name="Comma 5 3 2 4 2 2 2" xfId="28779" xr:uid="{73990E74-1063-4255-A950-145D40281FFC}"/>
    <cellStyle name="Comma 5 3 2 4 2 2 2 2" xfId="31214" xr:uid="{C3151A16-BBA8-47F1-A872-2F3F10860F06}"/>
    <cellStyle name="Comma 5 3 2 4 2 2 2 3" xfId="30666" xr:uid="{1B5DB8C6-AAB9-479C-98EA-E8DAB47A0D09}"/>
    <cellStyle name="Comma 5 3 2 4 2 2 3" xfId="28347" xr:uid="{6684CE6F-2062-42C8-A041-7C5C9ADAC89D}"/>
    <cellStyle name="Comma 5 3 2 4 2 2 4" xfId="18477" xr:uid="{A58B8445-4EA5-4F14-B674-E98BB3523479}"/>
    <cellStyle name="Comma 5 3 2 4 2 3" xfId="10930" xr:uid="{170AFC33-D754-4BB6-ADAD-71308ACC902B}"/>
    <cellStyle name="Comma 5 3 2 4 2 3 2" xfId="21310" xr:uid="{382608E5-F476-4240-AC66-B91D74DE86B0}"/>
    <cellStyle name="Comma 5 3 2 4 2 4" xfId="25770" xr:uid="{732E71AD-9C09-4D82-AB83-AE567D70BE03}"/>
    <cellStyle name="Comma 5 3 2 4 2 5" xfId="15644" xr:uid="{CDBE3585-32BB-4492-839A-0E8CFA0B33E5}"/>
    <cellStyle name="Comma 5 3 2 4 3" xfId="2154" xr:uid="{00000000-0005-0000-0000-0000F7010000}"/>
    <cellStyle name="Comma 5 3 2 4 4" xfId="4392" xr:uid="{A11BE978-7C2A-4394-B26B-C7F4156424D0}"/>
    <cellStyle name="Comma 5 3 2 4 4 2" xfId="9164" xr:uid="{ABCD93B8-6116-4838-BC4E-BD3F86BD9464}"/>
    <cellStyle name="Comma 5 3 2 4 4 2 2" xfId="19544" xr:uid="{7303CAFF-93EF-4D28-99B6-A7799A67C027}"/>
    <cellStyle name="Comma 5 3 2 4 4 2 3" xfId="31058" xr:uid="{266785F0-BEB9-43B7-A016-7C4C3192ADB9}"/>
    <cellStyle name="Comma 5 3 2 4 4 2 4" xfId="30665" xr:uid="{3AD4EE4D-9551-418A-A0B9-356D5465EE87}"/>
    <cellStyle name="Comma 5 3 2 4 4 3" xfId="11997" xr:uid="{F2C5D82A-3446-44EE-ADA2-622A64BC7972}"/>
    <cellStyle name="Comma 5 3 2 4 4 3 2" xfId="22377" xr:uid="{D3A438AE-22B9-4BF7-9A7E-B7A500B209C5}"/>
    <cellStyle name="Comma 5 3 2 4 4 4" xfId="16711" xr:uid="{688E38BA-6390-4979-8098-4A0E3F26AF46}"/>
    <cellStyle name="Comma 5 3 2 4 5" xfId="5548" xr:uid="{24FE49EC-6989-4913-AFE3-094A4DA83C58}"/>
    <cellStyle name="Comma 5 3 2 4 5 2" xfId="29934" xr:uid="{33DA0D6C-2126-4F0E-A5AD-154CF23F8B14}"/>
    <cellStyle name="Comma 5 3 2 4 5 2 2" xfId="30957" xr:uid="{B6288167-F3EF-48C0-9EAE-9F49B165C7FC}"/>
    <cellStyle name="Comma 5 3 2 4 6" xfId="23773" xr:uid="{CCFD7A9C-E3C1-4C88-93AF-DC3BE8DD6499}"/>
    <cellStyle name="Comma 5 3 2 4 7" xfId="13520" xr:uid="{2C9F4BCD-5F48-4543-A7F2-D47531FE48C9}"/>
    <cellStyle name="Comma 5 3 2 5" xfId="1596" xr:uid="{00000000-0005-0000-0000-0000F8010000}"/>
    <cellStyle name="Comma 5 3 2 5 2" xfId="3012" xr:uid="{00000000-0005-0000-0000-000099010000}"/>
    <cellStyle name="Comma 5 3 2 5 2 2" xfId="8092" xr:uid="{C79E0C8B-DE33-4890-BAA4-05C189D1E714}"/>
    <cellStyle name="Comma 5 3 2 5 2 2 2" xfId="18472" xr:uid="{7EF0285E-B82D-4ADC-AE91-8D0851496857}"/>
    <cellStyle name="Comma 5 3 2 5 2 3" xfId="10925" xr:uid="{A9FFAA07-10E2-4625-9206-79875381F6C4}"/>
    <cellStyle name="Comma 5 3 2 5 2 3 2" xfId="21305" xr:uid="{3ABF3A2F-5123-4D62-A035-B10E9ECD90ED}"/>
    <cellStyle name="Comma 5 3 2 5 2 4" xfId="28562" xr:uid="{0471347A-EF47-40DE-B68E-DDD0854A5373}"/>
    <cellStyle name="Comma 5 3 2 5 2 5" xfId="27094" xr:uid="{58216308-30EB-43DB-A323-330DCF8340DF}"/>
    <cellStyle name="Comma 5 3 2 5 2 6" xfId="15639" xr:uid="{A31B7C43-EE6B-4F45-9CDF-31D1101A763E}"/>
    <cellStyle name="Comma 5 3 2 5 3" xfId="3628" xr:uid="{00000000-0005-0000-0000-0000F8010000}"/>
    <cellStyle name="Comma 5 3 2 5 4" xfId="5543" xr:uid="{FAF9A496-4265-4C3D-953B-05827F327311}"/>
    <cellStyle name="Comma 5 3 2 5 4 2" xfId="29931" xr:uid="{25AF1F10-0E1C-4936-BC83-2F9C841885FC}"/>
    <cellStyle name="Comma 5 3 2 5 5" xfId="24468" xr:uid="{AFB6647A-227D-41B4-B74F-6277070C58F5}"/>
    <cellStyle name="Comma 5 3 2 5 6" xfId="13515" xr:uid="{8580C680-8BC7-47F0-9872-44A355965C65}"/>
    <cellStyle name="Comma 5 3 2 6" xfId="2545" xr:uid="{00000000-0005-0000-0000-00009A010000}"/>
    <cellStyle name="Comma 5 3 2 6 2" xfId="5817" xr:uid="{B42CD3E3-B5A0-4D7F-8ED6-F0A83CF718C6}"/>
    <cellStyle name="Comma 5 3 2 6 2 2" xfId="28225" xr:uid="{A3F780B0-638F-4FD6-864E-68C5B39D6DCA}"/>
    <cellStyle name="Comma 5 3 2 6 2 2 2" xfId="31203" xr:uid="{53FEDC8F-7233-40C0-B6A8-00E9C84B4D91}"/>
    <cellStyle name="Comma 5 3 2 6 2 2 3" xfId="30667" xr:uid="{55A9D467-3BFB-4E0E-9EC3-17611FFA3CE0}"/>
    <cellStyle name="Comma 5 3 2 6 2 3" xfId="26314" xr:uid="{B534AB36-6FE0-4D08-B9F6-3B18A67C9BC7}"/>
    <cellStyle name="Comma 5 3 2 6 2 4" xfId="15217" xr:uid="{19F8B05B-7B1B-413C-8AEF-99A00CA1990A}"/>
    <cellStyle name="Comma 5 3 2 6 3" xfId="7670" xr:uid="{B119D217-FEE9-4F39-9C46-B07449B1D556}"/>
    <cellStyle name="Comma 5 3 2 6 3 2" xfId="18050" xr:uid="{8137A127-67FA-4FC0-9A4B-CF57A49A2EA3}"/>
    <cellStyle name="Comma 5 3 2 6 4" xfId="10503" xr:uid="{AFE80641-2117-4BB7-8F7D-9121896F10AB}"/>
    <cellStyle name="Comma 5 3 2 6 4 2" xfId="20883" xr:uid="{2522E95E-9C3D-499A-8E4E-9A06D5634F9F}"/>
    <cellStyle name="Comma 5 3 2 6 5" xfId="22986" xr:uid="{49B7F587-D701-4986-A250-A409BE3237B0}"/>
    <cellStyle name="Comma 5 3 2 6 6" xfId="12933" xr:uid="{5B135D3C-09AD-4E30-BB6B-60138CF8FFB5}"/>
    <cellStyle name="Comma 5 3 2 7" xfId="2239" xr:uid="{00000000-0005-0000-0000-000090010000}"/>
    <cellStyle name="Comma 5 3 2 7 2" xfId="7366" xr:uid="{EBB7595B-8065-4FFE-912A-3A960CFAF648}"/>
    <cellStyle name="Comma 5 3 2 7 2 2" xfId="17746" xr:uid="{F4A253BF-AA6D-44B8-88D2-5771908DBA10}"/>
    <cellStyle name="Comma 5 3 2 7 3" xfId="10199" xr:uid="{08E08A14-B7D5-4DC3-8546-79A2B7CA1538}"/>
    <cellStyle name="Comma 5 3 2 7 3 2" xfId="20579" xr:uid="{19789572-D886-48F5-AF6F-5C39143B76A0}"/>
    <cellStyle name="Comma 5 3 2 7 4" xfId="25550" xr:uid="{3905059D-883A-43CF-8FD1-2A2577249EE8}"/>
    <cellStyle name="Comma 5 3 2 7 5" xfId="27769" xr:uid="{5536DCEE-0E1D-4E26-B20B-64C6BD9A4356}"/>
    <cellStyle name="Comma 5 3 2 7 6" xfId="14913" xr:uid="{39D80824-8F21-4CB3-9694-DB4CEDD343F5}"/>
    <cellStyle name="Comma 5 3 2 8" xfId="3792" xr:uid="{819F03ED-7C8B-456D-823F-A9502DAE0057}"/>
    <cellStyle name="Comma 5 3 2 8 2" xfId="8628" xr:uid="{E4B0903F-6E6F-4A8E-B1B9-EE2A8455EE72}"/>
    <cellStyle name="Comma 5 3 2 8 2 2" xfId="19008" xr:uid="{8DB4F203-1121-416C-B01F-9F2B947A4396}"/>
    <cellStyle name="Comma 5 3 2 8 3" xfId="11461" xr:uid="{A35D6D00-4B8A-4B1E-8343-7C9D122B4970}"/>
    <cellStyle name="Comma 5 3 2 8 3 2" xfId="21841" xr:uid="{7A10F71C-48B8-4D48-B76C-C08E02C7E26E}"/>
    <cellStyle name="Comma 5 3 2 8 4" xfId="26923" xr:uid="{81ED6D7E-DED7-4A6D-950B-948283FEF26C}"/>
    <cellStyle name="Comma 5 3 2 8 5" xfId="27134" xr:uid="{FA637432-DA40-4BB9-A677-FFE8F7735C16}"/>
    <cellStyle name="Comma 5 3 2 8 6" xfId="16175" xr:uid="{22A43F48-9D88-40D3-91A0-EBEB420A8735}"/>
    <cellStyle name="Comma 5 3 2 9" xfId="4855" xr:uid="{D5470E20-D035-4D15-BFDA-251B57D6DBDA}"/>
    <cellStyle name="Comma 5 3 2 9 2" xfId="14147" xr:uid="{3FA9249D-3FC7-4517-AC59-94301A61B933}"/>
    <cellStyle name="Comma 5 3 3" xfId="464" xr:uid="{00000000-0005-0000-0000-0000F9010000}"/>
    <cellStyle name="Comma 5 3 3 10" xfId="9435" xr:uid="{21C97C8C-6484-4207-9292-8BAD5BA7D5B0}"/>
    <cellStyle name="Comma 5 3 3 10 2" xfId="19815" xr:uid="{DC75FED8-810B-4248-890D-5DD7BA087CF4}"/>
    <cellStyle name="Comma 5 3 3 11" xfId="22998" xr:uid="{EF9388E6-D73B-48FD-8E97-5A2B90364689}"/>
    <cellStyle name="Comma 5 3 3 12" xfId="12504" xr:uid="{69B7EA0F-CE62-4329-AF05-BA99CE648FEA}"/>
    <cellStyle name="Comma 5 3 3 2" xfId="1603" xr:uid="{00000000-0005-0000-0000-0000FA010000}"/>
    <cellStyle name="Comma 5 3 3 2 2" xfId="3019" xr:uid="{00000000-0005-0000-0000-00009D010000}"/>
    <cellStyle name="Comma 5 3 3 2 2 2" xfId="6159" xr:uid="{F0378657-A031-41C3-8F41-6A3B1C9D7262}"/>
    <cellStyle name="Comma 5 3 3 2 2 2 2" xfId="24486" xr:uid="{83A5BCE7-FA93-4046-B93F-7DBF3B6AB5B0}"/>
    <cellStyle name="Comma 5 3 3 2 2 2 2 2" xfId="28428" xr:uid="{736DE6AB-161D-4636-A9C4-28D443D12817}"/>
    <cellStyle name="Comma 5 3 3 2 2 2 2 3" xfId="31152" xr:uid="{E1BB7096-EC90-4029-B5A7-0FAD42F4C98A}"/>
    <cellStyle name="Comma 5 3 3 2 2 2 3" xfId="25861" xr:uid="{EF41CB2E-81DC-4902-9327-C9A51BC071F7}"/>
    <cellStyle name="Comma 5 3 3 2 2 2 4" xfId="15646" xr:uid="{C0FB2A2C-4C20-4F64-9D84-D761A735928E}"/>
    <cellStyle name="Comma 5 3 3 2 2 3" xfId="8099" xr:uid="{B2675BE1-25A0-44ED-A687-FABA010D7052}"/>
    <cellStyle name="Comma 5 3 3 2 2 3 2" xfId="28781" xr:uid="{CD187FE2-8FC9-4015-BA37-C9208C8B8BCD}"/>
    <cellStyle name="Comma 5 3 3 2 2 3 3" xfId="27514" xr:uid="{A9561C34-DD72-4C66-8DF2-57C9CBED73B7}"/>
    <cellStyle name="Comma 5 3 3 2 2 3 4" xfId="18479" xr:uid="{79D6A84A-3C44-4127-B3BE-F560C8722588}"/>
    <cellStyle name="Comma 5 3 3 2 2 4" xfId="10932" xr:uid="{FC1448B2-004C-4E12-9A63-CEFA1F59C4C9}"/>
    <cellStyle name="Comma 5 3 3 2 2 4 2" xfId="21312" xr:uid="{7117E778-8A37-419F-9809-286168CEAAF0}"/>
    <cellStyle name="Comma 5 3 3 2 2 5" xfId="24860" xr:uid="{B51606ED-93C3-4546-96D3-BF8C0BF40DBF}"/>
    <cellStyle name="Comma 5 3 3 2 2 6" xfId="13522" xr:uid="{D52808DA-9BA2-40FA-B25F-1CE8A6D6144A}"/>
    <cellStyle name="Comma 5 3 3 2 3" xfId="2667" xr:uid="{00000000-0005-0000-0000-00009C010000}"/>
    <cellStyle name="Comma 5 3 3 2 3 2" xfId="7791" xr:uid="{BA0259BC-20EC-4EC6-A19B-378E2BF4E5BD}"/>
    <cellStyle name="Comma 5 3 3 2 3 2 2" xfId="26040" xr:uid="{6782B069-944B-4921-902D-DAC3C150A5C8}"/>
    <cellStyle name="Comma 5 3 3 2 3 2 3" xfId="27402" xr:uid="{AB192F4A-9390-4A16-84D9-2950F8504D98}"/>
    <cellStyle name="Comma 5 3 3 2 3 2 4" xfId="18171" xr:uid="{D16734CC-6C0E-4BC9-A5A0-189B1E08715C}"/>
    <cellStyle name="Comma 5 3 3 2 3 3" xfId="10624" xr:uid="{32D673C7-F16B-40F9-AC5C-B8145FC66C24}"/>
    <cellStyle name="Comma 5 3 3 2 3 3 2" xfId="21004" xr:uid="{B3228333-204B-4211-857B-61CFE09A4DD0}"/>
    <cellStyle name="Comma 5 3 3 2 3 4" xfId="24831" xr:uid="{E9D5CFD3-D44C-4075-AD3A-C62EE31B5ADB}"/>
    <cellStyle name="Comma 5 3 3 2 3 5" xfId="15338" xr:uid="{2B66F20E-EAA4-4812-8730-8E1672063F27}"/>
    <cellStyle name="Comma 5 3 3 2 4" xfId="3580" xr:uid="{00000000-0005-0000-0000-0000FA010000}"/>
    <cellStyle name="Comma 5 3 3 2 5" xfId="4252" xr:uid="{A5CF6D28-9ECD-4973-BC14-8B113A41CBB2}"/>
    <cellStyle name="Comma 5 3 3 2 5 2" xfId="9024" xr:uid="{81DA8887-A952-4CB5-B5A0-720526160502}"/>
    <cellStyle name="Comma 5 3 3 2 5 2 2" xfId="19404" xr:uid="{9F87F3FB-8163-420F-AF07-B1B25D8E6B97}"/>
    <cellStyle name="Comma 5 3 3 2 5 2 3" xfId="31028" xr:uid="{C0D2D35F-E7B3-441D-B8A9-807C30CBF4A0}"/>
    <cellStyle name="Comma 5 3 3 2 5 2 4" xfId="30669" xr:uid="{17AF4E78-0E6D-4FCF-AFAC-0D2D6FE5164D}"/>
    <cellStyle name="Comma 5 3 3 2 5 3" xfId="11857" xr:uid="{39BC5741-8C7C-4596-95A7-4B99CB39F1EF}"/>
    <cellStyle name="Comma 5 3 3 2 5 3 2" xfId="22237" xr:uid="{02B4F7AC-9C43-4DF6-B35E-A78401953B0E}"/>
    <cellStyle name="Comma 5 3 3 2 5 4" xfId="26576" xr:uid="{715E5C5C-3872-4D4B-8066-80917DA2B00F}"/>
    <cellStyle name="Comma 5 3 3 2 5 5" xfId="26521" xr:uid="{DD64C3BF-EB63-4953-9816-A8B3F2938B93}"/>
    <cellStyle name="Comma 5 3 3 2 5 6" xfId="16571" xr:uid="{C7F6F558-EB37-4FA6-8D0D-9C76D89D3C31}"/>
    <cellStyle name="Comma 5 3 3 2 6" xfId="5550" xr:uid="{4187F2AE-FC25-459C-94F0-C08F8C49EAB6}"/>
    <cellStyle name="Comma 5 3 3 2 6 2" xfId="29718" xr:uid="{96A1D024-8268-4E76-B2EC-700DAF216034}"/>
    <cellStyle name="Comma 5 3 3 2 6 2 2" xfId="30958" xr:uid="{DAE0FF1E-EF08-43F3-A73C-BAA7B7306C91}"/>
    <cellStyle name="Comma 5 3 3 2 7" xfId="23666" xr:uid="{91BF73DA-EC0B-44F2-A377-D678D1D931C6}"/>
    <cellStyle name="Comma 5 3 3 2 8" xfId="13068" xr:uid="{5A1B561C-420F-4222-BE17-44FB8D23587F}"/>
    <cellStyle name="Comma 5 3 3 3" xfId="1604" xr:uid="{00000000-0005-0000-0000-0000FB010000}"/>
    <cellStyle name="Comma 5 3 3 3 2" xfId="3020" xr:uid="{00000000-0005-0000-0000-00009E010000}"/>
    <cellStyle name="Comma 5 3 3 3 2 2" xfId="8100" xr:uid="{71351A0E-9600-4E72-9840-11F6678BBA7E}"/>
    <cellStyle name="Comma 5 3 3 3 2 2 2" xfId="28782" xr:uid="{9AF95032-FDC7-426E-9FA5-3DDF7531EC3F}"/>
    <cellStyle name="Comma 5 3 3 3 2 2 3" xfId="27358" xr:uid="{AF8FC180-40A7-4467-8461-0F02DD4D3C6E}"/>
    <cellStyle name="Comma 5 3 3 3 2 2 4" xfId="18480" xr:uid="{BAF314CE-CF4C-437D-A00F-570FFE58EC30}"/>
    <cellStyle name="Comma 5 3 3 3 2 3" xfId="10933" xr:uid="{9B76D318-B1E9-436A-B992-2D64252C7AAD}"/>
    <cellStyle name="Comma 5 3 3 3 2 3 2" xfId="21313" xr:uid="{AE67A613-5087-430B-B428-D0B0FF8BF451}"/>
    <cellStyle name="Comma 5 3 3 3 2 4" xfId="25806" xr:uid="{2996B49C-510E-4B6E-8C70-DF8541473783}"/>
    <cellStyle name="Comma 5 3 3 3 2 5" xfId="15647" xr:uid="{439D8AF1-C819-4298-9444-E5ED4AB96272}"/>
    <cellStyle name="Comma 5 3 3 3 3" xfId="2054" xr:uid="{00000000-0005-0000-0000-0000FB010000}"/>
    <cellStyle name="Comma 5 3 3 3 4" xfId="4393" xr:uid="{E89B999B-B3E7-4A73-B66A-50781482C73F}"/>
    <cellStyle name="Comma 5 3 3 3 4 2" xfId="9165" xr:uid="{0A5DB9DD-14BB-4F28-A06E-2A646C46ABCE}"/>
    <cellStyle name="Comma 5 3 3 3 4 2 2" xfId="19545" xr:uid="{581AD4F7-33A4-49D4-A773-0A7A76E058D0}"/>
    <cellStyle name="Comma 5 3 3 3 4 2 3" xfId="31059" xr:uid="{4C1E76E2-FBC7-4E4E-BC49-BD83C1CFD7C0}"/>
    <cellStyle name="Comma 5 3 3 3 4 2 4" xfId="30670" xr:uid="{8927AF79-460F-4196-92BC-16D0CE048F72}"/>
    <cellStyle name="Comma 5 3 3 3 4 3" xfId="11998" xr:uid="{ECEED630-A621-4A01-985D-EC78683A2B49}"/>
    <cellStyle name="Comma 5 3 3 3 4 3 2" xfId="22378" xr:uid="{8BB66300-1C6C-4C6D-A151-2182056A2E3F}"/>
    <cellStyle name="Comma 5 3 3 3 4 4" xfId="16712" xr:uid="{F9F95F45-93EF-40F5-AC66-AD859F54452C}"/>
    <cellStyle name="Comma 5 3 3 3 5" xfId="5551" xr:uid="{852AF332-CD15-420F-91F8-CD9F12875AF9}"/>
    <cellStyle name="Comma 5 3 3 3 5 2" xfId="29698" xr:uid="{81B28F9D-8AA9-4910-9A48-4EE65C1022E0}"/>
    <cellStyle name="Comma 5 3 3 3 6" xfId="24381" xr:uid="{6D46F744-F4D0-4A9F-9F98-39B09CFF4FD0}"/>
    <cellStyle name="Comma 5 3 3 3 7" xfId="13523" xr:uid="{40CE92C6-202E-42EA-AB24-0F2B6A178776}"/>
    <cellStyle name="Comma 5 3 3 4" xfId="1602" xr:uid="{00000000-0005-0000-0000-0000FC010000}"/>
    <cellStyle name="Comma 5 3 3 4 2" xfId="3018" xr:uid="{00000000-0005-0000-0000-00009F010000}"/>
    <cellStyle name="Comma 5 3 3 4 2 2" xfId="8098" xr:uid="{544E758B-4173-4486-A0FD-B7C1D5A3EED0}"/>
    <cellStyle name="Comma 5 3 3 4 2 2 2" xfId="28780" xr:uid="{A34ACBBC-9EE0-472C-9E4A-0F0C3102D445}"/>
    <cellStyle name="Comma 5 3 3 4 2 2 3" xfId="26392" xr:uid="{8094F510-7D49-4500-B375-D05024E145D1}"/>
    <cellStyle name="Comma 5 3 3 4 2 2 4" xfId="18478" xr:uid="{DE0004DC-80FC-462D-ADDF-B69BDB1B718B}"/>
    <cellStyle name="Comma 5 3 3 4 2 3" xfId="10931" xr:uid="{B25731BD-804C-4A9E-94AD-51A601972723}"/>
    <cellStyle name="Comma 5 3 3 4 2 3 2" xfId="21311" xr:uid="{63806544-5C9C-47C4-A9F0-C8C812469FC6}"/>
    <cellStyle name="Comma 5 3 3 4 2 4" xfId="24978" xr:uid="{DD48F4C4-F4A9-4991-A28A-CF8D24A7DB4B}"/>
    <cellStyle name="Comma 5 3 3 4 2 5" xfId="15645" xr:uid="{A4823BE1-F88F-4F66-8ABE-6DCF50AEBAD5}"/>
    <cellStyle name="Comma 5 3 3 4 3" xfId="3703" xr:uid="{00000000-0005-0000-0000-0000FC010000}"/>
    <cellStyle name="Comma 5 3 3 4 4" xfId="5549" xr:uid="{5EA18817-182A-4DFF-8D89-0C3B4AD4769E}"/>
    <cellStyle name="Comma 5 3 3 4 4 2" xfId="29935" xr:uid="{F801DD17-8BA2-4F48-B19F-F2110F15120C}"/>
    <cellStyle name="Comma 5 3 3 4 5" xfId="22783" xr:uid="{28BD268A-AF7A-4331-B04E-590DC67114E4}"/>
    <cellStyle name="Comma 5 3 3 4 6" xfId="13521" xr:uid="{D513B4F0-EF6D-4187-B69B-9D767B48BF27}"/>
    <cellStyle name="Comma 5 3 3 5" xfId="2588" xr:uid="{00000000-0005-0000-0000-0000A0010000}"/>
    <cellStyle name="Comma 5 3 3 5 2" xfId="5853" xr:uid="{F93E9B1A-A474-44AD-9395-8F643A337802}"/>
    <cellStyle name="Comma 5 3 3 5 2 2" xfId="28751" xr:uid="{AD7343D1-0323-418F-966B-5DFEE866B907}"/>
    <cellStyle name="Comma 5 3 3 5 2 3" xfId="28709" xr:uid="{DBB1E1D6-6DF3-4BDF-8453-31841EAB8F09}"/>
    <cellStyle name="Comma 5 3 3 5 2 4" xfId="15260" xr:uid="{C78FEB5F-3916-4BD9-B5FF-ADF57A710E6D}"/>
    <cellStyle name="Comma 5 3 3 5 3" xfId="7713" xr:uid="{81760B78-A9B0-4018-A496-74E26CE4CD25}"/>
    <cellStyle name="Comma 5 3 3 5 3 2" xfId="18093" xr:uid="{BCD8DF04-D3F8-4C0A-8D37-D472ED1AA488}"/>
    <cellStyle name="Comma 5 3 3 5 4" xfId="10546" xr:uid="{8670A055-8060-4167-93CD-3AAB90DF24CC}"/>
    <cellStyle name="Comma 5 3 3 5 4 2" xfId="20926" xr:uid="{493FCFEE-0696-4A32-8BAC-C911CA24105A}"/>
    <cellStyle name="Comma 5 3 3 5 5" xfId="25160" xr:uid="{F2723F95-640E-438A-8BEA-F437A339DAA5}"/>
    <cellStyle name="Comma 5 3 3 5 6" xfId="12976" xr:uid="{C6C066F2-0406-4047-A8EC-2FB91660F9AE}"/>
    <cellStyle name="Comma 5 3 3 6" xfId="2272" xr:uid="{00000000-0005-0000-0000-00009B010000}"/>
    <cellStyle name="Comma 5 3 3 6 2" xfId="7399" xr:uid="{FAB0EE96-DD8A-40E2-B692-599100EC51FB}"/>
    <cellStyle name="Comma 5 3 3 6 2 2" xfId="17779" xr:uid="{0F830196-7FD9-443B-B78A-D7133708C2FC}"/>
    <cellStyle name="Comma 5 3 3 6 3" xfId="10232" xr:uid="{67535CCC-4C98-40AE-B35C-FD216819F253}"/>
    <cellStyle name="Comma 5 3 3 6 3 2" xfId="20612" xr:uid="{2D325197-2147-4F08-912E-F2E8AA980477}"/>
    <cellStyle name="Comma 5 3 3 6 4" xfId="23543" xr:uid="{1042610D-7F33-4480-B089-520213FF025D}"/>
    <cellStyle name="Comma 5 3 3 6 5" xfId="27224" xr:uid="{B1BAB9D3-0C62-4C88-849A-8A400AC682EA}"/>
    <cellStyle name="Comma 5 3 3 6 6" xfId="14946" xr:uid="{AB5082DF-CE94-4F51-916D-22419B9D714A}"/>
    <cellStyle name="Comma 5 3 3 7" xfId="3811" xr:uid="{BC3C2040-D90E-4060-AED6-93DE29ED2268}"/>
    <cellStyle name="Comma 5 3 3 7 2" xfId="8645" xr:uid="{71EDDCD3-CC4F-4D95-B169-0A01B59DB261}"/>
    <cellStyle name="Comma 5 3 3 7 2 2" xfId="19025" xr:uid="{175A5B1F-63F3-43FA-9B65-558145EB4872}"/>
    <cellStyle name="Comma 5 3 3 7 2 3" xfId="31002" xr:uid="{5E573AEF-FC93-4A83-AC2B-6937BAD6C83E}"/>
    <cellStyle name="Comma 5 3 3 7 2 4" xfId="30668" xr:uid="{F7EA0D66-97C4-40F3-A931-FCFE523E7601}"/>
    <cellStyle name="Comma 5 3 3 7 3" xfId="11478" xr:uid="{EAD417FE-C5D1-4E96-857A-95331B6CD7F4}"/>
    <cellStyle name="Comma 5 3 3 7 3 2" xfId="21858" xr:uid="{D52723FC-C70A-485A-891B-DE707F47651B}"/>
    <cellStyle name="Comma 5 3 3 7 4" xfId="27875" xr:uid="{8C26BB6C-E7A8-4A15-AC6D-0A61A02A7810}"/>
    <cellStyle name="Comma 5 3 3 7 5" xfId="27703" xr:uid="{2A29C485-21F3-42A8-B796-D0BF79DF086E}"/>
    <cellStyle name="Comma 5 3 3 7 6" xfId="16192" xr:uid="{26DB009D-FA95-4A62-A9AC-DBEF575AF7B8}"/>
    <cellStyle name="Comma 5 3 3 8" xfId="4857" xr:uid="{1DAA2A46-40FE-4552-920E-DD12D41D0ABB}"/>
    <cellStyle name="Comma 5 3 3 8 2" xfId="14149" xr:uid="{0EA1FB59-CBD9-436C-BF4A-2E2AF687C5E1}"/>
    <cellStyle name="Comma 5 3 3 9" xfId="6602" xr:uid="{35DA5AA4-DCFA-4B61-A537-26CFA0B983D5}"/>
    <cellStyle name="Comma 5 3 3 9 2" xfId="16982" xr:uid="{383A706C-65B6-4384-93C8-AEA46C24A694}"/>
    <cellStyle name="Comma 5 3 4" xfId="465" xr:uid="{00000000-0005-0000-0000-0000FD010000}"/>
    <cellStyle name="Comma 5 3 4 10" xfId="12662" xr:uid="{E3A457C5-1DC6-4D31-B493-CEB14676FFE2}"/>
    <cellStyle name="Comma 5 3 4 2" xfId="1606" xr:uid="{00000000-0005-0000-0000-0000FE010000}"/>
    <cellStyle name="Comma 5 3 4 2 2" xfId="3021" xr:uid="{00000000-0005-0000-0000-0000A2010000}"/>
    <cellStyle name="Comma 5 3 4 2 2 2" xfId="8101" xr:uid="{0331F688-59BC-4FE3-B4ED-DBDE87F225FE}"/>
    <cellStyle name="Comma 5 3 4 2 2 2 2" xfId="28783" xr:uid="{6A7DE4A5-9E82-4180-A907-2CFB72549A4D}"/>
    <cellStyle name="Comma 5 3 4 2 2 2 3" xfId="27841" xr:uid="{A8F0501A-D808-4877-8417-EE54528C2650}"/>
    <cellStyle name="Comma 5 3 4 2 2 2 4" xfId="18481" xr:uid="{3BD662D0-16FB-49C2-BF66-E642E1206413}"/>
    <cellStyle name="Comma 5 3 4 2 2 3" xfId="10934" xr:uid="{B20721C7-DD83-4D5E-95AF-810D14072C7F}"/>
    <cellStyle name="Comma 5 3 4 2 2 3 2" xfId="21314" xr:uid="{4C747FC6-9EE2-4CFE-A9AA-C0B508C14E23}"/>
    <cellStyle name="Comma 5 3 4 2 2 4" xfId="22880" xr:uid="{88E6124C-4E8C-4A16-949E-CBE25C6106E4}"/>
    <cellStyle name="Comma 5 3 4 2 2 5" xfId="15648" xr:uid="{D90D7B85-E6F5-4A2B-97FA-EA362F3F6127}"/>
    <cellStyle name="Comma 5 3 4 2 3" xfId="3595" xr:uid="{00000000-0005-0000-0000-0000FE010000}"/>
    <cellStyle name="Comma 5 3 4 2 4" xfId="5552" xr:uid="{35E0FB29-70AE-49EE-AD4C-77EC9E6EEAEA}"/>
    <cellStyle name="Comma 5 3 4 2 4 2" xfId="29936" xr:uid="{F7D8417D-86B8-44F3-8192-B6ED212C1704}"/>
    <cellStyle name="Comma 5 3 4 2 5" xfId="22937" xr:uid="{582C414B-198D-4637-B347-4B42CEFBB74A}"/>
    <cellStyle name="Comma 5 3 4 2 6" xfId="13524" xr:uid="{D84DC151-B278-47F9-B950-3A81B18250F8}"/>
    <cellStyle name="Comma 5 3 4 3" xfId="1607" xr:uid="{00000000-0005-0000-0000-0000FF010000}"/>
    <cellStyle name="Comma 5 3 4 3 2" xfId="2664" xr:uid="{00000000-0005-0000-0000-0000A3010000}"/>
    <cellStyle name="Comma 5 3 4 3 2 2" xfId="7788" xr:uid="{8AA74F61-6495-4F7E-A39B-B89DFF004744}"/>
    <cellStyle name="Comma 5 3 4 3 2 2 2" xfId="18168" xr:uid="{0E429779-8103-4747-B43C-F6EBCB513CD7}"/>
    <cellStyle name="Comma 5 3 4 3 2 3" xfId="10621" xr:uid="{A45B6330-0CC5-40C8-A69D-6E85EF031BC0}"/>
    <cellStyle name="Comma 5 3 4 3 2 3 2" xfId="21001" xr:uid="{2F0E2A0C-09FF-4E44-858C-81BB4579D738}"/>
    <cellStyle name="Comma 5 3 4 3 2 4" xfId="28633" xr:uid="{CE7A6B10-8A87-4297-BEC1-DA9E42555B67}"/>
    <cellStyle name="Comma 5 3 4 3 2 5" xfId="27179" xr:uid="{046E0A85-377B-433E-A7F9-442127F24884}"/>
    <cellStyle name="Comma 5 3 4 3 2 6" xfId="15335" xr:uid="{0FA2FB61-1314-4E5D-8D6A-EFBD4F4D6146}"/>
    <cellStyle name="Comma 5 3 4 3 3" xfId="2863" xr:uid="{00000000-0005-0000-0000-0000FF010000}"/>
    <cellStyle name="Comma 5 3 4 3 4" xfId="5553" xr:uid="{4D8E9BD3-63C9-4A5A-A1CD-7F725C1BEB6C}"/>
    <cellStyle name="Comma 5 3 4 3 4 2" xfId="29891" xr:uid="{28B005BD-8B7C-45F5-88C2-4C22FDFB4F10}"/>
    <cellStyle name="Comma 5 3 4 3 5" xfId="22738" xr:uid="{F2E0233A-5D31-42C9-8526-FBEE444B357C}"/>
    <cellStyle name="Comma 5 3 4 3 6" xfId="13065" xr:uid="{3A9E7DDA-C199-40C1-A7A4-35AB462E9097}"/>
    <cellStyle name="Comma 5 3 4 4" xfId="1605" xr:uid="{00000000-0005-0000-0000-000000020000}"/>
    <cellStyle name="Comma 5 3 4 4 2" xfId="4650" xr:uid="{3114D812-06FF-427C-8717-B5A3AE78D681}"/>
    <cellStyle name="Comma 5 3 4 4 2 2" xfId="9403" xr:uid="{755A4772-9956-4090-86E0-B56777673956}"/>
    <cellStyle name="Comma 5 3 4 4 2 2 2" xfId="19783" xr:uid="{7E46F6B6-485C-498F-B613-E1BEAF63E804}"/>
    <cellStyle name="Comma 5 3 4 4 2 3" xfId="12236" xr:uid="{AF7D70A5-A9E3-4116-AC18-EF98F134E557}"/>
    <cellStyle name="Comma 5 3 4 4 2 3 2" xfId="22616" xr:uid="{684292E3-A794-4384-9C3E-1EE9BE35DE1E}"/>
    <cellStyle name="Comma 5 3 4 4 2 4" xfId="16950" xr:uid="{080785A3-86CC-4292-8712-52952C8DFA39}"/>
    <cellStyle name="Comma 5 3 4 4 3" xfId="23068" xr:uid="{E1AC5A32-0335-49F7-8FAA-551698E3F7C0}"/>
    <cellStyle name="Comma 5 3 4 5" xfId="4119" xr:uid="{50AC6762-96F6-4507-990A-01F8DAFEBCCF}"/>
    <cellStyle name="Comma 5 3 4 5 2" xfId="8891" xr:uid="{568733DA-31B9-473C-B8A9-922D2E52570C}"/>
    <cellStyle name="Comma 5 3 4 5 2 2" xfId="19271" xr:uid="{4A7D6035-9E3D-47C7-8510-0B6ABD285CE8}"/>
    <cellStyle name="Comma 5 3 4 5 2 3" xfId="31005" xr:uid="{652E968E-D3FA-4707-B01D-97094D6B1424}"/>
    <cellStyle name="Comma 5 3 4 5 2 4" xfId="30671" xr:uid="{4E2D6263-25F4-463D-94D3-1CFE66A370DC}"/>
    <cellStyle name="Comma 5 3 4 5 3" xfId="11724" xr:uid="{DBFF6D81-ADC5-48C1-98D0-A780BD9804B3}"/>
    <cellStyle name="Comma 5 3 4 5 3 2" xfId="22104" xr:uid="{DC651E95-936F-4B8A-9A96-1B6E764FEFB6}"/>
    <cellStyle name="Comma 5 3 4 5 4" xfId="26228" xr:uid="{DE9C6979-592B-4537-ABBE-3101AFB3908B}"/>
    <cellStyle name="Comma 5 3 4 5 5" xfId="27929" xr:uid="{A867C619-3AC0-4C8E-BC10-124D5F1A6923}"/>
    <cellStyle name="Comma 5 3 4 5 6" xfId="16438" xr:uid="{65CAFCD8-BCF5-48B5-A2F6-7B51FAB9BE2C}"/>
    <cellStyle name="Comma 5 3 4 6" xfId="4858" xr:uid="{9A11D7C7-2F2C-4554-B860-DA57FB9EC9B5}"/>
    <cellStyle name="Comma 5 3 4 6 2" xfId="14150" xr:uid="{03648C94-FD9A-4DAD-908E-CDC4D8281447}"/>
    <cellStyle name="Comma 5 3 4 7" xfId="6603" xr:uid="{B417F8B8-E539-4FE6-92B7-7D34C566A5B1}"/>
    <cellStyle name="Comma 5 3 4 7 2" xfId="16983" xr:uid="{0B3709B3-08A6-4B88-B474-2A383A7BD0EE}"/>
    <cellStyle name="Comma 5 3 4 8" xfId="9436" xr:uid="{CEA750C3-DF05-411F-9FD7-5AC383E5B8BD}"/>
    <cellStyle name="Comma 5 3 4 8 2" xfId="19816" xr:uid="{56B0C3E0-9D69-47D7-A834-6A8D51E2137E}"/>
    <cellStyle name="Comma 5 3 4 9" xfId="25173" xr:uid="{5AA03A37-5A4A-404D-A0C2-D2A1B9AEEB9F}"/>
    <cellStyle name="Comma 5 3 5" xfId="1608" xr:uid="{00000000-0005-0000-0000-000001020000}"/>
    <cellStyle name="Comma 5 3 5 2" xfId="3022" xr:uid="{00000000-0005-0000-0000-0000A4010000}"/>
    <cellStyle name="Comma 5 3 5 2 2" xfId="8102" xr:uid="{758D0A3D-DAE7-44D0-A070-611359FDD246}"/>
    <cellStyle name="Comma 5 3 5 2 2 2" xfId="28784" xr:uid="{9062B341-5510-4E13-B903-2662C3340177}"/>
    <cellStyle name="Comma 5 3 5 2 2 2 2" xfId="31215" xr:uid="{4560F66A-A4EC-44A6-90F1-5DA7986E04EA}"/>
    <cellStyle name="Comma 5 3 5 2 2 2 3" xfId="30673" xr:uid="{DCC66FAA-4E41-4EFB-9B03-216E82F99718}"/>
    <cellStyle name="Comma 5 3 5 2 2 3" xfId="25940" xr:uid="{FBBCB61A-313E-4E94-8410-0262FF9D8802}"/>
    <cellStyle name="Comma 5 3 5 2 2 4" xfId="18482" xr:uid="{C080EA8A-3A8F-4907-904E-D727E657353D}"/>
    <cellStyle name="Comma 5 3 5 2 3" xfId="10935" xr:uid="{56CC6414-4972-4AFC-A6DD-34C624E1B419}"/>
    <cellStyle name="Comma 5 3 5 2 3 2" xfId="21315" xr:uid="{C2F48BB0-9443-4B3E-AD42-19FA47EAB766}"/>
    <cellStyle name="Comma 5 3 5 2 4" xfId="25663" xr:uid="{11363C39-2A83-45E4-A831-F7C2468C73A4}"/>
    <cellStyle name="Comma 5 3 5 2 5" xfId="15649" xr:uid="{D87C9E01-C85F-4ED0-9A81-B5F7E31832ED}"/>
    <cellStyle name="Comma 5 3 5 3" xfId="3601" xr:uid="{00000000-0005-0000-0000-000001020000}"/>
    <cellStyle name="Comma 5 3 5 4" xfId="4394" xr:uid="{2AAD49C6-F25C-4FEE-BC85-F6DD7FF6AC65}"/>
    <cellStyle name="Comma 5 3 5 4 2" xfId="9166" xr:uid="{8D231905-9E5A-4AD9-8620-5F84B5A7C17C}"/>
    <cellStyle name="Comma 5 3 5 4 2 2" xfId="19546" xr:uid="{5C116791-A505-459C-8E6E-EA12199F8041}"/>
    <cellStyle name="Comma 5 3 5 4 2 3" xfId="31060" xr:uid="{157988F9-5057-414A-B1C6-730F9F4629FF}"/>
    <cellStyle name="Comma 5 3 5 4 2 4" xfId="30672" xr:uid="{BC30637A-9309-45D6-B3EA-4136BB8A9DA2}"/>
    <cellStyle name="Comma 5 3 5 4 3" xfId="11999" xr:uid="{B917A9A5-B207-4ACF-929B-2989CF6C2283}"/>
    <cellStyle name="Comma 5 3 5 4 3 2" xfId="22379" xr:uid="{38E7E0D5-7429-44F4-AFB3-38229BE78DFC}"/>
    <cellStyle name="Comma 5 3 5 4 4" xfId="16713" xr:uid="{175FEC41-7C4F-471D-B879-5DCA32C7206B}"/>
    <cellStyle name="Comma 5 3 5 5" xfId="5554" xr:uid="{C0DE5202-95C0-4D16-83EC-A289F96C16FA}"/>
    <cellStyle name="Comma 5 3 5 5 2" xfId="29687" xr:uid="{F9F675D5-8113-4588-A3AE-224FC6F06B9F}"/>
    <cellStyle name="Comma 5 3 5 5 2 2" xfId="30959" xr:uid="{7875E500-DBEB-4CA4-AF12-2A9373028ADD}"/>
    <cellStyle name="Comma 5 3 5 6" xfId="25006" xr:uid="{6FD117B5-253E-4683-980E-CE6A211B6540}"/>
    <cellStyle name="Comma 5 3 5 7" xfId="13525" xr:uid="{0312A79F-B65F-46C8-9C32-2363B1DFCD16}"/>
    <cellStyle name="Comma 5 3 6" xfId="1609" xr:uid="{00000000-0005-0000-0000-000002020000}"/>
    <cellStyle name="Comma 5 3 6 2" xfId="2867" xr:uid="{00000000-0005-0000-0000-0000A5010000}"/>
    <cellStyle name="Comma 5 3 6 2 2" xfId="7984" xr:uid="{6C75DD22-BAC2-43AF-A1DF-B913CA37946C}"/>
    <cellStyle name="Comma 5 3 6 2 2 2" xfId="27296" xr:uid="{550C79C4-424A-402D-A115-80536B730495}"/>
    <cellStyle name="Comma 5 3 6 2 2 2 2" xfId="31188" xr:uid="{2214C770-FEBD-4FB2-8153-96FA46F9B13C}"/>
    <cellStyle name="Comma 5 3 6 2 2 2 3" xfId="30674" xr:uid="{70A150DB-6F83-42B0-A715-A16026A0644F}"/>
    <cellStyle name="Comma 5 3 6 2 2 3" xfId="26650" xr:uid="{0FA4C828-FE98-48CD-B312-BE8BE8001D66}"/>
    <cellStyle name="Comma 5 3 6 2 2 4" xfId="18364" xr:uid="{D688AB4A-C9EF-46F0-BFAB-28181B29323E}"/>
    <cellStyle name="Comma 5 3 6 2 3" xfId="10817" xr:uid="{5DC9755E-65C5-48DE-8CB9-8D8B044123B9}"/>
    <cellStyle name="Comma 5 3 6 2 3 2" xfId="21197" xr:uid="{E32A3CCE-3D50-4B57-AC37-E959EA59D368}"/>
    <cellStyle name="Comma 5 3 6 2 4" xfId="24164" xr:uid="{98256179-2AFA-4BBD-AF1C-2212B824FFBB}"/>
    <cellStyle name="Comma 5 3 6 2 5" xfId="15531" xr:uid="{8772BB40-D294-4585-963C-C800C2298ABE}"/>
    <cellStyle name="Comma 5 3 6 3" xfId="2056" xr:uid="{00000000-0005-0000-0000-000002020000}"/>
    <cellStyle name="Comma 5 3 6 4" xfId="5555" xr:uid="{C05D109D-6652-4B9A-B615-B29DAFDDCF9C}"/>
    <cellStyle name="Comma 5 3 6 4 2" xfId="29920" xr:uid="{C51E7046-954C-4FA0-81CA-3ABC12CDE141}"/>
    <cellStyle name="Comma 5 3 6 5" xfId="25227" xr:uid="{35AD5475-35E1-4B46-B4D5-98072003B9E3}"/>
    <cellStyle name="Comma 5 3 6 6" xfId="13360" xr:uid="{637BCB59-9FD8-453A-8DE5-CAC6E29F7DE5}"/>
    <cellStyle name="Comma 5 3 7" xfId="1595" xr:uid="{00000000-0005-0000-0000-000003020000}"/>
    <cellStyle name="Comma 5 3 7 2" xfId="2485" xr:uid="{00000000-0005-0000-0000-0000A6010000}"/>
    <cellStyle name="Comma 5 3 7 2 2" xfId="7610" xr:uid="{8429CEE5-936D-468A-822B-C4CC7D55E6F9}"/>
    <cellStyle name="Comma 5 3 7 2 2 2" xfId="17990" xr:uid="{5B549C2E-BFBF-46F3-8BC1-EC8F7DEC457C}"/>
    <cellStyle name="Comma 5 3 7 2 3" xfId="10443" xr:uid="{76E73FD1-063B-40AC-AC21-F2235F1DFC88}"/>
    <cellStyle name="Comma 5 3 7 2 3 2" xfId="20823" xr:uid="{4ECD8354-400C-4E94-BA8D-F1178449204C}"/>
    <cellStyle name="Comma 5 3 7 2 4" xfId="26879" xr:uid="{1CD15196-0267-4571-B546-85F3A9E5E4A2}"/>
    <cellStyle name="Comma 5 3 7 2 5" xfId="26993" xr:uid="{38242EE3-63CD-40FA-A09A-C1D97EB7E08D}"/>
    <cellStyle name="Comma 5 3 7 2 6" xfId="15157" xr:uid="{6AAB141B-DDBB-4B37-83CD-94D3952143BF}"/>
    <cellStyle name="Comma 5 3 7 3" xfId="3609" xr:uid="{00000000-0005-0000-0000-000003020000}"/>
    <cellStyle name="Comma 5 3 7 4" xfId="5542" xr:uid="{FF6B865B-76D6-4913-99E7-9488269AFAE4}"/>
    <cellStyle name="Comma 5 3 7 4 2" xfId="29867" xr:uid="{148AE6C6-3C9E-4E6D-95C0-D85C88EDADA5}"/>
    <cellStyle name="Comma 5 3 7 5" xfId="23168" xr:uid="{F2189D89-1652-4A6C-9C40-0E90C543D6E8}"/>
    <cellStyle name="Comma 5 3 7 6" xfId="12873" xr:uid="{09689B8C-3687-4CBB-AD02-AA18D1CD2591}"/>
    <cellStyle name="Comma 5 3 8" xfId="2179" xr:uid="{00000000-0005-0000-0000-00008F010000}"/>
    <cellStyle name="Comma 5 3 8 2" xfId="7306" xr:uid="{A52BF028-91EB-4672-BDCF-61C1BA0F6877}"/>
    <cellStyle name="Comma 5 3 8 2 2" xfId="17686" xr:uid="{3A25C420-D2EC-4CD9-8BAB-5F879B622CC1}"/>
    <cellStyle name="Comma 5 3 8 2 2 2" xfId="31120" xr:uid="{CF07C3AB-2C4D-472D-BC21-58F5BE798A45}"/>
    <cellStyle name="Comma 5 3 8 2 2 3" xfId="30675" xr:uid="{DD5071D3-B176-4A5E-B3EE-C9BC5649DD83}"/>
    <cellStyle name="Comma 5 3 8 3" xfId="10139" xr:uid="{6B2EA7A1-3C2A-469B-8FBD-27E70E7CA9FE}"/>
    <cellStyle name="Comma 5 3 8 3 2" xfId="20519" xr:uid="{821C99FD-689E-4A20-B7AA-25477B773790}"/>
    <cellStyle name="Comma 5 3 8 4" xfId="22785" xr:uid="{FCA71F4A-E844-45E6-B2A5-C25112314239}"/>
    <cellStyle name="Comma 5 3 8 5" xfId="28212" xr:uid="{6C4B6CBB-763E-4914-B3F5-4DE7E806DCA7}"/>
    <cellStyle name="Comma 5 3 8 6" xfId="14853" xr:uid="{0EFEE67B-54B6-4A44-9DAA-EAEAD63C43FD}"/>
    <cellStyle name="Comma 5 3 9" xfId="3859" xr:uid="{BD759C4A-C152-4D28-9136-4603EA7965D9}"/>
    <cellStyle name="Comma 5 3 9 2" xfId="8691" xr:uid="{2B3ED32A-7A08-4245-9A73-AA5797EFF1F5}"/>
    <cellStyle name="Comma 5 3 9 2 2" xfId="19071" xr:uid="{D8803375-2527-4510-BBD5-2D9A262E6CFC}"/>
    <cellStyle name="Comma 5 3 9 3" xfId="11524" xr:uid="{28CB0750-B495-4B8B-8162-0152EE2FC7D8}"/>
    <cellStyle name="Comma 5 3 9 3 2" xfId="21904" xr:uid="{129315D9-8AD4-42D6-8C58-A3FC0B5BCC16}"/>
    <cellStyle name="Comma 5 3 9 4" xfId="26469" xr:uid="{59683E98-A4F8-461D-8F11-FDDDDAF3320A}"/>
    <cellStyle name="Comma 5 3 9 5" xfId="26001" xr:uid="{8F1D2142-D936-4E2D-8BC4-16790819D8E1}"/>
    <cellStyle name="Comma 5 3 9 6" xfId="16238" xr:uid="{5BA957D4-5450-4E3C-BD98-81AE95564B85}"/>
    <cellStyle name="Comma 5 4" xfId="466" xr:uid="{00000000-0005-0000-0000-000004020000}"/>
    <cellStyle name="Comma 5 4 10" xfId="4859" xr:uid="{1D48C26C-529B-472F-9FD3-5BF62F1AEC33}"/>
    <cellStyle name="Comma 5 4 10 2" xfId="14151" xr:uid="{E3D512D4-630F-41EE-A9BB-E6B82CC22B4C}"/>
    <cellStyle name="Comma 5 4 11" xfId="6604" xr:uid="{A57298B7-5099-4365-B724-03702B5CFDF7}"/>
    <cellStyle name="Comma 5 4 11 2" xfId="16984" xr:uid="{B493B554-1F48-4913-A55F-6DAE801F5DFA}"/>
    <cellStyle name="Comma 5 4 12" xfId="9437" xr:uid="{8F6A6276-7F5B-4793-A0A0-363AB0CF308E}"/>
    <cellStyle name="Comma 5 4 12 2" xfId="19817" xr:uid="{16298050-3149-4BAC-98F6-74F4689F4960}"/>
    <cellStyle name="Comma 5 4 13" xfId="24742" xr:uid="{BC77B1D8-AA73-45EC-B2D0-5CB99A3F84A7}"/>
    <cellStyle name="Comma 5 4 14" xfId="12445" xr:uid="{B6172012-8C99-44AE-8F12-79EBD00E31F0}"/>
    <cellStyle name="Comma 5 4 2" xfId="467" xr:uid="{00000000-0005-0000-0000-000005020000}"/>
    <cellStyle name="Comma 5 4 2 10" xfId="9438" xr:uid="{9179DD7C-FF76-4128-A4F8-FEC06C341DEF}"/>
    <cellStyle name="Comma 5 4 2 10 2" xfId="19818" xr:uid="{B10C79F5-1CE0-4412-B278-2A8BC4FAE3C2}"/>
    <cellStyle name="Comma 5 4 2 11" xfId="23091" xr:uid="{4FE24631-C7D7-4F33-BAC0-3B827083DC9F}"/>
    <cellStyle name="Comma 5 4 2 12" xfId="12505" xr:uid="{2952C624-78DA-4836-AC75-424E492B18E4}"/>
    <cellStyle name="Comma 5 4 2 2" xfId="468" xr:uid="{00000000-0005-0000-0000-000006020000}"/>
    <cellStyle name="Comma 5 4 2 2 10" xfId="13070" xr:uid="{F679514C-B4BA-43DC-83B3-A529B99A07B5}"/>
    <cellStyle name="Comma 5 4 2 2 2" xfId="1613" xr:uid="{00000000-0005-0000-0000-000007020000}"/>
    <cellStyle name="Comma 5 4 2 2 2 2" xfId="3024" xr:uid="{00000000-0005-0000-0000-0000AA010000}"/>
    <cellStyle name="Comma 5 4 2 2 2 2 2" xfId="8104" xr:uid="{EA20ED8E-EC4F-4A46-90AC-980EE3AE3BA5}"/>
    <cellStyle name="Comma 5 4 2 2 2 2 2 2" xfId="28786" xr:uid="{2BBE52B5-D896-4E59-847F-74A30D6B9169}"/>
    <cellStyle name="Comma 5 4 2 2 2 2 2 3" xfId="26231" xr:uid="{FB64F316-FCE4-479A-B3CF-2801908AE5FC}"/>
    <cellStyle name="Comma 5 4 2 2 2 2 2 4" xfId="18484" xr:uid="{F935C9F6-EC71-439E-84C9-0F96AEEE17E2}"/>
    <cellStyle name="Comma 5 4 2 2 2 2 3" xfId="10937" xr:uid="{FE22D365-3292-4297-961D-1F55EABBF6B9}"/>
    <cellStyle name="Comma 5 4 2 2 2 2 3 2" xfId="21317" xr:uid="{C7299ECD-40A9-45CF-9F05-3286C1E437F1}"/>
    <cellStyle name="Comma 5 4 2 2 2 2 4" xfId="25737" xr:uid="{82C15EC4-AA15-4183-B53D-1323C89E1F7D}"/>
    <cellStyle name="Comma 5 4 2 2 2 2 5" xfId="15651" xr:uid="{62961680-01A7-4209-8590-52B26877995D}"/>
    <cellStyle name="Comma 5 4 2 2 2 3" xfId="2042" xr:uid="{00000000-0005-0000-0000-000007020000}"/>
    <cellStyle name="Comma 5 4 2 2 2 4" xfId="5558" xr:uid="{9B0E2C47-CA6A-4D5E-AD71-7458A8ABD26C}"/>
    <cellStyle name="Comma 5 4 2 2 2 4 2" xfId="29938" xr:uid="{E77E4B37-1023-473D-B823-A966092B7334}"/>
    <cellStyle name="Comma 5 4 2 2 2 5" xfId="23453" xr:uid="{6CD4595C-6861-4235-BA54-68DDDAE0C84C}"/>
    <cellStyle name="Comma 5 4 2 2 2 6" xfId="13527" xr:uid="{D0D933B0-ECB4-4725-B67B-EFE6C27B71B3}"/>
    <cellStyle name="Comma 5 4 2 2 3" xfId="1614" xr:uid="{00000000-0005-0000-0000-000008020000}"/>
    <cellStyle name="Comma 5 4 2 2 3 2" xfId="4632" xr:uid="{029813EF-0C19-4030-B37D-0A57A3B96EDC}"/>
    <cellStyle name="Comma 5 4 2 2 3 2 2" xfId="9399" xr:uid="{83FFACF2-BD4E-4875-950A-D929986B00C4}"/>
    <cellStyle name="Comma 5 4 2 2 3 2 2 2" xfId="19779" xr:uid="{7082B909-59D5-4F20-A285-AEA2FBDD5040}"/>
    <cellStyle name="Comma 5 4 2 2 3 2 3" xfId="12232" xr:uid="{19779298-5525-44F8-A001-D7530121B6CB}"/>
    <cellStyle name="Comma 5 4 2 2 3 2 3 2" xfId="22612" xr:uid="{2262B76A-4056-4500-B9E7-4300D0C9C3F4}"/>
    <cellStyle name="Comma 5 4 2 2 3 2 4" xfId="27763" xr:uid="{E7C85F02-B2A7-4DB9-9E73-482C42434E54}"/>
    <cellStyle name="Comma 5 4 2 2 3 2 5" xfId="26257" xr:uid="{D5E448E2-BF3B-40D1-A378-066099C8B329}"/>
    <cellStyle name="Comma 5 4 2 2 3 2 6" xfId="16946" xr:uid="{B4372306-01C5-4D82-9FED-E99CCB459B53}"/>
    <cellStyle name="Comma 5 4 2 2 3 3" xfId="22703" xr:uid="{1D5236FC-9549-4EA0-81BD-CE1B9C468209}"/>
    <cellStyle name="Comma 5 4 2 2 3 3 2" xfId="29894" xr:uid="{F005C7EF-F97C-4135-81B0-7BB5D359B727}"/>
    <cellStyle name="Comma 5 4 2 2 3 4" xfId="30009" xr:uid="{BEF40FD6-867C-4F0E-B7D5-D2A9EEDAE25F}"/>
    <cellStyle name="Comma 5 4 2 2 4" xfId="1612" xr:uid="{00000000-0005-0000-0000-000009020000}"/>
    <cellStyle name="Comma 5 4 2 2 4 2" xfId="26902" xr:uid="{8B3A6ADC-228E-48ED-A885-CFF25D8A396D}"/>
    <cellStyle name="Comma 5 4 2 2 4 3" xfId="26322" xr:uid="{F4B2F6D5-A474-46A9-8F94-8D112600F312}"/>
    <cellStyle name="Comma 5 4 2 2 5" xfId="4254" xr:uid="{94E6B12B-8FC1-4DE0-B083-4FDCE28DDC27}"/>
    <cellStyle name="Comma 5 4 2 2 5 2" xfId="9026" xr:uid="{15CA4CCE-3BB0-40ED-8350-10E15D7F217D}"/>
    <cellStyle name="Comma 5 4 2 2 5 2 2" xfId="19406" xr:uid="{12ADC1E7-AA36-4E16-8615-6B7923E98D5B}"/>
    <cellStyle name="Comma 5 4 2 2 5 2 3" xfId="31030" xr:uid="{B6F58660-A39C-4763-8A43-9C253FD9994C}"/>
    <cellStyle name="Comma 5 4 2 2 5 2 4" xfId="30676" xr:uid="{3DD2E12D-D946-4D8E-BE9E-BC2E33A64C5A}"/>
    <cellStyle name="Comma 5 4 2 2 5 3" xfId="11859" xr:uid="{1E83BF6E-F781-4EA4-9237-AFFDA5387236}"/>
    <cellStyle name="Comma 5 4 2 2 5 3 2" xfId="22239" xr:uid="{92533BAA-0FD6-449E-9104-0CCCCCDB50AE}"/>
    <cellStyle name="Comma 5 4 2 2 5 4" xfId="26562" xr:uid="{C1BA1425-9E76-4A22-B3D6-4072D9002CB3}"/>
    <cellStyle name="Comma 5 4 2 2 5 5" xfId="28268" xr:uid="{388DF011-908B-4433-81A3-9DCA9F6C3536}"/>
    <cellStyle name="Comma 5 4 2 2 5 6" xfId="16573" xr:uid="{209BCF79-AF66-48F7-8274-BD45D9F2383A}"/>
    <cellStyle name="Comma 5 4 2 2 6" xfId="4861" xr:uid="{67D8F83A-0B26-4F7B-AAF7-0C8E2228640D}"/>
    <cellStyle name="Comma 5 4 2 2 6 2" xfId="26182" xr:uid="{A5EC4C71-2369-4370-9963-12B6E20FE564}"/>
    <cellStyle name="Comma 5 4 2 2 6 3" xfId="27951" xr:uid="{D5ADD2F5-6B62-496C-8D67-B4D8D8DC522E}"/>
    <cellStyle name="Comma 5 4 2 2 6 4" xfId="14153" xr:uid="{EFEF7F03-CF64-4C12-9D8E-B48412366F48}"/>
    <cellStyle name="Comma 5 4 2 2 7" xfId="6606" xr:uid="{C1715601-8BE8-41E4-ADDE-C4400BF2EB67}"/>
    <cellStyle name="Comma 5 4 2 2 7 2" xfId="16986" xr:uid="{1226F693-D9D5-4E31-A85E-7784024A14B2}"/>
    <cellStyle name="Comma 5 4 2 2 8" xfId="9439" xr:uid="{A1302C41-E495-4C14-A8F8-16B8C36D8361}"/>
    <cellStyle name="Comma 5 4 2 2 8 2" xfId="19819" xr:uid="{679229E6-8636-4656-A26D-59C01348E6E8}"/>
    <cellStyle name="Comma 5 4 2 2 9" xfId="23421" xr:uid="{0924F89F-6F52-491C-A22E-589ABCC42D44}"/>
    <cellStyle name="Comma 5 4 2 3" xfId="1615" xr:uid="{00000000-0005-0000-0000-00000A020000}"/>
    <cellStyle name="Comma 5 4 2 3 2" xfId="3025" xr:uid="{00000000-0005-0000-0000-0000AB010000}"/>
    <cellStyle name="Comma 5 4 2 3 2 2" xfId="8105" xr:uid="{EED70E13-BE7B-4678-A41B-45C9E7272B29}"/>
    <cellStyle name="Comma 5 4 2 3 2 2 2" xfId="28787" xr:uid="{AB6D42C7-2029-46F9-A52C-A3AD957F5CBD}"/>
    <cellStyle name="Comma 5 4 2 3 2 2 2 2" xfId="31216" xr:uid="{D2B06BC6-FAB0-4DD2-A415-01FA1A682016}"/>
    <cellStyle name="Comma 5 4 2 3 2 2 2 3" xfId="30678" xr:uid="{6F17634A-C656-4BDE-ABDE-631F7F98A05E}"/>
    <cellStyle name="Comma 5 4 2 3 2 2 3" xfId="26814" xr:uid="{E641B174-FC80-447B-982B-FA1085F2F6B7}"/>
    <cellStyle name="Comma 5 4 2 3 2 2 4" xfId="18485" xr:uid="{7F9BCBB4-471B-4EA5-ADB7-A80F22D43026}"/>
    <cellStyle name="Comma 5 4 2 3 2 3" xfId="10938" xr:uid="{236309D7-0030-4FCF-8B49-451F53A7D494}"/>
    <cellStyle name="Comma 5 4 2 3 2 3 2" xfId="21318" xr:uid="{B4F1412B-A567-476F-83CE-DB2ACE05D08D}"/>
    <cellStyle name="Comma 5 4 2 3 2 4" xfId="24431" xr:uid="{EA06F90E-5982-41EE-92F2-0499DA4964BE}"/>
    <cellStyle name="Comma 5 4 2 3 2 5" xfId="15652" xr:uid="{B71C47D4-217C-469B-96C3-F1EB6C84FF9D}"/>
    <cellStyle name="Comma 5 4 2 3 3" xfId="3551" xr:uid="{00000000-0005-0000-0000-00000A020000}"/>
    <cellStyle name="Comma 5 4 2 3 4" xfId="4395" xr:uid="{C0798F50-EF80-4A20-93E0-006CA9D829A0}"/>
    <cellStyle name="Comma 5 4 2 3 4 2" xfId="9167" xr:uid="{43042E25-CB5C-47C2-A2F4-011280BF9103}"/>
    <cellStyle name="Comma 5 4 2 3 4 2 2" xfId="19547" xr:uid="{7DFCC59E-0E17-4AAC-931C-0D01EF511EE0}"/>
    <cellStyle name="Comma 5 4 2 3 4 2 3" xfId="31061" xr:uid="{D3CF83B4-480B-415E-AF73-CCC5FA70C824}"/>
    <cellStyle name="Comma 5 4 2 3 4 2 4" xfId="30677" xr:uid="{10FA5DDB-8E66-4A39-BFBF-D09CDB0960E7}"/>
    <cellStyle name="Comma 5 4 2 3 4 3" xfId="12000" xr:uid="{EC3C3287-2360-484C-92DF-E17AF91AB05A}"/>
    <cellStyle name="Comma 5 4 2 3 4 3 2" xfId="22380" xr:uid="{299460AF-281C-432E-A179-83F2322EFBE0}"/>
    <cellStyle name="Comma 5 4 2 3 4 4" xfId="16714" xr:uid="{7045EF56-7D75-4AB4-8BBA-A5D1B01F2501}"/>
    <cellStyle name="Comma 5 4 2 3 5" xfId="5559" xr:uid="{97604BB0-D113-4C21-BD40-6821A10747B4}"/>
    <cellStyle name="Comma 5 4 2 3 5 2" xfId="29688" xr:uid="{9F3CE6F8-799E-4FBC-A9D4-FAF867C49683}"/>
    <cellStyle name="Comma 5 4 2 3 5 2 2" xfId="30960" xr:uid="{F99190AE-028F-4301-BB9F-1110E074192D}"/>
    <cellStyle name="Comma 5 4 2 3 6" xfId="25081" xr:uid="{760031E4-17F9-4F60-B100-A75C80B388CD}"/>
    <cellStyle name="Comma 5 4 2 3 7" xfId="13528" xr:uid="{8971C047-6B78-4A98-8661-AE1EE4AFAEC6}"/>
    <cellStyle name="Comma 5 4 2 4" xfId="1616" xr:uid="{00000000-0005-0000-0000-00000B020000}"/>
    <cellStyle name="Comma 5 4 2 4 2" xfId="3023" xr:uid="{00000000-0005-0000-0000-0000AC010000}"/>
    <cellStyle name="Comma 5 4 2 4 2 2" xfId="8103" xr:uid="{CD7F43E1-A195-453F-9428-67A5367ED0FC}"/>
    <cellStyle name="Comma 5 4 2 4 2 2 2" xfId="28785" xr:uid="{893EDE12-C789-440E-A5E6-D2E446A43108}"/>
    <cellStyle name="Comma 5 4 2 4 2 2 3" xfId="27937" xr:uid="{D41DA84E-62FD-4DDD-8FE1-59B1FC86080B}"/>
    <cellStyle name="Comma 5 4 2 4 2 2 4" xfId="18483" xr:uid="{969D78BF-FFA2-482B-BE51-E2B15457F2AC}"/>
    <cellStyle name="Comma 5 4 2 4 2 3" xfId="10936" xr:uid="{36D20D32-6922-4DAF-9FFF-D1128DCFE3B0}"/>
    <cellStyle name="Comma 5 4 2 4 2 3 2" xfId="21316" xr:uid="{E6D73F05-1AC7-4415-88AD-F7BFA622E7FD}"/>
    <cellStyle name="Comma 5 4 2 4 2 4" xfId="25401" xr:uid="{D6E0E10F-5AE4-4958-B643-36CC7186385B}"/>
    <cellStyle name="Comma 5 4 2 4 2 5" xfId="15650" xr:uid="{AAD24CF7-75F3-477B-BD9F-FD99901C31B7}"/>
    <cellStyle name="Comma 5 4 2 4 3" xfId="2090" xr:uid="{00000000-0005-0000-0000-00000B020000}"/>
    <cellStyle name="Comma 5 4 2 4 4" xfId="5560" xr:uid="{367EBB3B-9A5D-4E70-8502-526CC8EEFD64}"/>
    <cellStyle name="Comma 5 4 2 4 4 2" xfId="29937" xr:uid="{397CB543-DEA8-462F-98D6-8A7C5CBC8C95}"/>
    <cellStyle name="Comma 5 4 2 4 5" xfId="25451" xr:uid="{A78836C0-9C3F-4A71-9865-3E134F9F9869}"/>
    <cellStyle name="Comma 5 4 2 4 6" xfId="13526" xr:uid="{7C2D413A-7D28-492A-AC1F-190E04F2DCC2}"/>
    <cellStyle name="Comma 5 4 2 5" xfId="1611" xr:uid="{00000000-0005-0000-0000-00000C020000}"/>
    <cellStyle name="Comma 5 4 2 5 2" xfId="2519" xr:uid="{00000000-0005-0000-0000-0000AD010000}"/>
    <cellStyle name="Comma 5 4 2 5 2 2" xfId="7644" xr:uid="{2F7DA5C6-9586-4F5D-AE68-7CD82B7C8997}"/>
    <cellStyle name="Comma 5 4 2 5 2 2 2" xfId="18024" xr:uid="{85BFFD5B-E734-4F36-8344-980DFCA79E2D}"/>
    <cellStyle name="Comma 5 4 2 5 2 3" xfId="10477" xr:uid="{325C1CC2-FAB0-4500-84F1-A6DB5E96C059}"/>
    <cellStyle name="Comma 5 4 2 5 2 3 2" xfId="20857" xr:uid="{DD2A588C-0EB7-4B27-9178-0066A568C1F0}"/>
    <cellStyle name="Comma 5 4 2 5 2 4" xfId="26776" xr:uid="{1DAB286D-B9DE-4006-8FF6-49E8C689EBD6}"/>
    <cellStyle name="Comma 5 4 2 5 2 5" xfId="27373" xr:uid="{6D6C1A46-AAB2-46B8-8580-7B36634F4C63}"/>
    <cellStyle name="Comma 5 4 2 5 2 6" xfId="15191" xr:uid="{87CEDEDA-1153-4083-9E9D-A2B243471068}"/>
    <cellStyle name="Comma 5 4 2 5 3" xfId="2091" xr:uid="{00000000-0005-0000-0000-00000C020000}"/>
    <cellStyle name="Comma 5 4 2 5 4" xfId="5557" xr:uid="{4E922189-714E-4A1D-B143-1B1B37D4BEDB}"/>
    <cellStyle name="Comma 5 4 2 5 4 2" xfId="29873" xr:uid="{B8527FC9-A446-4C93-90A2-78F2ABD5D9FB}"/>
    <cellStyle name="Comma 5 4 2 5 5" xfId="24243" xr:uid="{B9D0E415-8F23-47CF-8A8C-815BC6E447D7}"/>
    <cellStyle name="Comma 5 4 2 5 6" xfId="12907" xr:uid="{04735AAE-C34A-4C98-A551-5D35C81D981F}"/>
    <cellStyle name="Comma 5 4 2 6" xfId="2273" xr:uid="{00000000-0005-0000-0000-0000A8010000}"/>
    <cellStyle name="Comma 5 4 2 6 2" xfId="7400" xr:uid="{C4D29E37-E937-4213-8011-53A649BF8387}"/>
    <cellStyle name="Comma 5 4 2 6 2 2" xfId="17780" xr:uid="{50535CE2-176B-44F6-8F53-18B08078F264}"/>
    <cellStyle name="Comma 5 4 2 6 3" xfId="10233" xr:uid="{C11CD73B-D665-4282-9909-7BEA0E03E343}"/>
    <cellStyle name="Comma 5 4 2 6 3 2" xfId="20613" xr:uid="{3C900819-92F0-4C29-86E1-A90B3F340B79}"/>
    <cellStyle name="Comma 5 4 2 6 4" xfId="23242" xr:uid="{9170021C-F572-4BFC-9E71-0C62EEF9F5A4}"/>
    <cellStyle name="Comma 5 4 2 6 5" xfId="26291" xr:uid="{16576467-156A-4AC5-AACD-FFB47F3651C2}"/>
    <cellStyle name="Comma 5 4 2 6 6" xfId="14947" xr:uid="{A6D5D595-F74E-4986-8614-649D99B447FE}"/>
    <cellStyle name="Comma 5 4 2 7" xfId="3812" xr:uid="{9D313B6A-787D-4B1D-96BC-FC7E8E9C69D9}"/>
    <cellStyle name="Comma 5 4 2 7 2" xfId="8646" xr:uid="{8D8FECC0-9209-4BF6-94DC-38891174D0A1}"/>
    <cellStyle name="Comma 5 4 2 7 2 2" xfId="19026" xr:uid="{FC6A1C3B-4011-4141-98E7-6E7225CF8182}"/>
    <cellStyle name="Comma 5 4 2 7 3" xfId="11479" xr:uid="{6C74612B-7684-473A-A5AD-0C7FDCFC6F51}"/>
    <cellStyle name="Comma 5 4 2 7 3 2" xfId="21859" xr:uid="{61FC8D87-FC3B-4683-A3A1-92B7C9DC0668}"/>
    <cellStyle name="Comma 5 4 2 7 4" xfId="27007" xr:uid="{E0519768-0706-49AF-82A6-D4EF53FEF956}"/>
    <cellStyle name="Comma 5 4 2 7 5" xfId="28336" xr:uid="{A01A049B-33F1-40CC-8F9A-4F140969FBB0}"/>
    <cellStyle name="Comma 5 4 2 7 6" xfId="16193" xr:uid="{5A771593-0D2F-4BAE-A121-4F586A9A6162}"/>
    <cellStyle name="Comma 5 4 2 8" xfId="4860" xr:uid="{07C3C6D5-8D9B-4F87-9BC9-439937FDDCDF}"/>
    <cellStyle name="Comma 5 4 2 8 2" xfId="14152" xr:uid="{A359451D-B9A3-423B-9FC3-F6153889FDAE}"/>
    <cellStyle name="Comma 5 4 2 9" xfId="6605" xr:uid="{A520841F-3B08-4596-BDA9-ED3368ED9B23}"/>
    <cellStyle name="Comma 5 4 2 9 2" xfId="16985" xr:uid="{4AF28F1A-B467-4C04-8415-C91949B57C06}"/>
    <cellStyle name="Comma 5 4 3" xfId="469" xr:uid="{00000000-0005-0000-0000-00000D020000}"/>
    <cellStyle name="Comma 5 4 3 10" xfId="23705" xr:uid="{A54C64E4-FDA8-4148-A401-937C1E7A73AF}"/>
    <cellStyle name="Comma 5 4 3 11" xfId="12663" xr:uid="{B661D04C-5254-4F42-8351-EECE14F478AC}"/>
    <cellStyle name="Comma 5 4 3 2" xfId="1618" xr:uid="{00000000-0005-0000-0000-00000E020000}"/>
    <cellStyle name="Comma 5 4 3 2 2" xfId="3027" xr:uid="{00000000-0005-0000-0000-0000B0010000}"/>
    <cellStyle name="Comma 5 4 3 2 2 2" xfId="6160" xr:uid="{007C8220-9E72-4BAC-B90C-B53B0AE74FAB}"/>
    <cellStyle name="Comma 5 4 3 2 2 2 2" xfId="25449" xr:uid="{97DB1598-8191-4E16-9586-822C9BC3758B}"/>
    <cellStyle name="Comma 5 4 3 2 2 2 2 2" xfId="26124" xr:uid="{DD2A8CEA-F24E-4480-B9E2-C8CD0FCEA4A9}"/>
    <cellStyle name="Comma 5 4 3 2 2 2 2 3" xfId="31158" xr:uid="{E403FF4C-B1E8-42E1-9ECF-5008D27D4796}"/>
    <cellStyle name="Comma 5 4 3 2 2 2 3" xfId="27119" xr:uid="{A67FDF58-D503-44D7-A6C8-5FE8BA41B622}"/>
    <cellStyle name="Comma 5 4 3 2 2 2 4" xfId="15654" xr:uid="{B034BDF8-FC69-46BC-90DE-D9403E18391A}"/>
    <cellStyle name="Comma 5 4 3 2 2 3" xfId="8107" xr:uid="{E598174F-287F-4572-B1A1-FA3FA63DC608}"/>
    <cellStyle name="Comma 5 4 3 2 2 3 2" xfId="28789" xr:uid="{2784C87B-4856-4C8C-A5B1-BD78685B3398}"/>
    <cellStyle name="Comma 5 4 3 2 2 3 3" xfId="26481" xr:uid="{7E6A0C62-E0F7-4E9F-886B-37B8DE9B1EFA}"/>
    <cellStyle name="Comma 5 4 3 2 2 3 4" xfId="18487" xr:uid="{4BAB502A-E8E4-46CC-BADE-EB1E9176D641}"/>
    <cellStyle name="Comma 5 4 3 2 2 4" xfId="10940" xr:uid="{79BECDAC-D215-4AFF-AA74-F202E53545ED}"/>
    <cellStyle name="Comma 5 4 3 2 2 4 2" xfId="21320" xr:uid="{BBF7FD93-6C7E-4339-B1B9-D64E62673328}"/>
    <cellStyle name="Comma 5 4 3 2 2 5" xfId="23994" xr:uid="{1BF88E1E-0E42-4AE9-8589-BC18D54148E2}"/>
    <cellStyle name="Comma 5 4 3 2 2 6" xfId="13530" xr:uid="{2B93960E-C652-4963-9F39-86A958088D1E}"/>
    <cellStyle name="Comma 5 4 3 2 3" xfId="2668" xr:uid="{00000000-0005-0000-0000-0000AF010000}"/>
    <cellStyle name="Comma 5 4 3 2 3 2" xfId="7792" xr:uid="{29C61830-5722-46D3-9DAB-D49707DA8E72}"/>
    <cellStyle name="Comma 5 4 3 2 3 2 2" xfId="26438" xr:uid="{45522648-ECBC-42E6-A492-F2D7056F4061}"/>
    <cellStyle name="Comma 5 4 3 2 3 2 3" xfId="27566" xr:uid="{EC6AD633-0590-464F-B742-4AAD568083A8}"/>
    <cellStyle name="Comma 5 4 3 2 3 2 4" xfId="18172" xr:uid="{94FF7FCC-CA04-44D3-A23D-1AE82DB8DFBD}"/>
    <cellStyle name="Comma 5 4 3 2 3 3" xfId="10625" xr:uid="{588F3232-50E6-4B31-86E2-69B6884A609E}"/>
    <cellStyle name="Comma 5 4 3 2 3 3 2" xfId="21005" xr:uid="{9CA785BF-A464-42FF-AA90-C95EAF49E234}"/>
    <cellStyle name="Comma 5 4 3 2 3 4" xfId="22862" xr:uid="{9D03AB9B-A8BC-4B40-9EB2-1933D4677D5E}"/>
    <cellStyle name="Comma 5 4 3 2 3 5" xfId="15339" xr:uid="{85C94FF9-25F6-4B97-9A38-A6E174A0AFB4}"/>
    <cellStyle name="Comma 5 4 3 2 4" xfId="3632" xr:uid="{00000000-0005-0000-0000-00000E020000}"/>
    <cellStyle name="Comma 5 4 3 2 5" xfId="4255" xr:uid="{7200444E-36DD-40CC-A077-CB29E63090CC}"/>
    <cellStyle name="Comma 5 4 3 2 5 2" xfId="9027" xr:uid="{B7DD77EA-D0F5-44BE-8B7C-41F10A4FB4CA}"/>
    <cellStyle name="Comma 5 4 3 2 5 2 2" xfId="19407" xr:uid="{9CD73D97-72A6-4940-9CEA-CA2ED02A124E}"/>
    <cellStyle name="Comma 5 4 3 2 5 2 3" xfId="31031" xr:uid="{DEF4EEB6-28AB-41BA-BFF2-7A7C61321EAB}"/>
    <cellStyle name="Comma 5 4 3 2 5 2 4" xfId="30680" xr:uid="{4EF6A5C3-375D-4403-9D1B-8D91B43C7AAA}"/>
    <cellStyle name="Comma 5 4 3 2 5 3" xfId="11860" xr:uid="{3BC6F72F-6810-4E85-B279-7CA58D925647}"/>
    <cellStyle name="Comma 5 4 3 2 5 3 2" xfId="22240" xr:uid="{51E916BA-CC2D-459A-B6A1-3506AFEBB662}"/>
    <cellStyle name="Comma 5 4 3 2 5 4" xfId="26037" xr:uid="{D6C4F451-91EA-470B-971B-25737311E52E}"/>
    <cellStyle name="Comma 5 4 3 2 5 5" xfId="26756" xr:uid="{07070A58-2038-4788-B080-E99E8AAB0DB7}"/>
    <cellStyle name="Comma 5 4 3 2 5 6" xfId="16574" xr:uid="{6AB58FED-965A-4A90-89E4-5B8C6C458E1B}"/>
    <cellStyle name="Comma 5 4 3 2 6" xfId="5562" xr:uid="{0FC98FF7-0826-4572-9CD4-63A4F734F6B2}"/>
    <cellStyle name="Comma 5 4 3 2 6 2" xfId="29719" xr:uid="{1A4A5A7C-7351-43D2-B3DF-864B1C97F00E}"/>
    <cellStyle name="Comma 5 4 3 2 6 2 2" xfId="30961" xr:uid="{4E9CD10B-1971-4E18-B1AD-EC7A5CB51431}"/>
    <cellStyle name="Comma 5 4 3 2 7" xfId="25242" xr:uid="{E65C12E8-DC8E-4F43-A6F1-ACB2A325DBD0}"/>
    <cellStyle name="Comma 5 4 3 2 8" xfId="13071" xr:uid="{F5F43466-C211-4776-AF9D-DDE52683B12C}"/>
    <cellStyle name="Comma 5 4 3 3" xfId="1619" xr:uid="{00000000-0005-0000-0000-00000F020000}"/>
    <cellStyle name="Comma 5 4 3 3 2" xfId="3028" xr:uid="{00000000-0005-0000-0000-0000B1010000}"/>
    <cellStyle name="Comma 5 4 3 3 2 2" xfId="8108" xr:uid="{21D221E8-5CDF-42B8-8726-C36E1D13454B}"/>
    <cellStyle name="Comma 5 4 3 3 2 2 2" xfId="28790" xr:uid="{25427AF7-1EF5-4BFD-9C61-49EDAE307D36}"/>
    <cellStyle name="Comma 5 4 3 3 2 2 3" xfId="28648" xr:uid="{25A91A5C-6912-44A7-B87D-0861BA1D38C7}"/>
    <cellStyle name="Comma 5 4 3 3 2 2 4" xfId="18488" xr:uid="{A7005E7D-2924-427E-90C8-632355687328}"/>
    <cellStyle name="Comma 5 4 3 3 2 3" xfId="10941" xr:uid="{12204D70-4E27-44E3-9AFD-18876A76CE59}"/>
    <cellStyle name="Comma 5 4 3 3 2 3 2" xfId="21321" xr:uid="{87642076-E9AC-4641-A3E6-16D8AD8A7BB8}"/>
    <cellStyle name="Comma 5 4 3 3 2 4" xfId="23700" xr:uid="{1033E001-F0E5-4315-B6E7-0A9A4BD607EE}"/>
    <cellStyle name="Comma 5 4 3 3 2 5" xfId="15655" xr:uid="{F1F47C60-F8BF-4361-8E85-E74D26093C21}"/>
    <cellStyle name="Comma 5 4 3 3 3" xfId="2043" xr:uid="{00000000-0005-0000-0000-00000F020000}"/>
    <cellStyle name="Comma 5 4 3 3 4" xfId="4396" xr:uid="{85D2CB15-88A6-4002-AA7C-5761F9B91E5C}"/>
    <cellStyle name="Comma 5 4 3 3 4 2" xfId="9168" xr:uid="{00E7C148-6EDA-4D34-893B-F6DEBC2073FF}"/>
    <cellStyle name="Comma 5 4 3 3 4 2 2" xfId="19548" xr:uid="{DAC92D93-F217-44AA-970E-561D4800668F}"/>
    <cellStyle name="Comma 5 4 3 3 4 2 3" xfId="31062" xr:uid="{4ECFCCE6-377C-43EB-B657-8F00BA251960}"/>
    <cellStyle name="Comma 5 4 3 3 4 2 4" xfId="30681" xr:uid="{3876AF0A-6E4D-4053-9A80-038F6DCD8EF8}"/>
    <cellStyle name="Comma 5 4 3 3 4 3" xfId="12001" xr:uid="{35C058BB-9759-431E-885F-7F98DC2A6C29}"/>
    <cellStyle name="Comma 5 4 3 3 4 3 2" xfId="22381" xr:uid="{E3443B56-0121-40BF-AE68-C899DD11A811}"/>
    <cellStyle name="Comma 5 4 3 3 4 4" xfId="16715" xr:uid="{EDE226BF-9D13-44AC-89AD-E4F29700CB0D}"/>
    <cellStyle name="Comma 5 4 3 3 5" xfId="5563" xr:uid="{CB1F3A00-B75F-4580-BEC4-2FB23FC80572}"/>
    <cellStyle name="Comma 5 4 3 3 5 2" xfId="29704" xr:uid="{B15CE909-C9C3-40A0-8455-FE5E12A46018}"/>
    <cellStyle name="Comma 5 4 3 3 6" xfId="25162" xr:uid="{79F7B079-FFD0-4DA0-8150-C726C678947B}"/>
    <cellStyle name="Comma 5 4 3 3 7" xfId="13531" xr:uid="{59996E9E-78E0-4B64-96DD-3AD884FD1666}"/>
    <cellStyle name="Comma 5 4 3 4" xfId="1617" xr:uid="{00000000-0005-0000-0000-000010020000}"/>
    <cellStyle name="Comma 5 4 3 4 2" xfId="3026" xr:uid="{00000000-0005-0000-0000-0000B2010000}"/>
    <cellStyle name="Comma 5 4 3 4 2 2" xfId="8106" xr:uid="{96D7AE74-E695-404F-81C4-4EA797556071}"/>
    <cellStyle name="Comma 5 4 3 4 2 2 2" xfId="28788" xr:uid="{5960A96B-0473-4B28-AEDC-C7BD3AB868CE}"/>
    <cellStyle name="Comma 5 4 3 4 2 2 3" xfId="26092" xr:uid="{78FA1F45-C57F-4D00-B91D-7A03815D502C}"/>
    <cellStyle name="Comma 5 4 3 4 2 2 4" xfId="18486" xr:uid="{A56470FA-94B7-417E-AEBF-173CE26C4E83}"/>
    <cellStyle name="Comma 5 4 3 4 2 3" xfId="10939" xr:uid="{32FB1CCB-8E0A-481E-B76F-2744A46249AF}"/>
    <cellStyle name="Comma 5 4 3 4 2 3 2" xfId="21319" xr:uid="{613AADE1-7FE2-42F5-8AA4-8D6735553A79}"/>
    <cellStyle name="Comma 5 4 3 4 2 4" xfId="24211" xr:uid="{63573AED-2580-472C-AD90-5EEF2F1FB914}"/>
    <cellStyle name="Comma 5 4 3 4 2 5" xfId="15653" xr:uid="{DC71AA64-C50E-4457-869F-B2627816983D}"/>
    <cellStyle name="Comma 5 4 3 4 3" xfId="3643" xr:uid="{00000000-0005-0000-0000-000010020000}"/>
    <cellStyle name="Comma 5 4 3 4 4" xfId="5561" xr:uid="{7C03D70E-5086-4C6D-89E3-E9DB53357221}"/>
    <cellStyle name="Comma 5 4 3 4 4 2" xfId="29939" xr:uid="{0A80C9F8-3AA4-40ED-9AE4-5B274546AA28}"/>
    <cellStyle name="Comma 5 4 3 4 5" xfId="22995" xr:uid="{109649F7-7F1A-41B7-87D5-89D403649DB1}"/>
    <cellStyle name="Comma 5 4 3 4 6" xfId="13529" xr:uid="{A6EA4EFA-D95C-4307-A04E-A185CBB3D0BA}"/>
    <cellStyle name="Comma 5 4 3 5" xfId="2622" xr:uid="{00000000-0005-0000-0000-0000B3010000}"/>
    <cellStyle name="Comma 5 4 3 5 2" xfId="5884" xr:uid="{1FD7A4FB-A677-461F-AAC8-CBCB299F47FC}"/>
    <cellStyle name="Comma 5 4 3 5 2 2" xfId="27232" xr:uid="{8A40900A-961D-405D-8C1D-225441C3E1AB}"/>
    <cellStyle name="Comma 5 4 3 5 2 3" xfId="28684" xr:uid="{E32526B3-B64F-4931-9F6F-616CDE538A9A}"/>
    <cellStyle name="Comma 5 4 3 5 2 4" xfId="15294" xr:uid="{18158932-8E28-46CD-8ECF-32D906D7477A}"/>
    <cellStyle name="Comma 5 4 3 5 3" xfId="7747" xr:uid="{0C8AE889-C234-4D69-AD0B-CE037DCEF8A3}"/>
    <cellStyle name="Comma 5 4 3 5 3 2" xfId="18127" xr:uid="{EEC08685-7170-4EC5-BA6B-A76101532903}"/>
    <cellStyle name="Comma 5 4 3 5 4" xfId="10580" xr:uid="{31059A43-759B-4EDA-9C5D-880D1C749B48}"/>
    <cellStyle name="Comma 5 4 3 5 4 2" xfId="20960" xr:uid="{9DCA322E-49D9-4DC6-81F2-37AE927F1A29}"/>
    <cellStyle name="Comma 5 4 3 5 5" xfId="23546" xr:uid="{A4636B19-FBD1-43FA-A18C-B4585C90E5FD}"/>
    <cellStyle name="Comma 5 4 3 5 6" xfId="13010" xr:uid="{A5BBE2FB-0D8F-46FA-B94B-EAE035E23A46}"/>
    <cellStyle name="Comma 5 4 3 6" xfId="4120" xr:uid="{B0917393-0791-4B08-93AB-D0505818BC45}"/>
    <cellStyle name="Comma 5 4 3 6 2" xfId="8892" xr:uid="{A913B0F0-37E6-44C2-9608-68BA783E94B4}"/>
    <cellStyle name="Comma 5 4 3 6 2 2" xfId="19272" xr:uid="{E8318EBE-72F5-494C-9577-C99C8D5324E2}"/>
    <cellStyle name="Comma 5 4 3 6 2 3" xfId="31006" xr:uid="{F0229DE4-DA70-4444-888D-FB38F150BD65}"/>
    <cellStyle name="Comma 5 4 3 6 2 4" xfId="30679" xr:uid="{B578D268-E4DF-43C5-9C96-327C24967103}"/>
    <cellStyle name="Comma 5 4 3 6 3" xfId="11725" xr:uid="{681068A9-FB73-4D20-9927-5713336CFBE7}"/>
    <cellStyle name="Comma 5 4 3 6 3 2" xfId="22105" xr:uid="{337B2FBA-E6AB-4444-B7CC-F3B78ED31589}"/>
    <cellStyle name="Comma 5 4 3 6 4" xfId="23914" xr:uid="{6ADD72EB-FF18-46E3-B04C-1BA026AD2C9B}"/>
    <cellStyle name="Comma 5 4 3 6 5" xfId="26614" xr:uid="{84350A5C-096B-4A1F-BA16-7CE280504E2D}"/>
    <cellStyle name="Comma 5 4 3 6 6" xfId="16439" xr:uid="{68110F5E-5FAD-434E-93FD-3B4A47E9ECF5}"/>
    <cellStyle name="Comma 5 4 3 7" xfId="4862" xr:uid="{A240C9B6-55E4-4374-B1DF-9A086F346D6E}"/>
    <cellStyle name="Comma 5 4 3 7 2" xfId="27088" xr:uid="{89D53217-DF21-40B2-AB82-FC0954B7D310}"/>
    <cellStyle name="Comma 5 4 3 7 3" xfId="27730" xr:uid="{86F77ADB-B0E9-422F-9F9A-5CB7BEEBC18E}"/>
    <cellStyle name="Comma 5 4 3 7 4" xfId="14154" xr:uid="{C4B0A41C-5947-45ED-8358-35CE0465EFEB}"/>
    <cellStyle name="Comma 5 4 3 8" xfId="6607" xr:uid="{FC7E9C22-45D7-4533-9861-B9F9C7C7FAFD}"/>
    <cellStyle name="Comma 5 4 3 8 2" xfId="16987" xr:uid="{4898B56F-4FA9-4A9A-89CF-EB1664D1B240}"/>
    <cellStyle name="Comma 5 4 3 9" xfId="9440" xr:uid="{C659FD1A-67C9-44C8-95C6-EFAC335E9A81}"/>
    <cellStyle name="Comma 5 4 3 9 2" xfId="19820" xr:uid="{1BA271D6-C8C5-4E3F-B9C1-5947FC94DD91}"/>
    <cellStyle name="Comma 5 4 4" xfId="470" xr:uid="{00000000-0005-0000-0000-000011020000}"/>
    <cellStyle name="Comma 5 4 4 10" xfId="13069" xr:uid="{EB520593-34BA-4E5E-94BA-C49A73C54C6F}"/>
    <cellStyle name="Comma 5 4 4 2" xfId="1621" xr:uid="{00000000-0005-0000-0000-000012020000}"/>
    <cellStyle name="Comma 5 4 4 2 2" xfId="3029" xr:uid="{00000000-0005-0000-0000-0000B5010000}"/>
    <cellStyle name="Comma 5 4 4 2 2 2" xfId="8109" xr:uid="{290FC8F3-15F3-4BEF-9B10-48879780ECA7}"/>
    <cellStyle name="Comma 5 4 4 2 2 2 2" xfId="28791" xr:uid="{0C03508E-AAB2-4125-B7C0-1A41F0DBF503}"/>
    <cellStyle name="Comma 5 4 4 2 2 2 3" xfId="26278" xr:uid="{19B9AA86-C3EF-40BA-BFBD-CFAE038525C9}"/>
    <cellStyle name="Comma 5 4 4 2 2 2 4" xfId="18489" xr:uid="{5284C830-663D-43D1-A0D0-AAAA32887826}"/>
    <cellStyle name="Comma 5 4 4 2 2 3" xfId="10942" xr:uid="{F9FA5684-0770-45A3-A466-745760E72C89}"/>
    <cellStyle name="Comma 5 4 4 2 2 3 2" xfId="21322" xr:uid="{779D5D81-E695-46AF-A985-5A313B01AFFE}"/>
    <cellStyle name="Comma 5 4 4 2 2 4" xfId="24806" xr:uid="{60A2FF48-03F1-48DD-A1A5-04965444BA76}"/>
    <cellStyle name="Comma 5 4 4 2 2 5" xfId="15656" xr:uid="{6716B62F-D1BA-41B9-BFE9-7657228B1592}"/>
    <cellStyle name="Comma 5 4 4 2 3" xfId="2060" xr:uid="{00000000-0005-0000-0000-000012020000}"/>
    <cellStyle name="Comma 5 4 4 2 4" xfId="5564" xr:uid="{D16A0D10-FBA3-4EA5-8CE1-1E4196985AAF}"/>
    <cellStyle name="Comma 5 4 4 2 4 2" xfId="29940" xr:uid="{F25E46E9-8558-4043-ADCB-9C9C47D7CEFB}"/>
    <cellStyle name="Comma 5 4 4 2 5" xfId="23000" xr:uid="{2BF63B1D-1E5E-43E0-9D3C-3640ADEC249D}"/>
    <cellStyle name="Comma 5 4 4 2 6" xfId="13532" xr:uid="{D8C0D2BF-AC83-44C3-A0AD-982213DAA7E5}"/>
    <cellStyle name="Comma 5 4 4 3" xfId="1622" xr:uid="{00000000-0005-0000-0000-000013020000}"/>
    <cellStyle name="Comma 5 4 4 3 2" xfId="4643" xr:uid="{AA605243-E9A8-42CE-AFF2-C3FB06670C65}"/>
    <cellStyle name="Comma 5 4 4 3 2 2" xfId="9401" xr:uid="{5F7BF688-ADB8-476E-A01C-0694B5EDBD1C}"/>
    <cellStyle name="Comma 5 4 4 3 2 2 2" xfId="19781" xr:uid="{593A7D09-AA36-489A-A4D5-203E0941D4F0}"/>
    <cellStyle name="Comma 5 4 4 3 2 3" xfId="12234" xr:uid="{E8AB7BAB-0100-426A-A9CD-5D95269558B2}"/>
    <cellStyle name="Comma 5 4 4 3 2 3 2" xfId="22614" xr:uid="{9E4CA505-3EE2-42CF-BC54-2A3EA58EBA52}"/>
    <cellStyle name="Comma 5 4 4 3 2 4" xfId="27284" xr:uid="{C261FBD2-0745-4F7C-88BD-83FB3946F1E3}"/>
    <cellStyle name="Comma 5 4 4 3 2 5" xfId="26695" xr:uid="{98D782FF-D647-48EA-89DB-175218B28C99}"/>
    <cellStyle name="Comma 5 4 4 3 2 6" xfId="16948" xr:uid="{0CC32059-AEF4-48E9-B9D7-C4C7B59AA66C}"/>
    <cellStyle name="Comma 5 4 4 3 3" xfId="24395" xr:uid="{383C249C-D118-473B-9C1E-889FE84F2D07}"/>
    <cellStyle name="Comma 5 4 4 3 3 2" xfId="29893" xr:uid="{8D77C375-FDEC-4907-A255-D0B6239AD792}"/>
    <cellStyle name="Comma 5 4 4 3 4" xfId="30008" xr:uid="{CDF06ABB-B7EB-4325-89E0-F9CB296CBBCC}"/>
    <cellStyle name="Comma 5 4 4 4" xfId="1620" xr:uid="{00000000-0005-0000-0000-000014020000}"/>
    <cellStyle name="Comma 5 4 4 5" xfId="4253" xr:uid="{20B90C1C-34CA-4215-8DD8-975AECD84294}"/>
    <cellStyle name="Comma 5 4 4 5 2" xfId="9025" xr:uid="{A812A268-AD3A-4FCD-83AB-6D1D8FE34016}"/>
    <cellStyle name="Comma 5 4 4 5 2 2" xfId="19405" xr:uid="{B2FF5CD4-C747-4981-9DF0-CA1385916856}"/>
    <cellStyle name="Comma 5 4 4 5 2 3" xfId="31029" xr:uid="{DAB37AB3-6C01-4DC1-9197-01E7A80416DE}"/>
    <cellStyle name="Comma 5 4 4 5 2 4" xfId="30682" xr:uid="{1F8F53D2-8B33-42D3-9E60-E867CD366200}"/>
    <cellStyle name="Comma 5 4 4 5 3" xfId="11858" xr:uid="{621705D9-DE19-48F4-82CF-C0A9E1616150}"/>
    <cellStyle name="Comma 5 4 4 5 3 2" xfId="22238" xr:uid="{1A7A7CFB-9B9C-4907-981F-39F7047E6056}"/>
    <cellStyle name="Comma 5 4 4 5 4" xfId="28371" xr:uid="{585164CC-9B2A-4316-925F-EF9B482CDB71}"/>
    <cellStyle name="Comma 5 4 4 5 5" xfId="26145" xr:uid="{307E018B-9018-4695-92A4-8DE0D898F420}"/>
    <cellStyle name="Comma 5 4 4 5 6" xfId="16572" xr:uid="{6CC63D45-A75B-423C-82A7-E72353DFE1E4}"/>
    <cellStyle name="Comma 5 4 4 6" xfId="4863" xr:uid="{40464597-81CF-4B3A-BDBE-A56B8D31FCF5}"/>
    <cellStyle name="Comma 5 4 4 6 2" xfId="14155" xr:uid="{ED84718F-BA5C-47DD-A8B0-7AAB56D3BC03}"/>
    <cellStyle name="Comma 5 4 4 7" xfId="6608" xr:uid="{CC1F996B-D609-457F-9A2E-D7DFA7F4B274}"/>
    <cellStyle name="Comma 5 4 4 7 2" xfId="16988" xr:uid="{718DC36B-78FF-4911-BA8F-30594FD38B51}"/>
    <cellStyle name="Comma 5 4 4 8" xfId="9441" xr:uid="{F9A7B80C-75B2-4BAC-B3C2-4574E940388C}"/>
    <cellStyle name="Comma 5 4 4 8 2" xfId="19821" xr:uid="{D37551E2-3897-4D74-8D80-3C488577C95B}"/>
    <cellStyle name="Comma 5 4 4 9" xfId="23362" xr:uid="{4C0AD912-540B-4296-94BC-BB12EC26B90D}"/>
    <cellStyle name="Comma 5 4 5" xfId="1623" xr:uid="{00000000-0005-0000-0000-000015020000}"/>
    <cellStyle name="Comma 5 4 5 2" xfId="3030" xr:uid="{00000000-0005-0000-0000-0000B6010000}"/>
    <cellStyle name="Comma 5 4 5 2 2" xfId="8110" xr:uid="{CA1995C3-89FB-4891-8F58-E90990A049DF}"/>
    <cellStyle name="Comma 5 4 5 2 2 2" xfId="28792" xr:uid="{C8A76B4C-5A93-4F7F-9EC3-80FE72D4677F}"/>
    <cellStyle name="Comma 5 4 5 2 2 2 2" xfId="31217" xr:uid="{F2BAD945-64C0-4B38-8C09-26DD496487BE}"/>
    <cellStyle name="Comma 5 4 5 2 2 2 3" xfId="30684" xr:uid="{A3310739-5307-4198-8F24-D15B491AA5A8}"/>
    <cellStyle name="Comma 5 4 5 2 2 3" xfId="27731" xr:uid="{A2C6750A-A58B-4E1E-A08F-98C689786567}"/>
    <cellStyle name="Comma 5 4 5 2 2 4" xfId="18490" xr:uid="{4170FDDD-D94A-4BBE-BF71-F250007E7FB9}"/>
    <cellStyle name="Comma 5 4 5 2 3" xfId="10943" xr:uid="{CDF1C62F-6B25-4CFF-982E-25A5F01676E6}"/>
    <cellStyle name="Comma 5 4 5 2 3 2" xfId="21323" xr:uid="{E326CDF0-D07C-4323-8623-BD92212513E8}"/>
    <cellStyle name="Comma 5 4 5 2 4" xfId="23267" xr:uid="{C379944C-8374-42A4-955A-6C718EA081D2}"/>
    <cellStyle name="Comma 5 4 5 2 5" xfId="15657" xr:uid="{50152E7A-E97E-470C-89FA-97C7B34C4030}"/>
    <cellStyle name="Comma 5 4 5 3" xfId="2081" xr:uid="{00000000-0005-0000-0000-000015020000}"/>
    <cellStyle name="Comma 5 4 5 4" xfId="4397" xr:uid="{B00051C5-3A2E-424F-9C46-B4DD74FD8567}"/>
    <cellStyle name="Comma 5 4 5 4 2" xfId="9169" xr:uid="{3351EA1B-65B1-4144-9B49-1360FCB0E530}"/>
    <cellStyle name="Comma 5 4 5 4 2 2" xfId="19549" xr:uid="{55CFBDE5-84A5-4D40-B8A8-6A85D07AD007}"/>
    <cellStyle name="Comma 5 4 5 4 2 3" xfId="31063" xr:uid="{3984102B-822A-450E-A43C-4246090CCDB8}"/>
    <cellStyle name="Comma 5 4 5 4 2 4" xfId="30683" xr:uid="{588785B0-3463-43A7-92E2-9D66925BECD9}"/>
    <cellStyle name="Comma 5 4 5 4 3" xfId="12002" xr:uid="{D9CDB029-0734-47C7-9758-9DB8F9DFEC28}"/>
    <cellStyle name="Comma 5 4 5 4 3 2" xfId="22382" xr:uid="{5F9F1B0A-C1AD-4056-8E63-28913330970F}"/>
    <cellStyle name="Comma 5 4 5 4 4" xfId="16716" xr:uid="{DCCB65D7-1687-4250-A4D9-2A157B3BE969}"/>
    <cellStyle name="Comma 5 4 5 5" xfId="5565" xr:uid="{A128631B-3428-414E-9F25-8FA6699F8D03}"/>
    <cellStyle name="Comma 5 4 5 5 2" xfId="29683" xr:uid="{4487DE43-472A-4A71-9B22-68844F54F5CF}"/>
    <cellStyle name="Comma 5 4 5 5 2 2" xfId="30962" xr:uid="{7EF5E265-F8DD-42D8-916E-4FE670324B78}"/>
    <cellStyle name="Comma 5 4 5 6" xfId="23184" xr:uid="{E54F51E7-4A6B-4E4B-A0BF-F9D227F9A808}"/>
    <cellStyle name="Comma 5 4 5 7" xfId="13533" xr:uid="{4A7D1C38-FFE0-4648-8561-028E3DBF36DB}"/>
    <cellStyle name="Comma 5 4 6" xfId="1624" xr:uid="{00000000-0005-0000-0000-000016020000}"/>
    <cellStyle name="Comma 5 4 6 2" xfId="2868" xr:uid="{00000000-0005-0000-0000-0000B7010000}"/>
    <cellStyle name="Comma 5 4 6 2 2" xfId="7985" xr:uid="{E435F86A-2CC6-49A9-AFBB-303D9970770D}"/>
    <cellStyle name="Comma 5 4 6 2 2 2" xfId="27332" xr:uid="{C14A4527-489D-49CA-8263-A009DCE0942E}"/>
    <cellStyle name="Comma 5 4 6 2 2 2 2" xfId="31189" xr:uid="{65375153-FF84-4309-A5AB-7211D688AF6C}"/>
    <cellStyle name="Comma 5 4 6 2 2 2 3" xfId="30685" xr:uid="{AA82D6A9-E423-4665-BA59-CD8573E965C4}"/>
    <cellStyle name="Comma 5 4 6 2 2 3" xfId="28489" xr:uid="{B7E8DAA1-3088-46D4-8D75-C4437F530D14}"/>
    <cellStyle name="Comma 5 4 6 2 2 4" xfId="18365" xr:uid="{6FCCB180-A23C-4F85-AEF6-C321E54E6834}"/>
    <cellStyle name="Comma 5 4 6 2 3" xfId="10818" xr:uid="{B7D4ED36-7A7D-4D50-9C34-32F1FCEEB96B}"/>
    <cellStyle name="Comma 5 4 6 2 3 2" xfId="21198" xr:uid="{62C2CE69-C784-46E2-914F-274D400EAFA3}"/>
    <cellStyle name="Comma 5 4 6 2 4" xfId="25065" xr:uid="{6BBF8F4F-1CD9-4076-B1A7-09911CA21A3E}"/>
    <cellStyle name="Comma 5 4 6 2 5" xfId="15532" xr:uid="{DE69EAE8-F98B-43F5-8716-641AF55870C8}"/>
    <cellStyle name="Comma 5 4 6 3" xfId="2860" xr:uid="{00000000-0005-0000-0000-000016020000}"/>
    <cellStyle name="Comma 5 4 6 4" xfId="5566" xr:uid="{69214C48-DCEC-47C1-B288-7DDCDBE36611}"/>
    <cellStyle name="Comma 5 4 6 4 2" xfId="29921" xr:uid="{DEBEC20E-7EF6-43C2-8010-087AFB98BA3B}"/>
    <cellStyle name="Comma 5 4 6 5" xfId="23949" xr:uid="{D763EBFC-6C85-47DB-BF46-3F62DBDA0A3A}"/>
    <cellStyle name="Comma 5 4 6 6" xfId="13361" xr:uid="{04BD029C-329B-4756-BEB3-2C4C6D3058CA}"/>
    <cellStyle name="Comma 5 4 7" xfId="1610" xr:uid="{00000000-0005-0000-0000-000017020000}"/>
    <cellStyle name="Comma 5 4 7 2" xfId="2459" xr:uid="{00000000-0005-0000-0000-0000B8010000}"/>
    <cellStyle name="Comma 5 4 7 2 2" xfId="7584" xr:uid="{AF3A6ABC-EA18-499E-8302-4132FA53E347}"/>
    <cellStyle name="Comma 5 4 7 2 2 2" xfId="17964" xr:uid="{5FB56155-C1E5-4258-89D8-7CC001110979}"/>
    <cellStyle name="Comma 5 4 7 2 3" xfId="10417" xr:uid="{DB0901B6-366E-4321-8D44-501B5AC115C6}"/>
    <cellStyle name="Comma 5 4 7 2 3 2" xfId="20797" xr:uid="{E77F0AC0-C7B3-4BBA-AAB4-8B4BB4CFC112}"/>
    <cellStyle name="Comma 5 4 7 2 4" xfId="26838" xr:uid="{CA8A0B08-9241-4228-9AAC-005A8275049B}"/>
    <cellStyle name="Comma 5 4 7 2 5" xfId="28623" xr:uid="{08CA900D-3108-40F0-A0BF-412B4D4CF914}"/>
    <cellStyle name="Comma 5 4 7 2 6" xfId="15131" xr:uid="{49423BB8-D6C1-46B5-96AA-110BAC1F6EA3}"/>
    <cellStyle name="Comma 5 4 7 3" xfId="3570" xr:uid="{00000000-0005-0000-0000-000017020000}"/>
    <cellStyle name="Comma 5 4 7 4" xfId="5556" xr:uid="{C75D7C05-F3B8-47BC-AC18-1C130F1A3B1B}"/>
    <cellStyle name="Comma 5 4 7 4 2" xfId="29861" xr:uid="{81821E37-88CD-41E0-A9C6-01CE1D5393AD}"/>
    <cellStyle name="Comma 5 4 7 5" xfId="24552" xr:uid="{71BFF522-A16F-49DA-837C-7E42E5B76A6E}"/>
    <cellStyle name="Comma 5 4 7 6" xfId="12847" xr:uid="{8E51FA3F-6D37-4105-BEBC-E890E8758154}"/>
    <cellStyle name="Comma 5 4 8" xfId="2213" xr:uid="{00000000-0005-0000-0000-0000A7010000}"/>
    <cellStyle name="Comma 5 4 8 2" xfId="7340" xr:uid="{1A171DF4-532B-47D3-98C5-03A480295C1B}"/>
    <cellStyle name="Comma 5 4 8 2 2" xfId="17720" xr:uid="{7308A606-410B-47CE-99C3-0436B50B8890}"/>
    <cellStyle name="Comma 5 4 8 2 2 2" xfId="31121" xr:uid="{5C2AB8B5-A73F-4FCC-AF90-57C166D98ABC}"/>
    <cellStyle name="Comma 5 4 8 2 2 3" xfId="30686" xr:uid="{E0BA424B-14C3-40B8-BACF-E009F7A5BEF5}"/>
    <cellStyle name="Comma 5 4 8 3" xfId="10173" xr:uid="{126C35F2-D091-47B6-B645-26AFB0694491}"/>
    <cellStyle name="Comma 5 4 8 3 2" xfId="20553" xr:uid="{3D4826B6-0EF4-4003-83B2-EDCF147287E8}"/>
    <cellStyle name="Comma 5 4 8 4" xfId="25149" xr:uid="{AEA9DE12-F05C-49F9-BCF2-0E58271C6F3E}"/>
    <cellStyle name="Comma 5 4 8 5" xfId="26621" xr:uid="{9B2279ED-8D13-41EF-B0F1-FE3DB7938777}"/>
    <cellStyle name="Comma 5 4 8 6" xfId="14887" xr:uid="{8B96C28A-B2B6-409E-9599-4F4859E521CC}"/>
    <cellStyle name="Comma 5 4 9" xfId="3860" xr:uid="{A30A1CB2-A210-4F10-856F-40B6121D2558}"/>
    <cellStyle name="Comma 5 4 9 2" xfId="8692" xr:uid="{1ED45EE7-2EA9-473D-86DE-E17D78E615AF}"/>
    <cellStyle name="Comma 5 4 9 2 2" xfId="19072" xr:uid="{278B5468-A8C2-4D77-B9D9-13FB01429D0E}"/>
    <cellStyle name="Comma 5 4 9 3" xfId="11525" xr:uid="{3D4477C4-5222-4F2D-8032-84C6717135D5}"/>
    <cellStyle name="Comma 5 4 9 3 2" xfId="21905" xr:uid="{81609EBF-B4EB-4152-B331-6F85F557B933}"/>
    <cellStyle name="Comma 5 4 9 4" xfId="27233" xr:uid="{60CC41BC-C2A6-4347-88DB-37769B7CA3D5}"/>
    <cellStyle name="Comma 5 4 9 5" xfId="26867" xr:uid="{DFF90D36-9659-4AAE-BA1B-59A41E577559}"/>
    <cellStyle name="Comma 5 4 9 6" xfId="16239" xr:uid="{F488F3F8-EB13-4588-8975-0230DAE4D758}"/>
    <cellStyle name="Comma 5 5" xfId="471" xr:uid="{00000000-0005-0000-0000-000018020000}"/>
    <cellStyle name="Comma 5 5 10" xfId="6609" xr:uid="{F68913B7-AB9A-423B-9BE1-EFB136CF76FE}"/>
    <cellStyle name="Comma 5 5 10 2" xfId="16989" xr:uid="{8FA09342-F31D-4E3E-9EDE-CFEFF2707D50}"/>
    <cellStyle name="Comma 5 5 11" xfId="9442" xr:uid="{3FF3BF7D-1FC3-4E33-960B-6813663D50E1}"/>
    <cellStyle name="Comma 5 5 11 2" xfId="19822" xr:uid="{C3E9E9FB-8587-4430-9E52-506174192954}"/>
    <cellStyle name="Comma 5 5 12" xfId="23559" xr:uid="{125990ED-B5A7-4AB8-9572-BF563C0E05B1}"/>
    <cellStyle name="Comma 5 5 13" xfId="12428" xr:uid="{022737FE-02B8-4339-8C4F-B93412874188}"/>
    <cellStyle name="Comma 5 5 2" xfId="472" xr:uid="{00000000-0005-0000-0000-000019020000}"/>
    <cellStyle name="Comma 5 5 2 10" xfId="9443" xr:uid="{925AA75C-30CF-4EA6-A444-1464D695D594}"/>
    <cellStyle name="Comma 5 5 2 10 2" xfId="19823" xr:uid="{C068C876-61E0-4591-85E9-E222158C415F}"/>
    <cellStyle name="Comma 5 5 2 11" xfId="23935" xr:uid="{FEA3F40E-8559-4999-954B-23BDB5010D03}"/>
    <cellStyle name="Comma 5 5 2 12" xfId="12506" xr:uid="{B305CE50-276F-4120-9C6D-6EE1DD38937B}"/>
    <cellStyle name="Comma 5 5 2 2" xfId="473" xr:uid="{00000000-0005-0000-0000-00001A020000}"/>
    <cellStyle name="Comma 5 5 2 2 10" xfId="13073" xr:uid="{35FF24D1-3374-49A1-94AB-48660EFC3E29}"/>
    <cellStyle name="Comma 5 5 2 2 2" xfId="1628" xr:uid="{00000000-0005-0000-0000-00001B020000}"/>
    <cellStyle name="Comma 5 5 2 2 2 2" xfId="3032" xr:uid="{00000000-0005-0000-0000-0000BC010000}"/>
    <cellStyle name="Comma 5 5 2 2 2 2 2" xfId="8112" xr:uid="{2AE85520-C8C8-457E-ACA9-529C269B9E3F}"/>
    <cellStyle name="Comma 5 5 2 2 2 2 2 2" xfId="28794" xr:uid="{D7A53197-3458-482B-840E-70A789FC1E24}"/>
    <cellStyle name="Comma 5 5 2 2 2 2 2 3" xfId="28239" xr:uid="{75899C5E-C4FB-419E-8A6B-99C3547D7C46}"/>
    <cellStyle name="Comma 5 5 2 2 2 2 2 4" xfId="18492" xr:uid="{36264E9A-D330-40AA-B391-E41E2315BC41}"/>
    <cellStyle name="Comma 5 5 2 2 2 2 3" xfId="10945" xr:uid="{BBEF4E85-2A45-41F4-AEDE-728924247D1F}"/>
    <cellStyle name="Comma 5 5 2 2 2 2 3 2" xfId="21325" xr:uid="{E9C5795C-00C5-4855-8AF9-5D6C25640AEC}"/>
    <cellStyle name="Comma 5 5 2 2 2 2 4" xfId="24161" xr:uid="{E433F28E-FBD0-461A-A44F-7B9039781C0F}"/>
    <cellStyle name="Comma 5 5 2 2 2 2 5" xfId="15659" xr:uid="{3F5497FD-51CD-4B7C-B9ED-AAA49343CBCE}"/>
    <cellStyle name="Comma 5 5 2 2 2 3" xfId="3546" xr:uid="{00000000-0005-0000-0000-00001B020000}"/>
    <cellStyle name="Comma 5 5 2 2 2 4" xfId="5568" xr:uid="{8149337E-E2F7-4BC3-B2AD-3A48DB4611B4}"/>
    <cellStyle name="Comma 5 5 2 2 2 4 2" xfId="29942" xr:uid="{0D010CB5-5F6A-4720-B93A-F2E76E3D3185}"/>
    <cellStyle name="Comma 5 5 2 2 2 5" xfId="23270" xr:uid="{324F7F2A-F9B4-427B-BAA0-884E742FA9CB}"/>
    <cellStyle name="Comma 5 5 2 2 2 6" xfId="13535" xr:uid="{FA17DD78-577E-4F4A-A4A3-79140DA28301}"/>
    <cellStyle name="Comma 5 5 2 2 3" xfId="1629" xr:uid="{00000000-0005-0000-0000-00001C020000}"/>
    <cellStyle name="Comma 5 5 2 2 3 2" xfId="4661" xr:uid="{B2F37315-6DCC-4AA8-91CB-5196813D8346}"/>
    <cellStyle name="Comma 5 5 2 2 3 2 2" xfId="9410" xr:uid="{E47A1DEC-3551-413C-B44C-FBAAD200C832}"/>
    <cellStyle name="Comma 5 5 2 2 3 2 2 2" xfId="19790" xr:uid="{AD92439A-7503-45C2-BAA6-A5D77D862B3A}"/>
    <cellStyle name="Comma 5 5 2 2 3 2 3" xfId="12243" xr:uid="{EC7FCFC4-452B-4FE3-BBC1-FCE6A21A9DDF}"/>
    <cellStyle name="Comma 5 5 2 2 3 2 3 2" xfId="22623" xr:uid="{62C16D63-B217-422C-A300-74BA0214C757}"/>
    <cellStyle name="Comma 5 5 2 2 3 2 4" xfId="26363" xr:uid="{C2C9F031-3AEA-4B32-94D5-A68C41FAC102}"/>
    <cellStyle name="Comma 5 5 2 2 3 2 5" xfId="25990" xr:uid="{B7C7B693-B722-4F40-ACDA-74BB51F20522}"/>
    <cellStyle name="Comma 5 5 2 2 3 2 6" xfId="16957" xr:uid="{4DE22B44-2151-4B51-9726-162B99792D9D}"/>
    <cellStyle name="Comma 5 5 2 2 3 3" xfId="22714" xr:uid="{92B2D0D1-AC90-443C-9981-82F2B0565022}"/>
    <cellStyle name="Comma 5 5 2 2 3 3 2" xfId="29896" xr:uid="{2E172FD6-8857-4391-B419-ABFDC80BB508}"/>
    <cellStyle name="Comma 5 5 2 2 3 4" xfId="30010" xr:uid="{90B5CBFA-773D-4DCA-9D81-2CAA54A6CBB0}"/>
    <cellStyle name="Comma 5 5 2 2 4" xfId="1627" xr:uid="{00000000-0005-0000-0000-00001D020000}"/>
    <cellStyle name="Comma 5 5 2 2 4 2" xfId="26905" xr:uid="{6F7A2ECF-25AB-4CBD-817C-55807B88D221}"/>
    <cellStyle name="Comma 5 5 2 2 4 3" xfId="26323" xr:uid="{947B228F-946F-4CAA-BA52-7D37CF416252}"/>
    <cellStyle name="Comma 5 5 2 2 5" xfId="4256" xr:uid="{F425CFC7-105B-4CC0-8870-3014D73014C3}"/>
    <cellStyle name="Comma 5 5 2 2 5 2" xfId="9028" xr:uid="{13C3FDE2-5559-4AEB-9363-A03CE57D7938}"/>
    <cellStyle name="Comma 5 5 2 2 5 2 2" xfId="19408" xr:uid="{E5AFDC7D-2E76-478B-A5FE-40C3176D389A}"/>
    <cellStyle name="Comma 5 5 2 2 5 2 3" xfId="31032" xr:uid="{4BA37740-99D8-4CB4-B471-35EA920B8290}"/>
    <cellStyle name="Comma 5 5 2 2 5 2 4" xfId="30687" xr:uid="{AC70B46C-F6DA-4750-B6ED-B64C9D0A9C69}"/>
    <cellStyle name="Comma 5 5 2 2 5 3" xfId="11861" xr:uid="{2A39EEE8-F51A-4BD9-908B-5D918AC6FF8E}"/>
    <cellStyle name="Comma 5 5 2 2 5 3 2" xfId="22241" xr:uid="{89075ACE-3FFD-40C2-9CDA-923A33AE603B}"/>
    <cellStyle name="Comma 5 5 2 2 5 4" xfId="28469" xr:uid="{B2944A0E-2792-4E36-A6CD-5BA38F961C86}"/>
    <cellStyle name="Comma 5 5 2 2 5 5" xfId="27172" xr:uid="{932979F3-F365-4C93-B50C-E510F37D9E15}"/>
    <cellStyle name="Comma 5 5 2 2 5 6" xfId="16575" xr:uid="{E20AC4C6-B379-465A-9BA2-31180D5B832E}"/>
    <cellStyle name="Comma 5 5 2 2 6" xfId="4866" xr:uid="{2C2AF93C-FB36-43A0-A025-409ECF6C1BDB}"/>
    <cellStyle name="Comma 5 5 2 2 6 2" xfId="28231" xr:uid="{9D1E46B6-8E75-4D25-932A-5044949B17DB}"/>
    <cellStyle name="Comma 5 5 2 2 6 3" xfId="27318" xr:uid="{6ECABCF4-B3A6-49C3-A88A-0474DCE8E380}"/>
    <cellStyle name="Comma 5 5 2 2 6 4" xfId="14158" xr:uid="{AE8ED646-516E-47B4-8B48-EF4F052525B9}"/>
    <cellStyle name="Comma 5 5 2 2 7" xfId="6611" xr:uid="{43DD63CF-7129-4C83-8E53-6FBBDEAA6ABB}"/>
    <cellStyle name="Comma 5 5 2 2 7 2" xfId="16991" xr:uid="{EBEC6825-98E7-4C94-BEFF-7A674D1AC88D}"/>
    <cellStyle name="Comma 5 5 2 2 8" xfId="9444" xr:uid="{35DFDB9E-357C-4E4D-BC65-96DC64BA8B9F}"/>
    <cellStyle name="Comma 5 5 2 2 8 2" xfId="19824" xr:uid="{63F93CB6-2331-402A-A896-3CC3EE713676}"/>
    <cellStyle name="Comma 5 5 2 2 9" xfId="24568" xr:uid="{E63E51D1-8FE3-41BB-B561-CB42C3286D6B}"/>
    <cellStyle name="Comma 5 5 2 3" xfId="1630" xr:uid="{00000000-0005-0000-0000-00001E020000}"/>
    <cellStyle name="Comma 5 5 2 3 2" xfId="3033" xr:uid="{00000000-0005-0000-0000-0000BD010000}"/>
    <cellStyle name="Comma 5 5 2 3 2 2" xfId="8113" xr:uid="{81A888E5-0B53-4D56-8867-69F92F7C8E25}"/>
    <cellStyle name="Comma 5 5 2 3 2 2 2" xfId="28795" xr:uid="{13DD1A7F-3F45-4FED-A2A0-862C422EBE30}"/>
    <cellStyle name="Comma 5 5 2 3 2 2 2 2" xfId="31218" xr:uid="{25CDBFA8-B5EF-4E3D-9F68-CCC9EBFB7FA2}"/>
    <cellStyle name="Comma 5 5 2 3 2 2 2 3" xfId="30689" xr:uid="{59C9BFCC-C44C-4B53-BDE8-EA9524F87295}"/>
    <cellStyle name="Comma 5 5 2 3 2 2 3" xfId="27583" xr:uid="{76712071-AC0C-4F27-A46D-F4350A722BE1}"/>
    <cellStyle name="Comma 5 5 2 3 2 2 4" xfId="18493" xr:uid="{F21898EA-35F5-4361-9A5F-73415AB73E23}"/>
    <cellStyle name="Comma 5 5 2 3 2 3" xfId="10946" xr:uid="{780B36F9-F617-4AC3-AAD9-1E6BB2051FF1}"/>
    <cellStyle name="Comma 5 5 2 3 2 3 2" xfId="21326" xr:uid="{840CEE2D-9C0C-4488-B440-5DD48AF1B74B}"/>
    <cellStyle name="Comma 5 5 2 3 2 4" xfId="23436" xr:uid="{0F501286-54E5-483D-ACF4-0264FCD9BB1E}"/>
    <cellStyle name="Comma 5 5 2 3 2 5" xfId="15660" xr:uid="{E9E1ABC4-1CE5-40E4-9EBF-F54843E28052}"/>
    <cellStyle name="Comma 5 5 2 3 3" xfId="3568" xr:uid="{00000000-0005-0000-0000-00001E020000}"/>
    <cellStyle name="Comma 5 5 2 3 4" xfId="4398" xr:uid="{EA2E7E2E-2E7D-462B-A6DA-299801D6D98F}"/>
    <cellStyle name="Comma 5 5 2 3 4 2" xfId="9170" xr:uid="{3A6F7C63-ECFF-4582-83D4-F800D01FB1DE}"/>
    <cellStyle name="Comma 5 5 2 3 4 2 2" xfId="19550" xr:uid="{5F2F7421-CB3C-4C0C-94E1-149CF08D1218}"/>
    <cellStyle name="Comma 5 5 2 3 4 2 3" xfId="31064" xr:uid="{5EB8706E-0031-40A6-9765-3B305E95095B}"/>
    <cellStyle name="Comma 5 5 2 3 4 2 4" xfId="30688" xr:uid="{033FE0DB-75AA-4554-B811-17A0F466E96D}"/>
    <cellStyle name="Comma 5 5 2 3 4 3" xfId="12003" xr:uid="{4E20C26B-F108-4724-AF70-22A9F8145129}"/>
    <cellStyle name="Comma 5 5 2 3 4 3 2" xfId="22383" xr:uid="{F2BB2F88-D0E0-46A0-B0FE-BE3E1067F817}"/>
    <cellStyle name="Comma 5 5 2 3 4 4" xfId="16717" xr:uid="{BBCC3D97-496B-477C-8300-8068167F31C0}"/>
    <cellStyle name="Comma 5 5 2 3 5" xfId="5569" xr:uid="{7CF632E3-4777-4439-BD13-C36956A9A848}"/>
    <cellStyle name="Comma 5 5 2 3 5 2" xfId="29701" xr:uid="{5D2D8791-0CFD-4C9F-850F-A68D1255BD93}"/>
    <cellStyle name="Comma 5 5 2 3 5 2 2" xfId="30963" xr:uid="{A2A588AE-3984-4379-8013-6E0918DDA01D}"/>
    <cellStyle name="Comma 5 5 2 3 6" xfId="24250" xr:uid="{7854BEE0-FF20-4F98-AC86-A079A6833A12}"/>
    <cellStyle name="Comma 5 5 2 3 7" xfId="13536" xr:uid="{A8C823ED-4DEA-421E-8373-07016424A5F0}"/>
    <cellStyle name="Comma 5 5 2 4" xfId="1631" xr:uid="{00000000-0005-0000-0000-00001F020000}"/>
    <cellStyle name="Comma 5 5 2 4 2" xfId="3031" xr:uid="{00000000-0005-0000-0000-0000BE010000}"/>
    <cellStyle name="Comma 5 5 2 4 2 2" xfId="8111" xr:uid="{8B105B21-38BE-4440-B53F-339A3295330A}"/>
    <cellStyle name="Comma 5 5 2 4 2 2 2" xfId="28793" xr:uid="{3E7456B3-67D8-4BF3-A48D-6285E2F25D2F}"/>
    <cellStyle name="Comma 5 5 2 4 2 2 3" xfId="25870" xr:uid="{1DF288C7-35BA-4D3C-A265-6D70B9DA86F9}"/>
    <cellStyle name="Comma 5 5 2 4 2 2 4" xfId="18491" xr:uid="{CE2976AD-3E7B-473B-965A-9DA68EBE92A3}"/>
    <cellStyle name="Comma 5 5 2 4 2 3" xfId="10944" xr:uid="{6E07D054-C5EB-4EAA-9513-8C4E2C0CF1DD}"/>
    <cellStyle name="Comma 5 5 2 4 2 3 2" xfId="21324" xr:uid="{31A1617B-2604-4938-AC05-828CCACCA05F}"/>
    <cellStyle name="Comma 5 5 2 4 2 4" xfId="23469" xr:uid="{7AF72A65-EEAA-4E38-92FE-48D0406D6851}"/>
    <cellStyle name="Comma 5 5 2 4 2 5" xfId="15658" xr:uid="{66C431FE-8B2F-4382-85F1-4C640BDEA1DA}"/>
    <cellStyle name="Comma 5 5 2 4 3" xfId="3638" xr:uid="{00000000-0005-0000-0000-00001F020000}"/>
    <cellStyle name="Comma 5 5 2 4 4" xfId="5570" xr:uid="{A7DC721F-42E5-4C1F-981A-40EAC95C2325}"/>
    <cellStyle name="Comma 5 5 2 4 4 2" xfId="29941" xr:uid="{31D45137-92A6-45CF-83E9-6D020EE1BB31}"/>
    <cellStyle name="Comma 5 5 2 4 5" xfId="23247" xr:uid="{B403172A-62E5-44D4-B009-CA7BFE2860E8}"/>
    <cellStyle name="Comma 5 5 2 4 6" xfId="13534" xr:uid="{6BF3DCE5-8388-4FEB-84E2-0D7EA09FD106}"/>
    <cellStyle name="Comma 5 5 2 5" xfId="1626" xr:uid="{00000000-0005-0000-0000-000020020000}"/>
    <cellStyle name="Comma 5 5 2 5 2" xfId="2605" xr:uid="{00000000-0005-0000-0000-0000BF010000}"/>
    <cellStyle name="Comma 5 5 2 5 2 2" xfId="7730" xr:uid="{56F37DDA-B19E-4AA9-A4F8-DE511DB10BE5}"/>
    <cellStyle name="Comma 5 5 2 5 2 2 2" xfId="18110" xr:uid="{D6606970-6866-4700-B917-902B70B2829F}"/>
    <cellStyle name="Comma 5 5 2 5 2 3" xfId="10563" xr:uid="{03D93D01-874D-4C7E-B6E8-6646DF361B5C}"/>
    <cellStyle name="Comma 5 5 2 5 2 3 2" xfId="20943" xr:uid="{E3A04422-6F5B-4D81-B99D-FEECA48FA414}"/>
    <cellStyle name="Comma 5 5 2 5 2 4" xfId="27996" xr:uid="{24F21F37-5917-4018-9E6C-C7641984E9BA}"/>
    <cellStyle name="Comma 5 5 2 5 2 5" xfId="26252" xr:uid="{80D89265-A39A-4A4D-AA40-3E6C2AF5F497}"/>
    <cellStyle name="Comma 5 5 2 5 2 6" xfId="15277" xr:uid="{63730937-422D-4A27-AD40-BFB4F5596BAE}"/>
    <cellStyle name="Comma 5 5 2 5 3" xfId="3549" xr:uid="{00000000-0005-0000-0000-000020020000}"/>
    <cellStyle name="Comma 5 5 2 5 4" xfId="5567" xr:uid="{EC7E76E4-1CD5-4119-9B58-FCAE4C6C9289}"/>
    <cellStyle name="Comma 5 5 2 5 4 2" xfId="29884" xr:uid="{9981A58F-D7D0-4204-A4F1-535CDEC7F29D}"/>
    <cellStyle name="Comma 5 5 2 5 5" xfId="22662" xr:uid="{F87EE0D8-7605-4BAC-B8D1-1FD6C5DA9D4A}"/>
    <cellStyle name="Comma 5 5 2 5 6" xfId="12993" xr:uid="{9588B1C1-B65E-4EBC-AB1D-043F75641582}"/>
    <cellStyle name="Comma 5 5 2 6" xfId="2274" xr:uid="{00000000-0005-0000-0000-0000BA010000}"/>
    <cellStyle name="Comma 5 5 2 6 2" xfId="7401" xr:uid="{BF98D419-FCB0-41D0-A353-A83259F5C528}"/>
    <cellStyle name="Comma 5 5 2 6 2 2" xfId="17781" xr:uid="{390025A4-9054-43F4-89A9-9036C01644E6}"/>
    <cellStyle name="Comma 5 5 2 6 3" xfId="10234" xr:uid="{FB622232-7D94-4CBB-9F81-C5A85FAA7DA9}"/>
    <cellStyle name="Comma 5 5 2 6 3 2" xfId="20614" xr:uid="{545544AA-0E46-4DF1-9D8F-C74045C244F0}"/>
    <cellStyle name="Comma 5 5 2 6 4" xfId="24118" xr:uid="{48234A69-540E-4466-AF7F-44BCDE98E2A4}"/>
    <cellStyle name="Comma 5 5 2 6 5" xfId="27404" xr:uid="{ABDC0F9F-59FE-4E0C-9BE7-F6D4523E26FE}"/>
    <cellStyle name="Comma 5 5 2 6 6" xfId="14948" xr:uid="{1DE065CC-4608-4C0C-8409-E1C6F2AC946A}"/>
    <cellStyle name="Comma 5 5 2 7" xfId="3813" xr:uid="{A67031BB-4D52-4448-AB9D-D3F77FED678A}"/>
    <cellStyle name="Comma 5 5 2 7 2" xfId="8647" xr:uid="{4D276026-51BE-40B5-8A76-89745AA2C8E2}"/>
    <cellStyle name="Comma 5 5 2 7 2 2" xfId="19027" xr:uid="{A57E13C3-EBCF-453E-AE03-2188BAE1E0FF}"/>
    <cellStyle name="Comma 5 5 2 7 3" xfId="11480" xr:uid="{AC1120BC-EF38-4262-B0D1-BB10C54203BF}"/>
    <cellStyle name="Comma 5 5 2 7 3 2" xfId="21860" xr:uid="{25F3E778-9F05-41FB-B597-A8827EBEAE67}"/>
    <cellStyle name="Comma 5 5 2 7 4" xfId="26801" xr:uid="{FE9D49E4-1E54-4FAA-9138-988B81FAB27A}"/>
    <cellStyle name="Comma 5 5 2 7 5" xfId="28255" xr:uid="{BF69C093-3389-4484-9625-540DA25850F9}"/>
    <cellStyle name="Comma 5 5 2 7 6" xfId="16194" xr:uid="{14093B26-44B4-4D8D-85EC-F686ACA6DA89}"/>
    <cellStyle name="Comma 5 5 2 8" xfId="4865" xr:uid="{3F5F929F-AD2B-4FC4-AE06-B544850F07D3}"/>
    <cellStyle name="Comma 5 5 2 8 2" xfId="14157" xr:uid="{90DC75DC-4445-4B30-87EE-A4B6763538F9}"/>
    <cellStyle name="Comma 5 5 2 9" xfId="6610" xr:uid="{144C1629-C8C1-4821-87C6-162C8052B7EA}"/>
    <cellStyle name="Comma 5 5 2 9 2" xfId="16990" xr:uid="{DC45AB9B-391D-443C-B724-97D3B0C0202B}"/>
    <cellStyle name="Comma 5 5 3" xfId="474" xr:uid="{00000000-0005-0000-0000-000021020000}"/>
    <cellStyle name="Comma 5 5 3 10" xfId="12664" xr:uid="{D68EB013-F254-4863-ACEC-DA60B3543A3D}"/>
    <cellStyle name="Comma 5 5 3 2" xfId="1633" xr:uid="{00000000-0005-0000-0000-000022020000}"/>
    <cellStyle name="Comma 5 5 3 2 2" xfId="3034" xr:uid="{00000000-0005-0000-0000-0000C1010000}"/>
    <cellStyle name="Comma 5 5 3 2 2 2" xfId="8114" xr:uid="{6E923544-D563-4AE9-AE26-D3443DC7A6E3}"/>
    <cellStyle name="Comma 5 5 3 2 2 2 2" xfId="28796" xr:uid="{A55DA19D-13DF-4F01-8DC7-CB9DD8A0BF5D}"/>
    <cellStyle name="Comma 5 5 3 2 2 2 3" xfId="25894" xr:uid="{8077C871-5A3E-4EEB-A4E9-B37044B9AE3E}"/>
    <cellStyle name="Comma 5 5 3 2 2 2 4" xfId="18494" xr:uid="{5E3D5AAD-60D9-4BCC-90B8-A77A41D99312}"/>
    <cellStyle name="Comma 5 5 3 2 2 3" xfId="10947" xr:uid="{BE9B532B-5792-47DA-985D-55AE26C1EA63}"/>
    <cellStyle name="Comma 5 5 3 2 2 3 2" xfId="21327" xr:uid="{41026603-F574-491F-BCF3-37117BEB63D1}"/>
    <cellStyle name="Comma 5 5 3 2 2 4" xfId="25690" xr:uid="{5FA3279B-2654-4CA2-BACD-F90F9D86C517}"/>
    <cellStyle name="Comma 5 5 3 2 2 5" xfId="15661" xr:uid="{EB3C57A3-4285-47DF-B10F-BAA31E0E0EA4}"/>
    <cellStyle name="Comma 5 5 3 2 3" xfId="2083" xr:uid="{00000000-0005-0000-0000-000022020000}"/>
    <cellStyle name="Comma 5 5 3 2 4" xfId="5571" xr:uid="{7F7B9B60-E209-4826-8772-73BB4FDBD1ED}"/>
    <cellStyle name="Comma 5 5 3 2 4 2" xfId="29943" xr:uid="{6B08990C-50CE-496C-AF55-F4679CB10C17}"/>
    <cellStyle name="Comma 5 5 3 2 5" xfId="24165" xr:uid="{E7FDD2E5-1D1F-4CAC-8B51-254CB0BA565F}"/>
    <cellStyle name="Comma 5 5 3 2 6" xfId="13537" xr:uid="{539FD750-BD35-44FD-B4C4-DE5B1C8545BD}"/>
    <cellStyle name="Comma 5 5 3 3" xfId="1634" xr:uid="{00000000-0005-0000-0000-000023020000}"/>
    <cellStyle name="Comma 5 5 3 3 2" xfId="2669" xr:uid="{00000000-0005-0000-0000-0000C2010000}"/>
    <cellStyle name="Comma 5 5 3 3 2 2" xfId="7793" xr:uid="{4A10F71E-744D-4E1A-A1FE-41BDC13EC78E}"/>
    <cellStyle name="Comma 5 5 3 3 2 2 2" xfId="18173" xr:uid="{F479C927-2FBF-456E-962F-2BB26B8B5E78}"/>
    <cellStyle name="Comma 5 5 3 3 2 3" xfId="10626" xr:uid="{614256B1-AE40-4025-9914-9B24BC6C1ECC}"/>
    <cellStyle name="Comma 5 5 3 3 2 3 2" xfId="21006" xr:uid="{02977913-50DA-4A6B-9B82-7FA563FE47D2}"/>
    <cellStyle name="Comma 5 5 3 3 2 4" xfId="15340" xr:uid="{85A9ECBF-14B8-44B5-B486-82C0EDA7446D}"/>
    <cellStyle name="Comma 5 5 3 3 2 5" xfId="30427" xr:uid="{DD045C8D-2616-4424-BD5E-1B33066A33C9}"/>
    <cellStyle name="Comma 5 5 3 3 3" xfId="3631" xr:uid="{00000000-0005-0000-0000-000023020000}"/>
    <cellStyle name="Comma 5 5 3 3 4" xfId="5572" xr:uid="{D0F45DDC-9CDB-4C3E-93A0-24657C4062B9}"/>
    <cellStyle name="Comma 5 5 3 3 4 2" xfId="29895" xr:uid="{531BF005-CF26-4DAC-B1C2-BD66BC46E9D9}"/>
    <cellStyle name="Comma 5 5 3 3 5" xfId="23177" xr:uid="{74BC34BA-9E64-4536-9EB6-4B30CE239A63}"/>
    <cellStyle name="Comma 5 5 3 3 6" xfId="13072" xr:uid="{0E9C5BEA-DDA4-49FE-9724-C62B2409A9EA}"/>
    <cellStyle name="Comma 5 5 3 4" xfId="1632" xr:uid="{00000000-0005-0000-0000-000024020000}"/>
    <cellStyle name="Comma 5 5 3 4 2" xfId="4677" xr:uid="{B9CA75EE-6848-4AA5-B3D9-A7A171A3E051}"/>
    <cellStyle name="Comma 5 5 3 4 2 2" xfId="9415" xr:uid="{087A5C71-72A9-4C8C-8DC8-0B8A6B8E408D}"/>
    <cellStyle name="Comma 5 5 3 4 2 2 2" xfId="19795" xr:uid="{9FFFEBDC-B576-4F5E-8F99-42E4A0658875}"/>
    <cellStyle name="Comma 5 5 3 4 2 3" xfId="12248" xr:uid="{85F2F8A1-E1FC-46CB-B89B-6890C3DA8F52}"/>
    <cellStyle name="Comma 5 5 3 4 2 3 2" xfId="22628" xr:uid="{80D3B82D-12B4-47BF-AF61-83494EAD79A3}"/>
    <cellStyle name="Comma 5 5 3 4 2 4" xfId="28748" xr:uid="{93D84A67-D8DB-4673-83D2-4A6F044EE3BD}"/>
    <cellStyle name="Comma 5 5 3 4 2 5" xfId="27881" xr:uid="{D4E4B022-58AA-4ECF-86C5-24D758213D37}"/>
    <cellStyle name="Comma 5 5 3 4 2 6" xfId="16962" xr:uid="{3D84CB5F-A64D-43EB-A36F-70360BC76100}"/>
    <cellStyle name="Comma 5 5 3 4 3" xfId="24911" xr:uid="{5AB78E44-B5D0-4CFE-B1B8-4AE603F2D5C7}"/>
    <cellStyle name="Comma 5 5 3 5" xfId="4121" xr:uid="{F9973A0F-8A84-4C8A-80C2-6CF63390BF41}"/>
    <cellStyle name="Comma 5 5 3 5 2" xfId="8893" xr:uid="{B4833EEF-FAF9-469A-BCFF-08E2012902FC}"/>
    <cellStyle name="Comma 5 5 3 5 2 2" xfId="29005" xr:uid="{32F70AF6-8302-4259-9DC0-5AD688E9A765}"/>
    <cellStyle name="Comma 5 5 3 5 2 3" xfId="26008" xr:uid="{16F9C4AC-6605-4138-A205-E6C3179E3361}"/>
    <cellStyle name="Comma 5 5 3 5 2 4" xfId="19273" xr:uid="{B1A78896-43A9-4257-9712-3F3BAB8CA8B2}"/>
    <cellStyle name="Comma 5 5 3 5 2 5" xfId="31007" xr:uid="{58E598E3-3590-49F1-B280-EAD888A0713F}"/>
    <cellStyle name="Comma 5 5 3 5 3" xfId="11726" xr:uid="{833A21B9-B28B-48B7-BD91-F8EC505AE039}"/>
    <cellStyle name="Comma 5 5 3 5 3 2" xfId="22106" xr:uid="{6156231B-96D6-4D21-87C3-5B1C08A493DB}"/>
    <cellStyle name="Comma 5 5 3 5 4" xfId="22813" xr:uid="{CD5E9768-2E2D-485A-86C2-AC5CCD484776}"/>
    <cellStyle name="Comma 5 5 3 5 5" xfId="16440" xr:uid="{0BE3CE96-FC58-4E66-9786-5D9089BF5F79}"/>
    <cellStyle name="Comma 5 5 3 6" xfId="4867" xr:uid="{6CDB7086-3F7E-4B8C-83B7-15AF5968925D}"/>
    <cellStyle name="Comma 5 5 3 6 2" xfId="26471" xr:uid="{40C01BE4-3B4B-422B-B13D-EBDE566684C9}"/>
    <cellStyle name="Comma 5 5 3 6 3" xfId="25839" xr:uid="{636C888B-6D95-4AA4-9C85-D683CEE26CB5}"/>
    <cellStyle name="Comma 5 5 3 6 4" xfId="14159" xr:uid="{7AA3EFD5-48D3-4C89-81A7-2C1BBA541F72}"/>
    <cellStyle name="Comma 5 5 3 7" xfId="6612" xr:uid="{0422C13C-3179-47EE-9788-B0849F0D399F}"/>
    <cellStyle name="Comma 5 5 3 7 2" xfId="27333" xr:uid="{BB97225F-869E-462C-90A4-0FE2082968C7}"/>
    <cellStyle name="Comma 5 5 3 7 3" xfId="28382" xr:uid="{3876D861-CFB1-4352-8288-3939E4C2C2C6}"/>
    <cellStyle name="Comma 5 5 3 7 4" xfId="16992" xr:uid="{FD311E95-5931-4C7E-A2D6-4460925E8CF1}"/>
    <cellStyle name="Comma 5 5 3 8" xfId="9445" xr:uid="{D9A5DF78-B22F-4F63-B7FD-1261471BEB62}"/>
    <cellStyle name="Comma 5 5 3 8 2" xfId="19825" xr:uid="{CAEEA5C0-94B0-4D14-97A6-13D067BE12C3}"/>
    <cellStyle name="Comma 5 5 3 9" xfId="24289" xr:uid="{434FB94B-F66A-4EC7-B85E-453360D49FFB}"/>
    <cellStyle name="Comma 5 5 4" xfId="475" xr:uid="{00000000-0005-0000-0000-000025020000}"/>
    <cellStyle name="Comma 5 5 4 10" xfId="13538" xr:uid="{52959F97-844D-4783-8588-821405EEC601}"/>
    <cellStyle name="Comma 5 5 4 2" xfId="1636" xr:uid="{00000000-0005-0000-0000-000026020000}"/>
    <cellStyle name="Comma 5 5 4 2 2" xfId="23667" xr:uid="{BE20CEF4-E54C-4E87-9F90-20E06B4A9C52}"/>
    <cellStyle name="Comma 5 5 4 2 2 2" xfId="29803" xr:uid="{75BDAE03-1549-48B9-83F3-375AF8EEC7A4}"/>
    <cellStyle name="Comma 5 5 4 2 2 2 2" xfId="30691" xr:uid="{AF1A20E1-C8F0-45DD-A69C-428A1597AB3F}"/>
    <cellStyle name="Comma 5 5 4 2 3" xfId="25590" xr:uid="{C5C79797-796D-481F-AAE7-1B994078CEAF}"/>
    <cellStyle name="Comma 5 5 4 2 4" xfId="30049"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1" xr:uid="{9CE4E2A7-06F7-4802-860E-3DB1A4C80443}"/>
    <cellStyle name="Comma 5 5 4 5 2 2" xfId="19551" xr:uid="{B4626BF8-4DAE-43DD-97D7-40333803E923}"/>
    <cellStyle name="Comma 5 5 4 5 2 3" xfId="31065" xr:uid="{7DC98981-9C7C-4223-A8C3-16FADEBAB0FA}"/>
    <cellStyle name="Comma 5 5 4 5 2 4" xfId="30690" xr:uid="{20EB5551-7940-4282-AE60-DB9923A87B4E}"/>
    <cellStyle name="Comma 5 5 4 5 3" xfId="12004" xr:uid="{08672713-E368-4414-8B05-B6F4ECCB6DAE}"/>
    <cellStyle name="Comma 5 5 4 5 3 2" xfId="22384" xr:uid="{8ADE4E6C-E077-48DC-AA62-B39F989094CC}"/>
    <cellStyle name="Comma 5 5 4 5 4" xfId="16718" xr:uid="{6F6E83C0-7BA6-4A15-BCFE-388011EE79AD}"/>
    <cellStyle name="Comma 5 5 4 6" xfId="4868" xr:uid="{6E7E2566-A69B-4335-AA59-9A2F4590121A}"/>
    <cellStyle name="Comma 5 5 4 6 2" xfId="14160" xr:uid="{59928C80-8214-4158-8CD6-159958BAF16E}"/>
    <cellStyle name="Comma 5 5 4 7" xfId="6613" xr:uid="{A2CA9998-405C-4801-9A0E-B5BB04470654}"/>
    <cellStyle name="Comma 5 5 4 7 2" xfId="16993" xr:uid="{279A185E-3C1E-475E-8598-F1442AD8668E}"/>
    <cellStyle name="Comma 5 5 4 8" xfId="9446" xr:uid="{979640D8-5E91-465F-815A-815C85C850AB}"/>
    <cellStyle name="Comma 5 5 4 8 2" xfId="19826" xr:uid="{A9F6BBF3-22DA-4DDF-AD3E-974E90743E99}"/>
    <cellStyle name="Comma 5 5 4 9" xfId="24856" xr:uid="{7FB1EF52-225D-4725-95B0-54202D5468A1}"/>
    <cellStyle name="Comma 5 5 5" xfId="1638" xr:uid="{00000000-0005-0000-0000-000029020000}"/>
    <cellStyle name="Comma 5 5 5 2" xfId="2869" xr:uid="{00000000-0005-0000-0000-0000C4010000}"/>
    <cellStyle name="Comma 5 5 5 2 2" xfId="7986" xr:uid="{29A84986-E58A-40F7-9B87-AA807030AA62}"/>
    <cellStyle name="Comma 5 5 5 2 2 2" xfId="25985" xr:uid="{16F92FF8-15CB-49E9-8F0C-FB6B355921A2}"/>
    <cellStyle name="Comma 5 5 5 2 2 2 2" xfId="31169" xr:uid="{3DC96652-2A4E-41B6-B5B5-AF5C41938E4F}"/>
    <cellStyle name="Comma 5 5 5 2 2 2 3" xfId="30692" xr:uid="{727C6657-9979-41CA-8FB2-D04CBFA2548B}"/>
    <cellStyle name="Comma 5 5 5 2 2 3" xfId="27411" xr:uid="{7327C762-DEAA-4740-8A92-318B57A0103E}"/>
    <cellStyle name="Comma 5 5 5 2 2 4" xfId="18366" xr:uid="{B9DAF87E-9808-4299-8F2C-975A54FF0ED6}"/>
    <cellStyle name="Comma 5 5 5 2 3" xfId="10819" xr:uid="{113CAD9F-03B5-4D0F-A2E4-549095C74A3F}"/>
    <cellStyle name="Comma 5 5 5 2 3 2" xfId="21199" xr:uid="{E8ED0350-EDF4-449C-8119-28C3857B0170}"/>
    <cellStyle name="Comma 5 5 5 2 4" xfId="25465" xr:uid="{2EEC30B5-A9EF-42AB-ADED-C066D036447C}"/>
    <cellStyle name="Comma 5 5 5 2 5" xfId="15533" xr:uid="{475D9237-6398-4066-BFFA-E5234E9258FD}"/>
    <cellStyle name="Comma 5 5 5 3" xfId="3612" xr:uid="{00000000-0005-0000-0000-000029020000}"/>
    <cellStyle name="Comma 5 5 5 4" xfId="5573" xr:uid="{4F1CE6FF-AA71-481C-8BF2-B8FC09BA5009}"/>
    <cellStyle name="Comma 5 5 5 4 2" xfId="29840" xr:uid="{232E3991-FF0B-45E7-A910-79D7101065D5}"/>
    <cellStyle name="Comma 5 5 5 5" xfId="23623" xr:uid="{D0C5F40A-D787-4A26-B4CF-4EE64D5B9F34}"/>
    <cellStyle name="Comma 5 5 5 6" xfId="13362" xr:uid="{2E4F9569-2F0D-4B42-B37C-29F96F2C4216}"/>
    <cellStyle name="Comma 5 5 6" xfId="1639" xr:uid="{00000000-0005-0000-0000-00002A020000}"/>
    <cellStyle name="Comma 5 5 6 2" xfId="2442" xr:uid="{00000000-0005-0000-0000-0000C5010000}"/>
    <cellStyle name="Comma 5 5 6 2 2" xfId="7567" xr:uid="{0E384CDF-EC04-4AB2-B167-3E9A5731DB57}"/>
    <cellStyle name="Comma 5 5 6 2 2 2" xfId="17947" xr:uid="{71FA7491-3B38-4BA2-BADD-889276EC9B89}"/>
    <cellStyle name="Comma 5 5 6 2 3" xfId="10400" xr:uid="{AD6131B3-BBA5-46AB-B806-9320D29F340C}"/>
    <cellStyle name="Comma 5 5 6 2 3 2" xfId="20780" xr:uid="{B13600EA-D6DF-4EA7-B63A-BBA19B5A0581}"/>
    <cellStyle name="Comma 5 5 6 2 4" xfId="27107" xr:uid="{AB827138-78E5-4DAF-A0A0-D965DA151480}"/>
    <cellStyle name="Comma 5 5 6 2 5" xfId="26429" xr:uid="{F013FF34-42E7-41E6-B800-2B1CF255EDCF}"/>
    <cellStyle name="Comma 5 5 6 2 6" xfId="15114" xr:uid="{EA2A9E5A-F293-4AFA-AC72-7D67370376C1}"/>
    <cellStyle name="Comma 5 5 6 3" xfId="3693" xr:uid="{00000000-0005-0000-0000-00002A020000}"/>
    <cellStyle name="Comma 5 5 6 4" xfId="5574" xr:uid="{B5BA4AD0-DC02-456E-A640-580BDC9DB8DF}"/>
    <cellStyle name="Comma 5 5 6 4 2" xfId="29858" xr:uid="{57A21993-13B3-4F68-9E76-EAB12ABFCDAB}"/>
    <cellStyle name="Comma 5 5 6 5" xfId="23465" xr:uid="{3EB5FC1B-5E47-47CA-BC98-1616598D5F2B}"/>
    <cellStyle name="Comma 5 5 6 6" xfId="12830" xr:uid="{DA9C056C-3B55-42DB-89ED-804B52FCC034}"/>
    <cellStyle name="Comma 5 5 7" xfId="1625" xr:uid="{00000000-0005-0000-0000-00002B020000}"/>
    <cellStyle name="Comma 5 5 7 2" xfId="2196" xr:uid="{00000000-0005-0000-0000-0000B9010000}"/>
    <cellStyle name="Comma 5 5 7 2 2" xfId="7323" xr:uid="{60A9C9F5-0888-44FB-A61A-088452754AF8}"/>
    <cellStyle name="Comma 5 5 7 2 2 2" xfId="17703" xr:uid="{9DFAE71D-3CF0-41D5-A132-3F367A7B4522}"/>
    <cellStyle name="Comma 5 5 7 2 3" xfId="10156" xr:uid="{902EA43B-AA92-451D-9A23-84C0CFC3C463}"/>
    <cellStyle name="Comma 5 5 7 2 3 2" xfId="20536" xr:uid="{7BB306FB-53BD-4B76-A88C-2E46E6DAF0EF}"/>
    <cellStyle name="Comma 5 5 7 2 4" xfId="27267" xr:uid="{F9A93237-4771-4507-841A-E0028EFD4773}"/>
    <cellStyle name="Comma 5 5 7 2 5" xfId="27537" xr:uid="{A91A1F1E-F001-4F27-81D4-EA59774C3354}"/>
    <cellStyle name="Comma 5 5 7 2 6" xfId="14870" xr:uid="{5C1D607C-DE55-4E8C-BB31-6AE40BC46878}"/>
    <cellStyle name="Comma 5 5 7 3" xfId="2074" xr:uid="{00000000-0005-0000-0000-00002B020000}"/>
    <cellStyle name="Comma 5 5 7 4" xfId="24411" xr:uid="{36ED9414-6024-4C62-872F-AAB37126E048}"/>
    <cellStyle name="Comma 5 5 8" xfId="3861" xr:uid="{BB40D789-347F-4EEE-90F2-9CD69067EE82}"/>
    <cellStyle name="Comma 5 5 8 2" xfId="8693" xr:uid="{9AC2FF51-5884-4416-8AA7-99DEB4C93414}"/>
    <cellStyle name="Comma 5 5 8 2 2" xfId="19073" xr:uid="{D9087CDC-1BF9-44A7-942A-4E4300147E7C}"/>
    <cellStyle name="Comma 5 5 8 3" xfId="11526" xr:uid="{2226F7C8-E552-4431-83FD-43EEB0C89BE2}"/>
    <cellStyle name="Comma 5 5 8 3 2" xfId="21906" xr:uid="{E0D8DC67-387B-47A9-B90F-611BE4F644CB}"/>
    <cellStyle name="Comma 5 5 8 4" xfId="27256" xr:uid="{C3B1FE98-E167-4B42-A1A5-6B0CA8C6C9CC}"/>
    <cellStyle name="Comma 5 5 8 5" xfId="27527" xr:uid="{50DD4C2B-E28F-48EA-93F2-2D2DE77BD327}"/>
    <cellStyle name="Comma 5 5 8 6" xfId="16240" xr:uid="{AD88B16B-0A6C-452A-AD27-7870C55AC2FD}"/>
    <cellStyle name="Comma 5 5 9" xfId="4864" xr:uid="{B96B2491-42C5-4567-9EF8-BEC2D1E7545A}"/>
    <cellStyle name="Comma 5 5 9 2" xfId="26547" xr:uid="{134CF6A7-AB77-467B-8E41-7C60BAEA582B}"/>
    <cellStyle name="Comma 5 5 9 3" xfId="26082" xr:uid="{A12382A4-48B3-4796-98C1-5472E8FD67FF}"/>
    <cellStyle name="Comma 5 5 9 4" xfId="14156" xr:uid="{F3D6CAA8-4E24-4DDA-AA85-AB4D929CC559}"/>
    <cellStyle name="Comma 5 6" xfId="476" xr:uid="{00000000-0005-0000-0000-00002C020000}"/>
    <cellStyle name="Comma 5 6 10" xfId="6614" xr:uid="{4631C7B0-5C00-4CE0-8E11-16DD7869E95A}"/>
    <cellStyle name="Comma 5 6 10 2" xfId="16994" xr:uid="{7A6C54D8-02D6-429F-A42C-8E718AD5DFFE}"/>
    <cellStyle name="Comma 5 6 11" xfId="9447" xr:uid="{0817B479-15F8-4772-92B0-336A3AAC008A}"/>
    <cellStyle name="Comma 5 6 11 2" xfId="19827" xr:uid="{55B5DE64-A888-4BDD-8E24-20AF3620EF38}"/>
    <cellStyle name="Comma 5 6 12" xfId="23251" xr:uid="{5847251C-B219-4630-9A49-4180AEBB92B2}"/>
    <cellStyle name="Comma 5 6 13" xfId="12490" xr:uid="{EB278AF2-1EFC-48A1-BAA3-6917F0523B0C}"/>
    <cellStyle name="Comma 5 6 2" xfId="477" xr:uid="{00000000-0005-0000-0000-00002D020000}"/>
    <cellStyle name="Comma 5 6 2 10" xfId="9448" xr:uid="{E37CCC6A-49F8-4C59-90E3-E68DF5B33094}"/>
    <cellStyle name="Comma 5 6 2 10 2" xfId="19828" xr:uid="{361AB468-D565-4E6D-A09E-0B8E69EE5726}"/>
    <cellStyle name="Comma 5 6 2 11" xfId="24861" xr:uid="{4A5F0AD4-A439-4F36-82D8-67A6150E45A6}"/>
    <cellStyle name="Comma 5 6 2 12" xfId="12507" xr:uid="{1918E5B2-94C3-4D29-A3BC-9F3126EC19AA}"/>
    <cellStyle name="Comma 5 6 2 2" xfId="478" xr:uid="{00000000-0005-0000-0000-00002E020000}"/>
    <cellStyle name="Comma 5 6 2 2 10" xfId="13075" xr:uid="{7F6D88B7-EE84-4B56-87E6-68195EA61EE9}"/>
    <cellStyle name="Comma 5 6 2 2 2" xfId="1643" xr:uid="{00000000-0005-0000-0000-00002F020000}"/>
    <cellStyle name="Comma 5 6 2 2 2 2" xfId="3036" xr:uid="{00000000-0005-0000-0000-0000C9010000}"/>
    <cellStyle name="Comma 5 6 2 2 2 2 2" xfId="8116" xr:uid="{13C664D6-8F08-440D-A9C4-5CC6CDB949F4}"/>
    <cellStyle name="Comma 5 6 2 2 2 2 2 2" xfId="28798" xr:uid="{6BB8A824-ABEF-4125-8742-F9940CAA7413}"/>
    <cellStyle name="Comma 5 6 2 2 2 2 2 3" xfId="26172" xr:uid="{CE3052D4-B364-445E-AFF8-5FBD2024463F}"/>
    <cellStyle name="Comma 5 6 2 2 2 2 2 4" xfId="18496" xr:uid="{12F04B86-DCA1-4EB9-A5D4-F44D51920EFD}"/>
    <cellStyle name="Comma 5 6 2 2 2 2 3" xfId="10949" xr:uid="{0DFBAED6-CE41-4977-AC84-6FF4D775334E}"/>
    <cellStyle name="Comma 5 6 2 2 2 2 3 2" xfId="21329" xr:uid="{5BA0FFA3-55B2-4543-B4AB-6DE34D11799D}"/>
    <cellStyle name="Comma 5 6 2 2 2 2 4" xfId="25212" xr:uid="{39FEBC27-FB7B-46B5-AE79-C04E454412EC}"/>
    <cellStyle name="Comma 5 6 2 2 2 2 5" xfId="15663" xr:uid="{3B247BE5-DA95-4BFE-9265-B2B51170AFF7}"/>
    <cellStyle name="Comma 5 6 2 2 2 3" xfId="3630" xr:uid="{00000000-0005-0000-0000-00002F020000}"/>
    <cellStyle name="Comma 5 6 2 2 2 4" xfId="5576" xr:uid="{6D3BDC34-D827-46F7-88BE-922304634FC0}"/>
    <cellStyle name="Comma 5 6 2 2 2 4 2" xfId="29945" xr:uid="{5B635471-5052-46FB-B146-0AFDD2B36BB8}"/>
    <cellStyle name="Comma 5 6 2 2 2 5" xfId="23106" xr:uid="{9CFBFF4A-AACF-4C42-972E-6670CAEF7B56}"/>
    <cellStyle name="Comma 5 6 2 2 2 6" xfId="13540" xr:uid="{E9C2FC4A-4DB4-45EE-844D-58014A703BCA}"/>
    <cellStyle name="Comma 5 6 2 2 3" xfId="1644" xr:uid="{00000000-0005-0000-0000-000030020000}"/>
    <cellStyle name="Comma 5 6 2 2 3 2" xfId="3773" xr:uid="{52C0A8FE-1672-4A0B-98CC-065396CA1D15}"/>
    <cellStyle name="Comma 5 6 2 2 3 2 2" xfId="8615" xr:uid="{64BD4978-527D-4288-B2AB-FBF9C340B835}"/>
    <cellStyle name="Comma 5 6 2 2 3 2 2 2" xfId="18995" xr:uid="{BE87114A-A879-451A-904F-9B8394E04AD9}"/>
    <cellStyle name="Comma 5 6 2 2 3 2 3" xfId="11448" xr:uid="{484B0271-B7DE-48CC-BC39-BD671855720F}"/>
    <cellStyle name="Comma 5 6 2 2 3 2 3 2" xfId="21828" xr:uid="{A82818FE-8A85-4A83-9105-B98121CD5D49}"/>
    <cellStyle name="Comma 5 6 2 2 3 2 4" xfId="28040" xr:uid="{E8790A02-C6B4-4E08-B93B-1543C39976AC}"/>
    <cellStyle name="Comma 5 6 2 2 3 2 5" xfId="28353" xr:uid="{A5FDD8F2-E7A6-4DFB-92B1-23B2DA4ED5A9}"/>
    <cellStyle name="Comma 5 6 2 2 3 2 6" xfId="16162" xr:uid="{3F8CAF59-7B9A-4C41-A777-B69CB3B25928}"/>
    <cellStyle name="Comma 5 6 2 2 3 3" xfId="23466" xr:uid="{1555F18E-3585-42BA-B21C-3F5224485A58}"/>
    <cellStyle name="Comma 5 6 2 2 3 3 2" xfId="29898" xr:uid="{E6772AFF-F70E-4799-AD63-89E737EDB507}"/>
    <cellStyle name="Comma 5 6 2 2 3 4" xfId="30011" xr:uid="{D420D383-93D8-4BAC-8C64-58B618B5958B}"/>
    <cellStyle name="Comma 5 6 2 2 4" xfId="1642" xr:uid="{00000000-0005-0000-0000-000031020000}"/>
    <cellStyle name="Comma 5 6 2 2 4 2" xfId="26908" xr:uid="{666AAA86-1F0C-4D09-92AE-DEB1BB345679}"/>
    <cellStyle name="Comma 5 6 2 2 4 3" xfId="26325" xr:uid="{BEE176BE-0587-4DAF-B5D8-95DE1ABCEAEC}"/>
    <cellStyle name="Comma 5 6 2 2 5" xfId="4257" xr:uid="{C071F0C2-7FF9-419E-AB53-1A006D8F91B9}"/>
    <cellStyle name="Comma 5 6 2 2 5 2" xfId="9029" xr:uid="{285A04F3-6FB7-4F5B-8BC6-3FCCB88A082D}"/>
    <cellStyle name="Comma 5 6 2 2 5 2 2" xfId="19409" xr:uid="{1D6CE86A-4B28-4E17-B4CA-9401F4858BAC}"/>
    <cellStyle name="Comma 5 6 2 2 5 2 3" xfId="31033" xr:uid="{1EA9922A-E309-408C-BB74-3D1F5E1A14F2}"/>
    <cellStyle name="Comma 5 6 2 2 5 2 4" xfId="30693" xr:uid="{885FB70C-6BB5-4532-A96A-20D44FAFED30}"/>
    <cellStyle name="Comma 5 6 2 2 5 3" xfId="11862" xr:uid="{AA7B603D-CCF5-46C0-805C-CEDE698D7B9D}"/>
    <cellStyle name="Comma 5 6 2 2 5 3 2" xfId="22242" xr:uid="{AFB1E244-0332-4A88-A911-B4D13437BB6F}"/>
    <cellStyle name="Comma 5 6 2 2 5 4" xfId="28690" xr:uid="{0733BD59-3F00-421F-A046-E4A0EDF2EDAF}"/>
    <cellStyle name="Comma 5 6 2 2 5 5" xfId="26457" xr:uid="{3079EAE1-684B-4BD4-876B-9ECEB73EE7D2}"/>
    <cellStyle name="Comma 5 6 2 2 5 6" xfId="16576" xr:uid="{79B256E5-8985-4D8C-848D-75F1C654E724}"/>
    <cellStyle name="Comma 5 6 2 2 6" xfId="4871" xr:uid="{B5D55B10-0881-419C-B732-466306D768E8}"/>
    <cellStyle name="Comma 5 6 2 2 6 2" xfId="28495" xr:uid="{FD4128A6-B85A-433F-BEBA-57CCE7A19CA1}"/>
    <cellStyle name="Comma 5 6 2 2 6 3" xfId="27040" xr:uid="{C2FD6024-063C-4BB6-A319-41F4C7C9715C}"/>
    <cellStyle name="Comma 5 6 2 2 6 4" xfId="14163" xr:uid="{20DE546D-3E6E-442C-A8E9-AB799FE01011}"/>
    <cellStyle name="Comma 5 6 2 2 7" xfId="6616" xr:uid="{CE2FA26B-5BAF-4EA3-A162-02D41BDEF9B8}"/>
    <cellStyle name="Comma 5 6 2 2 7 2" xfId="16996" xr:uid="{8C122B7D-CDA4-4B20-8EE6-B2A18A27E27F}"/>
    <cellStyle name="Comma 5 6 2 2 8" xfId="9449" xr:uid="{493A5F72-E443-4750-8205-310134CA00FC}"/>
    <cellStyle name="Comma 5 6 2 2 8 2" xfId="19829" xr:uid="{FD82A86A-8BB1-4631-B78D-BB6CC76D7B97}"/>
    <cellStyle name="Comma 5 6 2 2 9" xfId="24442" xr:uid="{DBC2662B-0096-4825-97AB-0A53BE0D05F8}"/>
    <cellStyle name="Comma 5 6 2 3" xfId="1645" xr:uid="{00000000-0005-0000-0000-000032020000}"/>
    <cellStyle name="Comma 5 6 2 3 2" xfId="3037" xr:uid="{00000000-0005-0000-0000-0000CA010000}"/>
    <cellStyle name="Comma 5 6 2 3 2 2" xfId="8117" xr:uid="{23E0A0A0-0515-4440-8FC8-CE55588B6DD2}"/>
    <cellStyle name="Comma 5 6 2 3 2 2 2" xfId="28799" xr:uid="{671BDB14-243E-45CA-A23C-8F371B38EA75}"/>
    <cellStyle name="Comma 5 6 2 3 2 2 2 2" xfId="31219" xr:uid="{E754FD69-8023-47E5-8936-45EC17C01A95}"/>
    <cellStyle name="Comma 5 6 2 3 2 2 2 3" xfId="30695" xr:uid="{8B730094-61E6-4360-85C8-E6490B245982}"/>
    <cellStyle name="Comma 5 6 2 3 2 2 3" xfId="26239" xr:uid="{1C759D9A-2B57-4B81-B6D1-6564D25BFE66}"/>
    <cellStyle name="Comma 5 6 2 3 2 2 4" xfId="18497" xr:uid="{AA1167CE-168B-4A15-AC11-7ADE41422C75}"/>
    <cellStyle name="Comma 5 6 2 3 2 3" xfId="10950" xr:uid="{76F3881A-2D5E-4D63-B789-77D4C66CF866}"/>
    <cellStyle name="Comma 5 6 2 3 2 3 2" xfId="21330" xr:uid="{DD20E463-3FD4-42FE-B7B4-D5FC84C459A2}"/>
    <cellStyle name="Comma 5 6 2 3 2 4" xfId="25052" xr:uid="{745800EE-3017-450A-8B34-6DA470EE4EEE}"/>
    <cellStyle name="Comma 5 6 2 3 2 5" xfId="15664" xr:uid="{5090D05D-6DBC-4C7E-B89F-187F563DADDA}"/>
    <cellStyle name="Comma 5 6 2 3 3" xfId="3573" xr:uid="{00000000-0005-0000-0000-000032020000}"/>
    <cellStyle name="Comma 5 6 2 3 4" xfId="4400" xr:uid="{801E30CD-C57C-4AA0-AD44-E472084856B7}"/>
    <cellStyle name="Comma 5 6 2 3 4 2" xfId="9172" xr:uid="{A2245F6E-C818-462B-A577-BFD6A878F55E}"/>
    <cellStyle name="Comma 5 6 2 3 4 2 2" xfId="19552" xr:uid="{14D9B2EC-B766-4595-9CDC-448355EE4724}"/>
    <cellStyle name="Comma 5 6 2 3 4 2 3" xfId="31066" xr:uid="{0BCC3248-510F-4F80-AE31-2C20A5227116}"/>
    <cellStyle name="Comma 5 6 2 3 4 2 4" xfId="30694" xr:uid="{9A1704C5-92D3-4EC2-ABE4-64113981F989}"/>
    <cellStyle name="Comma 5 6 2 3 4 3" xfId="12005" xr:uid="{35882B78-1782-4B44-B952-8D8F152EFB59}"/>
    <cellStyle name="Comma 5 6 2 3 4 3 2" xfId="22385" xr:uid="{FDCEE5D9-8336-48C7-815D-C9B7E8AFD011}"/>
    <cellStyle name="Comma 5 6 2 3 4 4" xfId="16719" xr:uid="{56D238A3-EADF-4C6C-ABC2-259D1B9EC20B}"/>
    <cellStyle name="Comma 5 6 2 3 5" xfId="5577" xr:uid="{7DAFC742-BDFC-41FC-ABDD-C89BACF93A27}"/>
    <cellStyle name="Comma 5 6 2 3 5 2" xfId="29714" xr:uid="{4E272700-95C3-44A0-BF31-07E252DAB136}"/>
    <cellStyle name="Comma 5 6 2 3 5 2 2" xfId="30964" xr:uid="{AF3CA143-BBE9-44FB-93FF-A7145ECBFBE4}"/>
    <cellStyle name="Comma 5 6 2 3 6" xfId="22841" xr:uid="{3FBDAED5-388D-4D26-8D74-FFEB528015CE}"/>
    <cellStyle name="Comma 5 6 2 3 7" xfId="13541" xr:uid="{4651E5BC-44DB-49EC-9E1E-2E263F7FB541}"/>
    <cellStyle name="Comma 5 6 2 4" xfId="1646" xr:uid="{00000000-0005-0000-0000-000033020000}"/>
    <cellStyle name="Comma 5 6 2 4 2" xfId="3035" xr:uid="{00000000-0005-0000-0000-0000CB010000}"/>
    <cellStyle name="Comma 5 6 2 4 2 2" xfId="8115" xr:uid="{5EE1CF64-9D10-4519-BE5F-3CC0CCD2C426}"/>
    <cellStyle name="Comma 5 6 2 4 2 2 2" xfId="28797" xr:uid="{FC49F608-A2B9-4DAE-9F80-E69D118BB65C}"/>
    <cellStyle name="Comma 5 6 2 4 2 2 3" xfId="28250" xr:uid="{F93BFCD3-1F2B-43DD-96BE-336BBD34E889}"/>
    <cellStyle name="Comma 5 6 2 4 2 2 4" xfId="18495" xr:uid="{681A9550-561D-4D2B-8618-A8501797004F}"/>
    <cellStyle name="Comma 5 6 2 4 2 3" xfId="10948" xr:uid="{CE55CC3B-C858-449C-8599-4E031514088A}"/>
    <cellStyle name="Comma 5 6 2 4 2 3 2" xfId="21328" xr:uid="{33E04FD2-637C-43D6-9B1F-5240F7C246D5}"/>
    <cellStyle name="Comma 5 6 2 4 2 4" xfId="23232" xr:uid="{EBC3B05A-7A0A-438A-8E96-15B08D86831D}"/>
    <cellStyle name="Comma 5 6 2 4 2 5" xfId="15662" xr:uid="{9E52C520-ED29-4051-AAED-430610354ED6}"/>
    <cellStyle name="Comma 5 6 2 4 3" xfId="3688" xr:uid="{00000000-0005-0000-0000-000033020000}"/>
    <cellStyle name="Comma 5 6 2 4 4" xfId="5578" xr:uid="{71C6AC17-1809-4613-A9BC-C403E4D7EDC1}"/>
    <cellStyle name="Comma 5 6 2 4 4 2" xfId="29944" xr:uid="{9FB3FC22-56A3-44B5-87A0-EBCF4B7BBF43}"/>
    <cellStyle name="Comma 5 6 2 4 5" xfId="23077" xr:uid="{05CE79C8-0595-4073-995E-F515BE239074}"/>
    <cellStyle name="Comma 5 6 2 4 6" xfId="13539" xr:uid="{123920D6-4E19-4240-B326-B292C9E4F685}"/>
    <cellStyle name="Comma 5 6 2 5" xfId="1641" xr:uid="{00000000-0005-0000-0000-000034020000}"/>
    <cellStyle name="Comma 5 6 2 5 2" xfId="2653" xr:uid="{00000000-0005-0000-0000-0000CC010000}"/>
    <cellStyle name="Comma 5 6 2 5 2 2" xfId="7778" xr:uid="{760C978A-BC3A-4099-B272-60CBCFE1F49B}"/>
    <cellStyle name="Comma 5 6 2 5 2 2 2" xfId="18158" xr:uid="{2B4F0818-04F1-4A3E-90AA-FE9F67CABD12}"/>
    <cellStyle name="Comma 5 6 2 5 2 3" xfId="10611" xr:uid="{7AA3840D-60B5-4811-AB3A-C2D763B540B5}"/>
    <cellStyle name="Comma 5 6 2 5 2 3 2" xfId="20991" xr:uid="{C3848658-C243-4766-91B7-F43B4247BE32}"/>
    <cellStyle name="Comma 5 6 2 5 2 4" xfId="27022" xr:uid="{14B37001-6DB6-47D9-8135-F7341B2B6043}"/>
    <cellStyle name="Comma 5 6 2 5 2 5" xfId="28048" xr:uid="{FC30BF35-A10F-4B9E-A7FB-BF166BA75823}"/>
    <cellStyle name="Comma 5 6 2 5 2 6" xfId="15325" xr:uid="{8D630E77-B1F3-4F87-9EBE-468BD74161CE}"/>
    <cellStyle name="Comma 5 6 2 5 3" xfId="3569" xr:uid="{00000000-0005-0000-0000-000034020000}"/>
    <cellStyle name="Comma 5 6 2 5 4" xfId="5575" xr:uid="{15CA7CF0-8774-44B8-89C4-66779EB5AB03}"/>
    <cellStyle name="Comma 5 6 2 5 4 2" xfId="29888" xr:uid="{BA1CDCF9-FD46-4D60-8CA7-A7079119BBF5}"/>
    <cellStyle name="Comma 5 6 2 5 5" xfId="23182" xr:uid="{B695C334-6D1D-4BA0-B65E-4327AA00C741}"/>
    <cellStyle name="Comma 5 6 2 5 6" xfId="13055" xr:uid="{3F962ED6-CBA7-4F78-907C-74062DC5C426}"/>
    <cellStyle name="Comma 5 6 2 6" xfId="2275" xr:uid="{00000000-0005-0000-0000-0000C7010000}"/>
    <cellStyle name="Comma 5 6 2 6 2" xfId="7402" xr:uid="{55AA8196-864E-4FAA-8F38-8D933D4F67BF}"/>
    <cellStyle name="Comma 5 6 2 6 2 2" xfId="17782" xr:uid="{C063C035-9AC4-4188-9411-57900EC33309}"/>
    <cellStyle name="Comma 5 6 2 6 3" xfId="10235" xr:uid="{E5CAEABC-95FB-49C6-B95D-77795AB6341F}"/>
    <cellStyle name="Comma 5 6 2 6 3 2" xfId="20615" xr:uid="{B66BB9E8-0F84-4162-915D-02AB7DEBA8AA}"/>
    <cellStyle name="Comma 5 6 2 6 4" xfId="22975" xr:uid="{703D8A09-5AB2-4384-B084-DFBDDF5134A9}"/>
    <cellStyle name="Comma 5 6 2 6 5" xfId="26450" xr:uid="{33747A0D-B40C-45E9-9527-F5B33B70402A}"/>
    <cellStyle name="Comma 5 6 2 6 6" xfId="14949" xr:uid="{1F7EDEBB-CF6F-429D-A222-FF76750F2126}"/>
    <cellStyle name="Comma 5 6 2 7" xfId="3816" xr:uid="{B4AAABA5-2912-46C4-A8A7-5D7C242BB3E0}"/>
    <cellStyle name="Comma 5 6 2 7 2" xfId="8650" xr:uid="{505361DD-BC03-414D-B75F-B325FF6A087B}"/>
    <cellStyle name="Comma 5 6 2 7 2 2" xfId="19030" xr:uid="{B5825790-102F-4786-BFC8-CA5B7795FBB2}"/>
    <cellStyle name="Comma 5 6 2 7 3" xfId="11483" xr:uid="{291CBEEB-96E2-4CE2-92F5-992FFCAAB487}"/>
    <cellStyle name="Comma 5 6 2 7 3 2" xfId="21863" xr:uid="{2ADB1291-B0DB-4F88-9875-C60D450EDD3C}"/>
    <cellStyle name="Comma 5 6 2 7 4" xfId="26445" xr:uid="{A599851F-1443-4C53-AD67-76E79E60D3E9}"/>
    <cellStyle name="Comma 5 6 2 7 5" xfId="26373" xr:uid="{1A9D8B69-476D-44F6-966C-060DEC326322}"/>
    <cellStyle name="Comma 5 6 2 7 6" xfId="16197" xr:uid="{0561A9D7-E3C0-4658-9A12-427315DCB20E}"/>
    <cellStyle name="Comma 5 6 2 8" xfId="4870" xr:uid="{3E8F4A8B-934A-488E-B0D8-9CDBF3BAF43D}"/>
    <cellStyle name="Comma 5 6 2 8 2" xfId="14162" xr:uid="{6135CAAB-BC69-4100-9762-167B1382FD8C}"/>
    <cellStyle name="Comma 5 6 2 9" xfId="6615" xr:uid="{F76A3232-5316-48AB-B1C1-521032568CB1}"/>
    <cellStyle name="Comma 5 6 2 9 2" xfId="16995" xr:uid="{8E3E216E-86EF-454F-91CB-3A0F6E6FCD17}"/>
    <cellStyle name="Comma 5 6 3" xfId="479" xr:uid="{00000000-0005-0000-0000-000035020000}"/>
    <cellStyle name="Comma 5 6 3 10" xfId="12665" xr:uid="{9A4BCD8E-F5B8-42BC-A351-057634D261C4}"/>
    <cellStyle name="Comma 5 6 3 2" xfId="1648" xr:uid="{00000000-0005-0000-0000-000036020000}"/>
    <cellStyle name="Comma 5 6 3 2 2" xfId="3038" xr:uid="{00000000-0005-0000-0000-0000CE010000}"/>
    <cellStyle name="Comma 5 6 3 2 2 2" xfId="8118" xr:uid="{2988140F-C9BB-4F35-BE88-8B632235552C}"/>
    <cellStyle name="Comma 5 6 3 2 2 2 2" xfId="28800" xr:uid="{15CF8EA8-D872-4A1A-BBD9-2FBA5C11DD5A}"/>
    <cellStyle name="Comma 5 6 3 2 2 2 3" xfId="26472" xr:uid="{514830B1-160E-4F8B-9AB5-3550D757909B}"/>
    <cellStyle name="Comma 5 6 3 2 2 2 4" xfId="18498" xr:uid="{AAC7EE76-4F4E-4C78-BEAC-B2E459246B53}"/>
    <cellStyle name="Comma 5 6 3 2 2 3" xfId="10951" xr:uid="{6651C9F7-8EE7-4D75-AC11-54ED3950982A}"/>
    <cellStyle name="Comma 5 6 3 2 2 3 2" xfId="21331" xr:uid="{6EE81B4D-AED8-464B-BF44-6E2802D87D53}"/>
    <cellStyle name="Comma 5 6 3 2 2 4" xfId="25810" xr:uid="{56264640-B7B6-4259-88CF-94ABC0784962}"/>
    <cellStyle name="Comma 5 6 3 2 2 5" xfId="15665" xr:uid="{51AFB86B-CB9C-4C17-A951-DCC2815DA1FB}"/>
    <cellStyle name="Comma 5 6 3 2 3" xfId="3537" xr:uid="{00000000-0005-0000-0000-000036020000}"/>
    <cellStyle name="Comma 5 6 3 2 4" xfId="5579" xr:uid="{8D6F4F08-AEE7-4E1C-9695-7E8F22B5E68C}"/>
    <cellStyle name="Comma 5 6 3 2 4 2" xfId="29946" xr:uid="{8B1B28A8-133C-4516-A9F3-7FE36BF04379}"/>
    <cellStyle name="Comma 5 6 3 2 5" xfId="24535" xr:uid="{3605F36D-2DA4-4E1E-B5B2-7275CC3D770B}"/>
    <cellStyle name="Comma 5 6 3 2 6" xfId="13542" xr:uid="{10618A8C-FF4F-43A9-8C44-8968BE992A4F}"/>
    <cellStyle name="Comma 5 6 3 3" xfId="1649" xr:uid="{00000000-0005-0000-0000-000037020000}"/>
    <cellStyle name="Comma 5 6 3 3 2" xfId="2670" xr:uid="{00000000-0005-0000-0000-0000CF010000}"/>
    <cellStyle name="Comma 5 6 3 3 2 2" xfId="7794" xr:uid="{FC4E818E-86CA-4871-A53F-6AE683E00537}"/>
    <cellStyle name="Comma 5 6 3 3 2 2 2" xfId="18174" xr:uid="{A6F7B1FA-D58C-4E72-B7F5-1DA4608A0506}"/>
    <cellStyle name="Comma 5 6 3 3 2 3" xfId="10627" xr:uid="{466915EA-A5DE-480D-873A-773BC4A7C5B4}"/>
    <cellStyle name="Comma 5 6 3 3 2 3 2" xfId="21007" xr:uid="{58DD9EC1-7FAE-451B-B84B-7FF34BA949B1}"/>
    <cellStyle name="Comma 5 6 3 3 2 4" xfId="15341" xr:uid="{CBFC83F7-B5FD-47E9-9402-9883DBB0922C}"/>
    <cellStyle name="Comma 5 6 3 3 2 5" xfId="30428" xr:uid="{ED4880D0-7E90-4301-AA4F-4731D701629B}"/>
    <cellStyle name="Comma 5 6 3 3 3" xfId="3539" xr:uid="{00000000-0005-0000-0000-000037020000}"/>
    <cellStyle name="Comma 5 6 3 3 4" xfId="5580" xr:uid="{761EBF54-5B24-4AA9-86E2-6BDAAF962FA7}"/>
    <cellStyle name="Comma 5 6 3 3 4 2" xfId="29897" xr:uid="{AB4FD6CD-0861-47AC-BFF8-0942381BE83B}"/>
    <cellStyle name="Comma 5 6 3 3 5" xfId="22820" xr:uid="{414F5BD6-9601-4501-97FD-1B91957F007A}"/>
    <cellStyle name="Comma 5 6 3 3 6" xfId="13074" xr:uid="{EFA9F08E-5102-40A7-B488-32F84DE311D1}"/>
    <cellStyle name="Comma 5 6 3 4" xfId="1647" xr:uid="{00000000-0005-0000-0000-000038020000}"/>
    <cellStyle name="Comma 5 6 3 4 2" xfId="4655" xr:uid="{96B839EE-44EA-4FBB-9175-77FE529D3877}"/>
    <cellStyle name="Comma 5 6 3 4 2 2" xfId="9407" xr:uid="{630F016D-D656-47E0-9F46-225F3907DBA3}"/>
    <cellStyle name="Comma 5 6 3 4 2 2 2" xfId="19787" xr:uid="{96E2F542-CA8D-4ECC-9D80-96C38592BB84}"/>
    <cellStyle name="Comma 5 6 3 4 2 3" xfId="12240" xr:uid="{F19B67DB-29E6-4352-AFB8-B111561F27E7}"/>
    <cellStyle name="Comma 5 6 3 4 2 3 2" xfId="22620" xr:uid="{1F87520B-F67C-418A-B875-7FAAFF828D33}"/>
    <cellStyle name="Comma 5 6 3 4 2 4" xfId="28277" xr:uid="{21A54E6A-310D-4239-8B26-446127D07DBF}"/>
    <cellStyle name="Comma 5 6 3 4 2 5" xfId="26647" xr:uid="{1B152A18-1C82-4286-836C-A679DC640C6A}"/>
    <cellStyle name="Comma 5 6 3 4 2 6" xfId="16954" xr:uid="{0487E457-D63A-4098-84BA-4D4BC076AA8F}"/>
    <cellStyle name="Comma 5 6 3 4 3" xfId="24252" xr:uid="{605FDD89-0425-4367-8C3B-784B5D425380}"/>
    <cellStyle name="Comma 5 6 3 5" xfId="4122" xr:uid="{DF63986C-EEEC-420A-A145-91C5AAECDE50}"/>
    <cellStyle name="Comma 5 6 3 5 2" xfId="8894" xr:uid="{5901397A-C167-4D60-9058-B5323971A03C}"/>
    <cellStyle name="Comma 5 6 3 5 2 2" xfId="29006" xr:uid="{E9821182-F511-459C-8200-A6ACE1605CCE}"/>
    <cellStyle name="Comma 5 6 3 5 2 3" xfId="27074" xr:uid="{AA58A71E-A9E2-47FF-A519-0B5400D31F1E}"/>
    <cellStyle name="Comma 5 6 3 5 2 4" xfId="19274" xr:uid="{537EFCF4-5CA5-4F86-8653-BC297AE15835}"/>
    <cellStyle name="Comma 5 6 3 5 2 5" xfId="31008" xr:uid="{B8E6B64A-486D-4071-8DC3-AA330959E8E0}"/>
    <cellStyle name="Comma 5 6 3 5 3" xfId="11727" xr:uid="{31C10FCD-B77E-4316-A776-403BF58FAB36}"/>
    <cellStyle name="Comma 5 6 3 5 3 2" xfId="22107" xr:uid="{E8D6B2DA-D8E8-4FC4-BBC5-E6A7E0071C73}"/>
    <cellStyle name="Comma 5 6 3 5 4" xfId="25651" xr:uid="{978D8406-2F72-4AD1-90F1-6B8A28C381C1}"/>
    <cellStyle name="Comma 5 6 3 5 5" xfId="16441" xr:uid="{C75A4B7E-E15F-49D1-A402-7902E8917AC0}"/>
    <cellStyle name="Comma 5 6 3 6" xfId="4872" xr:uid="{62C1F978-25D8-4CC1-9BA5-9A9C3B52A758}"/>
    <cellStyle name="Comma 5 6 3 6 2" xfId="28688" xr:uid="{7979634E-E2D5-43B6-BABA-61DBAA353967}"/>
    <cellStyle name="Comma 5 6 3 6 3" xfId="26007" xr:uid="{9332BC9F-0C97-4623-974D-D0703A9F521C}"/>
    <cellStyle name="Comma 5 6 3 6 4" xfId="14164" xr:uid="{C4FD2E18-8907-418E-BEFD-599F2FBB4D80}"/>
    <cellStyle name="Comma 5 6 3 7" xfId="6617" xr:uid="{7B8BE26E-8EB7-40A6-8C1F-A5C8F82DD8AB}"/>
    <cellStyle name="Comma 5 6 3 7 2" xfId="26274" xr:uid="{47A7EEA5-49CD-448B-AF24-B40E545AFC4C}"/>
    <cellStyle name="Comma 5 6 3 7 3" xfId="27405" xr:uid="{CC90C86D-535E-4CD2-9515-9AFB75C393D7}"/>
    <cellStyle name="Comma 5 6 3 7 4" xfId="16997" xr:uid="{B82D5362-48A2-4270-B9FB-2ACCDDD72ED1}"/>
    <cellStyle name="Comma 5 6 3 8" xfId="9450" xr:uid="{1A55361D-A709-4349-9372-B9ADC2352EFB}"/>
    <cellStyle name="Comma 5 6 3 8 2" xfId="19830" xr:uid="{918C8C6A-4561-4334-BA22-26C3070BF72F}"/>
    <cellStyle name="Comma 5 6 3 9" xfId="24349" xr:uid="{725B2A9C-E526-44FB-94FB-67F2A605326F}"/>
    <cellStyle name="Comma 5 6 4" xfId="480" xr:uid="{00000000-0005-0000-0000-000039020000}"/>
    <cellStyle name="Comma 5 6 4 10" xfId="13543" xr:uid="{69DFF61A-3937-4D61-A1C6-BCFA084C7E61}"/>
    <cellStyle name="Comma 5 6 4 2" xfId="1651" xr:uid="{00000000-0005-0000-0000-00003A020000}"/>
    <cellStyle name="Comma 5 6 4 2 2" xfId="23231" xr:uid="{631D18D8-9F14-4EF0-8240-8FC074BE2970}"/>
    <cellStyle name="Comma 5 6 4 2 2 2" xfId="29832" xr:uid="{ACAEC5BD-7D04-4A07-8311-C37FECBDA470}"/>
    <cellStyle name="Comma 5 6 4 2 2 2 2" xfId="30697" xr:uid="{6FD28594-8527-46A9-81FF-53A5969F8A03}"/>
    <cellStyle name="Comma 5 6 4 2 3" xfId="23616" xr:uid="{EB20E96A-ABBE-4405-A83A-0C56D225D782}"/>
    <cellStyle name="Comma 5 6 4 2 4" xfId="30050"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3" xr:uid="{29D46A5B-5EF4-4D5F-A22D-461AEE36AEE4}"/>
    <cellStyle name="Comma 5 6 4 5 2 2" xfId="19553" xr:uid="{915B69A5-F130-476E-A455-3362F3718E7A}"/>
    <cellStyle name="Comma 5 6 4 5 2 3" xfId="31067" xr:uid="{F2786672-7DFE-4FB0-BA25-C00762325A99}"/>
    <cellStyle name="Comma 5 6 4 5 2 4" xfId="30696" xr:uid="{4B424C80-EECD-4381-B558-D0681B8D1102}"/>
    <cellStyle name="Comma 5 6 4 5 3" xfId="12006" xr:uid="{F056B21E-8EEC-42D1-A5EC-AC363C419105}"/>
    <cellStyle name="Comma 5 6 4 5 3 2" xfId="22386" xr:uid="{6193C099-469F-4BED-9B2E-5342B05049AB}"/>
    <cellStyle name="Comma 5 6 4 5 4" xfId="16720" xr:uid="{101AE1AE-F90A-41ED-876F-AC99EDFE262D}"/>
    <cellStyle name="Comma 5 6 4 6" xfId="4873" xr:uid="{606B6403-7A80-4C7A-AB8E-023D16F4F682}"/>
    <cellStyle name="Comma 5 6 4 6 2" xfId="14165" xr:uid="{AAE9E0B8-5207-490D-B683-5B8B2029A3E9}"/>
    <cellStyle name="Comma 5 6 4 7" xfId="6618" xr:uid="{D8BDED57-485A-4A5D-A931-A9573409E00D}"/>
    <cellStyle name="Comma 5 6 4 7 2" xfId="16998" xr:uid="{4FDFD70E-F66A-4013-9215-3448C2947268}"/>
    <cellStyle name="Comma 5 6 4 8" xfId="9451" xr:uid="{7331E9E2-6F0D-46C8-9F00-16E1BAED187C}"/>
    <cellStyle name="Comma 5 6 4 8 2" xfId="19831" xr:uid="{982F0F29-74E0-425B-826B-D189FCA037A6}"/>
    <cellStyle name="Comma 5 6 4 9" xfId="24590" xr:uid="{E92AF8D2-F737-4F3F-8E21-3899B629C4BC}"/>
    <cellStyle name="Comma 5 6 5" xfId="1653" xr:uid="{00000000-0005-0000-0000-00003D020000}"/>
    <cellStyle name="Comma 5 6 5 2" xfId="2870" xr:uid="{00000000-0005-0000-0000-0000D1010000}"/>
    <cellStyle name="Comma 5 6 5 2 2" xfId="7987" xr:uid="{A4168C2C-017A-4E86-848B-D43FC33D9E71}"/>
    <cellStyle name="Comma 5 6 5 2 2 2" xfId="28257" xr:uid="{5F5CF18B-E883-4239-80F4-25A57F9ABFF8}"/>
    <cellStyle name="Comma 5 6 5 2 2 2 2" xfId="31204" xr:uid="{7D4C9951-2CC3-4A50-BBC9-67EE0E29863D}"/>
    <cellStyle name="Comma 5 6 5 2 2 2 3" xfId="30698" xr:uid="{776FC7D4-7BCD-4D98-A3F7-74BEEC5CD323}"/>
    <cellStyle name="Comma 5 6 5 2 2 3" xfId="27866" xr:uid="{C54C1D54-1B79-487A-9CB9-DFE7AE2A9CD6}"/>
    <cellStyle name="Comma 5 6 5 2 2 4" xfId="18367" xr:uid="{58248E8F-2F5A-4FBC-BA63-B8901727DC47}"/>
    <cellStyle name="Comma 5 6 5 2 3" xfId="10820" xr:uid="{78AA1DAD-4757-4283-9FE6-DE180516122E}"/>
    <cellStyle name="Comma 5 6 5 2 3 2" xfId="21200" xr:uid="{0F318335-83CE-4969-9344-703F784264E8}"/>
    <cellStyle name="Comma 5 6 5 2 4" xfId="24842" xr:uid="{58FE6BB2-A654-4842-9D03-347B90CB102C}"/>
    <cellStyle name="Comma 5 6 5 2 5" xfId="15534" xr:uid="{90E983AF-E2A7-47E2-8A74-579B8D03F159}"/>
    <cellStyle name="Comma 5 6 5 3" xfId="3540" xr:uid="{00000000-0005-0000-0000-00003D020000}"/>
    <cellStyle name="Comma 5 6 5 4" xfId="5581" xr:uid="{F71FC95D-44D7-4567-A472-4307DC68F426}"/>
    <cellStyle name="Comma 5 6 5 4 2" xfId="29841" xr:uid="{C378B11F-FE1B-4D48-8F76-B07AE9EB0C13}"/>
    <cellStyle name="Comma 5 6 5 5" xfId="22674" xr:uid="{55490A9E-01D7-460C-A9F7-9F91E148E222}"/>
    <cellStyle name="Comma 5 6 5 6" xfId="13363" xr:uid="{EA787D51-6E05-4DA2-BB3C-931FD37A02C3}"/>
    <cellStyle name="Comma 5 6 6" xfId="1654" xr:uid="{00000000-0005-0000-0000-00003E020000}"/>
    <cellStyle name="Comma 5 6 6 2" xfId="2502" xr:uid="{00000000-0005-0000-0000-0000D2010000}"/>
    <cellStyle name="Comma 5 6 6 2 2" xfId="7627" xr:uid="{1BEB08BA-662C-4878-B2D9-0F34C8877877}"/>
    <cellStyle name="Comma 5 6 6 2 2 2" xfId="18007" xr:uid="{BD27081A-33EF-4C77-96E7-2C5D52AB2CB3}"/>
    <cellStyle name="Comma 5 6 6 2 3" xfId="10460" xr:uid="{B1DF0B21-DA5F-41AD-B192-AC41182AEEC6}"/>
    <cellStyle name="Comma 5 6 6 2 3 2" xfId="20840" xr:uid="{BF5CE5FE-3EF1-4520-BDE5-A886A7DBD274}"/>
    <cellStyle name="Comma 5 6 6 2 4" xfId="27699" xr:uid="{ABFDF23C-0423-457C-83B1-A087B20ABBEA}"/>
    <cellStyle name="Comma 5 6 6 2 5" xfId="27362" xr:uid="{F19CC4E9-508D-499B-8F9E-0BA9B4616EF6}"/>
    <cellStyle name="Comma 5 6 6 2 6" xfId="15174" xr:uid="{7FD278A5-F30B-4C06-B250-225256092BE0}"/>
    <cellStyle name="Comma 5 6 6 3" xfId="3542" xr:uid="{00000000-0005-0000-0000-00003E020000}"/>
    <cellStyle name="Comma 5 6 6 4" xfId="5582" xr:uid="{C299B670-1E97-4C26-B434-264A76914A49}"/>
    <cellStyle name="Comma 5 6 6 4 2" xfId="29870" xr:uid="{C06840A9-7BF7-48E8-BD43-5AA0864EF63B}"/>
    <cellStyle name="Comma 5 6 6 5" xfId="23725" xr:uid="{5713D575-9C81-4804-B1A8-F5DE5B0FFABF}"/>
    <cellStyle name="Comma 5 6 6 6" xfId="12890" xr:uid="{FB173E75-DA18-4987-8EEB-D3CA7E70D2C0}"/>
    <cellStyle name="Comma 5 6 7" xfId="1640" xr:uid="{00000000-0005-0000-0000-00003F020000}"/>
    <cellStyle name="Comma 5 6 7 2" xfId="2258" xr:uid="{00000000-0005-0000-0000-0000C6010000}"/>
    <cellStyle name="Comma 5 6 7 2 2" xfId="7385" xr:uid="{B1ADE0B4-0841-4EA0-8361-A573FE98E495}"/>
    <cellStyle name="Comma 5 6 7 2 2 2" xfId="17765" xr:uid="{35FCECEC-1608-4E78-8E5B-E19FCE3F68EB}"/>
    <cellStyle name="Comma 5 6 7 2 3" xfId="10218" xr:uid="{5D91E43A-ED10-41E3-9D74-036AA5B5FE1B}"/>
    <cellStyle name="Comma 5 6 7 2 3 2" xfId="20598" xr:uid="{B2E5C644-A4CF-49A9-AA57-CA35A1AF6478}"/>
    <cellStyle name="Comma 5 6 7 2 4" xfId="28490" xr:uid="{9A66F825-2F8B-4320-A260-883602AAA4D7}"/>
    <cellStyle name="Comma 5 6 7 2 5" xfId="25898" xr:uid="{3DDE40A2-D002-44C3-BB89-D8C7AFCBCEAB}"/>
    <cellStyle name="Comma 5 6 7 2 6" xfId="14932" xr:uid="{9070B726-4E0F-4A72-B935-ED3611F82692}"/>
    <cellStyle name="Comma 5 6 7 3" xfId="3681" xr:uid="{00000000-0005-0000-0000-00003F020000}"/>
    <cellStyle name="Comma 5 6 7 4" xfId="23676" xr:uid="{98C2CE82-9E9A-455F-9994-C8EBEE219C54}"/>
    <cellStyle name="Comma 5 6 8" xfId="3862" xr:uid="{75645FB4-205D-4E97-ABC5-C721ABB9F46B}"/>
    <cellStyle name="Comma 5 6 8 2" xfId="8694" xr:uid="{9C4DAFBF-0377-441E-B8E5-C883A9095C2E}"/>
    <cellStyle name="Comma 5 6 8 2 2" xfId="19074" xr:uid="{B509ABE0-D8C4-4066-83AA-AE80A9FA47F9}"/>
    <cellStyle name="Comma 5 6 8 3" xfId="11527" xr:uid="{8BBD3814-0477-4211-98F9-083CA8A425D3}"/>
    <cellStyle name="Comma 5 6 8 3 2" xfId="21907" xr:uid="{41DAC589-E123-4832-BCB0-093350FF3653}"/>
    <cellStyle name="Comma 5 6 8 4" xfId="26490" xr:uid="{5A3E59E1-46B3-4497-B3B1-54407837B839}"/>
    <cellStyle name="Comma 5 6 8 5" xfId="27286" xr:uid="{C2C9EF68-7E4B-49EF-B522-A266D5396DCF}"/>
    <cellStyle name="Comma 5 6 8 6" xfId="16241" xr:uid="{9E8CB0D6-6B8E-4477-B094-490FBDC1FBC1}"/>
    <cellStyle name="Comma 5 6 9" xfId="4869" xr:uid="{C6A25E47-8C83-4DB5-8384-5642D1F451D1}"/>
    <cellStyle name="Comma 5 6 9 2" xfId="28492" xr:uid="{17BF5DBF-6F50-48C0-B849-55785DDD8055}"/>
    <cellStyle name="Comma 5 6 9 3" xfId="26491" xr:uid="{C62C78BA-C0F0-45C9-8AE1-A73B68B1AD84}"/>
    <cellStyle name="Comma 5 6 9 4" xfId="14161" xr:uid="{B80FD583-A4D1-422C-8EF7-CDF096FE6F6F}"/>
    <cellStyle name="Comma 5 7" xfId="481" xr:uid="{00000000-0005-0000-0000-000040020000}"/>
    <cellStyle name="Comma 5 7 10" xfId="6619" xr:uid="{14EE97B8-3107-4485-AD21-11E6538925C2}"/>
    <cellStyle name="Comma 5 7 10 2" xfId="16999" xr:uid="{5CBD8036-72DA-473D-8A8A-0E93E593676C}"/>
    <cellStyle name="Comma 5 7 11" xfId="9452" xr:uid="{CBC3D018-F339-48CA-809A-9BD129D1579D}"/>
    <cellStyle name="Comma 5 7 11 2" xfId="19832" xr:uid="{6D1C1702-DB26-4213-A813-D47E860EB7BE}"/>
    <cellStyle name="Comma 5 7 12" xfId="24089" xr:uid="{730B1F54-6836-4D9C-81FE-2FB8C980C0BD}"/>
    <cellStyle name="Comma 5 7 13" xfId="12508" xr:uid="{66F9A521-1AD4-4187-BA8A-DB446B7A9868}"/>
    <cellStyle name="Comma 5 7 2" xfId="482" xr:uid="{00000000-0005-0000-0000-000041020000}"/>
    <cellStyle name="Comma 5 7 2 10" xfId="24573" xr:uid="{4F2F782D-5870-4461-A2CB-636E40F9A215}"/>
    <cellStyle name="Comma 5 7 2 11" xfId="12666" xr:uid="{8E6FD8F7-43D2-4EB7-8A0D-38A637E02AD2}"/>
    <cellStyle name="Comma 5 7 2 2" xfId="483" xr:uid="{00000000-0005-0000-0000-000042020000}"/>
    <cellStyle name="Comma 5 7 2 2 2" xfId="1658" xr:uid="{00000000-0005-0000-0000-000043020000}"/>
    <cellStyle name="Comma 5 7 2 2 2 2" xfId="23366" xr:uid="{1634567F-8A14-4929-8EE8-848E60E811A4}"/>
    <cellStyle name="Comma 5 7 2 2 2 2 2" xfId="29734" xr:uid="{FE2222D0-7793-40F0-A436-798F90E6F940}"/>
    <cellStyle name="Comma 5 7 2 2 2 2 2 2" xfId="30700" xr:uid="{9BD97334-2881-445B-A34E-42326F312AE5}"/>
    <cellStyle name="Comma 5 7 2 2 2 3" xfId="25602" xr:uid="{2E4144DF-BA35-444A-B073-CD4ECDA4E41B}"/>
    <cellStyle name="Comma 5 7 2 2 2 4" xfId="30051" xr:uid="{9E34B2C9-B31D-4C5D-8B66-EEB757494DBF}"/>
    <cellStyle name="Comma 5 7 2 2 3" xfId="1659" xr:uid="{00000000-0005-0000-0000-000044020000}"/>
    <cellStyle name="Comma 5 7 2 2 3 2" xfId="26635" xr:uid="{5556106A-FC6B-4A1F-BCE2-D4D23FB55ECF}"/>
    <cellStyle name="Comma 5 7 2 2 3 3" xfId="26990" xr:uid="{79683DFE-2E88-4A76-9341-AE0DCE02312A}"/>
    <cellStyle name="Comma 5 7 2 2 4" xfId="1657" xr:uid="{00000000-0005-0000-0000-000045020000}"/>
    <cellStyle name="Comma 5 7 2 2 5" xfId="4876" xr:uid="{662677CF-EED7-4EE9-A1F4-218A4809BCE7}"/>
    <cellStyle name="Comma 5 7 2 2 5 2" xfId="26536" xr:uid="{2AA00ACA-3F70-4143-882E-9AB90CBCFDA9}"/>
    <cellStyle name="Comma 5 7 2 2 5 2 2" xfId="31178" xr:uid="{0FF2F87E-EA1D-4F08-B923-8F0B3224573A}"/>
    <cellStyle name="Comma 5 7 2 2 5 2 3" xfId="30699" xr:uid="{A84E266A-6C4D-48FB-B0F5-7AE41F9D8B5F}"/>
    <cellStyle name="Comma 5 7 2 2 5 3" xfId="26332" xr:uid="{DC4C886B-FA07-433C-8E3D-E3869D9D293F}"/>
    <cellStyle name="Comma 5 7 2 2 5 4" xfId="14168" xr:uid="{11D3F6A0-2075-4D5B-886A-9165B7D14B04}"/>
    <cellStyle name="Comma 5 7 2 2 6" xfId="6621" xr:uid="{1663967D-20F1-45F3-ACE2-E60A145759CC}"/>
    <cellStyle name="Comma 5 7 2 2 6 2" xfId="17001" xr:uid="{40A5B1FA-4FD8-4C4C-9CCE-C8EF4F188AD0}"/>
    <cellStyle name="Comma 5 7 2 2 7" xfId="9454" xr:uid="{97B3FDC4-0CBD-4885-BFCD-715739C8CD60}"/>
    <cellStyle name="Comma 5 7 2 2 7 2" xfId="19834" xr:uid="{1C7A9CF3-0EA0-4CBB-AB63-A14EBACE1599}"/>
    <cellStyle name="Comma 5 7 2 2 8" xfId="24471" xr:uid="{F8F1E486-2341-40EC-80C1-2B7172C7D86B}"/>
    <cellStyle name="Comma 5 7 2 2 9" xfId="13544" xr:uid="{305B0BF6-F862-44A4-BF42-178CF9A94E26}"/>
    <cellStyle name="Comma 5 7 2 3" xfId="1660" xr:uid="{00000000-0005-0000-0000-000046020000}"/>
    <cellStyle name="Comma 5 7 2 3 2" xfId="2671" xr:uid="{00000000-0005-0000-0000-0000D6010000}"/>
    <cellStyle name="Comma 5 7 2 3 2 2" xfId="7795" xr:uid="{13AA3425-DA08-49E7-8A0E-AF84A7626225}"/>
    <cellStyle name="Comma 5 7 2 3 2 2 2" xfId="18175" xr:uid="{846E0AB7-6954-4E03-AD74-1E9D6DC8BA7D}"/>
    <cellStyle name="Comma 5 7 2 3 2 3" xfId="10628" xr:uid="{BB9D0CC4-E015-488B-9CCE-E31DBCA3579D}"/>
    <cellStyle name="Comma 5 7 2 3 2 3 2" xfId="21008" xr:uid="{68F76178-87A8-4557-8677-E967A2D7086C}"/>
    <cellStyle name="Comma 5 7 2 3 2 4" xfId="15342" xr:uid="{190957A6-4825-4713-AF5A-F13B9F2FAB46}"/>
    <cellStyle name="Comma 5 7 2 3 2 5" xfId="30429" xr:uid="{73CA2C10-218A-4D2A-81E4-A47A78477738}"/>
    <cellStyle name="Comma 5 7 2 3 3" xfId="3541" xr:uid="{00000000-0005-0000-0000-000046020000}"/>
    <cellStyle name="Comma 5 7 2 3 4" xfId="5583" xr:uid="{F1C4E9C9-E7C5-4999-9F4B-6A3BEE167DF3}"/>
    <cellStyle name="Comma 5 7 2 3 4 2" xfId="29750" xr:uid="{9A070076-FD0C-4E69-84C5-AB1037CE374D}"/>
    <cellStyle name="Comma 5 7 2 3 5" xfId="25179" xr:uid="{5683F0CD-3BA8-4FCE-9083-BEF5A0F955FE}"/>
    <cellStyle name="Comma 5 7 2 3 6" xfId="13076" xr:uid="{20152E85-0F02-4F68-B0EF-188D729F7246}"/>
    <cellStyle name="Comma 5 7 2 4" xfId="1661" xr:uid="{00000000-0005-0000-0000-000047020000}"/>
    <cellStyle name="Comma 5 7 2 4 2" xfId="4681" xr:uid="{8FBE2D01-7106-47CC-A850-387B386B4D74}"/>
    <cellStyle name="Comma 5 7 2 4 2 2" xfId="9416" xr:uid="{B2026E21-6175-42C0-A65E-87647A35362B}"/>
    <cellStyle name="Comma 5 7 2 4 2 2 2" xfId="19796" xr:uid="{F0303F0C-183A-45C1-9195-D7000C274528}"/>
    <cellStyle name="Comma 5 7 2 4 2 2 3" xfId="31110" xr:uid="{F57B2301-3A0F-4B61-985A-7206CFD1129C}"/>
    <cellStyle name="Comma 5 7 2 4 2 2 4" xfId="30701" xr:uid="{A568AC5A-EBC6-4C11-987C-AB2234DC4239}"/>
    <cellStyle name="Comma 5 7 2 4 2 3" xfId="12249" xr:uid="{23FBDDE2-9ADE-4BC0-9007-49DEC224EDA3}"/>
    <cellStyle name="Comma 5 7 2 4 2 3 2" xfId="22629" xr:uid="{F0FD67B3-C129-4D8C-9442-46DA1BB55B29}"/>
    <cellStyle name="Comma 5 7 2 4 2 4" xfId="26492" xr:uid="{981C4E56-484D-4484-8BE4-DD13E3CB5DF3}"/>
    <cellStyle name="Comma 5 7 2 4 2 5" xfId="28340" xr:uid="{2FB2A506-78EB-4959-BCD8-892F75D1E3C7}"/>
    <cellStyle name="Comma 5 7 2 4 2 6" xfId="16963" xr:uid="{009B3A7B-75F5-4FB4-ABD6-939E56B02676}"/>
    <cellStyle name="Comma 5 7 2 4 3" xfId="23507" xr:uid="{85B2F1AA-03A0-41BE-B69E-339100CEA82F}"/>
    <cellStyle name="Comma 5 7 2 4 3 2" xfId="29899" xr:uid="{9C01E95A-74BC-47F7-B7A5-8BC1061F59A5}"/>
    <cellStyle name="Comma 5 7 2 4 4" xfId="30012" xr:uid="{106398AA-ED2F-4348-890B-9FBF05EF801E}"/>
    <cellStyle name="Comma 5 7 2 5" xfId="1656" xr:uid="{00000000-0005-0000-0000-000048020000}"/>
    <cellStyle name="Comma 5 7 2 5 2" xfId="25609" xr:uid="{B6E4083F-4A15-4CCF-B5C9-4526FACB1C2F}"/>
    <cellStyle name="Comma 5 7 2 5 3" xfId="25776" xr:uid="{FEC3CEA1-CCC7-4BCE-9945-F426DD63FDF4}"/>
    <cellStyle name="Comma 5 7 2 6" xfId="4123" xr:uid="{8B4C8D43-E0E5-4AA4-896D-89B582FFE9A0}"/>
    <cellStyle name="Comma 5 7 2 6 2" xfId="8895" xr:uid="{62414F10-5354-497E-9F35-D71FE3175349}"/>
    <cellStyle name="Comma 5 7 2 6 2 2" xfId="19275" xr:uid="{7239C4D9-0548-4ECD-A092-E1DF8E4C4DB6}"/>
    <cellStyle name="Comma 5 7 2 6 3" xfId="11728" xr:uid="{49F6E218-397A-4FC8-9A8F-49C9BA16B765}"/>
    <cellStyle name="Comma 5 7 2 6 3 2" xfId="22108" xr:uid="{3E9E1955-D564-42C6-A7B8-8DC94F3EFD2C}"/>
    <cellStyle name="Comma 5 7 2 6 4" xfId="27452" xr:uid="{B4576E0B-D014-4B36-B0DD-0BDA3C01EE80}"/>
    <cellStyle name="Comma 5 7 2 6 5" xfId="26754" xr:uid="{005A14DE-8FA2-49BA-AE9F-6B3B044914EF}"/>
    <cellStyle name="Comma 5 7 2 6 6" xfId="16442" xr:uid="{E0CC5760-C206-4DC8-959C-1204DE4D6DE6}"/>
    <cellStyle name="Comma 5 7 2 7" xfId="4875" xr:uid="{26FF34ED-32CA-4593-8F59-D08580833D08}"/>
    <cellStyle name="Comma 5 7 2 7 2" xfId="28446" xr:uid="{E4551655-4C6A-4234-9FB2-AA0A4072A4B6}"/>
    <cellStyle name="Comma 5 7 2 7 3" xfId="26474" xr:uid="{57B3AF28-A89F-4CFC-8F6D-F0E5AA0A664B}"/>
    <cellStyle name="Comma 5 7 2 7 4" xfId="14167" xr:uid="{5169EB45-ED88-4614-9E7A-6738ED91774B}"/>
    <cellStyle name="Comma 5 7 2 8" xfId="6620" xr:uid="{E2A93D07-4B32-4972-B959-0EF776D3F38D}"/>
    <cellStyle name="Comma 5 7 2 8 2" xfId="17000" xr:uid="{C7C32092-0198-4FBA-8CC3-16465F53900E}"/>
    <cellStyle name="Comma 5 7 2 9" xfId="9453" xr:uid="{78968388-FF15-4048-A1C5-0A2045233C55}"/>
    <cellStyle name="Comma 5 7 2 9 2" xfId="19833" xr:uid="{319B5FCB-59F1-49DD-985E-DEAA88C6C8A2}"/>
    <cellStyle name="Comma 5 7 3" xfId="484" xr:uid="{00000000-0005-0000-0000-000049020000}"/>
    <cellStyle name="Comma 5 7 3 10" xfId="13545" xr:uid="{D15422AB-BBBC-4DF0-9758-B4A5EE187C6E}"/>
    <cellStyle name="Comma 5 7 3 2" xfId="1663" xr:uid="{00000000-0005-0000-0000-00004A020000}"/>
    <cellStyle name="Comma 5 7 3 2 2" xfId="24168" xr:uid="{7614F62F-C149-4F7B-BB0D-0F5F3513A3E3}"/>
    <cellStyle name="Comma 5 7 3 2 2 2" xfId="29676" xr:uid="{2D743BA9-5D74-41FF-8A56-E6FF48540754}"/>
    <cellStyle name="Comma 5 7 3 2 2 2 2" xfId="30703" xr:uid="{F8B265D7-D215-4C1F-B255-1B417890B3FC}"/>
    <cellStyle name="Comma 5 7 3 2 3" xfId="24035" xr:uid="{A956536C-0D0C-4B64-AB6C-3D32B84691CB}"/>
    <cellStyle name="Comma 5 7 3 2 3 2" xfId="27245" xr:uid="{2D391E2F-17BF-40F3-AC9B-F935480D75C5}"/>
    <cellStyle name="Comma 5 7 3 2 4" xfId="30052" xr:uid="{7D739D2D-6EFB-4DC1-9CEE-49DF4959E175}"/>
    <cellStyle name="Comma 5 7 3 3" xfId="1664" xr:uid="{00000000-0005-0000-0000-00004B020000}"/>
    <cellStyle name="Comma 5 7 3 4" xfId="1662" xr:uid="{00000000-0005-0000-0000-00004C020000}"/>
    <cellStyle name="Comma 5 7 3 4 2" xfId="27492" xr:uid="{255A2A1F-FD39-4D43-951D-12CE0A0F4BA0}"/>
    <cellStyle name="Comma 5 7 3 4 3" xfId="27821" xr:uid="{27574CA1-AC0A-41F4-AA4C-8BF3E9895FE7}"/>
    <cellStyle name="Comma 5 7 3 5" xfId="4402" xr:uid="{4DD17AB7-B1D9-46CC-BF1C-EB5BCE74B406}"/>
    <cellStyle name="Comma 5 7 3 5 2" xfId="9174" xr:uid="{4D4C7758-87C3-4B4E-8E9C-C9B199390E7A}"/>
    <cellStyle name="Comma 5 7 3 5 2 2" xfId="19554" xr:uid="{3B6289B8-4D36-4925-82A9-3737B8F64823}"/>
    <cellStyle name="Comma 5 7 3 5 2 3" xfId="31068" xr:uid="{4F35AD9B-147C-403E-AC2A-4005FB889638}"/>
    <cellStyle name="Comma 5 7 3 5 2 4" xfId="30702" xr:uid="{2CF44F40-820F-4CCA-B82A-E11E5C240E31}"/>
    <cellStyle name="Comma 5 7 3 5 3" xfId="12007" xr:uid="{559DC158-2D14-4ABB-AC79-7AAA8E5548A3}"/>
    <cellStyle name="Comma 5 7 3 5 3 2" xfId="22387" xr:uid="{3F42002C-0E4F-47D5-BBD6-1EEC7BAE73C5}"/>
    <cellStyle name="Comma 5 7 3 5 4" xfId="28129" xr:uid="{D1033E38-680C-4A2B-B69A-7E4E343DB956}"/>
    <cellStyle name="Comma 5 7 3 5 5" xfId="26097" xr:uid="{6849C713-679B-445F-AF71-4C1F1D6E6B36}"/>
    <cellStyle name="Comma 5 7 3 5 6" xfId="16721" xr:uid="{410E88C8-AC3B-421E-A629-73B44050E3B6}"/>
    <cellStyle name="Comma 5 7 3 6" xfId="4877" xr:uid="{1876B2D4-FC16-4C19-AC17-48842C3BA5C3}"/>
    <cellStyle name="Comma 5 7 3 6 2" xfId="26356" xr:uid="{0C0228FA-0A20-403D-B2B7-730C2183EAD4}"/>
    <cellStyle name="Comma 5 7 3 6 3" xfId="27312" xr:uid="{E5C09990-3CDE-48AF-8C5B-2501A3A2AF89}"/>
    <cellStyle name="Comma 5 7 3 6 4" xfId="14169" xr:uid="{B41F4920-B677-4008-8D4D-4C97D33518E5}"/>
    <cellStyle name="Comma 5 7 3 7" xfId="6622" xr:uid="{2238A681-9B22-49F9-A64A-5EA4AB96A8CD}"/>
    <cellStyle name="Comma 5 7 3 7 2" xfId="17002" xr:uid="{345BFF67-6D65-4053-B41A-B181030CAC76}"/>
    <cellStyle name="Comma 5 7 3 8" xfId="9455" xr:uid="{B1DC7DC7-1B68-4A50-AC4D-163FEEDE3729}"/>
    <cellStyle name="Comma 5 7 3 8 2" xfId="19835" xr:uid="{75625703-E2A7-4A13-8668-CA64BE646442}"/>
    <cellStyle name="Comma 5 7 3 9" xfId="23406" xr:uid="{900D5B1C-1589-4E23-9FE1-E88EEF3CCA25}"/>
    <cellStyle name="Comma 5 7 4" xfId="485" xr:uid="{00000000-0005-0000-0000-00004D020000}"/>
    <cellStyle name="Comma 5 7 4 2" xfId="1666" xr:uid="{00000000-0005-0000-0000-00004E020000}"/>
    <cellStyle name="Comma 5 7 4 2 2" xfId="23872" xr:uid="{318CB862-A3EC-47AD-A897-C9FDF3F8389C}"/>
    <cellStyle name="Comma 5 7 4 2 2 2" xfId="29829" xr:uid="{F7CD230F-B65A-4593-9417-9FB6AD98AA28}"/>
    <cellStyle name="Comma 5 7 4 2 2 2 2" xfId="30705" xr:uid="{8D9CD661-7477-4CA4-A153-5E6471FBB6CB}"/>
    <cellStyle name="Comma 5 7 4 2 3" xfId="23288" xr:uid="{D45419FA-DEA1-4FF5-944A-3804F3B313AF}"/>
    <cellStyle name="Comma 5 7 4 2 4" xfId="30034" xr:uid="{AC32E726-9F55-4195-96E0-7352BD474D9D}"/>
    <cellStyle name="Comma 5 7 4 3" xfId="1667" xr:uid="{00000000-0005-0000-0000-00004F020000}"/>
    <cellStyle name="Comma 5 7 4 4" xfId="1665" xr:uid="{00000000-0005-0000-0000-000050020000}"/>
    <cellStyle name="Comma 5 7 4 5" xfId="4878" xr:uid="{3D09B3A8-38B2-40D7-B78F-B863AAC63FA9}"/>
    <cellStyle name="Comma 5 7 4 5 2" xfId="14170" xr:uid="{AD591B44-9CC8-430F-9198-2C6296802480}"/>
    <cellStyle name="Comma 5 7 4 5 2 2" xfId="31113" xr:uid="{FF2EE620-52C5-4E38-901B-D8EC7D6F936B}"/>
    <cellStyle name="Comma 5 7 4 5 2 3" xfId="30704" xr:uid="{1BAA88F6-1BCE-4EA7-8A2A-713DC40B742F}"/>
    <cellStyle name="Comma 5 7 4 6" xfId="6623" xr:uid="{894ABF0A-6BA8-48AA-8DFF-AC94D6126965}"/>
    <cellStyle name="Comma 5 7 4 6 2" xfId="17003" xr:uid="{6A00D9E2-AA70-4FB1-84BE-F4DDC6A9E149}"/>
    <cellStyle name="Comma 5 7 4 7" xfId="9456" xr:uid="{B2F99BCC-99DB-48BC-B179-3BE0EBE58D9C}"/>
    <cellStyle name="Comma 5 7 4 7 2" xfId="19836" xr:uid="{DADE28A0-C82D-46F6-9BA7-9602FC15CA84}"/>
    <cellStyle name="Comma 5 7 4 8" xfId="25327" xr:uid="{BF51AFBA-C3EF-4A49-AF89-92329EABBD92}"/>
    <cellStyle name="Comma 5 7 4 9" xfId="13364" xr:uid="{48C609D4-FB79-4C2B-8D6D-7E9A662F329E}"/>
    <cellStyle name="Comma 5 7 5" xfId="1668" xr:uid="{00000000-0005-0000-0000-000051020000}"/>
    <cellStyle name="Comma 5 7 5 2" xfId="2562" xr:uid="{00000000-0005-0000-0000-0000D9010000}"/>
    <cellStyle name="Comma 5 7 5 2 2" xfId="7687" xr:uid="{81DA16CF-D215-46C7-B658-9ECDB619D97F}"/>
    <cellStyle name="Comma 5 7 5 2 2 2" xfId="18067" xr:uid="{2726BB12-E6AC-481B-9208-5B10A5F45B41}"/>
    <cellStyle name="Comma 5 7 5 2 3" xfId="10520" xr:uid="{DABF3BF7-D668-403B-A2AE-D3063CA6539E}"/>
    <cellStyle name="Comma 5 7 5 2 3 2" xfId="20900" xr:uid="{E5785C61-46FE-4A81-9423-D6AB3976B8C6}"/>
    <cellStyle name="Comma 5 7 5 2 4" xfId="15234" xr:uid="{FC16F968-3DF9-4BFB-B7B1-D95C3D6F7201}"/>
    <cellStyle name="Comma 5 7 5 2 5" xfId="30430" xr:uid="{0C859140-1E98-42C7-9ADC-47E8A5D1F2C8}"/>
    <cellStyle name="Comma 5 7 5 3" xfId="3707" xr:uid="{00000000-0005-0000-0000-000051020000}"/>
    <cellStyle name="Comma 5 7 5 4" xfId="5584" xr:uid="{445FBE4B-D100-4012-9843-6726F1C23419}"/>
    <cellStyle name="Comma 5 7 5 4 2" xfId="29842" xr:uid="{04BAC53C-0E86-4839-945D-6630D920F403}"/>
    <cellStyle name="Comma 5 7 5 5" xfId="23018" xr:uid="{36FEE959-41F0-4AD2-ACE4-7B3C0AB91829}"/>
    <cellStyle name="Comma 5 7 5 6" xfId="12950" xr:uid="{AD226341-77D4-472E-947F-DD3D504A66EE}"/>
    <cellStyle name="Comma 5 7 6" xfId="1669" xr:uid="{00000000-0005-0000-0000-000052020000}"/>
    <cellStyle name="Comma 5 7 6 2" xfId="2276" xr:uid="{00000000-0005-0000-0000-0000D3010000}"/>
    <cellStyle name="Comma 5 7 6 2 2" xfId="7403" xr:uid="{3226EB56-C19C-4DBE-9045-9998AD6D10C3}"/>
    <cellStyle name="Comma 5 7 6 2 2 2" xfId="17783" xr:uid="{7675AAEB-FC53-4CB7-B026-3B64B3F06C49}"/>
    <cellStyle name="Comma 5 7 6 2 3" xfId="10236" xr:uid="{92857883-0D6F-453D-9F27-EA6BC1F109FE}"/>
    <cellStyle name="Comma 5 7 6 2 3 2" xfId="20616" xr:uid="{F6F49F5D-3C06-4B15-8741-620B84013F91}"/>
    <cellStyle name="Comma 5 7 6 2 4" xfId="28557" xr:uid="{11E3C67F-D49E-4BF1-9903-523A4EE179B5}"/>
    <cellStyle name="Comma 5 7 6 2 5" xfId="28426" xr:uid="{28E3BD14-F77D-4EF8-8E21-6A639D6701CD}"/>
    <cellStyle name="Comma 5 7 6 2 6" xfId="14950" xr:uid="{0A31539B-6983-42F9-B3F7-A5F5AC1A26E7}"/>
    <cellStyle name="Comma 5 7 6 3" xfId="2064" xr:uid="{00000000-0005-0000-0000-000052020000}"/>
    <cellStyle name="Comma 5 7 6 4" xfId="23609" xr:uid="{D63C9F0C-4833-4AA3-880E-89DB790C2360}"/>
    <cellStyle name="Comma 5 7 6 4 2" xfId="29881" xr:uid="{46A80738-32FD-4F61-83A7-D4444073205A}"/>
    <cellStyle name="Comma 5 7 6 5" xfId="30003" xr:uid="{9E45B833-AA3E-4C42-86BA-FF11565FD327}"/>
    <cellStyle name="Comma 5 7 7" xfId="1655" xr:uid="{00000000-0005-0000-0000-000053020000}"/>
    <cellStyle name="Comma 5 7 7 2" xfId="27466" xr:uid="{F7E8B45B-C5F3-45F3-8652-1B25E60F4742}"/>
    <cellStyle name="Comma 5 7 7 3" xfId="28400" xr:uid="{94908BF2-0398-46D6-996F-F460030C3D64}"/>
    <cellStyle name="Comma 5 7 8" xfId="3863" xr:uid="{4D8E6C94-8977-4B3D-8541-5736DE38FB0C}"/>
    <cellStyle name="Comma 5 7 8 2" xfId="8695" xr:uid="{40566834-5CF1-4919-ABA6-CD259060D39C}"/>
    <cellStyle name="Comma 5 7 8 2 2" xfId="19075" xr:uid="{7FBF4413-9D43-4675-86AB-DC0EECC16F3B}"/>
    <cellStyle name="Comma 5 7 8 3" xfId="11528" xr:uid="{6BA6E460-B37A-4259-936B-5A7951C58242}"/>
    <cellStyle name="Comma 5 7 8 3 2" xfId="21908" xr:uid="{4E395C52-F27A-4799-8125-21C56070155B}"/>
    <cellStyle name="Comma 5 7 8 4" xfId="27981" xr:uid="{A1830401-4BE9-4047-8037-B582661AD80D}"/>
    <cellStyle name="Comma 5 7 8 5" xfId="27392" xr:uid="{A15B847E-0BCF-49BD-8467-CBB5224689F1}"/>
    <cellStyle name="Comma 5 7 8 6" xfId="16242" xr:uid="{FEEF5453-E726-4908-8A0B-7BD9DE73FA2F}"/>
    <cellStyle name="Comma 5 7 9" xfId="4874" xr:uid="{03CC9048-C24C-410E-B772-7E39F372F37F}"/>
    <cellStyle name="Comma 5 7 9 2" xfId="25914" xr:uid="{AD33B97C-D782-4AFC-9027-B6A080A83C9D}"/>
    <cellStyle name="Comma 5 7 9 3" xfId="27495" xr:uid="{82106660-3FC9-438C-BE38-76FC4CF091A9}"/>
    <cellStyle name="Comma 5 7 9 4" xfId="14166" xr:uid="{EF4ABBE1-E4DF-499A-A6CF-1C49A7ED091F}"/>
    <cellStyle name="Comma 5 8" xfId="486" xr:uid="{00000000-0005-0000-0000-000054020000}"/>
    <cellStyle name="Comma 5 8 10" xfId="9457" xr:uid="{3C0A6B10-AD79-48DD-AD99-93B446F10170}"/>
    <cellStyle name="Comma 5 8 10 2" xfId="19837" xr:uid="{F1C8E9F7-1193-43B8-8AB8-F02488840E21}"/>
    <cellStyle name="Comma 5 8 11" xfId="25155" xr:uid="{75EAFF25-E7F3-4723-A770-3674B2E75CAB}"/>
    <cellStyle name="Comma 5 8 12" xfId="12509" xr:uid="{A942E7ED-6000-4D8F-BC51-BE1BC90B00D9}"/>
    <cellStyle name="Comma 5 8 2" xfId="487" xr:uid="{00000000-0005-0000-0000-000055020000}"/>
    <cellStyle name="Comma 5 8 2 10" xfId="12667" xr:uid="{2D2060DC-65AE-4C74-A3D9-8EB52DE8C408}"/>
    <cellStyle name="Comma 5 8 2 2" xfId="1672" xr:uid="{00000000-0005-0000-0000-000056020000}"/>
    <cellStyle name="Comma 5 8 2 2 2" xfId="3039" xr:uid="{00000000-0005-0000-0000-0000DC010000}"/>
    <cellStyle name="Comma 5 8 2 2 2 2" xfId="8119" xr:uid="{2FF0FD7F-E2DD-4DD8-9A96-350194FBC0BA}"/>
    <cellStyle name="Comma 5 8 2 2 2 2 2" xfId="18499" xr:uid="{6CBA26F6-B2A4-410D-8EE9-DD2208A3DA39}"/>
    <cellStyle name="Comma 5 8 2 2 2 2 2 2" xfId="31142" xr:uid="{45C30206-3A93-4FA0-9F4F-E970C6555ABA}"/>
    <cellStyle name="Comma 5 8 2 2 2 2 2 3" xfId="30706" xr:uid="{40931A3F-EFB0-4B78-8C96-34DE658927E1}"/>
    <cellStyle name="Comma 5 8 2 2 2 3" xfId="10952" xr:uid="{B67D79DF-839B-42F2-A78D-28B2A1C986A8}"/>
    <cellStyle name="Comma 5 8 2 2 2 3 2" xfId="21332" xr:uid="{3AB97040-58F8-431F-9EC8-19760859A498}"/>
    <cellStyle name="Comma 5 8 2 2 2 4" xfId="27338" xr:uid="{D41D5792-1986-4C04-A298-742DBF272AAF}"/>
    <cellStyle name="Comma 5 8 2 2 2 5" xfId="26730" xr:uid="{27B648EF-2FFF-427C-A176-666178209CC9}"/>
    <cellStyle name="Comma 5 8 2 2 2 6" xfId="15666" xr:uid="{2608C0D8-305F-419E-951B-D34D60039A78}"/>
    <cellStyle name="Comma 5 8 2 2 3" xfId="2079" xr:uid="{00000000-0005-0000-0000-000056020000}"/>
    <cellStyle name="Comma 5 8 2 2 4" xfId="5585" xr:uid="{D7CC4C04-6A8E-45ED-B093-5C53AC1FD03A}"/>
    <cellStyle name="Comma 5 8 2 2 4 2" xfId="29775" xr:uid="{06F5E240-6626-40DD-94FD-891798718C4E}"/>
    <cellStyle name="Comma 5 8 2 2 5" xfId="24965" xr:uid="{48F91E01-18C6-4DBA-9EA4-A83AD4E1DC50}"/>
    <cellStyle name="Comma 5 8 2 2 6" xfId="13546" xr:uid="{108AFC75-5EEA-45DD-B81D-0BD1DFE89DC5}"/>
    <cellStyle name="Comma 5 8 2 3" xfId="1673" xr:uid="{00000000-0005-0000-0000-000057020000}"/>
    <cellStyle name="Comma 5 8 2 3 2" xfId="24076" xr:uid="{3CCF6D1F-E1E6-4134-8808-CE7380243E72}"/>
    <cellStyle name="Comma 5 8 2 3 2 2" xfId="30707" xr:uid="{33BA462E-2DD6-45C4-9B64-D122CEE1605E}"/>
    <cellStyle name="Comma 5 8 2 3 2 3" xfId="30551" xr:uid="{B6513C23-9EE7-4413-9D8F-CAD62F9FD3DE}"/>
    <cellStyle name="Comma 5 8 2 3 3" xfId="23016" xr:uid="{DB6EE825-2DCD-429A-9F59-4AC7F43A2769}"/>
    <cellStyle name="Comma 5 8 2 3 4" xfId="30053" xr:uid="{978411B6-56DD-4C90-89F4-2121420A39C1}"/>
    <cellStyle name="Comma 5 8 2 3 5" xfId="29659" xr:uid="{A80A5DC5-EADA-408A-9E37-AA5872793871}"/>
    <cellStyle name="Comma 5 8 2 4" xfId="1671" xr:uid="{00000000-0005-0000-0000-000058020000}"/>
    <cellStyle name="Comma 5 8 2 4 2" xfId="28518" xr:uid="{DB5287D2-A3BC-4D9D-A5AD-D97C9934A7A4}"/>
    <cellStyle name="Comma 5 8 2 4 2 2" xfId="30708" xr:uid="{A3272CAB-83C9-416E-A5D9-D0B05295D51B}"/>
    <cellStyle name="Comma 5 8 2 4 2 3" xfId="30583" xr:uid="{E0F084EF-22C3-46D5-95E2-A0541AFFE25C}"/>
    <cellStyle name="Comma 5 8 2 4 3" xfId="26171" xr:uid="{7E618281-1C5F-460A-94D7-A8DF3AFFB69C}"/>
    <cellStyle name="Comma 5 8 2 5" xfId="4124" xr:uid="{1C3F77AF-A7C8-4533-B6B1-C8D28CB13A7B}"/>
    <cellStyle name="Comma 5 8 2 5 2" xfId="8896" xr:uid="{C3FF4CD3-EA9C-4318-B21E-3EA018511DCC}"/>
    <cellStyle name="Comma 5 8 2 5 2 2" xfId="19276" xr:uid="{3E624E4B-E89E-4968-9CC0-EAE8815D9589}"/>
    <cellStyle name="Comma 5 8 2 5 3" xfId="11729" xr:uid="{8895AA23-CF82-461B-8E31-DD794132AE9D}"/>
    <cellStyle name="Comma 5 8 2 5 3 2" xfId="22109" xr:uid="{B7E67C1F-B7FD-434C-9B87-E2B23FFE9A5A}"/>
    <cellStyle name="Comma 5 8 2 5 4" xfId="28139" xr:uid="{0F13D4FA-A56D-4B66-9D52-CC35EC6B2EEF}"/>
    <cellStyle name="Comma 5 8 2 5 5" xfId="28677" xr:uid="{D048A341-189D-403E-9C40-F13CE9BE81D0}"/>
    <cellStyle name="Comma 5 8 2 5 6" xfId="16443" xr:uid="{33935AFE-4F51-43AC-A6CB-9FDF190C92D7}"/>
    <cellStyle name="Comma 5 8 2 6" xfId="4880" xr:uid="{21AB6E75-CF3F-4863-AC61-3207B7577E91}"/>
    <cellStyle name="Comma 5 8 2 6 2" xfId="27388" xr:uid="{098BB1CA-BEA7-42F8-BF5F-85FEFB2D0AC9}"/>
    <cellStyle name="Comma 5 8 2 6 3" xfId="26883" xr:uid="{9E4D90C0-1C17-4307-ACEB-2359B2B61208}"/>
    <cellStyle name="Comma 5 8 2 6 4" xfId="14172" xr:uid="{C4778CE6-4BAC-44F1-9E41-1C8635F87209}"/>
    <cellStyle name="Comma 5 8 2 7" xfId="6625" xr:uid="{D3EAA14D-1E0B-4538-8E65-683FE1BE0297}"/>
    <cellStyle name="Comma 5 8 2 7 2" xfId="17005" xr:uid="{93B3EE8D-DDDC-4809-8B2B-5B5C7070BE70}"/>
    <cellStyle name="Comma 5 8 2 8" xfId="9458" xr:uid="{808E7EFB-896F-4927-AB71-638EC05A045F}"/>
    <cellStyle name="Comma 5 8 2 8 2" xfId="19838" xr:uid="{1A77B867-59F3-4355-915F-8AB538248483}"/>
    <cellStyle name="Comma 5 8 2 9" xfId="23447" xr:uid="{18C3C4C3-B3EA-4314-BF62-9AB647559B8D}"/>
    <cellStyle name="Comma 5 8 3" xfId="488" xr:uid="{00000000-0005-0000-0000-000059020000}"/>
    <cellStyle name="Comma 5 8 3 2" xfId="1675" xr:uid="{00000000-0005-0000-0000-00005A020000}"/>
    <cellStyle name="Comma 5 8 3 2 2" xfId="25617" xr:uid="{53D484A8-05DA-4B3D-8DBA-5F4A6B0638B9}"/>
    <cellStyle name="Comma 5 8 3 2 2 2" xfId="29807" xr:uid="{A16796A0-C536-46DB-8E0E-8CC66009832A}"/>
    <cellStyle name="Comma 5 8 3 2 2 2 2" xfId="30710" xr:uid="{F658FE12-6F3E-4B0A-B54E-A7FF09FDADE0}"/>
    <cellStyle name="Comma 5 8 3 2 3" xfId="25443" xr:uid="{8F83E9BD-D752-4670-83D0-42D787B89054}"/>
    <cellStyle name="Comma 5 8 3 2 3 2" xfId="27840" xr:uid="{3EDC9502-0DFD-4975-83D4-00C65AD487AD}"/>
    <cellStyle name="Comma 5 8 3 2 4" xfId="30035" xr:uid="{D3FD3568-0D74-4E96-85CC-D3A48B10523B}"/>
    <cellStyle name="Comma 5 8 3 3" xfId="1676" xr:uid="{00000000-0005-0000-0000-00005B020000}"/>
    <cellStyle name="Comma 5 8 3 4" xfId="1674" xr:uid="{00000000-0005-0000-0000-00005C020000}"/>
    <cellStyle name="Comma 5 8 3 4 2" xfId="28744" xr:uid="{CF49AA05-3FBE-48B3-9169-779FBD244A47}"/>
    <cellStyle name="Comma 5 8 3 4 3" xfId="26130" xr:uid="{29D4BED2-56B6-46AE-9E4F-1972B40BC537}"/>
    <cellStyle name="Comma 5 8 3 5" xfId="4881" xr:uid="{E6C69C7E-ECF0-471C-B3AB-6AF66D256BD8}"/>
    <cellStyle name="Comma 5 8 3 5 2" xfId="26283" xr:uid="{F9068B74-A36E-44C0-939A-8D82B5973B25}"/>
    <cellStyle name="Comma 5 8 3 5 2 2" xfId="31171" xr:uid="{842693BC-CC20-404C-8856-79558A6CD263}"/>
    <cellStyle name="Comma 5 8 3 5 2 3" xfId="30709" xr:uid="{813779E3-886C-4293-B28F-F0E9872B5AA5}"/>
    <cellStyle name="Comma 5 8 3 5 3" xfId="26317" xr:uid="{1F5EA9DF-30F0-424B-AA92-67EE89D7FD61}"/>
    <cellStyle name="Comma 5 8 3 5 4" xfId="14173" xr:uid="{053831D1-E6B8-4D4A-B53A-F0EA227B0C6B}"/>
    <cellStyle name="Comma 5 8 3 6" xfId="6626" xr:uid="{302D9AAF-4033-4F4A-9333-B2DAF1AC72E0}"/>
    <cellStyle name="Comma 5 8 3 6 2" xfId="26391" xr:uid="{EA4E0055-C778-4480-AF6D-C956F19B9F0C}"/>
    <cellStyle name="Comma 5 8 3 6 3" xfId="28167" xr:uid="{D160F3C5-B249-4A1B-8E65-E9A7B655F03E}"/>
    <cellStyle name="Comma 5 8 3 6 4" xfId="17006" xr:uid="{5B3EE229-9EF7-412C-9A14-4B62794194FD}"/>
    <cellStyle name="Comma 5 8 3 7" xfId="9459" xr:uid="{0F73EF67-2D55-4AA3-878F-7FA988FAA07A}"/>
    <cellStyle name="Comma 5 8 3 7 2" xfId="19839" xr:uid="{E87BF8B2-8F07-4B67-9777-D74549380BEF}"/>
    <cellStyle name="Comma 5 8 3 8" xfId="24642" xr:uid="{90466407-5C59-4679-A0DF-9465241FFE2E}"/>
    <cellStyle name="Comma 5 8 3 9" xfId="13365" xr:uid="{68C72232-8F8D-4BCD-95DB-452386CA181A}"/>
    <cellStyle name="Comma 5 8 4" xfId="1677" xr:uid="{00000000-0005-0000-0000-00005D020000}"/>
    <cellStyle name="Comma 5 8 4 2" xfId="2672" xr:uid="{00000000-0005-0000-0000-0000DE010000}"/>
    <cellStyle name="Comma 5 8 4 2 2" xfId="7796" xr:uid="{F638EECE-0E71-4D65-AB7A-5EC3D2DA2DE2}"/>
    <cellStyle name="Comma 5 8 4 2 2 2" xfId="18176" xr:uid="{29AD6800-71EF-4AC6-A5C0-235188E8DC06}"/>
    <cellStyle name="Comma 5 8 4 2 2 2 2" xfId="31134" xr:uid="{62D238FC-6347-4192-97CE-39DC26771B37}"/>
    <cellStyle name="Comma 5 8 4 2 2 2 3" xfId="30711" xr:uid="{CA877F40-44FB-4FD0-BE13-08310BD6406D}"/>
    <cellStyle name="Comma 5 8 4 2 3" xfId="10629" xr:uid="{A662D3E5-5529-433E-9F38-0E72E24892E7}"/>
    <cellStyle name="Comma 5 8 4 2 3 2" xfId="21009" xr:uid="{156F5CEB-62E7-4B15-BA2E-009B2D4A8D0C}"/>
    <cellStyle name="Comma 5 8 4 2 4" xfId="26593" xr:uid="{A98F3AEB-51B2-45FA-8234-BBC221C42CF9}"/>
    <cellStyle name="Comma 5 8 4 2 5" xfId="27638" xr:uid="{73969B14-80A1-422D-9678-64C5F63C541B}"/>
    <cellStyle name="Comma 5 8 4 2 6" xfId="15343" xr:uid="{1793C24A-20F7-42CB-8755-0ECC50167B23}"/>
    <cellStyle name="Comma 5 8 4 3" xfId="3591" xr:uid="{00000000-0005-0000-0000-00005D020000}"/>
    <cellStyle name="Comma 5 8 4 4" xfId="5586" xr:uid="{61B5B5BD-8CAB-4FD9-954C-4983326E849B}"/>
    <cellStyle name="Comma 5 8 4 4 2" xfId="29751" xr:uid="{B23374D4-9EA4-47D3-8221-B7DC4E11F6B5}"/>
    <cellStyle name="Comma 5 8 4 5" xfId="24622" xr:uid="{96C61288-71E4-410D-9E9C-8A084F7F738F}"/>
    <cellStyle name="Comma 5 8 4 6" xfId="13077" xr:uid="{93829F7F-8524-4FFE-ACB1-9DD87786DFD4}"/>
    <cellStyle name="Comma 5 8 5" xfId="1678" xr:uid="{00000000-0005-0000-0000-00005E020000}"/>
    <cellStyle name="Comma 5 8 5 2" xfId="2277" xr:uid="{00000000-0005-0000-0000-0000DA010000}"/>
    <cellStyle name="Comma 5 8 5 2 2" xfId="7404" xr:uid="{4CC94E42-2A69-4288-91E6-0A0CDB39740A}"/>
    <cellStyle name="Comma 5 8 5 2 2 2" xfId="17784" xr:uid="{EA5B116C-180F-42F3-A88C-9CF1C6EA4E88}"/>
    <cellStyle name="Comma 5 8 5 2 3" xfId="10237" xr:uid="{F37603B7-020C-4446-94E9-26E402843D14}"/>
    <cellStyle name="Comma 5 8 5 2 3 2" xfId="20617" xr:uid="{60368DDF-8376-4547-8F84-A1CE8660B8E2}"/>
    <cellStyle name="Comma 5 8 5 2 4" xfId="14951" xr:uid="{FE4C11F4-8B91-4C78-8892-97B10F08CBF2}"/>
    <cellStyle name="Comma 5 8 5 2 5" xfId="30431" xr:uid="{3EAE95C7-3CF1-49BF-B334-23DF8958441E}"/>
    <cellStyle name="Comma 5 8 5 3" xfId="2085" xr:uid="{00000000-0005-0000-0000-00005E020000}"/>
    <cellStyle name="Comma 5 8 5 4" xfId="24920" xr:uid="{73CD0007-7AA6-4C23-BE0B-E3F5295A5FA9}"/>
    <cellStyle name="Comma 5 8 5 4 2" xfId="29900" xr:uid="{5F75C6C7-0D1C-4F31-BA20-114360A40F9E}"/>
    <cellStyle name="Comma 5 8 5 5" xfId="30013" xr:uid="{C09199D8-A0F8-4F00-B4B1-D5B29F949D0F}"/>
    <cellStyle name="Comma 5 8 6" xfId="1670" xr:uid="{00000000-0005-0000-0000-00005F020000}"/>
    <cellStyle name="Comma 5 8 6 2" xfId="26585" xr:uid="{422903AC-287E-4EC3-BB8E-0A504F69CB1D}"/>
    <cellStyle name="Comma 5 8 6 2 2" xfId="30712" xr:uid="{3462D339-733B-4AEB-9A0A-A3A3A15B2E2A}"/>
    <cellStyle name="Comma 5 8 6 2 3" xfId="30582" xr:uid="{646BD82D-6032-48CF-BAD3-144F8987CF64}"/>
    <cellStyle name="Comma 5 8 6 3" xfId="27533" xr:uid="{6FB8E0C2-84CE-424A-9E5E-DE1608CF9682}"/>
    <cellStyle name="Comma 5 8 7" xfId="3864" xr:uid="{4309ED3C-13B3-40DD-AFCB-1964E1D79399}"/>
    <cellStyle name="Comma 5 8 7 2" xfId="8696" xr:uid="{6D792B25-135D-4B16-8980-F3F2F50FD3A9}"/>
    <cellStyle name="Comma 5 8 7 2 2" xfId="28963" xr:uid="{12EFBB26-22AB-4525-8B73-9E6EE6188A84}"/>
    <cellStyle name="Comma 5 8 7 2 3" xfId="28214" xr:uid="{BDEFF1D8-EA45-4FD4-AD6E-90DC9E7A8A92}"/>
    <cellStyle name="Comma 5 8 7 2 4" xfId="19076" xr:uid="{F4A6846B-B33F-431E-B946-D5A1090DE87E}"/>
    <cellStyle name="Comma 5 8 7 3" xfId="11529" xr:uid="{70E5CEA8-78E3-404C-87F4-D8594ADBD2E1}"/>
    <cellStyle name="Comma 5 8 7 3 2" xfId="21909" xr:uid="{03ABB417-6320-4C4B-B47B-E5281074FC3B}"/>
    <cellStyle name="Comma 5 8 7 4" xfId="27712" xr:uid="{43C01292-8563-4C2D-9596-CA4514F06ED5}"/>
    <cellStyle name="Comma 5 8 7 5" xfId="16243" xr:uid="{027DC86C-6CC5-41FE-B7A8-5ECB900FB562}"/>
    <cellStyle name="Comma 5 8 8" xfId="4879" xr:uid="{3975A4B3-1503-41FB-ABCA-1D4006BBF9BA}"/>
    <cellStyle name="Comma 5 8 8 2" xfId="28465" xr:uid="{B669142D-2D0E-4CC0-AC1B-4C10E42362FA}"/>
    <cellStyle name="Comma 5 8 8 3" xfId="26046" xr:uid="{E58D5665-27FE-4987-AD95-0A055250DE0C}"/>
    <cellStyle name="Comma 5 8 8 4" xfId="14171" xr:uid="{CAF53E0B-9FD1-474B-8289-846C9B226674}"/>
    <cellStyle name="Comma 5 8 9" xfId="6624" xr:uid="{3050AF58-F09A-4D88-B8F2-C44941E3F062}"/>
    <cellStyle name="Comma 5 8 9 2" xfId="28475" xr:uid="{52B97D21-9AEC-4805-8592-FA8E249EE80F}"/>
    <cellStyle name="Comma 5 8 9 3" xfId="26200" xr:uid="{F48E14F4-8D95-44D5-907B-4EE1B8C5C414}"/>
    <cellStyle name="Comma 5 8 9 4" xfId="17004" xr:uid="{4C160034-B13B-49E5-B4D1-8B6F80BB1E65}"/>
    <cellStyle name="Comma 5 9" xfId="489" xr:uid="{00000000-0005-0000-0000-000060020000}"/>
    <cellStyle name="Comma 5 9 10" xfId="9460" xr:uid="{577F916E-DE24-46FE-A2E8-3876BCD7E17C}"/>
    <cellStyle name="Comma 5 9 10 2" xfId="19840" xr:uid="{3787D89A-519B-42FB-85C6-20D76F758C0F}"/>
    <cellStyle name="Comma 5 9 11" xfId="22709" xr:uid="{921E912D-4404-49CE-A58D-AFF85BABD250}"/>
    <cellStyle name="Comma 5 9 12" xfId="12510"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8" xr:uid="{DD600399-F264-4A5C-A259-2FD82D633A78}"/>
    <cellStyle name="Comma 5 9 2 2 2 2 2" xfId="18368" xr:uid="{293B0666-BA43-442C-A608-F87E97D4D469}"/>
    <cellStyle name="Comma 5 9 2 2 2 2 2 2" xfId="31135" xr:uid="{6BE75A01-8681-4A86-852E-5CA96578CD07}"/>
    <cellStyle name="Comma 5 9 2 2 2 2 2 3" xfId="30713" xr:uid="{4CB97A7A-50B9-47D4-B501-400C9AC937B3}"/>
    <cellStyle name="Comma 5 9 2 2 2 3" xfId="10821" xr:uid="{3DDC180D-A0D2-4408-B3F8-BD3A718A8D50}"/>
    <cellStyle name="Comma 5 9 2 2 2 3 2" xfId="21201" xr:uid="{BA03261A-B2A9-4611-A71A-6EC3BE0B938E}"/>
    <cellStyle name="Comma 5 9 2 2 2 4" xfId="26495" xr:uid="{1A82B4E7-142C-46F5-BEB3-F201FD231155}"/>
    <cellStyle name="Comma 5 9 2 2 2 5" xfId="26784" xr:uid="{35D6FCB8-6D81-4D29-8AAF-EA0F5D40EC9C}"/>
    <cellStyle name="Comma 5 9 2 2 2 6" xfId="15535" xr:uid="{7EA2C2D2-2C27-4270-9D44-D926BB025009}"/>
    <cellStyle name="Comma 5 9 2 2 3" xfId="3687" xr:uid="{00000000-0005-0000-0000-000062020000}"/>
    <cellStyle name="Comma 5 9 2 2 4" xfId="5587" xr:uid="{5DEDC809-A58D-4915-8292-CB2064C3F8DA}"/>
    <cellStyle name="Comma 5 9 2 2 4 2" xfId="29763" xr:uid="{5A5A3821-4E20-4ABC-8E69-75E4640375B8}"/>
    <cellStyle name="Comma 5 9 2 2 5" xfId="23353" xr:uid="{2FD97EFD-1F02-49AF-B9C5-4ADE3EC81F0C}"/>
    <cellStyle name="Comma 5 9 2 2 6" xfId="13366" xr:uid="{C41E76B2-0C39-41CB-BB65-50AA0681065C}"/>
    <cellStyle name="Comma 5 9 2 3" xfId="1682" xr:uid="{00000000-0005-0000-0000-000063020000}"/>
    <cellStyle name="Comma 5 9 2 3 2" xfId="24902" xr:uid="{F6A819E7-49AD-4347-96EC-10C8648C30A8}"/>
    <cellStyle name="Comma 5 9 2 3 2 2" xfId="30714" xr:uid="{47DB5FD4-96FA-4173-8E53-6DA4234BEA2D}"/>
    <cellStyle name="Comma 5 9 2 3 2 3" xfId="30552" xr:uid="{F5088134-8CE5-4A2C-9753-895A284CAC6E}"/>
    <cellStyle name="Comma 5 9 2 3 3" xfId="22955" xr:uid="{1221D88C-6031-4EEF-9013-D90C6923BB63}"/>
    <cellStyle name="Comma 5 9 2 3 4" xfId="30036" xr:uid="{8E6C886B-4461-492D-A2D3-77A7DD14FA89}"/>
    <cellStyle name="Comma 5 9 2 3 5" xfId="29660" xr:uid="{5C83A64C-738C-4B76-A536-451C4CDAEBDA}"/>
    <cellStyle name="Comma 5 9 2 4" xfId="1680" xr:uid="{00000000-0005-0000-0000-000064020000}"/>
    <cellStyle name="Comma 5 9 2 4 2" xfId="26143" xr:uid="{11F3DDB7-F030-4752-8665-FF4829009ADA}"/>
    <cellStyle name="Comma 5 9 2 4 2 2" xfId="30715" xr:uid="{BD8F26DD-5947-436A-8E4A-F7C8D3342C18}"/>
    <cellStyle name="Comma 5 9 2 4 2 3" xfId="30585" xr:uid="{A1610AE6-DFB3-4902-854F-8CE0CA56D516}"/>
    <cellStyle name="Comma 5 9 2 4 3" xfId="28645" xr:uid="{83F077EA-14EA-49D6-9313-1E9410A6F85D}"/>
    <cellStyle name="Comma 5 9 2 5" xfId="4883" xr:uid="{EB3A30E8-3647-49C2-A1DA-99DCDC29C0ED}"/>
    <cellStyle name="Comma 5 9 2 5 2" xfId="26684" xr:uid="{0EA01B93-8071-4C3D-B4C1-26E4128E262C}"/>
    <cellStyle name="Comma 5 9 2 5 3" xfId="28233" xr:uid="{AB8BE62E-19B6-423D-8338-0BEE8D7165AA}"/>
    <cellStyle name="Comma 5 9 2 5 4" xfId="14175" xr:uid="{5E14F82E-952A-47F6-A880-3BF07391B1FC}"/>
    <cellStyle name="Comma 5 9 2 5 5" xfId="30616" xr:uid="{06850C7D-2AAC-4475-AD05-17DE7A9F5617}"/>
    <cellStyle name="Comma 5 9 2 6" xfId="6628" xr:uid="{36AC8BC2-135C-4F0E-B9F4-4BE70C750E75}"/>
    <cellStyle name="Comma 5 9 2 6 2" xfId="27701" xr:uid="{AFECA7B3-832F-448B-8E3C-E62DF09C48C7}"/>
    <cellStyle name="Comma 5 9 2 6 3" xfId="26780" xr:uid="{0F87FA41-FC1E-4FCF-BDF8-53C40C3C032A}"/>
    <cellStyle name="Comma 5 9 2 6 4" xfId="17008" xr:uid="{B4200961-E2C0-4BC1-94EE-3A85E626AA74}"/>
    <cellStyle name="Comma 5 9 2 7" xfId="9461" xr:uid="{6886AE68-520F-4832-BF74-5FAF0008B37D}"/>
    <cellStyle name="Comma 5 9 2 7 2" xfId="19841" xr:uid="{1C8C4465-DEA0-4CB4-A309-8A836052CF50}"/>
    <cellStyle name="Comma 5 9 2 8" xfId="23185" xr:uid="{158B3261-B414-4969-87FD-E8CE88BB4099}"/>
    <cellStyle name="Comma 5 9 2 9" xfId="12668" xr:uid="{CB2B0EDD-44CF-4098-A63F-95E232219291}"/>
    <cellStyle name="Comma 5 9 3" xfId="491" xr:uid="{00000000-0005-0000-0000-000065020000}"/>
    <cellStyle name="Comma 5 9 3 2" xfId="1684" xr:uid="{00000000-0005-0000-0000-000066020000}"/>
    <cellStyle name="Comma 5 9 3 2 2" xfId="28581" xr:uid="{24970741-0E29-4246-A189-27E01992A00F}"/>
    <cellStyle name="Comma 5 9 3 2 2 2" xfId="30717" xr:uid="{B0C70532-9092-4845-BAD0-1BA2E82A1E86}"/>
    <cellStyle name="Comma 5 9 3 2 2 3" xfId="30600" xr:uid="{431458AB-C9BA-4E59-BFC7-8AC4B17F7501}"/>
    <cellStyle name="Comma 5 9 3 2 3" xfId="27019" xr:uid="{E598149C-FE07-4DC5-86B7-E13C07F268AF}"/>
    <cellStyle name="Comma 5 9 3 3" xfId="1685" xr:uid="{00000000-0005-0000-0000-000067020000}"/>
    <cellStyle name="Comma 5 9 3 4" xfId="1683" xr:uid="{00000000-0005-0000-0000-000068020000}"/>
    <cellStyle name="Comma 5 9 3 5" xfId="4884" xr:uid="{672D1938-E8B9-4EE4-A404-E4869E3DF097}"/>
    <cellStyle name="Comma 5 9 3 5 2" xfId="27915" xr:uid="{2CCA1919-C0E3-437A-AEA4-A7FE9B7E2006}"/>
    <cellStyle name="Comma 5 9 3 5 2 2" xfId="31197" xr:uid="{0301959F-F531-44B8-B593-826B6FD4315E}"/>
    <cellStyle name="Comma 5 9 3 5 2 3" xfId="30716" xr:uid="{84D65F06-96BE-4435-B794-A50A7ACD6ECD}"/>
    <cellStyle name="Comma 5 9 3 5 3" xfId="25881" xr:uid="{246E0EAC-A073-4023-BCDF-D485F4AAD117}"/>
    <cellStyle name="Comma 5 9 3 5 4" xfId="14176" xr:uid="{A3B19FAE-253A-4C9F-A824-7995242F9A40}"/>
    <cellStyle name="Comma 5 9 3 6" xfId="6629" xr:uid="{BCFE293F-552A-4FD1-843B-79E4089F5F29}"/>
    <cellStyle name="Comma 5 9 3 6 2" xfId="17009" xr:uid="{998E47F5-BD2A-4263-B6E7-BA0F6615FD09}"/>
    <cellStyle name="Comma 5 9 3 7" xfId="9462" xr:uid="{93F546B0-E630-48A1-A3A2-E60736345D88}"/>
    <cellStyle name="Comma 5 9 3 7 2" xfId="19842" xr:uid="{D384727D-B11B-4ACD-80DE-E21FB1AA851B}"/>
    <cellStyle name="Comma 5 9 3 8" xfId="23364" xr:uid="{A42F84E4-61A4-4AB1-B8D4-24F3C88470B4}"/>
    <cellStyle name="Comma 5 9 3 9" xfId="13078" xr:uid="{58B4F309-4F73-4AC0-9E82-9AB850A0C1EB}"/>
    <cellStyle name="Comma 5 9 4" xfId="1686" xr:uid="{00000000-0005-0000-0000-000069020000}"/>
    <cellStyle name="Comma 5 9 4 2" xfId="2278" xr:uid="{00000000-0005-0000-0000-0000DF010000}"/>
    <cellStyle name="Comma 5 9 4 2 2" xfId="7405" xr:uid="{1E1556D7-8993-43B8-B4DC-ADC5347F2892}"/>
    <cellStyle name="Comma 5 9 4 2 2 2" xfId="17785" xr:uid="{FC874948-C6B9-476A-9918-1FD3D1FDA1DC}"/>
    <cellStyle name="Comma 5 9 4 2 2 2 2" xfId="31125" xr:uid="{0B51279B-2A5B-4395-ADC6-689D69249167}"/>
    <cellStyle name="Comma 5 9 4 2 2 2 3" xfId="30718" xr:uid="{2B2AC912-036D-468D-8CF3-4AA2B8F5290D}"/>
    <cellStyle name="Comma 5 9 4 2 3" xfId="10238" xr:uid="{9E45737F-46A4-4824-9796-8F7DC6D1045A}"/>
    <cellStyle name="Comma 5 9 4 2 3 2" xfId="20618" xr:uid="{553028C3-EAAC-4756-93F3-35A270C1AD70}"/>
    <cellStyle name="Comma 5 9 4 2 4" xfId="28235" xr:uid="{A4F5614C-A5DF-4D87-88B0-071B9BC4EA7E}"/>
    <cellStyle name="Comma 5 9 4 2 5" xfId="26399" xr:uid="{9FE368F8-BEEE-4267-9DC6-5222CA95E77A}"/>
    <cellStyle name="Comma 5 9 4 2 6" xfId="14952" xr:uid="{A57EE24B-4604-4638-8EF3-39D2D495CEA9}"/>
    <cellStyle name="Comma 5 9 4 3" xfId="2057" xr:uid="{00000000-0005-0000-0000-000069020000}"/>
    <cellStyle name="Comma 5 9 4 4" xfId="22688" xr:uid="{10E129FC-ED19-4FA8-991C-0D82ED6B82C1}"/>
    <cellStyle name="Comma 5 9 4 4 2" xfId="29736" xr:uid="{23982877-3765-4743-AD98-45F4A9C681B2}"/>
    <cellStyle name="Comma 5 9 4 5" xfId="29843" xr:uid="{45E3FC05-22F4-4882-A2EE-6AE2BB9EB86D}"/>
    <cellStyle name="Comma 5 9 4 6" xfId="29988" xr:uid="{6B05C73D-E431-4BD3-A0E9-D68B75A751E3}"/>
    <cellStyle name="Comma 5 9 5" xfId="1687" xr:uid="{00000000-0005-0000-0000-00006A020000}"/>
    <cellStyle name="Comma 5 9 5 2" xfId="24214" xr:uid="{4EF621CF-F50D-4230-AF83-2E870655BDA3}"/>
    <cellStyle name="Comma 5 9 5 2 2" xfId="29797" xr:uid="{AC7AD2D9-EE19-437C-B1CB-74F8FC52A265}"/>
    <cellStyle name="Comma 5 9 5 2 2 2" xfId="30719" xr:uid="{B026E2CA-F479-4414-B3BC-598E63AD2D30}"/>
    <cellStyle name="Comma 5 9 5 3" xfId="24966" xr:uid="{569BA925-3A3B-4717-B1B9-3D852F1BB19D}"/>
    <cellStyle name="Comma 5 9 5 4" xfId="30014" xr:uid="{0A634316-065C-4E51-B319-E58017A9EF5E}"/>
    <cellStyle name="Comma 5 9 6" xfId="1679" xr:uid="{00000000-0005-0000-0000-00006B020000}"/>
    <cellStyle name="Comma 5 9 6 2" xfId="27177" xr:uid="{14EF25F5-D9BE-45D5-9005-4E60957A0203}"/>
    <cellStyle name="Comma 5 9 6 2 2" xfId="30720" xr:uid="{FDE5ECE4-C2F4-4D3A-A86F-4B131C787202}"/>
    <cellStyle name="Comma 5 9 6 2 3" xfId="30584" xr:uid="{A40CFB98-27E5-4F51-8348-E9CA033F2552}"/>
    <cellStyle name="Comma 5 9 6 3" xfId="26359" xr:uid="{33843480-E46E-46E8-A098-789A42CAEACB}"/>
    <cellStyle name="Comma 5 9 7" xfId="3865" xr:uid="{B9DE1D30-4F88-4738-9237-DC4A3CFC8DA9}"/>
    <cellStyle name="Comma 5 9 7 2" xfId="8697" xr:uid="{217EDCE2-9B0E-4A25-BC3B-8C29294786F7}"/>
    <cellStyle name="Comma 5 9 7 2 2" xfId="28964" xr:uid="{40DF6CCF-C7EB-4E2F-8943-4010C4F20435}"/>
    <cellStyle name="Comma 5 9 7 2 3" xfId="27298" xr:uid="{F77F18D5-5BCA-4F28-938A-BCE11258A9A2}"/>
    <cellStyle name="Comma 5 9 7 2 4" xfId="19077" xr:uid="{96203E88-F519-4C89-86D3-CA0BFFC30A7C}"/>
    <cellStyle name="Comma 5 9 7 3" xfId="11530" xr:uid="{29D5A212-8ECB-4895-AE43-EE1FA4977D49}"/>
    <cellStyle name="Comma 5 9 7 3 2" xfId="21910" xr:uid="{4E2A553C-24C0-40AA-A554-9E1ED5799483}"/>
    <cellStyle name="Comma 5 9 7 4" xfId="26983" xr:uid="{3E732908-041F-46A5-A79F-0CF9D6D2313D}"/>
    <cellStyle name="Comma 5 9 7 5" xfId="16244" xr:uid="{5D36E793-C1E0-440E-8E25-0EACBB5C7075}"/>
    <cellStyle name="Comma 5 9 8" xfId="4882" xr:uid="{19062C3A-3DA8-4519-BE2C-EB4890D3976C}"/>
    <cellStyle name="Comma 5 9 8 2" xfId="28601" xr:uid="{43816189-9755-4F5B-9F31-479975E420E6}"/>
    <cellStyle name="Comma 5 9 8 3" xfId="26587" xr:uid="{8B938DC1-312A-41D7-8860-4BA13CAE14F7}"/>
    <cellStyle name="Comma 5 9 8 4" xfId="14174" xr:uid="{6230BFD7-AEE5-43EB-8885-BB2F9158B86E}"/>
    <cellStyle name="Comma 5 9 9" xfId="6627" xr:uid="{E289BBFE-C525-4650-8B0E-5AD183962837}"/>
    <cellStyle name="Comma 5 9 9 2" xfId="28563" xr:uid="{F1666656-BD91-4BFD-8C97-C71A38433776}"/>
    <cellStyle name="Comma 5 9 9 3" xfId="28024" xr:uid="{DB2661FD-D525-4319-94EB-088EB495F608}"/>
    <cellStyle name="Comma 5 9 9 4" xfId="17007"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4" xr:uid="{8A7DAFD7-2CA3-48AB-8998-82D5CBA4FD5D}"/>
    <cellStyle name="Comma 6 3 2 2 2" xfId="29823" xr:uid="{993FD6BC-13E5-4F0C-A1CB-0B9266626B05}"/>
    <cellStyle name="Comma 6 3 2 3" xfId="24575" xr:uid="{A28E2AF0-11DC-454F-8523-E8CC9FF3477F}"/>
    <cellStyle name="Comma 6 3 3" xfId="1690" xr:uid="{00000000-0005-0000-0000-000070020000}"/>
    <cellStyle name="Comma 6 3 3 2" xfId="31308" xr:uid="{B892DCB0-225F-4A82-BF1C-F3D3857F7969}"/>
    <cellStyle name="Comma 6 3 3 3" xfId="31267" xr:uid="{6EC989E8-EEBE-4E56-B842-6FAA8089D686}"/>
    <cellStyle name="Comma 6 3 4" xfId="1688" xr:uid="{00000000-0005-0000-0000-000071020000}"/>
    <cellStyle name="Comma 6 3 5" xfId="30401" xr:uid="{826A58AB-2EF0-437D-8B25-98E5B40781A9}"/>
    <cellStyle name="Comma 6 3 5 2" xfId="30432" xr:uid="{C80FF380-C62E-48FE-B3CF-F41618084E64}"/>
    <cellStyle name="Comma 6 4" xfId="495" xr:uid="{00000000-0005-0000-0000-000072020000}"/>
    <cellStyle name="Comma 6 4 10" xfId="4885" xr:uid="{590EB0C8-22E1-4978-891E-C4F933D87663}"/>
    <cellStyle name="Comma 6 4 10 2" xfId="14177" xr:uid="{D116F717-0813-48E8-85B0-A4EAB548CEE8}"/>
    <cellStyle name="Comma 6 4 11" xfId="6630" xr:uid="{C7EE9BD2-A05B-4FE7-B3BA-FA91B2818E1F}"/>
    <cellStyle name="Comma 6 4 11 2" xfId="17010" xr:uid="{B8DB3F00-9E9D-409B-8728-AFBA1086C4B3}"/>
    <cellStyle name="Comma 6 4 12" xfId="9463" xr:uid="{9FF30183-B51D-4652-85E9-61D6B4505CEA}"/>
    <cellStyle name="Comma 6 4 12 2" xfId="19843" xr:uid="{43B3ED84-FCF3-429C-B5C8-F790869B9743}"/>
    <cellStyle name="Comma 6 4 13" xfId="24564" xr:uid="{ECE51940-59D9-4508-834B-EE611846C330}"/>
    <cellStyle name="Comma 6 4 14" xfId="12453" xr:uid="{CD5DDB80-C41A-4879-9C53-6EC2F07C554B}"/>
    <cellStyle name="Comma 6 4 2" xfId="496" xr:uid="{00000000-0005-0000-0000-000073020000}"/>
    <cellStyle name="Comma 6 4 2 10" xfId="9464" xr:uid="{D5BF1811-2803-4948-A0EE-3FF96738624E}"/>
    <cellStyle name="Comma 6 4 2 10 2" xfId="19844" xr:uid="{3F5543A8-A093-4FBE-974F-9BCDC3B3402A}"/>
    <cellStyle name="Comma 6 4 2 11" xfId="25403" xr:uid="{29A5D357-8B2B-46F0-A662-77123053171A}"/>
    <cellStyle name="Comma 6 4 2 12" xfId="12511" xr:uid="{D05CF195-F9B5-4A45-AE3D-41A5E0351F83}"/>
    <cellStyle name="Comma 6 4 2 2" xfId="497" xr:uid="{00000000-0005-0000-0000-000074020000}"/>
    <cellStyle name="Comma 6 4 2 2 10" xfId="13080" xr:uid="{9036A2BC-18BE-4FB3-B52B-3678CFDC02B6}"/>
    <cellStyle name="Comma 6 4 2 2 2" xfId="1694" xr:uid="{00000000-0005-0000-0000-000075020000}"/>
    <cellStyle name="Comma 6 4 2 2 2 2" xfId="3041" xr:uid="{00000000-0005-0000-0000-0000E9010000}"/>
    <cellStyle name="Comma 6 4 2 2 2 2 2" xfId="8121" xr:uid="{CC6411F4-1CBE-4402-84DA-435DBF322A64}"/>
    <cellStyle name="Comma 6 4 2 2 2 2 2 2" xfId="28802" xr:uid="{7F89C405-4E7B-4D58-BF46-41EB446A6018}"/>
    <cellStyle name="Comma 6 4 2 2 2 2 2 3" xfId="26831" xr:uid="{668C4A35-0F7A-4120-9061-A68B9CC43049}"/>
    <cellStyle name="Comma 6 4 2 2 2 2 2 4" xfId="18501" xr:uid="{0D6186E5-DE10-4652-AD63-5E412EF765C3}"/>
    <cellStyle name="Comma 6 4 2 2 2 2 3" xfId="10954" xr:uid="{4EFEE2EA-4567-467B-89A0-B0256E14CC5D}"/>
    <cellStyle name="Comma 6 4 2 2 2 2 3 2" xfId="21334" xr:uid="{6EE04AED-26C1-47DD-9F9D-12E30109AB5F}"/>
    <cellStyle name="Comma 6 4 2 2 2 2 4" xfId="25681" xr:uid="{EF41D050-0AE8-4E89-BB9E-051DF5630730}"/>
    <cellStyle name="Comma 6 4 2 2 2 2 5" xfId="15668" xr:uid="{F2560B0F-AD65-4450-AD2A-D2B82D41C930}"/>
    <cellStyle name="Comma 6 4 2 2 2 3" xfId="3574" xr:uid="{00000000-0005-0000-0000-000075020000}"/>
    <cellStyle name="Comma 6 4 2 2 2 4" xfId="5590" xr:uid="{8BF347F7-3DE4-4C27-A5DD-8CA2A1920DC5}"/>
    <cellStyle name="Comma 6 4 2 2 2 4 2" xfId="29948" xr:uid="{233E463F-54C2-4C29-870A-0D49BFA16A91}"/>
    <cellStyle name="Comma 6 4 2 2 2 5" xfId="23720" xr:uid="{ADD3F041-ED7E-4808-8804-F82B1C69DADD}"/>
    <cellStyle name="Comma 6 4 2 2 2 6" xfId="13548" xr:uid="{5B965AB5-811C-4C8F-9776-A7E6E46FEFB1}"/>
    <cellStyle name="Comma 6 4 2 2 3" xfId="1695" xr:uid="{00000000-0005-0000-0000-000076020000}"/>
    <cellStyle name="Comma 6 4 2 2 3 2" xfId="4646" xr:uid="{187D3BBC-2F30-4E54-BF60-6686AA852718}"/>
    <cellStyle name="Comma 6 4 2 2 3 2 2" xfId="9402" xr:uid="{ACAD8495-9410-477A-A199-35531A3A5934}"/>
    <cellStyle name="Comma 6 4 2 2 3 2 2 2" xfId="19782" xr:uid="{93C5B541-0741-49C6-BEF0-3FE0CDC50F93}"/>
    <cellStyle name="Comma 6 4 2 2 3 2 3" xfId="12235" xr:uid="{8A4C0AE4-CA6B-43CE-A304-C1A77EFC9CE7}"/>
    <cellStyle name="Comma 6 4 2 2 3 2 3 2" xfId="22615" xr:uid="{351A7092-E753-446E-A119-ADEAA0D954FF}"/>
    <cellStyle name="Comma 6 4 2 2 3 2 4" xfId="27966" xr:uid="{ABD3612A-144F-4974-A4D6-F6C5F0703320}"/>
    <cellStyle name="Comma 6 4 2 2 3 2 5" xfId="28595" xr:uid="{312B778F-60C6-4219-81C0-7FD53D492B70}"/>
    <cellStyle name="Comma 6 4 2 2 3 2 6" xfId="16949" xr:uid="{129F80BC-EC3D-44D7-8C98-01595460F21A}"/>
    <cellStyle name="Comma 6 4 2 2 3 3" xfId="24959" xr:uid="{2283E414-46E5-4049-907A-D24F13EDDB5E}"/>
    <cellStyle name="Comma 6 4 2 2 3 3 2" xfId="29902" xr:uid="{4DA074B1-E9A6-4FB2-9574-AF0CB56E487E}"/>
    <cellStyle name="Comma 6 4 2 2 3 4" xfId="30016" xr:uid="{B0E6ED8B-7F94-4C65-B922-D81312B6C1B9}"/>
    <cellStyle name="Comma 6 4 2 2 4" xfId="1693" xr:uid="{00000000-0005-0000-0000-000077020000}"/>
    <cellStyle name="Comma 6 4 2 2 4 2" xfId="26919" xr:uid="{5EED627A-0015-4E1B-A2B6-EF5D8B44E99E}"/>
    <cellStyle name="Comma 6 4 2 2 4 3" xfId="26328" xr:uid="{A5E211ED-3697-47AE-AFB7-DC4A9AEBCE66}"/>
    <cellStyle name="Comma 6 4 2 2 5" xfId="4259" xr:uid="{57211779-9320-44C5-9837-0748906E7A4C}"/>
    <cellStyle name="Comma 6 4 2 2 5 2" xfId="9031" xr:uid="{3A1E14F9-50A9-4BC3-9B23-12F98A7CD057}"/>
    <cellStyle name="Comma 6 4 2 2 5 2 2" xfId="19411" xr:uid="{5B746D22-E62E-4BCC-B5AB-8BE294689550}"/>
    <cellStyle name="Comma 6 4 2 2 5 2 3" xfId="31035" xr:uid="{E5D61C2A-5E38-417B-8489-A5D1DF3FC18F}"/>
    <cellStyle name="Comma 6 4 2 2 5 2 4" xfId="30721" xr:uid="{0FF41AB0-D970-4E31-9E8E-8298D6AF25BD}"/>
    <cellStyle name="Comma 6 4 2 2 5 3" xfId="11864" xr:uid="{000755D5-7700-4754-B967-5ED980124053}"/>
    <cellStyle name="Comma 6 4 2 2 5 3 2" xfId="22244" xr:uid="{901EA211-D1BA-4DDB-BF1A-DE2745178C81}"/>
    <cellStyle name="Comma 6 4 2 2 5 4" xfId="27948" xr:uid="{7A21C380-1C3B-405E-8007-F7F0A2667C6A}"/>
    <cellStyle name="Comma 6 4 2 2 5 5" xfId="26354" xr:uid="{BF873D68-89B9-4165-9916-E524D274416D}"/>
    <cellStyle name="Comma 6 4 2 2 5 6" xfId="16578" xr:uid="{DD76C47B-4BEF-4E5F-8149-569D6F982A01}"/>
    <cellStyle name="Comma 6 4 2 2 6" xfId="4887" xr:uid="{EA5D0D92-CCEF-4853-BE03-D86DFD2ECEDF}"/>
    <cellStyle name="Comma 6 4 2 2 6 2" xfId="28017" xr:uid="{8DB2376A-D7D2-4A96-83ED-7EFE0D22FA4E}"/>
    <cellStyle name="Comma 6 4 2 2 6 3" xfId="27153" xr:uid="{88855DC0-CDE1-4E14-A52B-9DE3A3E64F10}"/>
    <cellStyle name="Comma 6 4 2 2 6 4" xfId="14179" xr:uid="{D4053323-D138-435E-B09B-2D06BF1F3177}"/>
    <cellStyle name="Comma 6 4 2 2 7" xfId="6632" xr:uid="{A8C3E90C-E98A-4A69-BCCD-D65AB4659552}"/>
    <cellStyle name="Comma 6 4 2 2 7 2" xfId="17012" xr:uid="{35E27ADC-64E2-48C3-B047-3B99EA26CD8E}"/>
    <cellStyle name="Comma 6 4 2 2 8" xfId="9465" xr:uid="{1DE1E175-6029-46A6-8D6A-130CCE65B77A}"/>
    <cellStyle name="Comma 6 4 2 2 8 2" xfId="19845" xr:uid="{D0522DD5-F40C-4C3E-B363-511EC1C0075F}"/>
    <cellStyle name="Comma 6 4 2 2 9" xfId="24420" xr:uid="{8074B458-5983-4302-BBAA-E98DEE0AEFCE}"/>
    <cellStyle name="Comma 6 4 2 3" xfId="1696" xr:uid="{00000000-0005-0000-0000-000078020000}"/>
    <cellStyle name="Comma 6 4 2 3 2" xfId="3042" xr:uid="{00000000-0005-0000-0000-0000EA010000}"/>
    <cellStyle name="Comma 6 4 2 3 2 2" xfId="8122" xr:uid="{0384A77A-4C50-4A21-9871-8CEEE901F830}"/>
    <cellStyle name="Comma 6 4 2 3 2 2 2" xfId="28803" xr:uid="{AC14E83F-D38E-4E39-AEB7-0CD9C098D261}"/>
    <cellStyle name="Comma 6 4 2 3 2 2 2 2" xfId="31220" xr:uid="{020E94C7-3C33-4C62-9CE1-8B3A7270B784}"/>
    <cellStyle name="Comma 6 4 2 3 2 2 2 3" xfId="30723" xr:uid="{F335279E-1B9E-4D18-8CA1-66BD0EDC3A2A}"/>
    <cellStyle name="Comma 6 4 2 3 2 2 3" xfId="26799" xr:uid="{ABDB6786-F739-47A6-AB97-7ACED774675F}"/>
    <cellStyle name="Comma 6 4 2 3 2 2 4" xfId="18502" xr:uid="{8B0BF2DE-017B-40C1-987A-4EA279A1DDD3}"/>
    <cellStyle name="Comma 6 4 2 3 2 3" xfId="10955" xr:uid="{F5D47024-2265-4130-A6B8-E2481033798A}"/>
    <cellStyle name="Comma 6 4 2 3 2 3 2" xfId="21335" xr:uid="{5CC7CCD4-B9FD-41AF-86B6-CBA8245B1A71}"/>
    <cellStyle name="Comma 6 4 2 3 2 4" xfId="25446" xr:uid="{1DEB5072-6A52-41B8-B09E-A4269DE1A5FD}"/>
    <cellStyle name="Comma 6 4 2 3 2 5" xfId="15669" xr:uid="{AFFB747D-8F23-4C0B-A899-0DC021FEA89B}"/>
    <cellStyle name="Comma 6 4 2 3 3" xfId="2080" xr:uid="{00000000-0005-0000-0000-000078020000}"/>
    <cellStyle name="Comma 6 4 2 3 4" xfId="4403" xr:uid="{1FB2328B-4382-487E-A902-9BD441BC9913}"/>
    <cellStyle name="Comma 6 4 2 3 4 2" xfId="9175" xr:uid="{8F66199E-1B28-43E3-A19F-CFC291178D6D}"/>
    <cellStyle name="Comma 6 4 2 3 4 2 2" xfId="19555" xr:uid="{D5DEDE6B-E6E5-4EAD-AA05-81693599A82E}"/>
    <cellStyle name="Comma 6 4 2 3 4 2 3" xfId="31069" xr:uid="{55898A08-20A6-4893-81F2-362535D71995}"/>
    <cellStyle name="Comma 6 4 2 3 4 2 4" xfId="30722" xr:uid="{991663E5-093A-4C82-AB81-8EF79A9D4B8B}"/>
    <cellStyle name="Comma 6 4 2 3 4 3" xfId="12008" xr:uid="{D49E91B3-9301-482A-B4BF-5C9AEB14AC53}"/>
    <cellStyle name="Comma 6 4 2 3 4 3 2" xfId="22388" xr:uid="{17A37291-6571-4D15-B536-039ED25AA43D}"/>
    <cellStyle name="Comma 6 4 2 3 4 4" xfId="16722" xr:uid="{0E1BB8D7-1061-41AD-9946-F1642322DE7C}"/>
    <cellStyle name="Comma 6 4 2 3 5" xfId="5591" xr:uid="{B77D97DF-34AC-4B61-94AB-5E81CC907204}"/>
    <cellStyle name="Comma 6 4 2 3 5 2" xfId="29689" xr:uid="{63269818-A85D-49A6-B8ED-4F376BDFFA23}"/>
    <cellStyle name="Comma 6 4 2 3 5 2 2" xfId="30965" xr:uid="{7D70C7BF-EF85-401A-AD86-BF5235BE5695}"/>
    <cellStyle name="Comma 6 4 2 3 6" xfId="23431" xr:uid="{44806F47-1906-4B34-89B1-7A5705E499F2}"/>
    <cellStyle name="Comma 6 4 2 3 7" xfId="13549" xr:uid="{85825A31-9239-462E-B016-0AC77AABAAAB}"/>
    <cellStyle name="Comma 6 4 2 4" xfId="1697" xr:uid="{00000000-0005-0000-0000-000079020000}"/>
    <cellStyle name="Comma 6 4 2 4 2" xfId="3040" xr:uid="{00000000-0005-0000-0000-0000EB010000}"/>
    <cellStyle name="Comma 6 4 2 4 2 2" xfId="8120" xr:uid="{ADF22222-811F-4F84-B720-222185DDB4A1}"/>
    <cellStyle name="Comma 6 4 2 4 2 2 2" xfId="28801" xr:uid="{922D86D4-CE5F-49B6-BB93-8FE1C4D72254}"/>
    <cellStyle name="Comma 6 4 2 4 2 2 3" xfId="27696" xr:uid="{6FD99DB8-EBD7-49EB-8A7C-1342FBAC3836}"/>
    <cellStyle name="Comma 6 4 2 4 2 2 4" xfId="18500" xr:uid="{1239A679-9578-452E-BA64-7D79A9553E4B}"/>
    <cellStyle name="Comma 6 4 2 4 2 3" xfId="10953" xr:uid="{9CFE8881-6865-452C-A880-B409BA8FC2FB}"/>
    <cellStyle name="Comma 6 4 2 4 2 3 2" xfId="21333" xr:uid="{3FD0A189-72D1-44EF-8586-68EB0ACC380D}"/>
    <cellStyle name="Comma 6 4 2 4 2 4" xfId="24416" xr:uid="{D6823635-BF87-412A-97CD-62CD1E9247DB}"/>
    <cellStyle name="Comma 6 4 2 4 2 5" xfId="15667" xr:uid="{31150317-04E8-41C9-A993-9077679AFEB5}"/>
    <cellStyle name="Comma 6 4 2 4 3" xfId="3670" xr:uid="{00000000-0005-0000-0000-000079020000}"/>
    <cellStyle name="Comma 6 4 2 4 4" xfId="5592" xr:uid="{5E240531-8C52-4B64-996E-6CF2C56EAD6B}"/>
    <cellStyle name="Comma 6 4 2 4 4 2" xfId="29947" xr:uid="{F9D8C378-6662-4A0B-BF57-80CDD28C6729}"/>
    <cellStyle name="Comma 6 4 2 4 5" xfId="23884" xr:uid="{43568BDD-A2A2-40C8-B1D3-E9FAF4B904FE}"/>
    <cellStyle name="Comma 6 4 2 4 6" xfId="13547" xr:uid="{B4E62D67-D4F8-4AEE-A0C8-D1B0BC76898D}"/>
    <cellStyle name="Comma 6 4 2 5" xfId="1692" xr:uid="{00000000-0005-0000-0000-00007A020000}"/>
    <cellStyle name="Comma 6 4 2 5 2" xfId="2527" xr:uid="{00000000-0005-0000-0000-0000EC010000}"/>
    <cellStyle name="Comma 6 4 2 5 2 2" xfId="7652" xr:uid="{31EE074A-1A25-4279-9498-1557E65A9611}"/>
    <cellStyle name="Comma 6 4 2 5 2 2 2" xfId="18032" xr:uid="{2E5103D4-FE6F-4FD3-8CF2-4F6CBE43E536}"/>
    <cellStyle name="Comma 6 4 2 5 2 3" xfId="10485" xr:uid="{47A8CDED-9374-4C4C-9AD1-F9989393134E}"/>
    <cellStyle name="Comma 6 4 2 5 2 3 2" xfId="20865" xr:uid="{894DF4C3-B7A2-4D59-8DF5-E6A4EC275E7C}"/>
    <cellStyle name="Comma 6 4 2 5 2 4" xfId="27790" xr:uid="{E1105289-3713-4AAF-B940-F952224F0EDC}"/>
    <cellStyle name="Comma 6 4 2 5 2 5" xfId="28455" xr:uid="{D273BE61-BBFD-447D-B264-4CFF693C5FDF}"/>
    <cellStyle name="Comma 6 4 2 5 2 6" xfId="15199" xr:uid="{4A290AF2-28F0-47E5-8AC6-D53A411884E3}"/>
    <cellStyle name="Comma 6 4 2 5 3" xfId="3562" xr:uid="{00000000-0005-0000-0000-00007A020000}"/>
    <cellStyle name="Comma 6 4 2 5 4" xfId="5589" xr:uid="{79D951B6-7C6B-413F-B554-86ACD55AFC22}"/>
    <cellStyle name="Comma 6 4 2 5 4 2" xfId="29874" xr:uid="{1F5868CB-B8F6-4FD2-BE45-16F85B1BB38D}"/>
    <cellStyle name="Comma 6 4 2 5 5" xfId="23934" xr:uid="{61B540B9-A018-4E28-B282-83577ECA9D03}"/>
    <cellStyle name="Comma 6 4 2 5 6" xfId="12915" xr:uid="{C6259B45-015A-4F34-84F8-1B874A052B21}"/>
    <cellStyle name="Comma 6 4 2 6" xfId="2279" xr:uid="{00000000-0005-0000-0000-0000E7010000}"/>
    <cellStyle name="Comma 6 4 2 6 2" xfId="7406" xr:uid="{6714873E-F416-44C5-82FA-E05131962C6E}"/>
    <cellStyle name="Comma 6 4 2 6 2 2" xfId="17786" xr:uid="{DAB56B7B-C136-47C5-A747-7B121669E960}"/>
    <cellStyle name="Comma 6 4 2 6 3" xfId="10239" xr:uid="{4C8AE7B1-A4A9-425A-9167-B6967CFE222E}"/>
    <cellStyle name="Comma 6 4 2 6 3 2" xfId="20619" xr:uid="{19177BF8-5573-4BFF-B173-1662A0989156}"/>
    <cellStyle name="Comma 6 4 2 6 4" xfId="23821" xr:uid="{AC9C99D0-AB2A-4CD9-91CC-19279A8AFCB3}"/>
    <cellStyle name="Comma 6 4 2 6 5" xfId="26846" xr:uid="{1A57839F-464C-450B-87F9-255CD7C009FB}"/>
    <cellStyle name="Comma 6 4 2 6 6" xfId="14953" xr:uid="{1E6FD0BC-2500-4D19-B49D-410520A4EE12}"/>
    <cellStyle name="Comma 6 4 2 7" xfId="3818" xr:uid="{92CFE6F2-A1C9-4A93-BBED-550530B8857A}"/>
    <cellStyle name="Comma 6 4 2 7 2" xfId="8651" xr:uid="{6163D877-2216-4038-9EB4-81712A04994C}"/>
    <cellStyle name="Comma 6 4 2 7 2 2" xfId="19031" xr:uid="{03ADF068-45AD-4DAB-8C61-3E6015003565}"/>
    <cellStyle name="Comma 6 4 2 7 3" xfId="11484" xr:uid="{B63E5292-1B5E-45E0-93E5-4A060B62CDFF}"/>
    <cellStyle name="Comma 6 4 2 7 3 2" xfId="21864" xr:uid="{7283CF71-5EE7-47AA-B790-60924D944E8F}"/>
    <cellStyle name="Comma 6 4 2 7 4" xfId="25889" xr:uid="{F39EEEA6-603F-4E58-945E-BB29862672B2}"/>
    <cellStyle name="Comma 6 4 2 7 5" xfId="26506" xr:uid="{C2E764BB-88F9-4C12-9ADA-9E379CE1C073}"/>
    <cellStyle name="Comma 6 4 2 7 6" xfId="16198" xr:uid="{EF1D7535-5DF8-4A8B-938B-FBCFC8BDE855}"/>
    <cellStyle name="Comma 6 4 2 8" xfId="4886" xr:uid="{B9ED5642-C6EF-4D18-85FB-1F3A8F4EEE28}"/>
    <cellStyle name="Comma 6 4 2 8 2" xfId="14178" xr:uid="{ECD191D8-EC14-4B95-862F-94FDC2BBCD9C}"/>
    <cellStyle name="Comma 6 4 2 9" xfId="6631" xr:uid="{D4B262BE-F461-4DC9-89DC-2023215ABCFD}"/>
    <cellStyle name="Comma 6 4 2 9 2" xfId="17011" xr:uid="{6E0271B9-4A40-4868-BD41-DAD782E2C209}"/>
    <cellStyle name="Comma 6 4 3" xfId="498" xr:uid="{00000000-0005-0000-0000-00007B020000}"/>
    <cellStyle name="Comma 6 4 3 10" xfId="25486" xr:uid="{99E9E6DC-A851-4F87-A404-F8E922B22778}"/>
    <cellStyle name="Comma 6 4 3 11" xfId="12669" xr:uid="{5A4B5E9F-8AD8-4DAE-ADCF-C4E4E84DC022}"/>
    <cellStyle name="Comma 6 4 3 2" xfId="1699" xr:uid="{00000000-0005-0000-0000-00007C020000}"/>
    <cellStyle name="Comma 6 4 3 2 2" xfId="3044" xr:uid="{00000000-0005-0000-0000-0000EF010000}"/>
    <cellStyle name="Comma 6 4 3 2 2 2" xfId="6161" xr:uid="{9DE87451-BF29-4F9C-8D44-3C00B4B7AB11}"/>
    <cellStyle name="Comma 6 4 3 2 2 2 2" xfId="25627" xr:uid="{1BE7515C-653A-4F87-876F-63B764521DA0}"/>
    <cellStyle name="Comma 6 4 3 2 2 2 2 2" xfId="28546" xr:uid="{76250F69-99E5-4C87-AA68-28CAC0ABE243}"/>
    <cellStyle name="Comma 6 4 3 2 2 2 2 3" xfId="31160" xr:uid="{B8B7D374-F9E5-4444-AC13-477FC287386D}"/>
    <cellStyle name="Comma 6 4 3 2 2 2 3" xfId="28604" xr:uid="{05D73697-F366-4499-ADE0-47D3DE37ECFB}"/>
    <cellStyle name="Comma 6 4 3 2 2 2 4" xfId="15671" xr:uid="{DAA6396E-5617-4A70-B574-AFCD162D4D30}"/>
    <cellStyle name="Comma 6 4 3 2 2 3" xfId="8124" xr:uid="{6C0A3AD5-AA43-4E8F-AD77-C0019D0A2C78}"/>
    <cellStyle name="Comma 6 4 3 2 2 3 2" xfId="28805" xr:uid="{F2C78387-E4A4-41C7-80DE-D7182430BC82}"/>
    <cellStyle name="Comma 6 4 3 2 2 3 3" xfId="28126" xr:uid="{3D9342C1-D49F-4D43-8AC1-93AE5F56062A}"/>
    <cellStyle name="Comma 6 4 3 2 2 3 4" xfId="18504" xr:uid="{2304C356-D9FF-4CB7-8D43-1928F2D47AFB}"/>
    <cellStyle name="Comma 6 4 3 2 2 4" xfId="10957" xr:uid="{A9FEC1FC-DA92-4D7E-A9BA-4BE6D80C1BBE}"/>
    <cellStyle name="Comma 6 4 3 2 2 4 2" xfId="21337" xr:uid="{A0857218-8F4D-4CD3-B2A0-11E1240D74D4}"/>
    <cellStyle name="Comma 6 4 3 2 2 5" xfId="22938" xr:uid="{F447AA7E-14C2-47CB-8EA8-D414A90848E1}"/>
    <cellStyle name="Comma 6 4 3 2 2 6" xfId="13551" xr:uid="{131ED52A-BDC5-46E9-BF9F-9B7B0B88F1B6}"/>
    <cellStyle name="Comma 6 4 3 2 3" xfId="2673" xr:uid="{00000000-0005-0000-0000-0000EE010000}"/>
    <cellStyle name="Comma 6 4 3 2 3 2" xfId="7797" xr:uid="{0F2D7387-1C2C-43EA-8D1B-DCD8B47814A5}"/>
    <cellStyle name="Comma 6 4 3 2 3 2 2" xfId="27269" xr:uid="{5B830BD1-7260-4C2A-8DB9-D8138AC7079C}"/>
    <cellStyle name="Comma 6 4 3 2 3 2 3" xfId="28437" xr:uid="{21009788-6F5C-4071-A2DC-85665187ADF3}"/>
    <cellStyle name="Comma 6 4 3 2 3 2 4" xfId="18177" xr:uid="{9C68AE63-D3BE-44EC-93A1-10DEC2A2FD8F}"/>
    <cellStyle name="Comma 6 4 3 2 3 3" xfId="10630" xr:uid="{E243FB16-8574-4B4D-9DCC-E703BA2E9B76}"/>
    <cellStyle name="Comma 6 4 3 2 3 3 2" xfId="21010" xr:uid="{73F9FFA3-B985-40BB-8F39-555D2D339E60}"/>
    <cellStyle name="Comma 6 4 3 2 3 4" xfId="25067" xr:uid="{8943FECE-0FE9-448B-8798-C7D4A06BFB9E}"/>
    <cellStyle name="Comma 6 4 3 2 3 5" xfId="15344" xr:uid="{FC4FEB2E-5924-4D22-91C3-E4EA0BEE808D}"/>
    <cellStyle name="Comma 6 4 3 2 4" xfId="3648" xr:uid="{00000000-0005-0000-0000-00007C020000}"/>
    <cellStyle name="Comma 6 4 3 2 5" xfId="4260" xr:uid="{A51EAC08-E66F-40E2-903C-7CC3150401A1}"/>
    <cellStyle name="Comma 6 4 3 2 5 2" xfId="9032" xr:uid="{9CB19842-F4C9-4617-BA4E-C32A4ABED1D6}"/>
    <cellStyle name="Comma 6 4 3 2 5 2 2" xfId="19412" xr:uid="{29A40CE9-1ADF-482C-8C07-4FAB69ECEEE9}"/>
    <cellStyle name="Comma 6 4 3 2 5 2 3" xfId="31036" xr:uid="{48EC53A8-509B-4602-9481-7646B7A295C3}"/>
    <cellStyle name="Comma 6 4 3 2 5 2 4" xfId="30725" xr:uid="{DAB1BA0C-8406-4AF8-9D58-1646B3244154}"/>
    <cellStyle name="Comma 6 4 3 2 5 3" xfId="11865" xr:uid="{23A53419-8BF1-421F-A70F-CACA88D74416}"/>
    <cellStyle name="Comma 6 4 3 2 5 3 2" xfId="22245" xr:uid="{EB58247D-0D07-4A99-B592-41F2A71DB9DA}"/>
    <cellStyle name="Comma 6 4 3 2 5 4" xfId="27781" xr:uid="{70C3B298-AD80-4B7B-B6B7-937B7807FEF0}"/>
    <cellStyle name="Comma 6 4 3 2 5 5" xfId="26941" xr:uid="{0A76B398-CCEB-44F2-A850-E5E77487E760}"/>
    <cellStyle name="Comma 6 4 3 2 5 6" xfId="16579" xr:uid="{2E50FF22-5A32-4A14-A5DC-A900B3753DB5}"/>
    <cellStyle name="Comma 6 4 3 2 6" xfId="5594" xr:uid="{5E2AC345-4328-4BFD-8DA3-5CCEC7838AEA}"/>
    <cellStyle name="Comma 6 4 3 2 6 2" xfId="29720" xr:uid="{B517F1E3-A38C-4F58-A6FD-5D445DFE68EB}"/>
    <cellStyle name="Comma 6 4 3 2 6 2 2" xfId="30966" xr:uid="{68C3F424-D42B-415D-A275-3C3491C69598}"/>
    <cellStyle name="Comma 6 4 3 2 7" xfId="22717" xr:uid="{2381AC7C-D874-457D-824B-CD7134186CFD}"/>
    <cellStyle name="Comma 6 4 3 2 8" xfId="13081" xr:uid="{CB1CC082-7815-46C3-8934-9E81858CC6E3}"/>
    <cellStyle name="Comma 6 4 3 3" xfId="1700" xr:uid="{00000000-0005-0000-0000-00007D020000}"/>
    <cellStyle name="Comma 6 4 3 3 2" xfId="3045" xr:uid="{00000000-0005-0000-0000-0000F0010000}"/>
    <cellStyle name="Comma 6 4 3 3 2 2" xfId="8125" xr:uid="{E1647CBD-57C7-49A5-8AD5-21902424509E}"/>
    <cellStyle name="Comma 6 4 3 3 2 2 2" xfId="28806" xr:uid="{7AF06F04-B747-4D85-A892-73CBA0EA89FC}"/>
    <cellStyle name="Comma 6 4 3 3 2 2 3" xfId="26418" xr:uid="{A4AFFC74-E361-4181-9D14-1A2AA74BA744}"/>
    <cellStyle name="Comma 6 4 3 3 2 2 4" xfId="18505" xr:uid="{80803E80-3592-497A-882C-532D47CAD3F1}"/>
    <cellStyle name="Comma 6 4 3 3 2 3" xfId="10958" xr:uid="{A5CEA30C-A014-4CC8-B570-6C5E75F60085}"/>
    <cellStyle name="Comma 6 4 3 3 2 3 2" xfId="21338" xr:uid="{B2944D65-2E02-4493-94E6-C3ED577A2F5A}"/>
    <cellStyle name="Comma 6 4 3 3 2 4" xfId="24513" xr:uid="{99256903-5A76-4761-8307-3040FBD844E4}"/>
    <cellStyle name="Comma 6 4 3 3 2 5" xfId="15672" xr:uid="{797CFECA-5B3A-425C-8321-CA57176B4E48}"/>
    <cellStyle name="Comma 6 4 3 3 3" xfId="3611" xr:uid="{00000000-0005-0000-0000-00007D020000}"/>
    <cellStyle name="Comma 6 4 3 3 4" xfId="4404" xr:uid="{8749C45E-E41A-4304-B61B-78506631CC99}"/>
    <cellStyle name="Comma 6 4 3 3 4 2" xfId="9176" xr:uid="{58432CAA-B985-4BC9-9656-18D51ACB7F3C}"/>
    <cellStyle name="Comma 6 4 3 3 4 2 2" xfId="19556" xr:uid="{130B0B8D-4585-458D-947D-4883D9BB8669}"/>
    <cellStyle name="Comma 6 4 3 3 4 2 3" xfId="31070" xr:uid="{64CBF01D-BCC0-4E97-A30C-4817D685CDEB}"/>
    <cellStyle name="Comma 6 4 3 3 4 2 4" xfId="30726" xr:uid="{32E7DD8E-8E93-48A0-B22A-199885881375}"/>
    <cellStyle name="Comma 6 4 3 3 4 3" xfId="12009" xr:uid="{88B8CD83-86AD-4EDE-8804-B00361DDCBA9}"/>
    <cellStyle name="Comma 6 4 3 3 4 3 2" xfId="22389" xr:uid="{77E9CE91-FD59-4A3C-8041-0796A6B5D588}"/>
    <cellStyle name="Comma 6 4 3 3 4 4" xfId="16723" xr:uid="{4DCC8238-8690-47E5-AC62-1D9F5187A8AC}"/>
    <cellStyle name="Comma 6 4 3 3 5" xfId="5595" xr:uid="{8CF9A14E-6DB8-411F-9023-F13F2916B13F}"/>
    <cellStyle name="Comma 6 4 3 3 5 2" xfId="29705" xr:uid="{8C47B7A5-55DE-41F0-ABE8-96B67015A584}"/>
    <cellStyle name="Comma 6 4 3 3 6" xfId="24025" xr:uid="{8B39DA3A-C438-4ADA-826C-4F6E92D2FD76}"/>
    <cellStyle name="Comma 6 4 3 3 7" xfId="13552" xr:uid="{B90FC4BC-D5EE-4BFC-97CD-4E73557F868E}"/>
    <cellStyle name="Comma 6 4 3 4" xfId="1698" xr:uid="{00000000-0005-0000-0000-00007E020000}"/>
    <cellStyle name="Comma 6 4 3 4 2" xfId="3043" xr:uid="{00000000-0005-0000-0000-0000F1010000}"/>
    <cellStyle name="Comma 6 4 3 4 2 2" xfId="8123" xr:uid="{3608156F-8EFF-4B12-B2DE-E52AD2437F57}"/>
    <cellStyle name="Comma 6 4 3 4 2 2 2" xfId="28804" xr:uid="{B98C073F-6138-401A-83A0-F369A3A9D6F6}"/>
    <cellStyle name="Comma 6 4 3 4 2 2 3" xfId="27089" xr:uid="{46AB2BEE-3AC9-4711-AFA2-9CF90C02A985}"/>
    <cellStyle name="Comma 6 4 3 4 2 2 4" xfId="18503" xr:uid="{B643F2D4-3235-49CA-A168-457CC3C641F7}"/>
    <cellStyle name="Comma 6 4 3 4 2 3" xfId="10956" xr:uid="{04D550A1-46DD-4932-B220-53E593ED5562}"/>
    <cellStyle name="Comma 6 4 3 4 2 3 2" xfId="21336" xr:uid="{482C49D2-0469-4D42-A938-CE70AC63C0E6}"/>
    <cellStyle name="Comma 6 4 3 4 2 4" xfId="25642" xr:uid="{400FD5B9-741B-4FA3-9B44-D231F7466CE7}"/>
    <cellStyle name="Comma 6 4 3 4 2 5" xfId="15670" xr:uid="{5FD351B0-0009-4143-9224-F9D3B6D1470E}"/>
    <cellStyle name="Comma 6 4 3 4 3" xfId="3696" xr:uid="{00000000-0005-0000-0000-00007E020000}"/>
    <cellStyle name="Comma 6 4 3 4 4" xfId="5593" xr:uid="{597046DC-F5C8-4A2C-9A13-CCBC4373604F}"/>
    <cellStyle name="Comma 6 4 3 4 4 2" xfId="29949" xr:uid="{A9380C1B-14A6-4B53-9630-BB03006EEA3E}"/>
    <cellStyle name="Comma 6 4 3 4 5" xfId="25477" xr:uid="{AEBF6BF0-781B-4251-9C43-BF55D4DC9F58}"/>
    <cellStyle name="Comma 6 4 3 4 6" xfId="13550" xr:uid="{B4199247-567C-4F13-B7D1-F52C7E04729D}"/>
    <cellStyle name="Comma 6 4 3 5" xfId="2630" xr:uid="{00000000-0005-0000-0000-0000F2010000}"/>
    <cellStyle name="Comma 6 4 3 5 2" xfId="5892" xr:uid="{4BECADB6-235B-4CAC-85C0-80D0E27B1737}"/>
    <cellStyle name="Comma 6 4 3 5 2 2" xfId="28301" xr:uid="{1BA41FC7-0065-4D43-BA00-BDEAFE6AEDAD}"/>
    <cellStyle name="Comma 6 4 3 5 2 3" xfId="27213" xr:uid="{BF202D75-2FFE-4931-8BE5-4A175775E00B}"/>
    <cellStyle name="Comma 6 4 3 5 2 4" xfId="15302" xr:uid="{5B87071E-8FCF-43D2-9B8C-50EBB975AD9F}"/>
    <cellStyle name="Comma 6 4 3 5 3" xfId="7755" xr:uid="{5E3F39A1-AB86-48FC-AE39-E9EBF19A365A}"/>
    <cellStyle name="Comma 6 4 3 5 3 2" xfId="18135" xr:uid="{D3B9B875-3C36-4038-A144-7BABB514FC75}"/>
    <cellStyle name="Comma 6 4 3 5 4" xfId="10588" xr:uid="{8F0C5218-4D09-4D7A-964D-0AFC40F6DFEB}"/>
    <cellStyle name="Comma 6 4 3 5 4 2" xfId="20968" xr:uid="{F969427A-56A9-4C66-B48B-5630DFB9516B}"/>
    <cellStyle name="Comma 6 4 3 5 5" xfId="24236" xr:uid="{C18D7421-1938-4614-97DD-D9CCFEB24FF0}"/>
    <cellStyle name="Comma 6 4 3 5 6" xfId="13018" xr:uid="{73E37B0D-96A4-40DD-A58F-BE503DB3A20D}"/>
    <cellStyle name="Comma 6 4 3 6" xfId="4125" xr:uid="{BC11153B-3590-4A4C-9A42-D5B85167EDEC}"/>
    <cellStyle name="Comma 6 4 3 6 2" xfId="8897" xr:uid="{5987FDF2-CD76-4027-8C40-BADE8EB16492}"/>
    <cellStyle name="Comma 6 4 3 6 2 2" xfId="19277" xr:uid="{C77FE529-4055-4AE2-90DD-A660AD868028}"/>
    <cellStyle name="Comma 6 4 3 6 2 3" xfId="31009" xr:uid="{2C79F960-4C49-4A44-BE3E-BA4DD4C9FBB0}"/>
    <cellStyle name="Comma 6 4 3 6 2 4" xfId="30724" xr:uid="{888020BF-966F-45AF-AD87-05FC86173A31}"/>
    <cellStyle name="Comma 6 4 3 6 3" xfId="11730" xr:uid="{C5637927-D691-4E7B-8071-78C18F69F33B}"/>
    <cellStyle name="Comma 6 4 3 6 3 2" xfId="22110" xr:uid="{FF695EF4-4938-421C-B4C1-B1580C099238}"/>
    <cellStyle name="Comma 6 4 3 6 4" xfId="24160" xr:uid="{DA708D23-DBBB-4E21-A69E-2C68CD775D36}"/>
    <cellStyle name="Comma 6 4 3 6 5" xfId="26772" xr:uid="{427B066A-B632-4273-AD4F-6D47319C3D9E}"/>
    <cellStyle name="Comma 6 4 3 6 6" xfId="16444" xr:uid="{74E4A04D-2625-40F8-913E-E71CD7A37B6E}"/>
    <cellStyle name="Comma 6 4 3 7" xfId="4888" xr:uid="{FF7A6E91-B71F-402F-84BE-27BA9A689206}"/>
    <cellStyle name="Comma 6 4 3 7 2" xfId="26954" xr:uid="{E692CFC7-761B-4524-AEF1-ADA4AE5C43EA}"/>
    <cellStyle name="Comma 6 4 3 7 3" xfId="28460" xr:uid="{EF2DDD8E-D26A-4D5D-AC55-67A7CC964379}"/>
    <cellStyle name="Comma 6 4 3 7 4" xfId="14180" xr:uid="{958C6408-2027-4BE6-B6CD-ED8CF2230424}"/>
    <cellStyle name="Comma 6 4 3 8" xfId="6633" xr:uid="{A8484347-CEB4-4D7F-B443-41F73EC9CF28}"/>
    <cellStyle name="Comma 6 4 3 8 2" xfId="17013" xr:uid="{86F2C499-DC60-442F-906F-348F5F5B6154}"/>
    <cellStyle name="Comma 6 4 3 9" xfId="9466" xr:uid="{44DF4BDE-7007-468D-A11A-5B176D57FA95}"/>
    <cellStyle name="Comma 6 4 3 9 2" xfId="19846" xr:uid="{6A3C9AA7-7596-4832-B681-46D68794F167}"/>
    <cellStyle name="Comma 6 4 4" xfId="499" xr:uid="{00000000-0005-0000-0000-00007F020000}"/>
    <cellStyle name="Comma 6 4 4 10" xfId="13079" xr:uid="{161F3D9E-FDAC-4369-8A82-BAFFD660836D}"/>
    <cellStyle name="Comma 6 4 4 2" xfId="1702" xr:uid="{00000000-0005-0000-0000-000080020000}"/>
    <cellStyle name="Comma 6 4 4 2 2" xfId="3046" xr:uid="{00000000-0005-0000-0000-0000F4010000}"/>
    <cellStyle name="Comma 6 4 4 2 2 2" xfId="8126" xr:uid="{144748D8-8110-4C5D-823F-47C3385D852A}"/>
    <cellStyle name="Comma 6 4 4 2 2 2 2" xfId="28807" xr:uid="{6AD90FE4-3CB8-4933-9B68-7C7298C52AE0}"/>
    <cellStyle name="Comma 6 4 4 2 2 2 3" xfId="28242" xr:uid="{238413C4-BC84-456A-A16A-38101E29D3E0}"/>
    <cellStyle name="Comma 6 4 4 2 2 2 4" xfId="18506" xr:uid="{F8F41174-04D6-4C1F-957B-0A4EDEB6160D}"/>
    <cellStyle name="Comma 6 4 4 2 2 3" xfId="10959" xr:uid="{05BA871B-49D9-49A9-BB48-6443A0BBCD06}"/>
    <cellStyle name="Comma 6 4 4 2 2 3 2" xfId="21339" xr:uid="{34C15700-FD27-4498-8393-09C164FCD201}"/>
    <cellStyle name="Comma 6 4 4 2 2 4" xfId="24760" xr:uid="{F1599F21-A582-4D54-8F2B-1F18A24D247D}"/>
    <cellStyle name="Comma 6 4 4 2 2 5" xfId="15673" xr:uid="{A3EA306A-3791-432B-8C4B-EF911D8EF55F}"/>
    <cellStyle name="Comma 6 4 4 2 3" xfId="3639" xr:uid="{00000000-0005-0000-0000-000080020000}"/>
    <cellStyle name="Comma 6 4 4 2 4" xfId="5596" xr:uid="{D7CC43DA-455D-407E-BF01-57D0564EA6B6}"/>
    <cellStyle name="Comma 6 4 4 2 4 2" xfId="29950" xr:uid="{FDB36AFE-899A-4744-9DD8-6E4865CE36DC}"/>
    <cellStyle name="Comma 6 4 4 2 5" xfId="23458" xr:uid="{25976DFB-D12E-44FC-BA6D-3E379ED1878F}"/>
    <cellStyle name="Comma 6 4 4 2 6" xfId="13553" xr:uid="{3DB1E49B-06F4-4933-AD00-0C600988B65B}"/>
    <cellStyle name="Comma 6 4 4 3" xfId="1703" xr:uid="{00000000-0005-0000-0000-000081020000}"/>
    <cellStyle name="Comma 6 4 4 3 2" xfId="4623" xr:uid="{9494D2FE-9603-4520-BB34-B0A7762C3101}"/>
    <cellStyle name="Comma 6 4 4 3 2 2" xfId="9395" xr:uid="{82C1F46B-3AB1-4180-B72C-C27061F6C38D}"/>
    <cellStyle name="Comma 6 4 4 3 2 2 2" xfId="19775" xr:uid="{D912D5B9-435E-47F8-B665-98B3269A7A93}"/>
    <cellStyle name="Comma 6 4 4 3 2 3" xfId="12228" xr:uid="{19AF2720-C897-4870-88B1-1084B759AD28}"/>
    <cellStyle name="Comma 6 4 4 3 2 3 2" xfId="22608" xr:uid="{BA23040E-9D36-43EE-A03D-912871B8A62D}"/>
    <cellStyle name="Comma 6 4 4 3 2 4" xfId="26198" xr:uid="{472BDDCC-6E87-4271-800D-0A670E255469}"/>
    <cellStyle name="Comma 6 4 4 3 2 5" xfId="27935" xr:uid="{C21A1C05-1A22-43CB-B467-F45DFFC42A54}"/>
    <cellStyle name="Comma 6 4 4 3 2 6" xfId="16942" xr:uid="{0B261E0F-2906-43CC-8B78-EF21FAC3E3A4}"/>
    <cellStyle name="Comma 6 4 4 3 3" xfId="25010" xr:uid="{D13AD506-B971-43E8-9263-B2003BB20B7B}"/>
    <cellStyle name="Comma 6 4 4 3 3 2" xfId="29901" xr:uid="{DE18F8CC-9AE1-4F5E-9463-70483CF3EC52}"/>
    <cellStyle name="Comma 6 4 4 3 4" xfId="30015" xr:uid="{54B5A641-CBAA-4C36-9169-160B5E571C1F}"/>
    <cellStyle name="Comma 6 4 4 4" xfId="1701" xr:uid="{00000000-0005-0000-0000-000082020000}"/>
    <cellStyle name="Comma 6 4 4 5" xfId="4258" xr:uid="{F88A1956-BAD7-4D08-9EEC-B2583E75D0DD}"/>
    <cellStyle name="Comma 6 4 4 5 2" xfId="9030" xr:uid="{921BDAC3-0294-4D86-8C5F-754A50525046}"/>
    <cellStyle name="Comma 6 4 4 5 2 2" xfId="19410" xr:uid="{7F2C0D14-E739-477C-A33B-5DDBE2A55F78}"/>
    <cellStyle name="Comma 6 4 4 5 2 3" xfId="31034" xr:uid="{7E47475A-DD01-4834-94C2-1630B8804BB1}"/>
    <cellStyle name="Comma 6 4 4 5 2 4" xfId="30727" xr:uid="{162F962F-579D-4E61-99F1-D903E08A5944}"/>
    <cellStyle name="Comma 6 4 4 5 3" xfId="11863" xr:uid="{CB563B1E-333D-437D-80F1-F1E92395B99F}"/>
    <cellStyle name="Comma 6 4 4 5 3 2" xfId="22243" xr:uid="{DAB37DDA-1810-4257-AF18-71A6F4AEF98C}"/>
    <cellStyle name="Comma 6 4 4 5 4" xfId="25901" xr:uid="{6E4D4D61-4FA4-40F8-B260-4F74A35085BF}"/>
    <cellStyle name="Comma 6 4 4 5 5" xfId="26027" xr:uid="{0AE5C490-7D0B-48C0-B974-61B1DA7B0177}"/>
    <cellStyle name="Comma 6 4 4 5 6" xfId="16577" xr:uid="{C055D660-BCFC-4A7A-8BC6-76732CE75695}"/>
    <cellStyle name="Comma 6 4 4 6" xfId="4889" xr:uid="{C522401C-4DD6-4E1D-99C9-6E3D20EE2307}"/>
    <cellStyle name="Comma 6 4 4 6 2" xfId="14181" xr:uid="{5A0FF2A1-DA42-4A5E-AA72-2558B44A6109}"/>
    <cellStyle name="Comma 6 4 4 7" xfId="6634" xr:uid="{73F23711-DC0F-4F58-BF0D-2FB69ED65B37}"/>
    <cellStyle name="Comma 6 4 4 7 2" xfId="17014" xr:uid="{4087778A-5F0C-451B-A20D-77C3676FFA5F}"/>
    <cellStyle name="Comma 6 4 4 8" xfId="9467" xr:uid="{3B9B1F41-8EAC-4A06-9F83-A42D7AB79BB2}"/>
    <cellStyle name="Comma 6 4 4 8 2" xfId="19847" xr:uid="{689CAA96-C143-47E1-B5AD-C8E73BCD6AA1}"/>
    <cellStyle name="Comma 6 4 4 9" xfId="23862" xr:uid="{7228455F-2DD3-482A-BC3F-C95BE560FE7B}"/>
    <cellStyle name="Comma 6 4 5" xfId="1704" xr:uid="{00000000-0005-0000-0000-000083020000}"/>
    <cellStyle name="Comma 6 4 5 2" xfId="3047" xr:uid="{00000000-0005-0000-0000-0000F5010000}"/>
    <cellStyle name="Comma 6 4 5 2 2" xfId="8127" xr:uid="{54D4C34B-2D2B-447A-B5B4-5775E8620FFC}"/>
    <cellStyle name="Comma 6 4 5 2 2 2" xfId="28808" xr:uid="{B647D0DC-ECE0-42C5-BCA0-0BB0781E8855}"/>
    <cellStyle name="Comma 6 4 5 2 2 2 2" xfId="31221" xr:uid="{691BCCD8-3FCB-46F4-AA19-66BD8B2792E8}"/>
    <cellStyle name="Comma 6 4 5 2 2 2 3" xfId="30729" xr:uid="{787E4866-BDC8-4893-9282-491F88D13FE5}"/>
    <cellStyle name="Comma 6 4 5 2 2 3" xfId="28586" xr:uid="{46477F41-C513-4AA2-B52E-DD5043778A61}"/>
    <cellStyle name="Comma 6 4 5 2 2 4" xfId="18507" xr:uid="{AE896CAB-4E2D-4BC4-A2FB-544C8CDB6C94}"/>
    <cellStyle name="Comma 6 4 5 2 3" xfId="10960" xr:uid="{50637E51-5562-46AD-B882-65EC355770F2}"/>
    <cellStyle name="Comma 6 4 5 2 3 2" xfId="21340" xr:uid="{850D5D37-6DE8-4841-9460-F73B80017985}"/>
    <cellStyle name="Comma 6 4 5 2 4" xfId="23525" xr:uid="{5BC62036-1F54-49D8-99C8-F8F4DB207CE7}"/>
    <cellStyle name="Comma 6 4 5 2 5" xfId="15674" xr:uid="{21144154-8EC4-4BBF-9F05-1059A220AD7A}"/>
    <cellStyle name="Comma 6 4 5 3" xfId="3589" xr:uid="{00000000-0005-0000-0000-000083020000}"/>
    <cellStyle name="Comma 6 4 5 4" xfId="4405" xr:uid="{7541ECBE-E625-46C2-913D-030F44B4E812}"/>
    <cellStyle name="Comma 6 4 5 4 2" xfId="9177" xr:uid="{10C0E120-5A4F-40E2-A73A-0F419D8AFE7D}"/>
    <cellStyle name="Comma 6 4 5 4 2 2" xfId="19557" xr:uid="{42C0B2DC-4602-4CB8-B7DD-A48E64A1A11E}"/>
    <cellStyle name="Comma 6 4 5 4 2 3" xfId="31071" xr:uid="{22979A5B-49A1-42E6-BA89-CCDBEAE37202}"/>
    <cellStyle name="Comma 6 4 5 4 2 4" xfId="30728" xr:uid="{E5F89DE4-F2D2-4C08-B671-36C13540F10E}"/>
    <cellStyle name="Comma 6 4 5 4 3" xfId="12010" xr:uid="{BC30DDE6-6812-430F-A96A-70862DC750C2}"/>
    <cellStyle name="Comma 6 4 5 4 3 2" xfId="22390" xr:uid="{94CCDCB7-721D-4547-9880-5CA7F7110942}"/>
    <cellStyle name="Comma 6 4 5 4 4" xfId="16724" xr:uid="{1A4CDAA2-885C-4A5C-95B3-C6CE07D1A4F9}"/>
    <cellStyle name="Comma 6 4 5 5" xfId="5597" xr:uid="{8F23EDCF-D0A9-4732-B643-145982D71AB9}"/>
    <cellStyle name="Comma 6 4 5 5 2" xfId="29684" xr:uid="{EF3BD0A6-DB09-431F-92E2-3C8D869A5B95}"/>
    <cellStyle name="Comma 6 4 5 5 2 2" xfId="30967" xr:uid="{308557D5-49FB-45ED-B51A-8AA44B8D7B71}"/>
    <cellStyle name="Comma 6 4 5 6" xfId="24374" xr:uid="{91D1EDE4-7110-405F-8750-08A556862BDF}"/>
    <cellStyle name="Comma 6 4 5 7" xfId="13554" xr:uid="{A7F02A6C-6510-4740-9354-BBF236F91E84}"/>
    <cellStyle name="Comma 6 4 6" xfId="1705" xr:uid="{00000000-0005-0000-0000-000084020000}"/>
    <cellStyle name="Comma 6 4 6 2" xfId="2872" xr:uid="{00000000-0005-0000-0000-0000F6010000}"/>
    <cellStyle name="Comma 6 4 6 2 2" xfId="7989" xr:uid="{DFBB432E-3A5A-496E-818E-C55060EC3CBB}"/>
    <cellStyle name="Comma 6 4 6 2 2 2" xfId="26251" xr:uid="{A6D4DEA5-5A3D-446F-9100-76438298D113}"/>
    <cellStyle name="Comma 6 4 6 2 2 2 2" xfId="31170" xr:uid="{9743733B-E35B-44C2-895E-4E9F3FD9AD20}"/>
    <cellStyle name="Comma 6 4 6 2 2 2 3" xfId="30730" xr:uid="{36F4C335-21C6-4B80-A783-6DEE9EA2C7B3}"/>
    <cellStyle name="Comma 6 4 6 2 2 3" xfId="26688" xr:uid="{F4F25F70-E51E-45AB-A23C-17588D0AB7CF}"/>
    <cellStyle name="Comma 6 4 6 2 2 4" xfId="18369" xr:uid="{751CBBBD-02F1-4EC8-A428-B1D92AA0FD74}"/>
    <cellStyle name="Comma 6 4 6 2 3" xfId="10822" xr:uid="{4B0563F5-F4ED-4FF4-B040-CF8FC99765CE}"/>
    <cellStyle name="Comma 6 4 6 2 3 2" xfId="21202" xr:uid="{6A137480-FFB3-476C-8BA5-C9E9950A55B4}"/>
    <cellStyle name="Comma 6 4 6 2 4" xfId="22968" xr:uid="{92746F34-F1DA-4DC9-AA9E-79EFD699D503}"/>
    <cellStyle name="Comma 6 4 6 2 5" xfId="15536" xr:uid="{F1E2F4F3-F31F-4441-8AD3-41AFDF0573C0}"/>
    <cellStyle name="Comma 6 4 6 3" xfId="3684" xr:uid="{00000000-0005-0000-0000-000084020000}"/>
    <cellStyle name="Comma 6 4 6 4" xfId="5598" xr:uid="{A8028302-ED8A-40B8-8A70-7BEFE282F4FC}"/>
    <cellStyle name="Comma 6 4 6 4 2" xfId="29922" xr:uid="{CDA048C9-974C-400A-AA42-F64BD97DF22B}"/>
    <cellStyle name="Comma 6 4 6 5" xfId="23416" xr:uid="{C2BB730C-BD1C-467F-A026-B3DC5A68504F}"/>
    <cellStyle name="Comma 6 4 6 6" xfId="13367" xr:uid="{1AC7631A-FD2B-4EB4-9784-B8AF1011B9CD}"/>
    <cellStyle name="Comma 6 4 7" xfId="1691" xr:uid="{00000000-0005-0000-0000-000085020000}"/>
    <cellStyle name="Comma 6 4 7 2" xfId="2467" xr:uid="{00000000-0005-0000-0000-0000F7010000}"/>
    <cellStyle name="Comma 6 4 7 2 2" xfId="7592" xr:uid="{A65CD5EB-1051-4973-BA95-26C5C049E7B7}"/>
    <cellStyle name="Comma 6 4 7 2 2 2" xfId="17972" xr:uid="{F1AB390C-53D0-4162-83C7-8EA513F983E3}"/>
    <cellStyle name="Comma 6 4 7 2 3" xfId="10425" xr:uid="{11D00CB4-211A-455B-B691-7CC4AD02121C}"/>
    <cellStyle name="Comma 6 4 7 2 3 2" xfId="20805" xr:uid="{7E0350DF-70CE-4B56-A34F-A26805D35A02}"/>
    <cellStyle name="Comma 6 4 7 2 4" xfId="27400" xr:uid="{46B2D801-E2B4-415C-A933-BDBDE9533E7C}"/>
    <cellStyle name="Comma 6 4 7 2 5" xfId="26154" xr:uid="{7CFDDA6D-9A08-4A78-B530-EB2BD8ECFC7B}"/>
    <cellStyle name="Comma 6 4 7 2 6" xfId="15139" xr:uid="{74FD98A7-4C92-4590-AADB-1C3B55717B94}"/>
    <cellStyle name="Comma 6 4 7 3" xfId="3634" xr:uid="{00000000-0005-0000-0000-000085020000}"/>
    <cellStyle name="Comma 6 4 7 4" xfId="5588" xr:uid="{5F3C36C8-D1B5-4C42-9705-CB72C5A4950A}"/>
    <cellStyle name="Comma 6 4 7 4 2" xfId="29862" xr:uid="{C263C62B-DABD-420C-A97D-0F3CE47933DF}"/>
    <cellStyle name="Comma 6 4 7 5" xfId="22830" xr:uid="{80ED073A-316E-4622-8079-102557309958}"/>
    <cellStyle name="Comma 6 4 7 6" xfId="12855" xr:uid="{F1798703-5663-4830-80B6-46478CA449D9}"/>
    <cellStyle name="Comma 6 4 8" xfId="2221" xr:uid="{00000000-0005-0000-0000-0000E6010000}"/>
    <cellStyle name="Comma 6 4 8 2" xfId="7348" xr:uid="{C41CE54C-FD8B-4A42-9930-9155DD2D3E09}"/>
    <cellStyle name="Comma 6 4 8 2 2" xfId="17728" xr:uid="{65DA0D79-1C0A-41F2-9143-825CBCBDD161}"/>
    <cellStyle name="Comma 6 4 8 2 2 2" xfId="31122" xr:uid="{24EFB6D6-DF65-42CC-96F4-F84914B8D4E7}"/>
    <cellStyle name="Comma 6 4 8 2 2 3" xfId="30731" xr:uid="{29EF420D-7071-41EC-A1CD-1C25DE9D0314}"/>
    <cellStyle name="Comma 6 4 8 3" xfId="10181" xr:uid="{908AC10B-86A3-411D-A405-A408A77ECBD5}"/>
    <cellStyle name="Comma 6 4 8 3 2" xfId="20561" xr:uid="{DC3F41D7-DCD9-4D73-9B1B-D3871BC7F286}"/>
    <cellStyle name="Comma 6 4 8 4" xfId="25406" xr:uid="{4359DC52-0CBD-4BDF-8FB2-AFDE5782EC45}"/>
    <cellStyle name="Comma 6 4 8 5" xfId="27613" xr:uid="{7F10D4B5-D9AF-4A09-8572-6652D106B2F7}"/>
    <cellStyle name="Comma 6 4 8 6" xfId="14895" xr:uid="{EB5A04D0-C700-4751-AC83-4883233AC4E1}"/>
    <cellStyle name="Comma 6 4 9" xfId="3866" xr:uid="{44D94F21-4B52-4460-9384-B6B9C6F74F70}"/>
    <cellStyle name="Comma 6 4 9 2" xfId="8698" xr:uid="{8384AADA-23E2-4A6B-A8D3-8EFF809C4492}"/>
    <cellStyle name="Comma 6 4 9 2 2" xfId="19078" xr:uid="{0325ACFA-2711-4CCD-A95E-46F0118EE30F}"/>
    <cellStyle name="Comma 6 4 9 3" xfId="11531" xr:uid="{8ABDBCA1-3D1C-410C-B9B7-FDC8023C9FBC}"/>
    <cellStyle name="Comma 6 4 9 3 2" xfId="21911" xr:uid="{BE857919-D2AA-423B-A68D-C9D2B6CDC4A4}"/>
    <cellStyle name="Comma 6 4 9 4" xfId="27711" xr:uid="{BCF7AB0B-7FF1-4ED6-A2B9-6C5D4BE30012}"/>
    <cellStyle name="Comma 6 4 9 5" xfId="27598" xr:uid="{3E954F38-21E4-424A-870B-3DF4002BE41B}"/>
    <cellStyle name="Comma 6 4 9 6" xfId="16245" xr:uid="{14FEADCD-C5DC-4910-9D9E-9078A2DC52FD}"/>
    <cellStyle name="Comma 6 5" xfId="1706" xr:uid="{00000000-0005-0000-0000-000086020000}"/>
    <cellStyle name="Comma 6 5 10" xfId="25750" xr:uid="{F3893E22-8AFA-4C20-88BE-99F6D0B7836B}"/>
    <cellStyle name="Comma 6 5 10 2" xfId="30004" xr:uid="{9BBA55C4-F717-4123-9745-FD974FD5C92B}"/>
    <cellStyle name="Comma 6 5 11" xfId="12958" xr:uid="{6081739D-F564-4AF8-9D03-600F4BF43A0D}"/>
    <cellStyle name="Comma 6 5 2" xfId="2674" xr:uid="{00000000-0005-0000-0000-0000F9010000}"/>
    <cellStyle name="Comma 6 5 2 2" xfId="3049" xr:uid="{00000000-0005-0000-0000-0000FA010000}"/>
    <cellStyle name="Comma 6 5 2 2 2" xfId="6163" xr:uid="{9072506B-66F6-434E-AF9A-C449954DC0D8}"/>
    <cellStyle name="Comma 6 5 2 2 2 2" xfId="27442" xr:uid="{9BBE47B7-6F11-45B5-8B2A-B0A3C36FE1BB}"/>
    <cellStyle name="Comma 6 5 2 2 2 2 2" xfId="31191" xr:uid="{325C7F89-E089-4071-A4CA-9ADB67FB52F9}"/>
    <cellStyle name="Comma 6 5 2 2 2 2 3" xfId="30733" xr:uid="{16F0985C-0D59-4C77-AE81-D539AE6EC8DC}"/>
    <cellStyle name="Comma 6 5 2 2 2 3" xfId="25994" xr:uid="{29FCB692-FD3E-4D43-8557-D799C388341A}"/>
    <cellStyle name="Comma 6 5 2 2 2 4" xfId="15676" xr:uid="{5CE6BAD9-BA76-4CB5-8800-77D44C849C38}"/>
    <cellStyle name="Comma 6 5 2 2 3" xfId="8129" xr:uid="{CE5D24FA-4D71-4FBE-8ABD-CFAD66472B47}"/>
    <cellStyle name="Comma 6 5 2 2 3 2" xfId="18509" xr:uid="{6069F6D0-7212-44E3-8E25-81661A9D5019}"/>
    <cellStyle name="Comma 6 5 2 2 4" xfId="10962" xr:uid="{7BD62EEE-A729-458D-B4B3-F68E635BB264}"/>
    <cellStyle name="Comma 6 5 2 2 4 2" xfId="21342" xr:uid="{AD7DC9C6-DC5C-44A6-9249-87D4B0A7A7C0}"/>
    <cellStyle name="Comma 6 5 2 2 5" xfId="24526" xr:uid="{7F466391-28BE-411E-B2DE-BE091A55F44A}"/>
    <cellStyle name="Comma 6 5 2 2 6" xfId="13556" xr:uid="{E4BE6815-7EC8-4CD5-9BD7-CBFE59D1CF49}"/>
    <cellStyle name="Comma 6 5 2 3" xfId="4261" xr:uid="{AE78412A-E3FD-4707-9349-D83D4CB2A6DF}"/>
    <cellStyle name="Comma 6 5 2 3 2" xfId="9033" xr:uid="{E04F1C4D-6215-48C9-8273-7D130D5F91D6}"/>
    <cellStyle name="Comma 6 5 2 3 2 2" xfId="29093" xr:uid="{F12DCF9A-CA5B-435F-8783-D7D7A2F6C175}"/>
    <cellStyle name="Comma 6 5 2 3 2 3" xfId="27011" xr:uid="{A7EDC08D-0DD7-4282-A2F4-ACBD8F2E9EE3}"/>
    <cellStyle name="Comma 6 5 2 3 2 4" xfId="19413" xr:uid="{01D3B6AA-65B1-45C6-BE98-8521B2340194}"/>
    <cellStyle name="Comma 6 5 2 3 2 5" xfId="31037" xr:uid="{8012AB0B-EB59-44A7-8DB7-259914660E82}"/>
    <cellStyle name="Comma 6 5 2 3 3" xfId="11866" xr:uid="{35E77887-7461-46CE-8CAC-49FA064BC684}"/>
    <cellStyle name="Comma 6 5 2 3 3 2" xfId="22246" xr:uid="{E16DFC60-DE26-40A4-BB19-DE0AF5BA5E71}"/>
    <cellStyle name="Comma 6 5 2 3 4" xfId="24173" xr:uid="{76B4C1B6-06C5-4A52-9551-5BF59DA735A3}"/>
    <cellStyle name="Comma 6 5 2 3 5" xfId="16580" xr:uid="{F083096D-6C9E-4EF8-BF38-7EAA039A1FF8}"/>
    <cellStyle name="Comma 6 5 2 4" xfId="5920" xr:uid="{D13FD7F3-58AF-4C81-814A-2FEC26EB0EE5}"/>
    <cellStyle name="Comma 6 5 2 4 2" xfId="28655" xr:uid="{90F87C2A-E3B4-4A3B-B5AC-CD9FF1CB3B92}"/>
    <cellStyle name="Comma 6 5 2 4 3" xfId="28052" xr:uid="{2E48367A-9396-43ED-B8EA-3AE7BCCC7C93}"/>
    <cellStyle name="Comma 6 5 2 4 4" xfId="15345" xr:uid="{FE28975C-1120-46E2-AE2B-57AE0ADC5BFD}"/>
    <cellStyle name="Comma 6 5 2 5" xfId="7798" xr:uid="{AEE457D1-6834-4469-9B49-34D97CE5E035}"/>
    <cellStyle name="Comma 6 5 2 5 2" xfId="18178" xr:uid="{78EBEE38-911A-4ADF-A398-2EDF0C44561C}"/>
    <cellStyle name="Comma 6 5 2 6" xfId="10631" xr:uid="{10FDC70E-6C80-42F3-8A52-BE45CC791EDB}"/>
    <cellStyle name="Comma 6 5 2 6 2" xfId="21011" xr:uid="{AE587D83-A7CB-4C01-BCA8-9E11CC2BC835}"/>
    <cellStyle name="Comma 6 5 2 7" xfId="23214" xr:uid="{AB361D29-4081-44C9-A5E9-DB52714463F5}"/>
    <cellStyle name="Comma 6 5 2 8" xfId="13082" xr:uid="{746895FD-FB8C-4EED-9F02-793D42642EFB}"/>
    <cellStyle name="Comma 6 5 3" xfId="3050" xr:uid="{00000000-0005-0000-0000-0000FB010000}"/>
    <cellStyle name="Comma 6 5 3 2" xfId="4406" xr:uid="{C911EB5E-6E7B-4CB3-8496-F6CCE884BF2D}"/>
    <cellStyle name="Comma 6 5 3 2 2" xfId="9178" xr:uid="{C9E444F1-FB04-4EFD-840F-941B5236CEC5}"/>
    <cellStyle name="Comma 6 5 3 2 2 2" xfId="19558" xr:uid="{7354D5C3-C2D3-4006-B5A7-37EEEAA03F4B}"/>
    <cellStyle name="Comma 6 5 3 2 2 3" xfId="31072" xr:uid="{A2A4928A-1757-4797-9AD6-3490D0D71705}"/>
    <cellStyle name="Comma 6 5 3 2 2 4" xfId="30734" xr:uid="{CC9E0DDD-F5C7-4081-BD6A-4AF5E6D9D0A0}"/>
    <cellStyle name="Comma 6 5 3 2 3" xfId="12011" xr:uid="{2BC2BFB9-8556-4E02-8D51-85A9A4066A50}"/>
    <cellStyle name="Comma 6 5 3 2 3 2" xfId="22391" xr:uid="{279F3012-F801-4901-855F-7207F0B8C6F5}"/>
    <cellStyle name="Comma 6 5 3 2 4" xfId="25766" xr:uid="{44B57F59-8D63-44FC-9A5D-4FB2EEAC2070}"/>
    <cellStyle name="Comma 6 5 3 2 5" xfId="26074" xr:uid="{379C5DA0-533C-48B5-B231-ECA27F7A9875}"/>
    <cellStyle name="Comma 6 5 3 2 6" xfId="16725" xr:uid="{56567B78-0819-460B-AB1A-50345959535A}"/>
    <cellStyle name="Comma 6 5 3 3" xfId="6164" xr:uid="{313C14E6-5D0D-4FEF-B7FA-102243C1E0EB}"/>
    <cellStyle name="Comma 6 5 3 3 2" xfId="15677" xr:uid="{99C5C290-A368-4B29-81E7-DE1E02D860C8}"/>
    <cellStyle name="Comma 6 5 3 4" xfId="8130" xr:uid="{EE3672A2-39EC-4801-B591-0EDBF521DB37}"/>
    <cellStyle name="Comma 6 5 3 4 2" xfId="18510" xr:uid="{99C90F8C-3849-42F7-B80E-53394043E507}"/>
    <cellStyle name="Comma 6 5 3 5" xfId="10963" xr:uid="{01B62E8D-BD90-4224-8DED-8A4A6EDD743D}"/>
    <cellStyle name="Comma 6 5 3 5 2" xfId="21343" xr:uid="{A5256953-0374-4D3F-AA09-24C136419803}"/>
    <cellStyle name="Comma 6 5 3 6" xfId="23480" xr:uid="{F7DAA880-D79D-4371-8FCA-5C59A2E1A85A}"/>
    <cellStyle name="Comma 6 5 3 7" xfId="13557" xr:uid="{C16AD644-B941-48BB-91D8-BFBCB2FF5E3B}"/>
    <cellStyle name="Comma 6 5 4" xfId="3048" xr:uid="{00000000-0005-0000-0000-0000FC010000}"/>
    <cellStyle name="Comma 6 5 4 2" xfId="6162" xr:uid="{77B98769-66EB-4F7C-9866-045F948AA391}"/>
    <cellStyle name="Comma 6 5 4 2 2" xfId="26979" xr:uid="{BA006FDD-D230-4740-8F19-385BCA299A85}"/>
    <cellStyle name="Comma 6 5 4 2 3" xfId="26580" xr:uid="{DEDB1051-D14F-42D5-8B77-0FDCFAE8744B}"/>
    <cellStyle name="Comma 6 5 4 2 4" xfId="15675" xr:uid="{95B7EA55-B59A-4C76-8EC3-A54B020BD472}"/>
    <cellStyle name="Comma 6 5 4 3" xfId="8128" xr:uid="{D165B3FE-DDB5-4059-8470-0266FCA7C301}"/>
    <cellStyle name="Comma 6 5 4 3 2" xfId="18508" xr:uid="{F2BECBEB-1EEF-4D21-9D43-F4CF9E187924}"/>
    <cellStyle name="Comma 6 5 4 4" xfId="10961" xr:uid="{0F425BC4-9E16-4EAB-A206-BF50C665721F}"/>
    <cellStyle name="Comma 6 5 4 4 2" xfId="21341" xr:uid="{D8B73855-A798-4565-8F47-F72CFC11BB00}"/>
    <cellStyle name="Comma 6 5 4 5" xfId="23786" xr:uid="{6F86A38B-C99F-4196-9DE4-4DCD766C4FBC}"/>
    <cellStyle name="Comma 6 5 4 6" xfId="13555" xr:uid="{C83477AA-13D9-44E0-83BE-3A04DDE9D026}"/>
    <cellStyle name="Comma 6 5 5" xfId="2570" xr:uid="{00000000-0005-0000-0000-0000F8010000}"/>
    <cellStyle name="Comma 6 5 5 2" xfId="7695" xr:uid="{1990EA53-C1B6-4704-8500-B9E147267AE1}"/>
    <cellStyle name="Comma 6 5 5 2 2" xfId="27343" xr:uid="{5DEC078C-F871-489B-9B9E-0235A93EED85}"/>
    <cellStyle name="Comma 6 5 5 2 3" xfId="26526" xr:uid="{B4880A4E-D7E4-4376-B404-8A288699E25D}"/>
    <cellStyle name="Comma 6 5 5 2 4" xfId="18075" xr:uid="{1F35AC32-3B10-44D6-881C-326D1C4E9F1D}"/>
    <cellStyle name="Comma 6 5 5 3" xfId="10528" xr:uid="{06C3247A-D84D-4960-AECB-588082306406}"/>
    <cellStyle name="Comma 6 5 5 3 2" xfId="20908" xr:uid="{6E2FF123-9FA0-48D1-80D2-5B25702AE77A}"/>
    <cellStyle name="Comma 6 5 5 4" xfId="24740" xr:uid="{5A4C6D9F-8500-4DEE-A02C-2B5DCABC18F9}"/>
    <cellStyle name="Comma 6 5 5 5" xfId="15242" xr:uid="{96001FF9-8FC9-49FC-8D37-C92BC6856A3D}"/>
    <cellStyle name="Comma 6 5 6" xfId="2052" xr:uid="{00000000-0005-0000-0000-000086020000}"/>
    <cellStyle name="Comma 6 5 6 2" xfId="28162" xr:uid="{885D212C-05ED-4BF0-B750-04B03BB0CBF8}"/>
    <cellStyle name="Comma 6 5 6 3" xfId="27109" xr:uid="{2FED39B2-98E6-41CC-AE80-60096B335C8F}"/>
    <cellStyle name="Comma 6 5 7" xfId="4235" xr:uid="{A60E7526-B9F5-49C6-B835-8CDFABECB725}"/>
    <cellStyle name="Comma 6 5 7 2" xfId="9007" xr:uid="{EDF2850F-F3AD-40BD-B91F-77CA8AA4A45F}"/>
    <cellStyle name="Comma 6 5 7 2 2" xfId="19387" xr:uid="{F6329403-3A8F-4848-9D9E-61FE7E399297}"/>
    <cellStyle name="Comma 6 5 7 2 3" xfId="31024" xr:uid="{14ACCE49-649F-4D5B-8F9D-24E42BD4A4E9}"/>
    <cellStyle name="Comma 6 5 7 2 4" xfId="30732" xr:uid="{57466AA1-E89A-486E-89A6-F5D9E03FEBE5}"/>
    <cellStyle name="Comma 6 5 7 3" xfId="11840" xr:uid="{0AF66E20-5078-45F0-926D-0FDF0E6EA049}"/>
    <cellStyle name="Comma 6 5 7 3 2" xfId="22220" xr:uid="{92DBCC9E-D1B5-49F0-8959-39A6EC73FB92}"/>
    <cellStyle name="Comma 6 5 7 4" xfId="16554" xr:uid="{048A871F-099F-4F46-A3BE-98DD42C94166}"/>
    <cellStyle name="Comma 6 5 8" xfId="5599" xr:uid="{F6A32834-0766-4403-BA6E-361E90744A35}"/>
    <cellStyle name="Comma 6 5 8 2" xfId="29824" xr:uid="{FA06CDE3-AD95-4F28-BB21-F621D65E4E87}"/>
    <cellStyle name="Comma 6 5 8 2 2" xfId="30968" xr:uid="{50FCA492-10FD-4CB8-BB65-65A595E6C1EE}"/>
    <cellStyle name="Comma 6 5 8 3" xfId="30626" xr:uid="{D6644BB0-0D0B-41C4-A086-5EB2E7A61544}"/>
    <cellStyle name="Comma 6 5 9" xfId="25484" xr:uid="{A765CB03-C487-41C6-93BE-38026305CF7A}"/>
    <cellStyle name="Comma 6 6" xfId="2161" xr:uid="{00000000-0005-0000-0000-0000E3010000}"/>
    <cellStyle name="Comma 6 6 2" xfId="7288" xr:uid="{E705E142-4DA3-463E-8FAC-F22F05BA6768}"/>
    <cellStyle name="Comma 6 6 2 2" xfId="17668" xr:uid="{4C7CA64C-5E91-4A80-B09D-7D8F8424733A}"/>
    <cellStyle name="Comma 6 6 3" xfId="10121" xr:uid="{340F1EE3-1B83-46E0-8F09-B4C26E25F181}"/>
    <cellStyle name="Comma 6 6 3 2" xfId="20501" xr:uid="{A499D17E-8057-4251-840D-CE412ABC86FB}"/>
    <cellStyle name="Comma 6 6 4" xfId="24885" xr:uid="{E52ED29D-5942-4801-8BAF-D34620EB8958}"/>
    <cellStyle name="Comma 6 6 5" xfId="26207" xr:uid="{4CB53949-7489-45BD-976C-5D2FEB288F44}"/>
    <cellStyle name="Comma 6 6 6" xfId="14835" xr:uid="{321E774C-65C4-4B9A-8C46-85BC07333FD0}"/>
    <cellStyle name="Comma 6 6 7" xfId="30433" xr:uid="{86EF0529-B324-4719-B2B1-2B9231FB2917}"/>
    <cellStyle name="Comma 6 6 8" xfId="31259" xr:uid="{40BDEAA4-3800-4985-8263-4E0A9E3CC9C3}"/>
    <cellStyle name="Comma 6 7" xfId="22761" xr:uid="{37A7E8A0-43E7-41E2-BDB1-D7874A32CC13}"/>
    <cellStyle name="Comma 6 7 2" xfId="30400" xr:uid="{8AB278A9-D60A-4CCF-8FB0-D023A9F7D997}"/>
    <cellStyle name="Comma 6 8" xfId="12393" xr:uid="{6793FA80-0871-42EE-B221-7655EE8126B8}"/>
    <cellStyle name="Comma 6 9" xfId="29550" xr:uid="{0C85103D-D993-4F13-A57F-2F08993A276F}"/>
    <cellStyle name="Comma 7" xfId="500" xr:uid="{00000000-0005-0000-0000-000087020000}"/>
    <cellStyle name="Comma 7 10" xfId="501" xr:uid="{00000000-0005-0000-0000-000088020000}"/>
    <cellStyle name="Comma 7 10 10" xfId="12670" xr:uid="{0304EF0E-9902-4BD9-8F2D-7BEAF7E53FF3}"/>
    <cellStyle name="Comma 7 10 2" xfId="1709" xr:uid="{00000000-0005-0000-0000-000089020000}"/>
    <cellStyle name="Comma 7 10 2 2" xfId="3051" xr:uid="{00000000-0005-0000-0000-0000FF010000}"/>
    <cellStyle name="Comma 7 10 2 2 2" xfId="8131" xr:uid="{4B684DFA-9692-4A26-A730-995AD8A60843}"/>
    <cellStyle name="Comma 7 10 2 2 2 2" xfId="18511" xr:uid="{3DCD4A56-62ED-4907-88B4-B6AFB0CCF392}"/>
    <cellStyle name="Comma 7 10 2 2 3" xfId="10964" xr:uid="{E4EE2813-7992-41A7-9A04-0DE9EDC9A643}"/>
    <cellStyle name="Comma 7 10 2 2 3 2" xfId="21344" xr:uid="{806F9353-B2D5-4B33-85DA-5F3B6E173F4C}"/>
    <cellStyle name="Comma 7 10 2 2 4" xfId="28479" xr:uid="{E9492947-DB35-4A7F-B79F-84ACAED4A8FC}"/>
    <cellStyle name="Comma 7 10 2 2 5" xfId="27969" xr:uid="{CE260D0E-F8CD-44AD-812E-04CD09475421}"/>
    <cellStyle name="Comma 7 10 2 2 6" xfId="15678" xr:uid="{DA46CC74-2100-4BEE-BE49-53DCA1188B55}"/>
    <cellStyle name="Comma 7 10 2 3" xfId="3555" xr:uid="{00000000-0005-0000-0000-000089020000}"/>
    <cellStyle name="Comma 7 10 2 4" xfId="5600" xr:uid="{9A894E3E-F825-4091-BE58-3404C50F46E5}"/>
    <cellStyle name="Comma 7 10 2 4 2" xfId="29776" xr:uid="{69895E25-65E5-4D76-A26D-A63F28A4B978}"/>
    <cellStyle name="Comma 7 10 2 5" xfId="23339" xr:uid="{47768CD9-A1DD-4C6A-931F-A343C911895F}"/>
    <cellStyle name="Comma 7 10 2 6" xfId="13558" xr:uid="{386DBC66-6ED0-48EA-8136-4AB222A7BF8F}"/>
    <cellStyle name="Comma 7 10 3" xfId="1710" xr:uid="{00000000-0005-0000-0000-00008A020000}"/>
    <cellStyle name="Comma 7 10 3 2" xfId="23283" xr:uid="{471F6C94-CC11-4E87-87AE-598C4CE9FAB7}"/>
    <cellStyle name="Comma 7 10 3 3" xfId="25740" xr:uid="{FA0AC2A2-EC53-4D9A-A288-717BCA4D8A2E}"/>
    <cellStyle name="Comma 7 10 3 4" xfId="30054" xr:uid="{82D7F95B-ADDB-4CD3-8CA5-38E26A9A1505}"/>
    <cellStyle name="Comma 7 10 3 5" xfId="29661" xr:uid="{6948ED0E-1928-433B-8896-129390D39D27}"/>
    <cellStyle name="Comma 7 10 4" xfId="1708" xr:uid="{00000000-0005-0000-0000-00008B020000}"/>
    <cellStyle name="Comma 7 10 4 2" xfId="25723" xr:uid="{65959AE7-EB73-4A29-AEDE-5086AD6654D1}"/>
    <cellStyle name="Comma 7 10 4 3" xfId="23896" xr:uid="{A2302EFE-A812-41F1-B7CF-01786DD9FD31}"/>
    <cellStyle name="Comma 7 10 5" xfId="4126" xr:uid="{EBACDF21-4667-4E1B-89A1-775E3F0BDEFB}"/>
    <cellStyle name="Comma 7 10 5 2" xfId="8898" xr:uid="{803B21C8-7816-4590-BDE5-1D23CC6610FF}"/>
    <cellStyle name="Comma 7 10 5 2 2" xfId="19278" xr:uid="{23FE49F9-05A6-4B90-B0F1-AEC2AFF0086A}"/>
    <cellStyle name="Comma 7 10 5 2 3" xfId="31010" xr:uid="{D6C854D8-D37F-4A44-B89C-1C0E594B72EA}"/>
    <cellStyle name="Comma 7 10 5 2 4" xfId="30735" xr:uid="{1539EA9C-5098-413E-9C5B-D0DF900926AD}"/>
    <cellStyle name="Comma 7 10 5 3" xfId="11731" xr:uid="{E7BC460F-C960-4934-8502-7DDBC3D0C3E6}"/>
    <cellStyle name="Comma 7 10 5 3 2" xfId="22111" xr:uid="{40881A6B-4545-4EB1-813A-4E1558B81566}"/>
    <cellStyle name="Comma 7 10 5 4" xfId="26524" xr:uid="{1745E0D8-8A9A-4840-BDB8-0401C09AA039}"/>
    <cellStyle name="Comma 7 10 5 5" xfId="25840" xr:uid="{C11B2212-1E1A-4B71-B465-5670181885CD}"/>
    <cellStyle name="Comma 7 10 5 6" xfId="16445" xr:uid="{E978AE30-B13C-4A2E-90E6-39EA87923D38}"/>
    <cellStyle name="Comma 7 10 6" xfId="4891" xr:uid="{D82BBFC1-9D1D-4AAE-A948-A38D0EF6F03E}"/>
    <cellStyle name="Comma 7 10 6 2" xfId="27643" xr:uid="{F7371CBB-0784-4473-9FC1-85C83B78B35B}"/>
    <cellStyle name="Comma 7 10 6 3" xfId="27260" xr:uid="{B70C7F4C-17C3-43F1-A10A-A7D1DD574EE2}"/>
    <cellStyle name="Comma 7 10 6 4" xfId="14183" xr:uid="{72355FD3-5050-4CF6-9D1E-9B0E83C8FCE6}"/>
    <cellStyle name="Comma 7 10 7" xfId="6636" xr:uid="{1CD37795-67F5-4F29-93F8-992F32C52816}"/>
    <cellStyle name="Comma 7 10 7 2" xfId="17016" xr:uid="{1FCBAEEB-BD9E-40A5-BF83-C0DEA953F239}"/>
    <cellStyle name="Comma 7 10 8" xfId="9469" xr:uid="{572D7F13-2184-45ED-89E4-B39C3263D3EE}"/>
    <cellStyle name="Comma 7 10 8 2" xfId="19849" xr:uid="{7BA8A08F-E23F-4BC4-BFF4-DFC878E4B8CA}"/>
    <cellStyle name="Comma 7 10 9" xfId="22781" xr:uid="{9C9C0777-DD5A-45A2-8B23-CD5FCFC5DE9B}"/>
    <cellStyle name="Comma 7 11" xfId="502" xr:uid="{00000000-0005-0000-0000-00008C020000}"/>
    <cellStyle name="Comma 7 11 10" xfId="31255" xr:uid="{E835B43B-FDA2-4DDE-83E1-FBF9D27ED0DE}"/>
    <cellStyle name="Comma 7 11 2" xfId="1712" xr:uid="{00000000-0005-0000-0000-00008D020000}"/>
    <cellStyle name="Comma 7 11 2 2" xfId="25051" xr:uid="{23ABD4A7-3C9B-4DBA-8948-EF7696DC0549}"/>
    <cellStyle name="Comma 7 11 2 2 2" xfId="29811" xr:uid="{2804BB26-590B-4F9E-8251-636B18D7E4FE}"/>
    <cellStyle name="Comma 7 11 2 2 2 2" xfId="30737" xr:uid="{3DAD6463-AE5B-4A7E-A235-D117BC01C86B}"/>
    <cellStyle name="Comma 7 11 2 3" xfId="25317" xr:uid="{7CB5C089-12DC-4C77-B45B-B4312F852EC0}"/>
    <cellStyle name="Comma 7 11 2 4" xfId="30037" xr:uid="{567DD56B-F8B3-45D4-86C5-0960C07F73C2}"/>
    <cellStyle name="Comma 7 11 3" xfId="1713" xr:uid="{00000000-0005-0000-0000-00008E020000}"/>
    <cellStyle name="Comma 7 11 3 2" xfId="31309" xr:uid="{BF8591BA-BEDC-47CC-8EFA-C694600B8972}"/>
    <cellStyle name="Comma 7 11 3 3" xfId="31271" xr:uid="{2324712B-9FE1-4E85-A8B2-EE1C9063D0B9}"/>
    <cellStyle name="Comma 7 11 4" xfId="1711" xr:uid="{00000000-0005-0000-0000-00008F020000}"/>
    <cellStyle name="Comma 7 11 5" xfId="4892" xr:uid="{4D7EF800-D3FE-4415-997D-80EB71861FD5}"/>
    <cellStyle name="Comma 7 11 5 2" xfId="14184" xr:uid="{237C6960-02C1-47B1-93F9-D85783831FC0}"/>
    <cellStyle name="Comma 7 11 5 2 2" xfId="31114" xr:uid="{F9048556-5930-4AED-AE0A-49345657D6F3}"/>
    <cellStyle name="Comma 7 11 5 2 3" xfId="30736" xr:uid="{1DDC157D-0ED6-4BFF-BF05-1F10AA0C45F1}"/>
    <cellStyle name="Comma 7 11 6" xfId="6637" xr:uid="{776ACA04-D065-4D7A-8E37-056C327E74AC}"/>
    <cellStyle name="Comma 7 11 6 2" xfId="17017" xr:uid="{B58752FC-E070-4A46-8BFC-C4F3908814BC}"/>
    <cellStyle name="Comma 7 11 7" xfId="9470" xr:uid="{CCFEF87C-0523-4F7B-9698-9812E0BED44F}"/>
    <cellStyle name="Comma 7 11 7 2" xfId="19850" xr:uid="{E442148C-3B76-4745-96E8-D6C7291F15EF}"/>
    <cellStyle name="Comma 7 11 8" xfId="24934" xr:uid="{252EC419-ABD7-4E53-918F-20AA1B459C38}"/>
    <cellStyle name="Comma 7 11 9" xfId="13368" xr:uid="{A3FFE9F5-7F4C-4076-BC34-FB113FFB58A6}"/>
    <cellStyle name="Comma 7 12" xfId="1714" xr:uid="{00000000-0005-0000-0000-000090020000}"/>
    <cellStyle name="Comma 7 12 2" xfId="2433" xr:uid="{00000000-0005-0000-0000-000001020000}"/>
    <cellStyle name="Comma 7 12 2 2" xfId="7558" xr:uid="{AB6A31A2-356E-46CD-9976-79E7AD8FCA85}"/>
    <cellStyle name="Comma 7 12 2 2 2" xfId="17938" xr:uid="{C69A7172-DB24-4003-8B22-DB81EE1956A1}"/>
    <cellStyle name="Comma 7 12 2 2 2 2" xfId="31131" xr:uid="{739F47EE-1697-4F75-9A1F-73E308A7FAE6}"/>
    <cellStyle name="Comma 7 12 2 2 2 3" xfId="30738" xr:uid="{79E3D847-09B7-406F-A8CF-8B9C6BA67CC6}"/>
    <cellStyle name="Comma 7 12 2 3" xfId="10391" xr:uid="{1C9A0FA7-3839-49B7-B9C6-489E59242394}"/>
    <cellStyle name="Comma 7 12 2 3 2" xfId="20771" xr:uid="{E2D691C5-6C3C-43B7-8FBD-A5642F6BDFE7}"/>
    <cellStyle name="Comma 7 12 2 4" xfId="15105" xr:uid="{394B16FD-FC1A-4870-BC31-909DEE327F64}"/>
    <cellStyle name="Comma 7 12 2 5" xfId="30434" xr:uid="{E91DB9E4-8773-4A90-836F-853E0ADD18FD}"/>
    <cellStyle name="Comma 7 12 3" xfId="3596" xr:uid="{00000000-0005-0000-0000-000090020000}"/>
    <cellStyle name="Comma 7 12 4" xfId="5601" xr:uid="{CC94EC69-AD3D-4EA5-A1E0-1BACCD539177}"/>
    <cellStyle name="Comma 7 12 4 2" xfId="29743" xr:uid="{E94F5ABB-9BF5-4EDB-9248-CDB704943345}"/>
    <cellStyle name="Comma 7 12 5" xfId="25168" xr:uid="{6BA9F095-9F3A-4460-A1F7-A325C4D59C32}"/>
    <cellStyle name="Comma 7 12 6" xfId="12820" xr:uid="{3CFBD4BE-A3DA-40AF-A535-986B08EC002F}"/>
    <cellStyle name="Comma 7 13" xfId="1715" xr:uid="{00000000-0005-0000-0000-000091020000}"/>
    <cellStyle name="Comma 7 13 2" xfId="2163" xr:uid="{00000000-0005-0000-0000-0000FD010000}"/>
    <cellStyle name="Comma 7 13 2 2" xfId="7290" xr:uid="{99AD7278-2ABB-4875-9167-E25F4A9D15B1}"/>
    <cellStyle name="Comma 7 13 2 2 2" xfId="17670" xr:uid="{10C9ABBA-E04E-44FE-B765-925D5F6F79FA}"/>
    <cellStyle name="Comma 7 13 2 3" xfId="10123" xr:uid="{32999E02-055B-4936-9989-A7D520F08114}"/>
    <cellStyle name="Comma 7 13 2 3 2" xfId="20503" xr:uid="{BDD660AC-D280-40AE-B368-D16E28839034}"/>
    <cellStyle name="Comma 7 13 2 4" xfId="26316" xr:uid="{2AC6C94B-7356-4191-BA37-EB45ACBAC84B}"/>
    <cellStyle name="Comma 7 13 2 5" xfId="26806" xr:uid="{0944EE13-DA40-42AE-8E8C-5FDF7787A62E}"/>
    <cellStyle name="Comma 7 13 2 6" xfId="14837" xr:uid="{61AF3BCA-97D7-42B3-8A16-84395E13F927}"/>
    <cellStyle name="Comma 7 13 3" xfId="3613" xr:uid="{00000000-0005-0000-0000-000091020000}"/>
    <cellStyle name="Comma 7 13 4" xfId="24455" xr:uid="{F36E8AC3-FBF5-44E6-8760-493C50EB9842}"/>
    <cellStyle name="Comma 7 13 4 2" xfId="29856" xr:uid="{8E68E056-46A1-493A-A824-DE927F27CD41}"/>
    <cellStyle name="Comma 7 13 5" xfId="29999" xr:uid="{CDAD209D-5AEE-42B6-A650-1520C83196B3}"/>
    <cellStyle name="Comma 7 14" xfId="1707" xr:uid="{00000000-0005-0000-0000-000092020000}"/>
    <cellStyle name="Comma 7 14 2" xfId="24639" xr:uid="{A6E59767-7C11-40A9-9CB4-E620D76DFBAF}"/>
    <cellStyle name="Comma 7 14 2 2" xfId="30739" xr:uid="{20627FD3-BC5A-44E9-9321-3CFCE969D60D}"/>
    <cellStyle name="Comma 7 14 2 3" xfId="30577" xr:uid="{293AA1E7-D6FF-4E29-9D1A-3B9D5650BE0B}"/>
    <cellStyle name="Comma 7 14 3" xfId="24748" xr:uid="{21C0A86C-9258-4F6E-BBD2-E1ADC08986B9}"/>
    <cellStyle name="Comma 7 14 4" xfId="31256" xr:uid="{60B07CE3-3025-411C-B89F-E948725F8A6F}"/>
    <cellStyle name="Comma 7 15" xfId="3867" xr:uid="{2754256E-6D37-4A11-A975-622EAD65BCC6}"/>
    <cellStyle name="Comma 7 15 2" xfId="8699" xr:uid="{561E47C7-DA6B-465C-BCFC-FFBE685B396A}"/>
    <cellStyle name="Comma 7 15 2 2" xfId="19079" xr:uid="{CD7DE5AC-2835-4783-AF05-48DAEF1013EA}"/>
    <cellStyle name="Comma 7 15 3" xfId="11532" xr:uid="{75D4BBFA-3F86-4BB1-A4FF-2AB004FAD57D}"/>
    <cellStyle name="Comma 7 15 3 2" xfId="21912" xr:uid="{D1267AA1-09CD-4475-946A-C9A7600627F9}"/>
    <cellStyle name="Comma 7 15 4" xfId="25926" xr:uid="{511ED031-4F53-4851-A0F3-433E6C7ACA29}"/>
    <cellStyle name="Comma 7 15 5" xfId="27476" xr:uid="{2750F14A-290C-48FE-A33E-06E873503059}"/>
    <cellStyle name="Comma 7 15 6" xfId="16246" xr:uid="{5037A1B5-3540-484E-A1E0-2D33F2B1EFAA}"/>
    <cellStyle name="Comma 7 16" xfId="4890" xr:uid="{9D938F77-580A-408F-A5DC-B95515C88082}"/>
    <cellStyle name="Comma 7 16 2" xfId="27236" xr:uid="{2485F0D7-865B-4EC4-8D29-E0C09F609170}"/>
    <cellStyle name="Comma 7 16 3" xfId="27762" xr:uid="{77776977-DA0E-4C33-A557-4E3DE9855C53}"/>
    <cellStyle name="Comma 7 16 4" xfId="14182" xr:uid="{77C17A1F-BFCB-4CA4-9C6B-A7566ACEE98A}"/>
    <cellStyle name="Comma 7 17" xfId="6635" xr:uid="{06719287-4D35-48D9-91FA-3AD51EA5C00F}"/>
    <cellStyle name="Comma 7 17 2" xfId="17015" xr:uid="{12C02C92-AA67-4477-A76D-9D24CEFDBBD2}"/>
    <cellStyle name="Comma 7 18" xfId="9468" xr:uid="{037E75E5-4B4F-4359-8342-D07974811F87}"/>
    <cellStyle name="Comma 7 18 2" xfId="19848" xr:uid="{D2D25E2F-5F87-48AA-A0FE-01F18289E9F4}"/>
    <cellStyle name="Comma 7 19" xfId="24158" xr:uid="{0832A5F7-F858-4707-BC50-D6BDDD0BD129}"/>
    <cellStyle name="Comma 7 2" xfId="503" xr:uid="{00000000-0005-0000-0000-000093020000}"/>
    <cellStyle name="Comma 7 2 10" xfId="4893" xr:uid="{530D3ADF-7987-4D49-9EFA-6E30C8D7268F}"/>
    <cellStyle name="Comma 7 2 10 2" xfId="28461" xr:uid="{8B103A8E-4B77-4E5C-967E-03A935C17D56}"/>
    <cellStyle name="Comma 7 2 10 3" xfId="26636" xr:uid="{E2918D60-2ECD-47F3-8CB5-8B5F1C16456C}"/>
    <cellStyle name="Comma 7 2 10 4" xfId="14185" xr:uid="{BEA559D3-4F46-4A46-9835-B79794AFEE15}"/>
    <cellStyle name="Comma 7 2 11" xfId="6638" xr:uid="{64DA45BB-A7AE-4634-A067-9DF72286BE87}"/>
    <cellStyle name="Comma 7 2 11 2" xfId="17018" xr:uid="{3F3E7C21-E791-45BA-9AD9-1278037C3F4A}"/>
    <cellStyle name="Comma 7 2 12" xfId="9471" xr:uid="{1E43E655-7008-47ED-B8BF-B76CC32CB035}"/>
    <cellStyle name="Comma 7 2 12 2" xfId="19851" xr:uid="{66E43558-9B8D-4365-8C0E-E423D63CE3A6}"/>
    <cellStyle name="Comma 7 2 13" xfId="23809" xr:uid="{38008B6B-AC42-4A63-81DE-9B53E575A996}"/>
    <cellStyle name="Comma 7 2 14" xfId="12418" xr:uid="{CC01182E-400A-44C2-81A4-4E2E219A9FD7}"/>
    <cellStyle name="Comma 7 2 2" xfId="504" xr:uid="{00000000-0005-0000-0000-000094020000}"/>
    <cellStyle name="Comma 7 2 2 10" xfId="6639" xr:uid="{2A77DC5C-2D89-42BF-9ACB-3BB32B12513E}"/>
    <cellStyle name="Comma 7 2 2 10 2" xfId="17019" xr:uid="{91EBB2F5-6581-4B2B-B22B-F4DC8ADF4246}"/>
    <cellStyle name="Comma 7 2 2 11" xfId="9472" xr:uid="{3A622BD8-3179-4D35-A2DC-30C705EFC2CB}"/>
    <cellStyle name="Comma 7 2 2 11 2" xfId="19852" xr:uid="{3C30E10B-6DA1-44E3-8E40-56AB8B6A1943}"/>
    <cellStyle name="Comma 7 2 2 12" xfId="23490" xr:uid="{61AF4FDA-D584-44F6-A33F-07705F937BE3}"/>
    <cellStyle name="Comma 7 2 2 13" xfId="12478" xr:uid="{FC9AB89B-5377-4D05-A78A-79E0897D41EF}"/>
    <cellStyle name="Comma 7 2 2 2" xfId="505" xr:uid="{00000000-0005-0000-0000-000095020000}"/>
    <cellStyle name="Comma 7 2 2 2 10" xfId="9473" xr:uid="{90A31626-BEEC-4D9D-BACA-09E34F3203D6}"/>
    <cellStyle name="Comma 7 2 2 2 10 2" xfId="19853" xr:uid="{C324D3E7-87ED-4BD8-B25C-51EA7A3EFE49}"/>
    <cellStyle name="Comma 7 2 2 2 11" xfId="25416" xr:uid="{A0D02D5D-CF22-4DA0-A1B5-160BE6719CAA}"/>
    <cellStyle name="Comma 7 2 2 2 12" xfId="12514" xr:uid="{389983B5-FD9F-4D30-94EC-2254AA61C755}"/>
    <cellStyle name="Comma 7 2 2 2 2" xfId="1719" xr:uid="{00000000-0005-0000-0000-000096020000}"/>
    <cellStyle name="Comma 7 2 2 2 2 2" xfId="3053" xr:uid="{00000000-0005-0000-0000-000006020000}"/>
    <cellStyle name="Comma 7 2 2 2 2 2 2" xfId="6165" xr:uid="{5810BDEF-6759-4914-8816-FDE91F216B89}"/>
    <cellStyle name="Comma 7 2 2 2 2 2 2 2" xfId="28051" xr:uid="{59D2CCE3-8805-483D-8C2E-5911314942B8}"/>
    <cellStyle name="Comma 7 2 2 2 2 2 2 3" xfId="26416" xr:uid="{17455D0D-93DE-4551-A26B-E455D776DC14}"/>
    <cellStyle name="Comma 7 2 2 2 2 2 2 4" xfId="15680" xr:uid="{9EC0D679-EE73-41E6-A0DB-AD4F7D2B8B1B}"/>
    <cellStyle name="Comma 7 2 2 2 2 2 3" xfId="8133" xr:uid="{20880874-07A4-4036-8343-A5B5A6A3C386}"/>
    <cellStyle name="Comma 7 2 2 2 2 2 3 2" xfId="18513" xr:uid="{568E1962-4282-482D-A641-68D61AEF1954}"/>
    <cellStyle name="Comma 7 2 2 2 2 2 4" xfId="10966" xr:uid="{CBCB3D05-4A2B-42AE-8FF9-1022B8F2B4A4}"/>
    <cellStyle name="Comma 7 2 2 2 2 2 4 2" xfId="21346" xr:uid="{F14E3258-264E-47CF-86BB-EBC33C286A10}"/>
    <cellStyle name="Comma 7 2 2 2 2 2 5" xfId="24852" xr:uid="{36461687-085D-4430-AF28-E721DB9D5341}"/>
    <cellStyle name="Comma 7 2 2 2 2 2 6" xfId="27225" xr:uid="{EA29673A-7055-4AC8-855D-CE4FE2CFE294}"/>
    <cellStyle name="Comma 7 2 2 2 2 2 7" xfId="13560" xr:uid="{D8C6F9D7-CFEC-4834-A277-BC3AC52698C8}"/>
    <cellStyle name="Comma 7 2 2 2 2 3" xfId="2678" xr:uid="{00000000-0005-0000-0000-000005020000}"/>
    <cellStyle name="Comma 7 2 2 2 2 3 2" xfId="7802" xr:uid="{AA4E22A2-6F99-48ED-B552-791446EFB463}"/>
    <cellStyle name="Comma 7 2 2 2 2 3 2 2" xfId="28179" xr:uid="{DDA30167-9ABF-4ED0-BD58-69BF5BC2F8D0}"/>
    <cellStyle name="Comma 7 2 2 2 2 3 2 3" xfId="28056" xr:uid="{99CC565F-F977-4551-A138-A5DFAB2A4BEF}"/>
    <cellStyle name="Comma 7 2 2 2 2 3 2 4" xfId="18182" xr:uid="{0DCB8C91-AD8E-4B0F-92F7-F20B3686550D}"/>
    <cellStyle name="Comma 7 2 2 2 2 3 3" xfId="10635" xr:uid="{59E45658-6A65-4DC0-AFDF-EE8EDE339DBC}"/>
    <cellStyle name="Comma 7 2 2 2 2 3 3 2" xfId="21015" xr:uid="{50CC77C9-2C97-4BA4-BA56-D291510D5A4C}"/>
    <cellStyle name="Comma 7 2 2 2 2 3 4" xfId="24653" xr:uid="{43ADA87A-DE25-47E5-AF8E-7A546C7D213A}"/>
    <cellStyle name="Comma 7 2 2 2 2 3 5" xfId="15349" xr:uid="{E02DAF09-C053-4B2A-9C91-91990EE68988}"/>
    <cellStyle name="Comma 7 2 2 2 2 4" xfId="3673" xr:uid="{00000000-0005-0000-0000-000096020000}"/>
    <cellStyle name="Comma 7 2 2 2 2 4 2" xfId="26164" xr:uid="{EE1A87B6-5E5A-437E-A7D8-9561D25E3C72}"/>
    <cellStyle name="Comma 7 2 2 2 2 4 3" xfId="26558" xr:uid="{28E46E9E-8B0C-4098-BBDF-63BBC3B42520}"/>
    <cellStyle name="Comma 7 2 2 2 2 5" xfId="4262" xr:uid="{0243E97E-C926-436B-8727-66DF406738AD}"/>
    <cellStyle name="Comma 7 2 2 2 2 5 2" xfId="9034" xr:uid="{A8E45C93-4B20-4E43-87B3-8C7477A17BD3}"/>
    <cellStyle name="Comma 7 2 2 2 2 5 2 2" xfId="19414" xr:uid="{271900A1-0EFA-4C61-A8F0-FE6B09544BFB}"/>
    <cellStyle name="Comma 7 2 2 2 2 5 2 3" xfId="31038" xr:uid="{AA539B6E-4723-4789-AC85-1CFE67B89BFD}"/>
    <cellStyle name="Comma 7 2 2 2 2 5 2 4" xfId="30740" xr:uid="{9E89B3B5-DBDF-44A9-AA99-6000B493F40F}"/>
    <cellStyle name="Comma 7 2 2 2 2 5 3" xfId="11867" xr:uid="{F5D81B69-13BA-471C-9C12-C510DCAC0DF7}"/>
    <cellStyle name="Comma 7 2 2 2 2 5 3 2" xfId="22247" xr:uid="{CB0AF474-8390-4209-9104-6A8E86D8E350}"/>
    <cellStyle name="Comma 7 2 2 2 2 5 4" xfId="28741" xr:uid="{EA19C7E8-652F-47FF-AC00-1FC49789F6DE}"/>
    <cellStyle name="Comma 7 2 2 2 2 5 5" xfId="27320" xr:uid="{E70C4BDB-2623-4DBB-A3EF-76F0950EDEFF}"/>
    <cellStyle name="Comma 7 2 2 2 2 5 6" xfId="16581" xr:uid="{FA33C490-55B2-411E-9C14-F9FED3675DA5}"/>
    <cellStyle name="Comma 7 2 2 2 2 6" xfId="5604" xr:uid="{B95C3FE5-AEED-4C7E-98FF-7D7759036B02}"/>
    <cellStyle name="Comma 7 2 2 2 2 6 2" xfId="29721" xr:uid="{A9AFC85D-8C0D-4130-B886-7E8359B0A603}"/>
    <cellStyle name="Comma 7 2 2 2 2 6 2 2" xfId="30969" xr:uid="{8CEB5E9E-E0FF-4F20-96AA-69D70D0E860D}"/>
    <cellStyle name="Comma 7 2 2 2 2 7" xfId="23400" xr:uid="{5085FF0F-A10D-47CF-A823-16227AEA7CDF}"/>
    <cellStyle name="Comma 7 2 2 2 2 8" xfId="13086" xr:uid="{9F2FE8E8-CDEC-41BA-AA88-B7120368463F}"/>
    <cellStyle name="Comma 7 2 2 2 3" xfId="1720" xr:uid="{00000000-0005-0000-0000-000097020000}"/>
    <cellStyle name="Comma 7 2 2 2 3 2" xfId="3054" xr:uid="{00000000-0005-0000-0000-000007020000}"/>
    <cellStyle name="Comma 7 2 2 2 3 2 2" xfId="8134" xr:uid="{9DD8EB86-AB9D-4563-98E5-8E6000631C18}"/>
    <cellStyle name="Comma 7 2 2 2 3 2 2 2" xfId="28810" xr:uid="{B385DFB9-B51E-4EB7-B120-DA7AE5FC2B15}"/>
    <cellStyle name="Comma 7 2 2 2 3 2 2 2 2" xfId="31222" xr:uid="{64669DDE-E9DA-4EAC-840F-300D8458696F}"/>
    <cellStyle name="Comma 7 2 2 2 3 2 2 2 3" xfId="30742" xr:uid="{9BE22F56-5609-4E7F-8914-A50524A8AE51}"/>
    <cellStyle name="Comma 7 2 2 2 3 2 2 3" xfId="26428" xr:uid="{0C944FA2-06FD-488E-AACC-A9FABAD68813}"/>
    <cellStyle name="Comma 7 2 2 2 3 2 2 4" xfId="18514" xr:uid="{CD806919-8E08-4504-A736-0D4A4A2901C4}"/>
    <cellStyle name="Comma 7 2 2 2 3 2 3" xfId="10967" xr:uid="{BB3C8586-BB0C-4196-8BB3-1848EEAC36ED}"/>
    <cellStyle name="Comma 7 2 2 2 3 2 3 2" xfId="21347" xr:uid="{E18B5B2D-F19B-44C0-8D63-ACE6C90EA1DB}"/>
    <cellStyle name="Comma 7 2 2 2 3 2 4" xfId="25727" xr:uid="{B5ACEDD6-C652-4A8C-BF3A-4FA86FBB5315}"/>
    <cellStyle name="Comma 7 2 2 2 3 2 5" xfId="15681" xr:uid="{871FA3D3-09D6-4A00-AADD-E64EB377789A}"/>
    <cellStyle name="Comma 7 2 2 2 3 3" xfId="3647" xr:uid="{00000000-0005-0000-0000-000097020000}"/>
    <cellStyle name="Comma 7 2 2 2 3 4" xfId="4407" xr:uid="{2E431FD9-BDF8-4500-8041-84C831D3FB1C}"/>
    <cellStyle name="Comma 7 2 2 2 3 4 2" xfId="9179" xr:uid="{F943D953-EB9B-4C27-86D3-A0F6B8DC61E1}"/>
    <cellStyle name="Comma 7 2 2 2 3 4 2 2" xfId="19559" xr:uid="{B9C0123D-1762-4075-A637-E47C3ABE72BD}"/>
    <cellStyle name="Comma 7 2 2 2 3 4 2 3" xfId="31073" xr:uid="{D38E3B53-D156-4B44-AB59-891FBD40DA19}"/>
    <cellStyle name="Comma 7 2 2 2 3 4 2 4" xfId="30741" xr:uid="{5EC7C62E-B9BD-4D62-B823-6C633004A8F9}"/>
    <cellStyle name="Comma 7 2 2 2 3 4 3" xfId="12012" xr:uid="{09519B91-43A5-4736-9A80-12426DFEF32E}"/>
    <cellStyle name="Comma 7 2 2 2 3 4 3 2" xfId="22392" xr:uid="{C5EADA94-1AF1-4C0D-A8DE-9A0B643DA124}"/>
    <cellStyle name="Comma 7 2 2 2 3 4 4" xfId="16726" xr:uid="{C0CDE725-0551-42E7-9E11-26E086BBA0C0}"/>
    <cellStyle name="Comma 7 2 2 2 3 5" xfId="5605" xr:uid="{EB5E47A5-1D56-4711-A77C-730EE2D92D9D}"/>
    <cellStyle name="Comma 7 2 2 2 3 5 2" xfId="29712" xr:uid="{727D4473-6337-4C2B-993C-B70A69606063}"/>
    <cellStyle name="Comma 7 2 2 2 3 5 2 2" xfId="30970" xr:uid="{0009754D-8DF5-4501-AFC6-1CE7BF8EF82E}"/>
    <cellStyle name="Comma 7 2 2 2 3 6" xfId="23409" xr:uid="{47952A56-731E-4568-8AC9-70821F472697}"/>
    <cellStyle name="Comma 7 2 2 2 3 7" xfId="13561" xr:uid="{A2940E49-EF08-48B9-9AB5-FB9094CB5DF9}"/>
    <cellStyle name="Comma 7 2 2 2 4" xfId="1718" xr:uid="{00000000-0005-0000-0000-000098020000}"/>
    <cellStyle name="Comma 7 2 2 2 4 2" xfId="3052" xr:uid="{00000000-0005-0000-0000-000008020000}"/>
    <cellStyle name="Comma 7 2 2 2 4 2 2" xfId="8132" xr:uid="{AB1CD1AD-1E91-44E1-B630-75F307F482D7}"/>
    <cellStyle name="Comma 7 2 2 2 4 2 2 2" xfId="28809" xr:uid="{3D7BA444-D91E-48BE-ACD3-8C3C6475D6F6}"/>
    <cellStyle name="Comma 7 2 2 2 4 2 2 3" xfId="26042" xr:uid="{2D6EC994-F9D1-4D88-85E3-400361CD3E71}"/>
    <cellStyle name="Comma 7 2 2 2 4 2 2 4" xfId="18512" xr:uid="{5E2290D4-61F6-49AA-959E-BF3F80A80385}"/>
    <cellStyle name="Comma 7 2 2 2 4 2 3" xfId="10965" xr:uid="{E95DFD0E-0FDC-41FB-9F9E-3AA9CC5983E8}"/>
    <cellStyle name="Comma 7 2 2 2 4 2 3 2" xfId="21345" xr:uid="{41DF47FF-D47A-4176-8050-1F40AF0DFBCB}"/>
    <cellStyle name="Comma 7 2 2 2 4 2 4" xfId="27608" xr:uid="{75B40BA1-7099-4CA1-BC3F-36DC47B08B52}"/>
    <cellStyle name="Comma 7 2 2 2 4 2 5" xfId="15679" xr:uid="{C4C561E7-493C-4F4B-95F5-94C5F431824E}"/>
    <cellStyle name="Comma 7 2 2 2 4 3" xfId="3706" xr:uid="{00000000-0005-0000-0000-000098020000}"/>
    <cellStyle name="Comma 7 2 2 2 4 4" xfId="5603" xr:uid="{77DE114E-6658-4730-9B87-A9E53C509435}"/>
    <cellStyle name="Comma 7 2 2 2 4 4 2" xfId="29951" xr:uid="{896A5489-FC9F-470C-A32A-715D7DC9DC2F}"/>
    <cellStyle name="Comma 7 2 2 2 4 5" xfId="25221" xr:uid="{58391C3F-A9C4-4E5F-A8EB-EA62F091FF79}"/>
    <cellStyle name="Comma 7 2 2 2 4 6" xfId="13559" xr:uid="{08E8E22D-05EC-45F3-BFE8-16F150F1890A}"/>
    <cellStyle name="Comma 7 2 2 2 5" xfId="2647" xr:uid="{00000000-0005-0000-0000-000009020000}"/>
    <cellStyle name="Comma 7 2 2 2 5 2" xfId="5909" xr:uid="{3C3E7EC7-2184-4691-9AC4-BDB33C4ED1A8}"/>
    <cellStyle name="Comma 7 2 2 2 5 2 2" xfId="28585" xr:uid="{58418669-99BA-4CC0-89B2-EE7B777B1FC5}"/>
    <cellStyle name="Comma 7 2 2 2 5 2 2 2" xfId="31209" xr:uid="{41DF6F33-8D60-4576-8FB0-D042E3C8EBFB}"/>
    <cellStyle name="Comma 7 2 2 2 5 2 2 3" xfId="30743" xr:uid="{9A76BCD1-2FA8-476D-82A1-5C281FED076E}"/>
    <cellStyle name="Comma 7 2 2 2 5 2 3" xfId="26962" xr:uid="{2E4783B7-30FA-4DF3-A8A8-7F2E7330E9AB}"/>
    <cellStyle name="Comma 7 2 2 2 5 2 4" xfId="15319" xr:uid="{CC3BBC91-880B-4E9A-9856-C6A55F06FCDC}"/>
    <cellStyle name="Comma 7 2 2 2 5 3" xfId="7772" xr:uid="{594F0663-D5C0-4184-AA77-23A98EB4909A}"/>
    <cellStyle name="Comma 7 2 2 2 5 3 2" xfId="18152" xr:uid="{F98244C6-A9C1-4AA5-A5BC-4BB73E16B1FA}"/>
    <cellStyle name="Comma 7 2 2 2 5 4" xfId="10605" xr:uid="{E82D3956-4897-4A18-B09C-1BFA6B770C54}"/>
    <cellStyle name="Comma 7 2 2 2 5 4 2" xfId="20985" xr:uid="{E91407A8-0454-4D32-A5DD-9768137D237E}"/>
    <cellStyle name="Comma 7 2 2 2 5 5" xfId="23602" xr:uid="{FABF15D8-569C-4CFC-8451-848202E878C5}"/>
    <cellStyle name="Comma 7 2 2 2 5 6" xfId="13043" xr:uid="{374EFE4A-1C81-4856-B341-0B602A76181A}"/>
    <cellStyle name="Comma 7 2 2 2 6" xfId="2282" xr:uid="{00000000-0005-0000-0000-000004020000}"/>
    <cellStyle name="Comma 7 2 2 2 6 2" xfId="7409" xr:uid="{168806BB-5577-467B-9EFD-BDB65CE01807}"/>
    <cellStyle name="Comma 7 2 2 2 6 2 2" xfId="17789" xr:uid="{AC04DF24-D782-4A35-B236-16DBE715C972}"/>
    <cellStyle name="Comma 7 2 2 2 6 3" xfId="10242" xr:uid="{60D0F18A-088C-4CCE-A311-90E2133F75F2}"/>
    <cellStyle name="Comma 7 2 2 2 6 3 2" xfId="20622" xr:uid="{7E6022F5-D3A5-49DB-B8BB-23E514AF7075}"/>
    <cellStyle name="Comma 7 2 2 2 6 4" xfId="24264" xr:uid="{1EDF11DD-A7B8-4F1F-96B9-8BF7D019E926}"/>
    <cellStyle name="Comma 7 2 2 2 6 5" xfId="27303" xr:uid="{26D9E928-3AF4-42C9-918B-AE407327BB9B}"/>
    <cellStyle name="Comma 7 2 2 2 6 6" xfId="14956" xr:uid="{973B851B-8A9D-43D2-B41E-1265712A64F2}"/>
    <cellStyle name="Comma 7 2 2 2 7" xfId="3821" xr:uid="{B8F574E2-AA25-4E75-8215-ABE80016DC4D}"/>
    <cellStyle name="Comma 7 2 2 2 7 2" xfId="8654" xr:uid="{4FA3556E-1B0E-4D67-9E2F-008758AE01B9}"/>
    <cellStyle name="Comma 7 2 2 2 7 2 2" xfId="19034" xr:uid="{1DECBD5F-327B-41D5-9E46-9B338D812278}"/>
    <cellStyle name="Comma 7 2 2 2 7 3" xfId="11487" xr:uid="{344B12EC-92A0-40BE-9459-BDC2347AA1F3}"/>
    <cellStyle name="Comma 7 2 2 2 7 3 2" xfId="21867" xr:uid="{595064FF-5F6C-4022-91BC-54F4D3075E0A}"/>
    <cellStyle name="Comma 7 2 2 2 7 4" xfId="26878" xr:uid="{F3A1A5D8-CA04-472B-AD7D-DFF1D62D4585}"/>
    <cellStyle name="Comma 7 2 2 2 7 5" xfId="27212" xr:uid="{B048532B-A1AA-4267-9760-4ACB46AEED3E}"/>
    <cellStyle name="Comma 7 2 2 2 7 6" xfId="16201" xr:uid="{D7811C68-5C55-46D5-8647-4EBADA1BB060}"/>
    <cellStyle name="Comma 7 2 2 2 8" xfId="4895" xr:uid="{A421A44B-2F81-4574-89CF-D30CACCE2996}"/>
    <cellStyle name="Comma 7 2 2 2 8 2" xfId="14187" xr:uid="{11F13325-9DFF-4406-82C5-8E23844CC804}"/>
    <cellStyle name="Comma 7 2 2 2 9" xfId="6640" xr:uid="{C1FD302E-3F56-4D26-903D-69765C369B3D}"/>
    <cellStyle name="Comma 7 2 2 2 9 2" xfId="17020" xr:uid="{4A3111C2-4426-4DC4-9FFA-F6EEDB9D3103}"/>
    <cellStyle name="Comma 7 2 2 3" xfId="506" xr:uid="{00000000-0005-0000-0000-000099020000}"/>
    <cellStyle name="Comma 7 2 2 3 10" xfId="12672" xr:uid="{AD8FCEDE-D8F7-4B20-BDF8-83F9CA2032CA}"/>
    <cellStyle name="Comma 7 2 2 3 2" xfId="1722" xr:uid="{00000000-0005-0000-0000-00009A020000}"/>
    <cellStyle name="Comma 7 2 2 3 2 2" xfId="3055" xr:uid="{00000000-0005-0000-0000-00000B020000}"/>
    <cellStyle name="Comma 7 2 2 3 2 2 2" xfId="8135" xr:uid="{FDC43637-5505-4108-A063-F76F7F5EE2B1}"/>
    <cellStyle name="Comma 7 2 2 3 2 2 2 2" xfId="28811" xr:uid="{49294946-5434-40E0-B5D3-3686A8C5E893}"/>
    <cellStyle name="Comma 7 2 2 3 2 2 2 3" xfId="26250" xr:uid="{21E4736D-B08C-4A8A-B8A0-D12488E99211}"/>
    <cellStyle name="Comma 7 2 2 3 2 2 2 4" xfId="18515" xr:uid="{6459E389-DC17-4864-B565-2999C057BAC4}"/>
    <cellStyle name="Comma 7 2 2 3 2 2 3" xfId="10968" xr:uid="{68428AFE-C195-434D-89F7-C72834FEFBF3}"/>
    <cellStyle name="Comma 7 2 2 3 2 2 3 2" xfId="21348" xr:uid="{48A368FF-CF4B-4883-B34E-5D734DD48F83}"/>
    <cellStyle name="Comma 7 2 2 3 2 2 4" xfId="25757" xr:uid="{4715D39D-6099-4650-A8C8-B4F509D215AD}"/>
    <cellStyle name="Comma 7 2 2 3 2 2 5" xfId="15682" xr:uid="{D877CD2A-4C7F-4C87-9AE9-5ECD43C5D9BF}"/>
    <cellStyle name="Comma 7 2 2 3 2 3" xfId="3660" xr:uid="{00000000-0005-0000-0000-00009A020000}"/>
    <cellStyle name="Comma 7 2 2 3 2 4" xfId="5606" xr:uid="{F2C21B10-845E-4AC6-B077-E2669363A096}"/>
    <cellStyle name="Comma 7 2 2 3 2 4 2" xfId="29952" xr:uid="{D1E25D06-EBB3-4F98-B33B-12157C3439B0}"/>
    <cellStyle name="Comma 7 2 2 3 2 5" xfId="25148" xr:uid="{7D6ACC14-6C55-49B6-8559-C16E994917CA}"/>
    <cellStyle name="Comma 7 2 2 3 2 6" xfId="13562" xr:uid="{16BCFE47-E61A-41F6-8483-69C4078089DB}"/>
    <cellStyle name="Comma 7 2 2 3 3" xfId="1723" xr:uid="{00000000-0005-0000-0000-00009B020000}"/>
    <cellStyle name="Comma 7 2 2 3 3 2" xfId="2677" xr:uid="{00000000-0005-0000-0000-00000C020000}"/>
    <cellStyle name="Comma 7 2 2 3 3 2 2" xfId="7801" xr:uid="{DF6CA789-4DE1-45D0-BDAF-3D8F804FE9FA}"/>
    <cellStyle name="Comma 7 2 2 3 3 2 2 2" xfId="18181" xr:uid="{0AC53ECD-88D9-43D1-B57F-0DA34582FB5C}"/>
    <cellStyle name="Comma 7 2 2 3 3 2 3" xfId="10634" xr:uid="{CA9C5A46-7930-428C-8A09-2292D1634FA8}"/>
    <cellStyle name="Comma 7 2 2 3 3 2 3 2" xfId="21014" xr:uid="{43B5C597-4556-420A-8485-9148A41BC6BF}"/>
    <cellStyle name="Comma 7 2 2 3 3 2 4" xfId="15348" xr:uid="{FF6B8561-0DBC-45D9-8E58-3EF3059F7A44}"/>
    <cellStyle name="Comma 7 2 2 3 3 2 5" xfId="30435" xr:uid="{05238282-1775-49FC-85C1-8ED1502C2358}"/>
    <cellStyle name="Comma 7 2 2 3 3 3" xfId="3608" xr:uid="{00000000-0005-0000-0000-00009B020000}"/>
    <cellStyle name="Comma 7 2 2 3 3 4" xfId="5607" xr:uid="{BC4ED24D-C538-4B6F-951C-1BD6831C47CE}"/>
    <cellStyle name="Comma 7 2 2 3 3 4 2" xfId="29903" xr:uid="{8D00CB34-EEFC-4608-9CEE-C41B70B1020A}"/>
    <cellStyle name="Comma 7 2 2 3 3 5" xfId="23730" xr:uid="{5BC7F251-15BA-4BEA-B372-4A43F049C81F}"/>
    <cellStyle name="Comma 7 2 2 3 3 6" xfId="13085" xr:uid="{65046EA5-B577-4019-B32B-66A9B5D671AC}"/>
    <cellStyle name="Comma 7 2 2 3 4" xfId="1721" xr:uid="{00000000-0005-0000-0000-00009C020000}"/>
    <cellStyle name="Comma 7 2 2 3 4 2" xfId="4653" xr:uid="{5356B861-7AE1-4E33-8A08-0DE134BEFE34}"/>
    <cellStyle name="Comma 7 2 2 3 4 2 2" xfId="9405" xr:uid="{C61F9AEB-2CF2-45AB-8439-B80D44269620}"/>
    <cellStyle name="Comma 7 2 2 3 4 2 2 2" xfId="19785" xr:uid="{3B27F928-8CE1-4D67-AD96-FCB9AC8D097C}"/>
    <cellStyle name="Comma 7 2 2 3 4 2 3" xfId="12238" xr:uid="{B4521F81-AD1D-4AFF-80B3-261CD4D0205C}"/>
    <cellStyle name="Comma 7 2 2 3 4 2 3 2" xfId="22618" xr:uid="{5677930C-C401-4645-830D-A0B77C4C5D24}"/>
    <cellStyle name="Comma 7 2 2 3 4 2 4" xfId="27839" xr:uid="{7241895C-BB31-41E7-8E3B-F88BE0AC858A}"/>
    <cellStyle name="Comma 7 2 2 3 4 2 5" xfId="27521" xr:uid="{B67D4C20-6BD0-4B33-8818-C8EF6F28CD13}"/>
    <cellStyle name="Comma 7 2 2 3 4 2 6" xfId="16952" xr:uid="{B8D7D11B-AD17-4B7D-9F45-79219B68447A}"/>
    <cellStyle name="Comma 7 2 2 3 4 3" xfId="23414" xr:uid="{B3D99E58-3E40-48D6-AE5D-5AA65E3459AF}"/>
    <cellStyle name="Comma 7 2 2 3 5" xfId="4128" xr:uid="{877DD0B7-91C8-4047-8AB6-6A0439980FEB}"/>
    <cellStyle name="Comma 7 2 2 3 5 2" xfId="8900" xr:uid="{508AE782-02EB-43C0-B39B-7479CE7035C5}"/>
    <cellStyle name="Comma 7 2 2 3 5 2 2" xfId="29008" xr:uid="{56E699DF-9D15-4187-925C-C45DA86ACF35}"/>
    <cellStyle name="Comma 7 2 2 3 5 2 3" xfId="27386" xr:uid="{39450833-A300-4B1D-A9D8-61A6D6F6F351}"/>
    <cellStyle name="Comma 7 2 2 3 5 2 4" xfId="19280" xr:uid="{08EEC60C-0099-4E6B-80B6-8C5B3885AA62}"/>
    <cellStyle name="Comma 7 2 2 3 5 2 5" xfId="31012" xr:uid="{E512D330-B569-42B6-B9FD-CEFB02E870B3}"/>
    <cellStyle name="Comma 7 2 2 3 5 3" xfId="11733" xr:uid="{C64CFF5A-B182-4A4F-BA3A-F22E702A79C9}"/>
    <cellStyle name="Comma 7 2 2 3 5 3 2" xfId="22113" xr:uid="{14E9F653-AE5C-4638-A4B3-0B269A475DAB}"/>
    <cellStyle name="Comma 7 2 2 3 5 4" xfId="26889" xr:uid="{B69E732D-8DB3-42AC-96F1-7CDB6781D1AE}"/>
    <cellStyle name="Comma 7 2 2 3 5 5" xfId="16447" xr:uid="{4209CE48-A415-4F6C-8913-F6CCC6C937C6}"/>
    <cellStyle name="Comma 7 2 2 3 6" xfId="4896" xr:uid="{D878CDF5-7139-4AE6-BD55-5F63DCE4E7EC}"/>
    <cellStyle name="Comma 7 2 2 3 6 2" xfId="26019" xr:uid="{A8A868A9-3F59-47A1-AD5E-86D633A124B0}"/>
    <cellStyle name="Comma 7 2 2 3 6 3" xfId="28561" xr:uid="{383A136F-0150-476E-BFCB-F08B3B3269E0}"/>
    <cellStyle name="Comma 7 2 2 3 6 4" xfId="14188" xr:uid="{D18CF7B1-2A7B-4E39-BF5C-0BCE434C80AE}"/>
    <cellStyle name="Comma 7 2 2 3 7" xfId="6641" xr:uid="{D8872408-E6CD-4F1C-BAC2-A1BB6E368BAD}"/>
    <cellStyle name="Comma 7 2 2 3 7 2" xfId="26401" xr:uid="{3942AAA6-0FB2-446F-A804-53E939F1C7FD}"/>
    <cellStyle name="Comma 7 2 2 3 7 3" xfId="25993" xr:uid="{EA0CE032-A618-4632-8989-F8BBC25A4014}"/>
    <cellStyle name="Comma 7 2 2 3 7 4" xfId="17021" xr:uid="{A49136E5-4F8C-4C15-BA3B-8BB7F5B11DF4}"/>
    <cellStyle name="Comma 7 2 2 3 8" xfId="9474" xr:uid="{9720792E-05E4-4E0E-AF59-45DF63CACFC8}"/>
    <cellStyle name="Comma 7 2 2 3 8 2" xfId="19854" xr:uid="{6CA6B623-5B51-4DC1-9D5B-071502C6844E}"/>
    <cellStyle name="Comma 7 2 2 3 9" xfId="24195" xr:uid="{1E1A7BCD-344F-44B6-BD92-656BCA728504}"/>
    <cellStyle name="Comma 7 2 2 4" xfId="1724" xr:uid="{00000000-0005-0000-0000-00009D020000}"/>
    <cellStyle name="Comma 7 2 2 4 2" xfId="3056" xr:uid="{00000000-0005-0000-0000-00000D020000}"/>
    <cellStyle name="Comma 7 2 2 4 2 2" xfId="8136" xr:uid="{79932F5E-9580-48F1-8529-90BCD53E877D}"/>
    <cellStyle name="Comma 7 2 2 4 2 2 2" xfId="28812" xr:uid="{8088152D-8BD2-4879-A03F-A4091A89BE31}"/>
    <cellStyle name="Comma 7 2 2 4 2 2 2 2" xfId="31223" xr:uid="{510942B6-0D2C-405B-ABD3-31DD104B2B1D}"/>
    <cellStyle name="Comma 7 2 2 4 2 2 2 3" xfId="30745" xr:uid="{3CE79F9A-1CEF-4341-8F09-994E691C3E10}"/>
    <cellStyle name="Comma 7 2 2 4 2 2 3" xfId="26527" xr:uid="{5B02E49F-8440-4266-9801-4CAA6E4A26A9}"/>
    <cellStyle name="Comma 7 2 2 4 2 2 4" xfId="18516" xr:uid="{D7CBCCF5-8558-455B-A543-8CE073895AFD}"/>
    <cellStyle name="Comma 7 2 2 4 2 3" xfId="10969" xr:uid="{A2A86666-6078-442D-B35E-F7D351511B16}"/>
    <cellStyle name="Comma 7 2 2 4 2 3 2" xfId="21349" xr:uid="{C2A68EA7-6557-4E95-9A49-BED1CFA33D9A}"/>
    <cellStyle name="Comma 7 2 2 4 2 4" xfId="25662" xr:uid="{9629754C-A6E0-498B-8488-5138591471D4}"/>
    <cellStyle name="Comma 7 2 2 4 2 5" xfId="15683" xr:uid="{7DE48EB4-3A3C-4CF8-AD0F-9988B6357B55}"/>
    <cellStyle name="Comma 7 2 2 4 3" xfId="3679" xr:uid="{00000000-0005-0000-0000-00009D020000}"/>
    <cellStyle name="Comma 7 2 2 4 4" xfId="4408" xr:uid="{2884BD95-8C96-4C48-BFE0-B4B8C01AC220}"/>
    <cellStyle name="Comma 7 2 2 4 4 2" xfId="9180" xr:uid="{51D2ED3C-38AC-433A-8617-49E6706C9BEB}"/>
    <cellStyle name="Comma 7 2 2 4 4 2 2" xfId="19560" xr:uid="{EB9E0A14-A346-4595-B7BB-C9951BF96F16}"/>
    <cellStyle name="Comma 7 2 2 4 4 2 3" xfId="31074" xr:uid="{786407AF-304B-44BB-91C9-41B73DBEF52E}"/>
    <cellStyle name="Comma 7 2 2 4 4 2 4" xfId="30744" xr:uid="{5E54725C-897D-40F1-8695-19F030094CFB}"/>
    <cellStyle name="Comma 7 2 2 4 4 3" xfId="12013" xr:uid="{074143B9-EF08-49BE-8B75-306F0534EF6B}"/>
    <cellStyle name="Comma 7 2 2 4 4 3 2" xfId="22393" xr:uid="{3FECC5C3-10F9-4369-9243-B299ED0F971F}"/>
    <cellStyle name="Comma 7 2 2 4 4 4" xfId="27637" xr:uid="{56D38DD3-ADC5-4B8B-88E4-C6F4CB1740A2}"/>
    <cellStyle name="Comma 7 2 2 4 4 5" xfId="26101" xr:uid="{00EEF17C-FBC2-431A-A330-61A8937C351F}"/>
    <cellStyle name="Comma 7 2 2 4 4 6" xfId="16727" xr:uid="{1EECA979-426B-44BC-8F1B-4D50B564DF24}"/>
    <cellStyle name="Comma 7 2 2 4 5" xfId="5608" xr:uid="{AA8E1380-6EDE-4CFE-9E40-364B1E2958CC}"/>
    <cellStyle name="Comma 7 2 2 4 5 2" xfId="29694" xr:uid="{C51DD962-D486-41B6-AEF9-F352089D8979}"/>
    <cellStyle name="Comma 7 2 2 4 5 2 2" xfId="30971" xr:uid="{B554B0FB-577C-43D4-A599-63A4BA115F07}"/>
    <cellStyle name="Comma 7 2 2 4 6" xfId="23540" xr:uid="{6D5C53B2-FBEB-459F-9948-CB95D208CCAF}"/>
    <cellStyle name="Comma 7 2 2 4 7" xfId="13563" xr:uid="{C2F9C43F-40DF-4C76-97DD-2A17504A1907}"/>
    <cellStyle name="Comma 7 2 2 5" xfId="1725" xr:uid="{00000000-0005-0000-0000-00009E020000}"/>
    <cellStyle name="Comma 7 2 2 5 2" xfId="2874" xr:uid="{00000000-0005-0000-0000-00000E020000}"/>
    <cellStyle name="Comma 7 2 2 5 2 2" xfId="7991" xr:uid="{4F6B9913-684D-4727-8F75-69891E0FA4B4}"/>
    <cellStyle name="Comma 7 2 2 5 2 2 2" xfId="26733" xr:uid="{4DBFEF5A-2872-4625-9421-D24713D43C63}"/>
    <cellStyle name="Comma 7 2 2 5 2 2 2 2" xfId="31183" xr:uid="{FC14198E-000A-4F8E-9452-58AE2CA30190}"/>
    <cellStyle name="Comma 7 2 2 5 2 2 2 3" xfId="30746" xr:uid="{A5AC0F89-1883-4D8B-B375-FC2E34278669}"/>
    <cellStyle name="Comma 7 2 2 5 2 2 3" xfId="26063" xr:uid="{C7FAD55E-F70A-48BB-B368-DD9D077C9848}"/>
    <cellStyle name="Comma 7 2 2 5 2 2 4" xfId="18371" xr:uid="{52C4C18F-CE18-4336-BC90-203CB3284521}"/>
    <cellStyle name="Comma 7 2 2 5 2 3" xfId="10824" xr:uid="{86A97B90-213B-4491-B6A5-A7829C1DC02F}"/>
    <cellStyle name="Comma 7 2 2 5 2 3 2" xfId="21204" xr:uid="{3E5B3E22-8411-48E5-B009-F61566C96075}"/>
    <cellStyle name="Comma 7 2 2 5 2 4" xfId="27968" xr:uid="{D934AE7B-A4F7-45D2-9452-321EA8E1AD95}"/>
    <cellStyle name="Comma 7 2 2 5 2 5" xfId="15538" xr:uid="{99BA62F0-498E-4818-AE98-9AC3BADEA644}"/>
    <cellStyle name="Comma 7 2 2 5 3" xfId="3663" xr:uid="{00000000-0005-0000-0000-00009E020000}"/>
    <cellStyle name="Comma 7 2 2 5 4" xfId="5609" xr:uid="{55EE2DA4-A930-4586-860A-CC8C50FBE5EB}"/>
    <cellStyle name="Comma 7 2 2 5 4 2" xfId="29923" xr:uid="{A6817449-271B-4CF5-A4A3-F87834A3357F}"/>
    <cellStyle name="Comma 7 2 2 5 5" xfId="23493" xr:uid="{344966AD-C75E-4565-9D8C-65B71C58D1D3}"/>
    <cellStyle name="Comma 7 2 2 5 6" xfId="13370" xr:uid="{1239FB64-A269-4C61-9329-8F3A998CEBC3}"/>
    <cellStyle name="Comma 7 2 2 6" xfId="1717" xr:uid="{00000000-0005-0000-0000-00009F020000}"/>
    <cellStyle name="Comma 7 2 2 6 2" xfId="2552" xr:uid="{00000000-0005-0000-0000-00000F020000}"/>
    <cellStyle name="Comma 7 2 2 6 2 2" xfId="7677" xr:uid="{511DF218-10D3-41A3-89B2-F695E6F25ACC}"/>
    <cellStyle name="Comma 7 2 2 6 2 2 2" xfId="18057" xr:uid="{6004069A-33AE-4B86-B581-51C0F7D88F9C}"/>
    <cellStyle name="Comma 7 2 2 6 2 3" xfId="10510" xr:uid="{497BC43F-ABFB-46A9-A07C-8046F2D5D812}"/>
    <cellStyle name="Comma 7 2 2 6 2 3 2" xfId="20890" xr:uid="{5C3335A4-C0FD-452D-B831-470A2861F276}"/>
    <cellStyle name="Comma 7 2 2 6 2 4" xfId="27237" xr:uid="{1F324C63-9201-42AE-903D-289CC68FFA31}"/>
    <cellStyle name="Comma 7 2 2 6 2 5" xfId="26044" xr:uid="{86A3CDEC-0D3A-4062-A12C-B4566F55EDD6}"/>
    <cellStyle name="Comma 7 2 2 6 2 6" xfId="15224" xr:uid="{7DA14D5E-5C09-4907-AA5D-C6ADA3499B16}"/>
    <cellStyle name="Comma 7 2 2 6 3" xfId="2053" xr:uid="{00000000-0005-0000-0000-00009F020000}"/>
    <cellStyle name="Comma 7 2 2 6 4" xfId="5602" xr:uid="{60038AD0-6BE8-4865-B9B6-AD32EB2302CD}"/>
    <cellStyle name="Comma 7 2 2 6 4 2" xfId="29879" xr:uid="{E8ADF7C4-F8D2-4A89-906B-03E3C1A7B97B}"/>
    <cellStyle name="Comma 7 2 2 6 5" xfId="24800" xr:uid="{A5EB4658-B44E-47BD-80EB-AA6F6EDDBABE}"/>
    <cellStyle name="Comma 7 2 2 6 6" xfId="12940" xr:uid="{BE4D7BAC-6445-4734-AC38-348FDA98C210}"/>
    <cellStyle name="Comma 7 2 2 7" xfId="2246" xr:uid="{00000000-0005-0000-0000-000003020000}"/>
    <cellStyle name="Comma 7 2 2 7 2" xfId="7373" xr:uid="{0A111B7A-E81D-424D-93F3-A1B916F6B206}"/>
    <cellStyle name="Comma 7 2 2 7 2 2" xfId="25892" xr:uid="{3D667DB0-D6E6-4A70-BF42-4FBB51E74154}"/>
    <cellStyle name="Comma 7 2 2 7 2 2 2" xfId="31167" xr:uid="{868935A9-795E-4969-B715-257C032BF947}"/>
    <cellStyle name="Comma 7 2 2 7 2 2 3" xfId="30747" xr:uid="{C0A2DEC5-358A-4E0F-873B-906DEBD77BD4}"/>
    <cellStyle name="Comma 7 2 2 7 2 3" xfId="28630" xr:uid="{33470BA6-13F0-4CAA-8D70-DA911E3060B6}"/>
    <cellStyle name="Comma 7 2 2 7 2 4" xfId="17753" xr:uid="{044D9C97-1D62-4CAB-9159-3ACBE2736603}"/>
    <cellStyle name="Comma 7 2 2 7 3" xfId="10206" xr:uid="{1BC0BCFE-BB52-4B67-AA21-6840686D4F59}"/>
    <cellStyle name="Comma 7 2 2 7 3 2" xfId="20586" xr:uid="{8F17904A-0E3E-47D7-A407-A0DF32549C9E}"/>
    <cellStyle name="Comma 7 2 2 7 4" xfId="25079" xr:uid="{7D39C3BA-B1B2-41F6-BD33-4BBF2AF309A4}"/>
    <cellStyle name="Comma 7 2 2 7 5" xfId="14920" xr:uid="{F2893B11-4C57-4B13-910A-C78E21261ED0}"/>
    <cellStyle name="Comma 7 2 2 8" xfId="3869" xr:uid="{3E5C70AC-0E52-4D30-97B8-177BC30558FD}"/>
    <cellStyle name="Comma 7 2 2 8 2" xfId="8701" xr:uid="{1DF26086-E6D6-46BB-B3D5-9CA7B3E1C7BB}"/>
    <cellStyle name="Comma 7 2 2 8 2 2" xfId="19081" xr:uid="{822059CC-170D-49E2-A8CE-24D298477B31}"/>
    <cellStyle name="Comma 7 2 2 8 3" xfId="11534" xr:uid="{F6DFD62A-5711-43E9-8060-0F22CCA3C240}"/>
    <cellStyle name="Comma 7 2 2 8 3 2" xfId="21914" xr:uid="{58C42CCD-D5F7-42B2-9D23-79A52F8A1A51}"/>
    <cellStyle name="Comma 7 2 2 8 4" xfId="28302" xr:uid="{F97E2B0D-F2EA-4A21-8D3C-320537C9CB57}"/>
    <cellStyle name="Comma 7 2 2 8 5" xfId="28030" xr:uid="{9085F826-80DB-438C-B89D-6546D59AF92F}"/>
    <cellStyle name="Comma 7 2 2 8 6" xfId="16248" xr:uid="{D3E7F2A1-878F-4CC9-8BAC-43A374FE8C04}"/>
    <cellStyle name="Comma 7 2 2 9" xfId="4894" xr:uid="{4DFEC7DB-B081-428A-8B77-89C1B1AA1200}"/>
    <cellStyle name="Comma 7 2 2 9 2" xfId="26376" xr:uid="{9BB1FB6C-B00A-4ACE-BB8F-92CA74CD27D6}"/>
    <cellStyle name="Comma 7 2 2 9 3" xfId="28245" xr:uid="{FAF7AA94-202C-4370-BBA3-E9C59EA1FA8A}"/>
    <cellStyle name="Comma 7 2 2 9 4" xfId="14186" xr:uid="{5A687EC5-4251-4604-8602-52EBD6AE30D7}"/>
    <cellStyle name="Comma 7 2 3" xfId="507" xr:uid="{00000000-0005-0000-0000-0000A0020000}"/>
    <cellStyle name="Comma 7 2 3 10" xfId="9475" xr:uid="{9A1EE7D6-C029-4AB9-A969-2BA6818C8415}"/>
    <cellStyle name="Comma 7 2 3 10 2" xfId="19855" xr:uid="{51A573A9-F72F-4EF7-8550-32B5AF735BD6}"/>
    <cellStyle name="Comma 7 2 3 11" xfId="23200" xr:uid="{A3085440-9DAC-41F5-B662-E357843B7000}"/>
    <cellStyle name="Comma 7 2 3 12" xfId="12513" xr:uid="{28831415-CA58-4F90-B505-6EF8E940A66B}"/>
    <cellStyle name="Comma 7 2 3 2" xfId="1727" xr:uid="{00000000-0005-0000-0000-0000A1020000}"/>
    <cellStyle name="Comma 7 2 3 2 2" xfId="3058" xr:uid="{00000000-0005-0000-0000-000012020000}"/>
    <cellStyle name="Comma 7 2 3 2 2 2" xfId="6166" xr:uid="{3D1BB39A-3BE3-4005-9137-0D2C1CF87CF9}"/>
    <cellStyle name="Comma 7 2 3 2 2 2 2" xfId="25761" xr:uid="{316FF5C7-2B37-4870-B6B2-DFE4297A211E}"/>
    <cellStyle name="Comma 7 2 3 2 2 2 2 2" xfId="26439" xr:uid="{0BA1EC53-1CE3-4703-B000-7F9D92004D12}"/>
    <cellStyle name="Comma 7 2 3 2 2 2 2 3" xfId="31163" xr:uid="{C56FF428-67DB-4E35-8FFF-769DCB0D3C42}"/>
    <cellStyle name="Comma 7 2 3 2 2 2 3" xfId="28540" xr:uid="{E85FCAA5-7D0F-4031-91D6-C7896D217910}"/>
    <cellStyle name="Comma 7 2 3 2 2 2 4" xfId="15685" xr:uid="{C1FBB8FC-223C-45A8-99CA-92BA6AF463C5}"/>
    <cellStyle name="Comma 7 2 3 2 2 3" xfId="8138" xr:uid="{2973F88F-A6E1-45E5-B16C-3F4539239A22}"/>
    <cellStyle name="Comma 7 2 3 2 2 3 2" xfId="18518" xr:uid="{D967F906-A1D0-4172-B366-44AF5DDC14C4}"/>
    <cellStyle name="Comma 7 2 3 2 2 4" xfId="10971" xr:uid="{8B31D45B-778C-4090-8F6C-83F37C85A7D2}"/>
    <cellStyle name="Comma 7 2 3 2 2 4 2" xfId="21351" xr:uid="{C7ADC56C-2AE9-4D69-B395-4FDC3C4D1559}"/>
    <cellStyle name="Comma 7 2 3 2 2 5" xfId="23425" xr:uid="{A678EA77-348C-42CF-BBAD-179C4B03D329}"/>
    <cellStyle name="Comma 7 2 3 2 2 5 2" xfId="30071" xr:uid="{CA91868D-1CB6-464E-8CBF-4DCD3DCE018A}"/>
    <cellStyle name="Comma 7 2 3 2 2 6" xfId="28624" xr:uid="{3E47D2C0-5F25-4679-93BB-CCDF18DDD730}"/>
    <cellStyle name="Comma 7 2 3 2 2 7" xfId="13565" xr:uid="{E4A03419-9976-4CDD-BE52-9C868E540586}"/>
    <cellStyle name="Comma 7 2 3 2 3" xfId="2679" xr:uid="{00000000-0005-0000-0000-000011020000}"/>
    <cellStyle name="Comma 7 2 3 2 3 2" xfId="7803" xr:uid="{B0EBD1CB-FB67-4C13-8BE8-49AF77AFAE80}"/>
    <cellStyle name="Comma 7 2 3 2 3 2 2" xfId="26444" xr:uid="{84B21BBA-EEFF-4F82-B9D0-0102C2AA2028}"/>
    <cellStyle name="Comma 7 2 3 2 3 2 3" xfId="28099" xr:uid="{E2998CDD-8A94-4A0D-A7EC-C6F4E022FA6E}"/>
    <cellStyle name="Comma 7 2 3 2 3 2 4" xfId="18183" xr:uid="{5C0C3576-2C95-4198-A4E7-84111A4C940E}"/>
    <cellStyle name="Comma 7 2 3 2 3 3" xfId="10636" xr:uid="{CA16C7B1-DF6A-4EBB-B787-C0D297536080}"/>
    <cellStyle name="Comma 7 2 3 2 3 3 2" xfId="21016" xr:uid="{DE856001-DDF3-41DB-8B31-FF6E1CF1FF49}"/>
    <cellStyle name="Comma 7 2 3 2 3 4" xfId="24725" xr:uid="{3D1B4EA1-45C2-437A-B500-A52569CE8785}"/>
    <cellStyle name="Comma 7 2 3 2 3 5" xfId="15350" xr:uid="{C3C939CB-FB45-4728-982A-733B2CDD9502}"/>
    <cellStyle name="Comma 7 2 3 2 4" xfId="3571" xr:uid="{00000000-0005-0000-0000-0000A1020000}"/>
    <cellStyle name="Comma 7 2 3 2 4 2" xfId="27493" xr:uid="{E74C66D3-BDDD-4527-9E91-499D01B416C2}"/>
    <cellStyle name="Comma 7 2 3 2 4 3" xfId="26595" xr:uid="{6A9E456A-B61A-489A-9460-E446CE99DB04}"/>
    <cellStyle name="Comma 7 2 3 2 5" xfId="4263" xr:uid="{2A99CC70-A246-4DA0-9BEB-785BD96D665B}"/>
    <cellStyle name="Comma 7 2 3 2 5 2" xfId="9035" xr:uid="{A74E6E0D-F160-4EDC-A927-A8D788DDB4A0}"/>
    <cellStyle name="Comma 7 2 3 2 5 2 2" xfId="19415" xr:uid="{BD96A8F4-C2A0-41F4-9E4C-83662DAB7A81}"/>
    <cellStyle name="Comma 7 2 3 2 5 2 3" xfId="31039" xr:uid="{75B026AB-7DD8-43E2-9850-05B56B1C9A25}"/>
    <cellStyle name="Comma 7 2 3 2 5 2 4" xfId="30748" xr:uid="{3152E72E-1085-4AC3-8737-1EDAD6857F17}"/>
    <cellStyle name="Comma 7 2 3 2 5 3" xfId="11868" xr:uid="{176C1908-BD14-480D-8D63-CA0ED9B0AD99}"/>
    <cellStyle name="Comma 7 2 3 2 5 3 2" xfId="22248" xr:uid="{7922417B-368A-4540-B1BF-26A882939E9B}"/>
    <cellStyle name="Comma 7 2 3 2 5 4" xfId="27861" xr:uid="{FC47FD16-5367-4145-BA0C-07B44C4F0EBA}"/>
    <cellStyle name="Comma 7 2 3 2 5 5" xfId="27582" xr:uid="{CCAA9180-D060-4ED8-AF68-4C119E44468E}"/>
    <cellStyle name="Comma 7 2 3 2 5 6" xfId="16582" xr:uid="{D62F26F6-0D44-420C-91AE-75F6FFD9E244}"/>
    <cellStyle name="Comma 7 2 3 2 6" xfId="5611" xr:uid="{86CDC6DC-A307-48F6-9100-257FBDE1EE07}"/>
    <cellStyle name="Comma 7 2 3 2 6 2" xfId="29722" xr:uid="{3978CA91-463F-4FB3-83B5-1A479610C314}"/>
    <cellStyle name="Comma 7 2 3 2 6 2 2" xfId="30972" xr:uid="{FBC6C47D-C56E-4878-A380-938D7859EBA3}"/>
    <cellStyle name="Comma 7 2 3 2 7" xfId="24739" xr:uid="{113CF7D5-3CC3-4C78-AA45-6BB36B301A7F}"/>
    <cellStyle name="Comma 7 2 3 2 8" xfId="13087" xr:uid="{84212721-431A-4A5B-A3B6-C12D2C24C27E}"/>
    <cellStyle name="Comma 7 2 3 2 9" xfId="29989" xr:uid="{E6F54CCC-E5B6-4A92-8CFB-C7AA169FBB12}"/>
    <cellStyle name="Comma 7 2 3 3" xfId="1728" xr:uid="{00000000-0005-0000-0000-0000A2020000}"/>
    <cellStyle name="Comma 7 2 3 3 2" xfId="3059" xr:uid="{00000000-0005-0000-0000-000013020000}"/>
    <cellStyle name="Comma 7 2 3 3 2 2" xfId="8139" xr:uid="{6DAF77EB-FB96-4AC8-BEE8-6FEAC97173DB}"/>
    <cellStyle name="Comma 7 2 3 3 2 2 2" xfId="28814" xr:uid="{72C055C4-39FE-4BAF-9ABB-F310BE8341FA}"/>
    <cellStyle name="Comma 7 2 3 3 2 2 2 2" xfId="31224" xr:uid="{C8EBC6BE-55BB-4085-B6E1-FC370F250ABF}"/>
    <cellStyle name="Comma 7 2 3 3 2 2 2 3" xfId="30750" xr:uid="{D91F4771-FE89-42CC-ACEC-7AC06163A138}"/>
    <cellStyle name="Comma 7 2 3 3 2 2 3" xfId="28220" xr:uid="{708B1898-A359-47D4-B173-0705408D1A01}"/>
    <cellStyle name="Comma 7 2 3 3 2 2 4" xfId="18519" xr:uid="{177D7A2C-5452-4A0F-B0A5-9148CA5FD390}"/>
    <cellStyle name="Comma 7 2 3 3 2 3" xfId="10972" xr:uid="{CF23F9BB-E2C2-467A-AF01-34347383401B}"/>
    <cellStyle name="Comma 7 2 3 3 2 3 2" xfId="21352" xr:uid="{0A5A92A7-0214-4E75-AF35-1495ECB17C0F}"/>
    <cellStyle name="Comma 7 2 3 3 2 4" xfId="23390" xr:uid="{298BF98D-F159-49C5-B22D-BE5AD390A8AC}"/>
    <cellStyle name="Comma 7 2 3 3 2 5" xfId="15686" xr:uid="{9E81E762-4D76-4ADD-BF8D-521D2D21A73D}"/>
    <cellStyle name="Comma 7 2 3 3 3" xfId="3564" xr:uid="{00000000-0005-0000-0000-0000A2020000}"/>
    <cellStyle name="Comma 7 2 3 3 4" xfId="4409" xr:uid="{B4AA6C36-AE1E-44DC-994E-4825DBBD8F35}"/>
    <cellStyle name="Comma 7 2 3 3 4 2" xfId="9181" xr:uid="{85587B4D-CAD4-4032-8AD5-A59B4106C247}"/>
    <cellStyle name="Comma 7 2 3 3 4 2 2" xfId="19561" xr:uid="{7534E3E2-ADF5-4EAE-B6DD-2F9EF213E93F}"/>
    <cellStyle name="Comma 7 2 3 3 4 2 3" xfId="31075" xr:uid="{135B9B38-57A7-4FCB-B543-F2903615F848}"/>
    <cellStyle name="Comma 7 2 3 3 4 2 4" xfId="30749" xr:uid="{C0FDE45D-0A74-4B48-B868-CC3A381D3938}"/>
    <cellStyle name="Comma 7 2 3 3 4 3" xfId="12014" xr:uid="{06A06909-35C8-4873-987F-AACAE88E6A0D}"/>
    <cellStyle name="Comma 7 2 3 3 4 3 2" xfId="22394" xr:uid="{C8309B11-D9E9-4E6B-BE78-44B8F03D00F4}"/>
    <cellStyle name="Comma 7 2 3 3 4 4" xfId="16728" xr:uid="{3FE30A88-23F4-429B-971D-5405FB557D2F}"/>
    <cellStyle name="Comma 7 2 3 3 5" xfId="5612" xr:uid="{0B567FCE-3EAD-430A-ADFC-79476E3F8D8B}"/>
    <cellStyle name="Comma 7 2 3 3 5 2" xfId="29699" xr:uid="{8F0345B5-C42A-4F97-AC9E-5A49983112D6}"/>
    <cellStyle name="Comma 7 2 3 3 5 2 2" xfId="30973" xr:uid="{49AB00ED-D3D7-42C2-B932-B7FA414535C5}"/>
    <cellStyle name="Comma 7 2 3 3 6" xfId="22734" xr:uid="{7F3E24BF-5A0E-4D79-A227-E0F794633307}"/>
    <cellStyle name="Comma 7 2 3 3 7" xfId="13566" xr:uid="{87DECCAD-5422-434D-BCDF-8063B4A346C0}"/>
    <cellStyle name="Comma 7 2 3 4" xfId="1726" xr:uid="{00000000-0005-0000-0000-0000A3020000}"/>
    <cellStyle name="Comma 7 2 3 4 2" xfId="3057" xr:uid="{00000000-0005-0000-0000-000014020000}"/>
    <cellStyle name="Comma 7 2 3 4 2 2" xfId="8137" xr:uid="{A8203D9E-E043-4B8A-BF67-57D3E61E6E7D}"/>
    <cellStyle name="Comma 7 2 3 4 2 2 2" xfId="28813" xr:uid="{F0E91839-7605-4CCB-A5B1-E1A2CC00B1DC}"/>
    <cellStyle name="Comma 7 2 3 4 2 2 3" xfId="26226" xr:uid="{D198E1A3-1E03-417A-9006-F3344715DFEA}"/>
    <cellStyle name="Comma 7 2 3 4 2 2 4" xfId="18517" xr:uid="{57346C15-DEEB-4790-B4C1-7FAB484851C6}"/>
    <cellStyle name="Comma 7 2 3 4 2 3" xfId="10970" xr:uid="{CEFFE88F-6E64-4128-9614-3DE420D09D09}"/>
    <cellStyle name="Comma 7 2 3 4 2 3 2" xfId="21350" xr:uid="{756BA5ED-BEDD-4A1C-ADDC-B0A7EB7277EF}"/>
    <cellStyle name="Comma 7 2 3 4 2 4" xfId="25702" xr:uid="{1F9F094F-723B-46B5-9CA0-C2DD8CF7C7C3}"/>
    <cellStyle name="Comma 7 2 3 4 2 5" xfId="15684" xr:uid="{2A2B50CF-0E31-4926-9228-892F3D69281D}"/>
    <cellStyle name="Comma 7 2 3 4 3" xfId="3600" xr:uid="{00000000-0005-0000-0000-0000A3020000}"/>
    <cellStyle name="Comma 7 2 3 4 4" xfId="5610" xr:uid="{B015D05F-1EF5-4A33-9017-141199658DDE}"/>
    <cellStyle name="Comma 7 2 3 4 4 2" xfId="29953" xr:uid="{6F5E6FF8-BD18-41B0-9298-1562BF4F1B7A}"/>
    <cellStyle name="Comma 7 2 3 4 5" xfId="23294" xr:uid="{A2C967C4-EA4B-4F18-A429-9C1E97BD0EC3}"/>
    <cellStyle name="Comma 7 2 3 4 6" xfId="13564" xr:uid="{260DE583-A7E0-4BE6-BE16-F57B406F1EBB}"/>
    <cellStyle name="Comma 7 2 3 5" xfId="2595" xr:uid="{00000000-0005-0000-0000-000015020000}"/>
    <cellStyle name="Comma 7 2 3 5 2" xfId="5860" xr:uid="{DCA6FFBF-13D6-4EB6-9BC2-24CAD4DEF891}"/>
    <cellStyle name="Comma 7 2 3 5 2 2" xfId="26662" xr:uid="{747733F0-5315-4476-965E-D92D7DE4A8B1}"/>
    <cellStyle name="Comma 7 2 3 5 2 2 2" xfId="31181" xr:uid="{20ACC1DA-DDA0-4DFF-BBE4-E7B9006F30B2}"/>
    <cellStyle name="Comma 7 2 3 5 2 2 3" xfId="30751" xr:uid="{D28CA131-6C32-427C-80B1-1949D54DB141}"/>
    <cellStyle name="Comma 7 2 3 5 2 3" xfId="25961" xr:uid="{D17284AE-DAD2-4375-966B-799D91095B07}"/>
    <cellStyle name="Comma 7 2 3 5 2 4" xfId="15267" xr:uid="{D91D6154-E1B9-4EC6-BBBD-F60F6FD5A178}"/>
    <cellStyle name="Comma 7 2 3 5 3" xfId="7720" xr:uid="{CA472964-12B8-44F9-9DB3-E23253F45684}"/>
    <cellStyle name="Comma 7 2 3 5 3 2" xfId="18100" xr:uid="{F2F47DE1-F74C-4E0E-BE63-BE508F071316}"/>
    <cellStyle name="Comma 7 2 3 5 4" xfId="10553" xr:uid="{F69A24F4-5378-4805-AA93-7CBAAD0869DA}"/>
    <cellStyle name="Comma 7 2 3 5 4 2" xfId="20933" xr:uid="{DF1FA347-EFD0-4A21-99B8-3744DD0E6CBA}"/>
    <cellStyle name="Comma 7 2 3 5 5" xfId="24913" xr:uid="{83E8E163-ACD3-4505-A590-F3D0B6F827E6}"/>
    <cellStyle name="Comma 7 2 3 5 6" xfId="12983" xr:uid="{3A212F0B-0751-4EF9-BCD0-D99948C74859}"/>
    <cellStyle name="Comma 7 2 3 6" xfId="2281" xr:uid="{00000000-0005-0000-0000-000010020000}"/>
    <cellStyle name="Comma 7 2 3 6 2" xfId="7408" xr:uid="{B4A9D789-B2EE-4B47-B9A1-7E513E25A26A}"/>
    <cellStyle name="Comma 7 2 3 6 2 2" xfId="17788" xr:uid="{AC686961-C587-431C-BF82-8F93915F1A31}"/>
    <cellStyle name="Comma 7 2 3 6 3" xfId="10241" xr:uid="{0338E169-2F5F-4093-A5DC-CE942BEFF0F1}"/>
    <cellStyle name="Comma 7 2 3 6 3 2" xfId="20621" xr:uid="{F2E16EE8-6B9C-4324-B188-957791626B0F}"/>
    <cellStyle name="Comma 7 2 3 6 4" xfId="22779" xr:uid="{38695AE0-4EA9-4DC8-957A-0D8720EF8BD4}"/>
    <cellStyle name="Comma 7 2 3 6 5" xfId="25939" xr:uid="{55CE7175-F668-4D91-BF21-F392D9022484}"/>
    <cellStyle name="Comma 7 2 3 6 6" xfId="14955" xr:uid="{532DAA4E-429B-4A50-BD7B-BDEBDF65A81B}"/>
    <cellStyle name="Comma 7 2 3 7" xfId="3820" xr:uid="{7C51F2B8-CC43-45CA-B458-319A66C14278}"/>
    <cellStyle name="Comma 7 2 3 7 2" xfId="8653" xr:uid="{4A191CAA-6F56-4637-B13D-626DFABA59C3}"/>
    <cellStyle name="Comma 7 2 3 7 2 2" xfId="19033" xr:uid="{16DF19C1-C7F4-4AC9-9576-AA1D869283EE}"/>
    <cellStyle name="Comma 7 2 3 7 3" xfId="11486" xr:uid="{CBE1CE50-7D32-47DF-B101-472B84563998}"/>
    <cellStyle name="Comma 7 2 3 7 3 2" xfId="21866" xr:uid="{2A9D3C64-261B-4E3A-8DA7-B7F1014FB2C1}"/>
    <cellStyle name="Comma 7 2 3 7 4" xfId="28411" xr:uid="{DB70D8DA-2F1B-4D63-BF9A-D4AE8CD4D414}"/>
    <cellStyle name="Comma 7 2 3 7 5" xfId="27096" xr:uid="{C9998E32-78FF-4413-85A6-CA6AFF7772DE}"/>
    <cellStyle name="Comma 7 2 3 7 6" xfId="16200" xr:uid="{E4D98F7D-753A-43F1-8912-5551AE6EA406}"/>
    <cellStyle name="Comma 7 2 3 8" xfId="4897" xr:uid="{9A91274E-C3CE-47C3-B40C-A471000DA48E}"/>
    <cellStyle name="Comma 7 2 3 8 2" xfId="14189" xr:uid="{795A9D83-4AB8-4BED-AFF9-FF66176815DE}"/>
    <cellStyle name="Comma 7 2 3 9" xfId="6642" xr:uid="{3813FBD2-3F6E-409D-A87D-F462F655882B}"/>
    <cellStyle name="Comma 7 2 3 9 2" xfId="17022" xr:uid="{C5FDEBD5-83DC-4CFA-A902-FB84FCAA94D2}"/>
    <cellStyle name="Comma 7 2 4" xfId="508" xr:uid="{00000000-0005-0000-0000-0000A4020000}"/>
    <cellStyle name="Comma 7 2 4 10" xfId="12671" xr:uid="{0F75D37F-2AB0-46C8-BB5F-86CCD232BDC9}"/>
    <cellStyle name="Comma 7 2 4 2" xfId="1730" xr:uid="{00000000-0005-0000-0000-0000A5020000}"/>
    <cellStyle name="Comma 7 2 4 2 2" xfId="3060" xr:uid="{00000000-0005-0000-0000-000017020000}"/>
    <cellStyle name="Comma 7 2 4 2 2 2" xfId="8140" xr:uid="{A728D78D-D3BA-44A1-8EAC-AC5DE74B610A}"/>
    <cellStyle name="Comma 7 2 4 2 2 2 2" xfId="28815" xr:uid="{89AF36A5-0852-41A9-BB9C-4EA8DA930051}"/>
    <cellStyle name="Comma 7 2 4 2 2 2 3" xfId="28610" xr:uid="{DA8B76BE-83BD-4F2B-B209-FB3509ED7A52}"/>
    <cellStyle name="Comma 7 2 4 2 2 2 4" xfId="18520" xr:uid="{CE2BBE12-C50C-43BE-B73C-FBF019286217}"/>
    <cellStyle name="Comma 7 2 4 2 2 3" xfId="10973" xr:uid="{AEF5F852-AEC6-488B-BB8B-CB5A68A69607}"/>
    <cellStyle name="Comma 7 2 4 2 2 3 2" xfId="21353" xr:uid="{18923E47-6CA9-486E-9FC3-D0EF8E1044B0}"/>
    <cellStyle name="Comma 7 2 4 2 2 4" xfId="24491" xr:uid="{49EF89CE-2EBF-493D-B300-519FCF13E3FF}"/>
    <cellStyle name="Comma 7 2 4 2 2 5" xfId="15687" xr:uid="{07D45072-101C-4827-B8D1-A00007F60C66}"/>
    <cellStyle name="Comma 7 2 4 2 3" xfId="3577" xr:uid="{00000000-0005-0000-0000-0000A5020000}"/>
    <cellStyle name="Comma 7 2 4 2 4" xfId="5613" xr:uid="{B5F8E063-CC13-48F7-B354-52022C29F059}"/>
    <cellStyle name="Comma 7 2 4 2 4 2" xfId="29777" xr:uid="{717A8B57-F613-4934-A2BA-B4DA41722BE9}"/>
    <cellStyle name="Comma 7 2 4 2 5" xfId="24117" xr:uid="{23CFE5B5-814A-40B4-9D61-E5FD329C9B00}"/>
    <cellStyle name="Comma 7 2 4 2 6" xfId="13567" xr:uid="{A0F3A37A-EBFE-48B6-B3C3-4DFB0EB26A7A}"/>
    <cellStyle name="Comma 7 2 4 3" xfId="1731" xr:uid="{00000000-0005-0000-0000-0000A6020000}"/>
    <cellStyle name="Comma 7 2 4 3 2" xfId="2676" xr:uid="{00000000-0005-0000-0000-000018020000}"/>
    <cellStyle name="Comma 7 2 4 3 2 2" xfId="7800" xr:uid="{C348185F-03C6-41CC-B8E9-D9C1761E344B}"/>
    <cellStyle name="Comma 7 2 4 3 2 2 2" xfId="18180" xr:uid="{DFAC234B-F94F-4626-A62F-A1BB81C64ADB}"/>
    <cellStyle name="Comma 7 2 4 3 2 3" xfId="10633" xr:uid="{828F7050-5423-43A9-94F4-6C4CDEA9DDE5}"/>
    <cellStyle name="Comma 7 2 4 3 2 3 2" xfId="21013" xr:uid="{36910243-03A5-4384-AA37-543A06460B11}"/>
    <cellStyle name="Comma 7 2 4 3 2 4" xfId="15347" xr:uid="{9253CB1D-A89C-49CE-9543-5EEAEF68F735}"/>
    <cellStyle name="Comma 7 2 4 3 2 5" xfId="30436" xr:uid="{DF58A38D-B193-4A6E-8EE2-33862B27ADE5}"/>
    <cellStyle name="Comma 7 2 4 3 3" xfId="3689" xr:uid="{00000000-0005-0000-0000-0000A6020000}"/>
    <cellStyle name="Comma 7 2 4 3 4" xfId="5614" xr:uid="{9A822023-40EF-4024-BA32-71C8DA489B1B}"/>
    <cellStyle name="Comma 7 2 4 3 4 2" xfId="29753" xr:uid="{74AF2044-288C-4259-962B-6890C3AD7521}"/>
    <cellStyle name="Comma 7 2 4 3 5" xfId="25150" xr:uid="{8BA78B38-A904-4BC8-A518-F8221BA04843}"/>
    <cellStyle name="Comma 7 2 4 3 6" xfId="13084" xr:uid="{D69D46B7-6D00-4963-9FAC-B7590A5733C5}"/>
    <cellStyle name="Comma 7 2 4 4" xfId="1729" xr:uid="{00000000-0005-0000-0000-0000A7020000}"/>
    <cellStyle name="Comma 7 2 4 4 2" xfId="4676" xr:uid="{7FF1F726-48C0-4E3C-8436-57B334712BE9}"/>
    <cellStyle name="Comma 7 2 4 4 2 2" xfId="9414" xr:uid="{468889FF-DCE8-4C28-9427-D11CA555BBF5}"/>
    <cellStyle name="Comma 7 2 4 4 2 2 2" xfId="19794" xr:uid="{4B9EAE61-5D7A-433F-9001-56AD026AB1A4}"/>
    <cellStyle name="Comma 7 2 4 4 2 3" xfId="12247" xr:uid="{914BC7BF-38FC-4241-90D1-5043D7C1FF68}"/>
    <cellStyle name="Comma 7 2 4 4 2 3 2" xfId="22627" xr:uid="{E28FA847-DDCB-4995-8906-BCE8094CB064}"/>
    <cellStyle name="Comma 7 2 4 4 2 4" xfId="26497" xr:uid="{94586D6B-A30A-4D76-B5BD-173D1CE0B96C}"/>
    <cellStyle name="Comma 7 2 4 4 2 5" xfId="27247" xr:uid="{E82C3440-ECE4-49EB-9077-40D8BBDA0902}"/>
    <cellStyle name="Comma 7 2 4 4 2 6" xfId="16961" xr:uid="{2B0C225D-4B8D-4735-81B0-BE64B512E9FE}"/>
    <cellStyle name="Comma 7 2 4 4 3" xfId="23753" xr:uid="{7F869A60-CCC8-4E3A-927A-1271C14749AF}"/>
    <cellStyle name="Comma 7 2 4 5" xfId="4127" xr:uid="{BFC5390C-2A59-45AD-B9E0-6FFEDD33AB4A}"/>
    <cellStyle name="Comma 7 2 4 5 2" xfId="8899" xr:uid="{6EBE8FDF-A200-45D7-9A14-36305788F322}"/>
    <cellStyle name="Comma 7 2 4 5 2 2" xfId="29007" xr:uid="{F76C256F-2A0C-43FA-83BA-AC50FA9B536B}"/>
    <cellStyle name="Comma 7 2 4 5 2 3" xfId="28273" xr:uid="{99C088C2-E00F-4872-9DA8-21F1F3CC2BB8}"/>
    <cellStyle name="Comma 7 2 4 5 2 4" xfId="19279" xr:uid="{C81C9A0B-602C-40C2-837B-F986A081BC61}"/>
    <cellStyle name="Comma 7 2 4 5 2 5" xfId="31011" xr:uid="{4DF67780-7E6B-44B0-A3FE-2A2D9262F36F}"/>
    <cellStyle name="Comma 7 2 4 5 3" xfId="11732" xr:uid="{C7BFC475-CBC2-4F71-9CE0-B99840601691}"/>
    <cellStyle name="Comma 7 2 4 5 3 2" xfId="22112" xr:uid="{E2EF3D74-CD16-4679-AA48-2C05745F7341}"/>
    <cellStyle name="Comma 7 2 4 5 4" xfId="24823" xr:uid="{6D9BBF71-CD7F-445E-A2D8-2804763286F0}"/>
    <cellStyle name="Comma 7 2 4 5 5" xfId="16446" xr:uid="{51474418-17BA-4F2F-B2BB-9B832888E53D}"/>
    <cellStyle name="Comma 7 2 4 6" xfId="4898" xr:uid="{162CEDC1-43B7-474C-95C3-A9B92E1CEDD6}"/>
    <cellStyle name="Comma 7 2 4 6 2" xfId="26335" xr:uid="{E3826C55-B617-4C79-9E8E-6D8184763DB6}"/>
    <cellStyle name="Comma 7 2 4 6 3" xfId="27378" xr:uid="{CC5EA816-BCAB-4DD0-9F6F-EA1794A502AC}"/>
    <cellStyle name="Comma 7 2 4 6 4" xfId="14190" xr:uid="{780B2F84-923D-46AF-8682-AD3692052103}"/>
    <cellStyle name="Comma 7 2 4 7" xfId="6643" xr:uid="{5D8DACF2-E277-40ED-A57A-E778E0DD682F}"/>
    <cellStyle name="Comma 7 2 4 7 2" xfId="27843" xr:uid="{7526C40F-C96C-4739-A2A7-4651BE80C5D5}"/>
    <cellStyle name="Comma 7 2 4 7 3" xfId="28599" xr:uid="{9FF9AF63-491D-40E3-AE82-EAAEB0E7E63D}"/>
    <cellStyle name="Comma 7 2 4 7 4" xfId="17023" xr:uid="{531D5670-B963-4C71-9CD4-4A5F6FD23B89}"/>
    <cellStyle name="Comma 7 2 4 8" xfId="9476" xr:uid="{987F5DE1-40AF-4B68-878D-FBEB5AE91EB9}"/>
    <cellStyle name="Comma 7 2 4 8 2" xfId="19856" xr:uid="{CE8EC75E-57B7-41B6-B4F8-8E109E7DF603}"/>
    <cellStyle name="Comma 7 2 4 9" xfId="24523" xr:uid="{3065228A-29D9-417F-9B00-790F2E229799}"/>
    <cellStyle name="Comma 7 2 5" xfId="509" xr:uid="{00000000-0005-0000-0000-0000A8020000}"/>
    <cellStyle name="Comma 7 2 5 10" xfId="13568" xr:uid="{337843CD-D89E-4EB7-B629-1C4D0EFED20D}"/>
    <cellStyle name="Comma 7 2 5 2" xfId="1733" xr:uid="{00000000-0005-0000-0000-0000A9020000}"/>
    <cellStyle name="Comma 7 2 5 2 2" xfId="23806" xr:uid="{0011FB13-E713-469D-B8B6-F6B81812F5A4}"/>
    <cellStyle name="Comma 7 2 5 2 2 2" xfId="29808" xr:uid="{204B9508-2436-4FC6-8C97-CBC6E74FC93F}"/>
    <cellStyle name="Comma 7 2 5 2 2 2 2" xfId="30753" xr:uid="{B5D93598-8236-4471-B3EC-1978D2E1072A}"/>
    <cellStyle name="Comma 7 2 5 2 3" xfId="25637" xr:uid="{B96FBEC1-5BE6-4663-9CFF-AEA34151F77D}"/>
    <cellStyle name="Comma 7 2 5 2 4" xfId="30055"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2" xr:uid="{D603904B-2825-4865-9103-051FAFA6C453}"/>
    <cellStyle name="Comma 7 2 5 5 2 2" xfId="19562" xr:uid="{D3296877-B1A8-47A5-9690-A769837DC84B}"/>
    <cellStyle name="Comma 7 2 5 5 2 3" xfId="31076" xr:uid="{17B13F84-67BE-4A07-A34F-F4CE611049F3}"/>
    <cellStyle name="Comma 7 2 5 5 2 4" xfId="30752" xr:uid="{E58FD6DF-6DEC-499C-BEC4-86D88EF5CE76}"/>
    <cellStyle name="Comma 7 2 5 5 3" xfId="12015" xr:uid="{AAD37AC4-C259-43CE-8B27-A03F077D66B1}"/>
    <cellStyle name="Comma 7 2 5 5 3 2" xfId="22395" xr:uid="{66AF6FBF-C03C-478F-9ACD-2071155647CC}"/>
    <cellStyle name="Comma 7 2 5 5 4" xfId="16729" xr:uid="{9F2A43D9-3926-454F-8C5B-6E95C650CAF5}"/>
    <cellStyle name="Comma 7 2 5 6" xfId="4899" xr:uid="{2086C670-384E-4A92-8725-F94ECBC97A60}"/>
    <cellStyle name="Comma 7 2 5 6 2" xfId="14191" xr:uid="{BD2F386F-A2BE-48DA-BE1D-C9B81EECDDBF}"/>
    <cellStyle name="Comma 7 2 5 7" xfId="6644" xr:uid="{939BC2C9-8E29-4531-988D-B89560FB1285}"/>
    <cellStyle name="Comma 7 2 5 7 2" xfId="17024" xr:uid="{37FDFB7B-23F4-4F65-BC5E-3A5B70ED6D7D}"/>
    <cellStyle name="Comma 7 2 5 8" xfId="9477" xr:uid="{8A76806C-F58E-40D3-A851-C7AC4990F8DE}"/>
    <cellStyle name="Comma 7 2 5 8 2" xfId="19857" xr:uid="{3E1C9DFF-3370-41FA-8C6F-801B1F54A661}"/>
    <cellStyle name="Comma 7 2 5 9" xfId="23573" xr:uid="{D92270B7-5FE3-43A2-A456-D436178FBE90}"/>
    <cellStyle name="Comma 7 2 6" xfId="1735" xr:uid="{00000000-0005-0000-0000-0000AC020000}"/>
    <cellStyle name="Comma 7 2 6 2" xfId="2873" xr:uid="{00000000-0005-0000-0000-00001A020000}"/>
    <cellStyle name="Comma 7 2 6 2 2" xfId="7990" xr:uid="{CAF66553-0572-4E90-BD60-957055CB2902}"/>
    <cellStyle name="Comma 7 2 6 2 2 2" xfId="26894" xr:uid="{2E105864-F10C-4F08-8B2C-38FC21AD458C}"/>
    <cellStyle name="Comma 7 2 6 2 2 2 2" xfId="31185" xr:uid="{7F1F2059-99DE-446F-8BD0-EAEBA6DBAE22}"/>
    <cellStyle name="Comma 7 2 6 2 2 2 3" xfId="30754" xr:uid="{9590EA42-5241-4666-9BE3-D0CB28A14838}"/>
    <cellStyle name="Comma 7 2 6 2 2 3" xfId="26700" xr:uid="{62984D6B-AFFA-4E38-8D0C-F77826CA4377}"/>
    <cellStyle name="Comma 7 2 6 2 2 4" xfId="18370" xr:uid="{D9AD4E22-EFA7-41FF-AB95-8B9317FB82FA}"/>
    <cellStyle name="Comma 7 2 6 2 3" xfId="10823" xr:uid="{687D5264-DBB5-401E-8719-049F6D660D79}"/>
    <cellStyle name="Comma 7 2 6 2 3 2" xfId="21203" xr:uid="{C30B3E9E-8769-4163-A620-9FB58DC411B4}"/>
    <cellStyle name="Comma 7 2 6 2 4" xfId="23810" xr:uid="{6A46C7BE-7A40-462D-B3C8-8FA28C9418B2}"/>
    <cellStyle name="Comma 7 2 6 2 5" xfId="15537" xr:uid="{C0C0198F-60BD-4BE4-88FF-6EE07FBE8575}"/>
    <cellStyle name="Comma 7 2 6 3" xfId="3683" xr:uid="{00000000-0005-0000-0000-0000AC020000}"/>
    <cellStyle name="Comma 7 2 6 4" xfId="5615" xr:uid="{3CA19EC9-B78E-44DD-B810-207F7AFDAB36}"/>
    <cellStyle name="Comma 7 2 6 4 2" xfId="29764" xr:uid="{F47EEEA3-4F8B-40CC-BF5B-CF0F5EF74B6F}"/>
    <cellStyle name="Comma 7 2 6 5" xfId="23336" xr:uid="{7672C8F0-0900-49FD-9BDB-C9CA4655328B}"/>
    <cellStyle name="Comma 7 2 6 6" xfId="13369" xr:uid="{1DA6054B-09D6-406A-8D73-D01D6062D58D}"/>
    <cellStyle name="Comma 7 2 7" xfId="1736" xr:uid="{00000000-0005-0000-0000-0000AD020000}"/>
    <cellStyle name="Comma 7 2 7 2" xfId="2492" xr:uid="{00000000-0005-0000-0000-00001B020000}"/>
    <cellStyle name="Comma 7 2 7 2 2" xfId="7617" xr:uid="{501F984C-7707-4FD2-9717-F6C36BB50D40}"/>
    <cellStyle name="Comma 7 2 7 2 2 2" xfId="17997" xr:uid="{17693E62-144F-418C-8EA3-1BAD9BD2EFDA}"/>
    <cellStyle name="Comma 7 2 7 2 3" xfId="10450" xr:uid="{BBC2B1C2-49A1-4F8D-AB2B-BED5EB09FE78}"/>
    <cellStyle name="Comma 7 2 7 2 3 2" xfId="20830" xr:uid="{73E5473D-B384-4AEB-A3EB-52E5E907B559}"/>
    <cellStyle name="Comma 7 2 7 2 4" xfId="26072" xr:uid="{FA54937D-2523-4660-83C0-2C2756BFC805}"/>
    <cellStyle name="Comma 7 2 7 2 5" xfId="27412" xr:uid="{0DEBC0B3-7280-4F3A-ACE2-031BBAF90176}"/>
    <cellStyle name="Comma 7 2 7 2 6" xfId="15164" xr:uid="{26738D38-C3C1-4DE0-8B38-D33218B9E0E5}"/>
    <cellStyle name="Comma 7 2 7 3" xfId="3619" xr:uid="{00000000-0005-0000-0000-0000AD020000}"/>
    <cellStyle name="Comma 7 2 7 4" xfId="5616" xr:uid="{76F957A8-F298-4B70-A8C8-199C7FA4444C}"/>
    <cellStyle name="Comma 7 2 7 4 2" xfId="29868" xr:uid="{5E7A83DB-A0C5-4ED1-A233-B36A18D163CB}"/>
    <cellStyle name="Comma 7 2 7 5" xfId="25578" xr:uid="{2DE83F3B-06CE-47B6-BEAB-EDDD427E267E}"/>
    <cellStyle name="Comma 7 2 7 6" xfId="12880" xr:uid="{2B039CD4-3A65-4408-9B2E-D8B7C174E99B}"/>
    <cellStyle name="Comma 7 2 8" xfId="1716" xr:uid="{00000000-0005-0000-0000-0000AE020000}"/>
    <cellStyle name="Comma 7 2 8 2" xfId="2186" xr:uid="{00000000-0005-0000-0000-000002020000}"/>
    <cellStyle name="Comma 7 2 8 2 2" xfId="7313" xr:uid="{305357E2-C639-4C7E-A108-4A34749F8A32}"/>
    <cellStyle name="Comma 7 2 8 2 2 2" xfId="17693" xr:uid="{E7BEED04-BEA2-4880-9ADA-C4114D9E482E}"/>
    <cellStyle name="Comma 7 2 8 2 3" xfId="10146" xr:uid="{75E81427-5C88-4DB7-A436-60DAF55A3CA0}"/>
    <cellStyle name="Comma 7 2 8 2 3 2" xfId="20526" xr:uid="{2FEF4EA1-9E93-42E0-9E2E-911188E08615}"/>
    <cellStyle name="Comma 7 2 8 2 4" xfId="27344" xr:uid="{30D2CEE5-E778-4B6D-91DB-8A903F49B9EB}"/>
    <cellStyle name="Comma 7 2 8 2 5" xfId="28264" xr:uid="{A62F63CD-4029-4B39-95B0-C9C2A94DCB23}"/>
    <cellStyle name="Comma 7 2 8 2 6" xfId="14860" xr:uid="{28C46102-C1E2-4C03-B363-6EB1171E51BE}"/>
    <cellStyle name="Comma 7 2 8 3" xfId="3649" xr:uid="{00000000-0005-0000-0000-0000AE020000}"/>
    <cellStyle name="Comma 7 2 8 4" xfId="24348" xr:uid="{D37F70DB-05AA-47E1-B5F7-2728E2C870A0}"/>
    <cellStyle name="Comma 7 2 9" xfId="3868" xr:uid="{F4D1E9BD-A0FA-4A8D-8E31-D876682FFE4B}"/>
    <cellStyle name="Comma 7 2 9 2" xfId="8700" xr:uid="{8CB8DB38-03CC-41A3-8E7D-CCE0456C8EA4}"/>
    <cellStyle name="Comma 7 2 9 2 2" xfId="19080" xr:uid="{FB4C8D6A-90A4-4CDA-9E2E-5225EC1652DC}"/>
    <cellStyle name="Comma 7 2 9 3" xfId="11533" xr:uid="{5044B8B8-A0B2-45A4-B01F-C0BE711A2698}"/>
    <cellStyle name="Comma 7 2 9 3 2" xfId="21913" xr:uid="{A3D1C56E-4C27-41D2-AF9C-55BCAE5D18B8}"/>
    <cellStyle name="Comma 7 2 9 4" xfId="26499" xr:uid="{125441C2-60E3-40EA-8E2F-2B84B5DE5AE1}"/>
    <cellStyle name="Comma 7 2 9 5" xfId="26349" xr:uid="{43B9A38B-55E7-49F9-9E04-609D5FEEA2C4}"/>
    <cellStyle name="Comma 7 2 9 6" xfId="16247" xr:uid="{78D6CC94-8015-4D6D-89B1-14E112E5F17E}"/>
    <cellStyle name="Comma 7 20" xfId="12395" xr:uid="{F42B3602-9F46-4675-A2BF-201227D87022}"/>
    <cellStyle name="Comma 7 21" xfId="29551" xr:uid="{C7B24164-FE9F-45D3-895E-E967A00C97CC}"/>
    <cellStyle name="Comma 7 3" xfId="510" xr:uid="{00000000-0005-0000-0000-0000AF020000}"/>
    <cellStyle name="Comma 7 3 10" xfId="4900" xr:uid="{0D468BB1-AC9C-4BC3-B782-3D09EF0EB048}"/>
    <cellStyle name="Comma 7 3 10 2" xfId="14192" xr:uid="{478144D2-BDB4-4090-A37E-BAD7E56FE1E8}"/>
    <cellStyle name="Comma 7 3 11" xfId="6645" xr:uid="{43C231E0-DCE5-4583-9F88-DF4521BC36BB}"/>
    <cellStyle name="Comma 7 3 11 2" xfId="17025" xr:uid="{2518C636-5EE9-4BE0-9285-3CEE1C1CA479}"/>
    <cellStyle name="Comma 7 3 12" xfId="9478" xr:uid="{FA7DC2DD-A897-49DF-A04C-CAD2F2B58630}"/>
    <cellStyle name="Comma 7 3 12 2" xfId="19858" xr:uid="{E126D103-F72D-47AB-AD63-1F0C7E11B780}"/>
    <cellStyle name="Comma 7 3 13" xfId="22876" xr:uid="{08A534C2-2A78-4498-B607-6899705451BB}"/>
    <cellStyle name="Comma 7 3 14" xfId="12455" xr:uid="{802E7B73-02F1-4FAD-ADF7-E6FFE78FD74F}"/>
    <cellStyle name="Comma 7 3 2" xfId="511" xr:uid="{00000000-0005-0000-0000-0000B0020000}"/>
    <cellStyle name="Comma 7 3 2 10" xfId="9479" xr:uid="{44C6ED94-6E55-45BC-B8E8-97402F41FA9C}"/>
    <cellStyle name="Comma 7 3 2 10 2" xfId="19859" xr:uid="{C5E5778E-6C31-4DCE-AE34-B55A58F289C1}"/>
    <cellStyle name="Comma 7 3 2 11" xfId="23477" xr:uid="{7D5FB373-D6D4-41C9-BBDF-44A3BCCD4E56}"/>
    <cellStyle name="Comma 7 3 2 12" xfId="12515" xr:uid="{98B905C0-9544-413A-9A3C-B251CFE6B004}"/>
    <cellStyle name="Comma 7 3 2 2" xfId="512" xr:uid="{00000000-0005-0000-0000-0000B1020000}"/>
    <cellStyle name="Comma 7 3 2 2 10" xfId="13089" xr:uid="{314E022B-3F24-45B1-A7D0-81E977900103}"/>
    <cellStyle name="Comma 7 3 2 2 2" xfId="1740" xr:uid="{00000000-0005-0000-0000-0000B2020000}"/>
    <cellStyle name="Comma 7 3 2 2 2 2" xfId="3062" xr:uid="{00000000-0005-0000-0000-00001F020000}"/>
    <cellStyle name="Comma 7 3 2 2 2 2 2" xfId="8142" xr:uid="{9EB58E2A-9628-4E62-B7DB-F1ED9CA45B36}"/>
    <cellStyle name="Comma 7 3 2 2 2 2 2 2" xfId="28817" xr:uid="{F091C59C-15B3-4385-8CD6-D034264F1A15}"/>
    <cellStyle name="Comma 7 3 2 2 2 2 2 3" xfId="27992" xr:uid="{9418F35A-8A7C-40F4-A110-770179FB46B6}"/>
    <cellStyle name="Comma 7 3 2 2 2 2 2 4" xfId="18522" xr:uid="{34EA4903-7091-4F73-860B-EBEBC02E7BEC}"/>
    <cellStyle name="Comma 7 3 2 2 2 2 3" xfId="10975" xr:uid="{5B47F23C-D88F-4522-AF27-CA74BC1778F2}"/>
    <cellStyle name="Comma 7 3 2 2 2 2 3 2" xfId="21355" xr:uid="{F5C5CD3D-8059-479B-87A5-8D444040ECA5}"/>
    <cellStyle name="Comma 7 3 2 2 2 2 4" xfId="25736" xr:uid="{0BD68913-1C0D-4A18-9932-CBE888208981}"/>
    <cellStyle name="Comma 7 3 2 2 2 2 5" xfId="15689" xr:uid="{AB7D13A1-97DD-4AAE-B47E-73DAD8FE81CB}"/>
    <cellStyle name="Comma 7 3 2 2 2 3" xfId="3676" xr:uid="{00000000-0005-0000-0000-0000B2020000}"/>
    <cellStyle name="Comma 7 3 2 2 2 4" xfId="5619" xr:uid="{F8F8D46F-8C1B-40ED-AC69-279F85441D7E}"/>
    <cellStyle name="Comma 7 3 2 2 2 4 2" xfId="29955" xr:uid="{8B3FC41C-7281-4CF2-A98D-63A3095363A9}"/>
    <cellStyle name="Comma 7 3 2 2 2 5" xfId="24594" xr:uid="{E922A290-B943-457D-9DAA-AA591270817C}"/>
    <cellStyle name="Comma 7 3 2 2 2 6" xfId="13570" xr:uid="{C7370AE9-BEDA-4936-9B13-B69FB3350FF3}"/>
    <cellStyle name="Comma 7 3 2 2 3" xfId="1741" xr:uid="{00000000-0005-0000-0000-0000B3020000}"/>
    <cellStyle name="Comma 7 3 2 2 3 2" xfId="4630" xr:uid="{576F16F8-EFE4-4B0A-A5A4-7EEE626B3BDC}"/>
    <cellStyle name="Comma 7 3 2 2 3 2 2" xfId="9397" xr:uid="{99CA9C69-5AD9-4A41-8B72-A5EDCD19BDD1}"/>
    <cellStyle name="Comma 7 3 2 2 3 2 2 2" xfId="19777" xr:uid="{6B755713-890C-4A5E-A9CC-A107DDCC0838}"/>
    <cellStyle name="Comma 7 3 2 2 3 2 3" xfId="12230" xr:uid="{ABFBFCF8-D2A1-43C2-8025-B08A3E571072}"/>
    <cellStyle name="Comma 7 3 2 2 3 2 3 2" xfId="22610" xr:uid="{04BC963B-3C8F-440B-ABC3-86D29417EF50}"/>
    <cellStyle name="Comma 7 3 2 2 3 2 4" xfId="26782" xr:uid="{6BA0A017-502F-40BC-BBAF-E94534540C20}"/>
    <cellStyle name="Comma 7 3 2 2 3 2 5" xfId="28095" xr:uid="{F3B064B6-F93E-42A7-A726-D82A391C3FF3}"/>
    <cellStyle name="Comma 7 3 2 2 3 2 6" xfId="16944" xr:uid="{4846A55E-0158-4755-A3BF-E08F053AA403}"/>
    <cellStyle name="Comma 7 3 2 2 3 3" xfId="25546" xr:uid="{EFC59D73-E1DB-4083-AC6B-5511F1AE4772}"/>
    <cellStyle name="Comma 7 3 2 2 3 3 2" xfId="29905" xr:uid="{93403E33-B739-48C8-B3FF-C5FA96787F9D}"/>
    <cellStyle name="Comma 7 3 2 2 3 4" xfId="30018" xr:uid="{83A93D49-37FF-4080-A033-54F7CB7FA7AE}"/>
    <cellStyle name="Comma 7 3 2 2 4" xfId="1739" xr:uid="{00000000-0005-0000-0000-0000B4020000}"/>
    <cellStyle name="Comma 7 3 2 2 4 2" xfId="26933" xr:uid="{BB2C93DE-0EA2-4180-8F0A-5D7729C94327}"/>
    <cellStyle name="Comma 7 3 2 2 4 3" xfId="26330" xr:uid="{4B7EA0F0-A874-4A7A-AA17-A511659378B1}"/>
    <cellStyle name="Comma 7 3 2 2 5" xfId="4265" xr:uid="{BE4A8A92-9203-46B3-B75D-3A4CB87D4F4D}"/>
    <cellStyle name="Comma 7 3 2 2 5 2" xfId="9037" xr:uid="{C08D1657-5658-4B6B-8203-E95C87A7EE0F}"/>
    <cellStyle name="Comma 7 3 2 2 5 2 2" xfId="19417" xr:uid="{193556DE-658A-4F7A-A754-49E699E99DD2}"/>
    <cellStyle name="Comma 7 3 2 2 5 2 3" xfId="31041" xr:uid="{A4B4FE6B-5C09-45A8-B162-ECE9F59A9D18}"/>
    <cellStyle name="Comma 7 3 2 2 5 2 4" xfId="30755" xr:uid="{F2ABCE9C-BFA0-49C6-A07A-003C2976380F}"/>
    <cellStyle name="Comma 7 3 2 2 5 3" xfId="11870" xr:uid="{65A826F5-8FEE-4850-B3C9-DA934B07DBE8}"/>
    <cellStyle name="Comma 7 3 2 2 5 3 2" xfId="22250" xr:uid="{E2266970-DA3E-4959-8D54-961246D0F065}"/>
    <cellStyle name="Comma 7 3 2 2 5 4" xfId="26678" xr:uid="{472FD8A8-2C5E-4413-8C69-428CD7929C68}"/>
    <cellStyle name="Comma 7 3 2 2 5 5" xfId="26535" xr:uid="{351CB8E7-5286-4BB0-8673-78588533E161}"/>
    <cellStyle name="Comma 7 3 2 2 5 6" xfId="16584" xr:uid="{81230DBA-C8ED-4D42-A9E2-A4D137B251E9}"/>
    <cellStyle name="Comma 7 3 2 2 6" xfId="4902" xr:uid="{7B56B96F-699C-47E9-94EB-3A4B767766E9}"/>
    <cellStyle name="Comma 7 3 2 2 6 2" xfId="26150" xr:uid="{DDD6984B-7B18-4C4B-AB55-6355383E7D09}"/>
    <cellStyle name="Comma 7 3 2 2 6 3" xfId="26128" xr:uid="{5B4B9ED0-FD2E-46B2-8091-38B732BF4709}"/>
    <cellStyle name="Comma 7 3 2 2 6 4" xfId="14194" xr:uid="{BCD3727D-14D3-40FC-A791-A68EA4028E6F}"/>
    <cellStyle name="Comma 7 3 2 2 7" xfId="6647" xr:uid="{29FE4C2C-EEC4-467A-BF12-CE2217AF91BE}"/>
    <cellStyle name="Comma 7 3 2 2 7 2" xfId="17027" xr:uid="{BEF2A5CC-C727-49F5-B650-1B971840249F}"/>
    <cellStyle name="Comma 7 3 2 2 8" xfId="9480" xr:uid="{5D6F5411-B2B2-4E75-87E2-ADCDB1886AD9}"/>
    <cellStyle name="Comma 7 3 2 2 8 2" xfId="19860" xr:uid="{6B762266-62EC-4F54-BA17-62DC45832362}"/>
    <cellStyle name="Comma 7 3 2 2 9" xfId="24999" xr:uid="{CD0FD5A6-656A-4CF3-A237-BEBAC252C9C9}"/>
    <cellStyle name="Comma 7 3 2 3" xfId="1742" xr:uid="{00000000-0005-0000-0000-0000B5020000}"/>
    <cellStyle name="Comma 7 3 2 3 2" xfId="3063" xr:uid="{00000000-0005-0000-0000-000020020000}"/>
    <cellStyle name="Comma 7 3 2 3 2 2" xfId="8143" xr:uid="{ACBA072B-CD7A-46B4-ACF4-B6F5FE59E664}"/>
    <cellStyle name="Comma 7 3 2 3 2 2 2" xfId="28818" xr:uid="{FEB05874-AA96-4C3A-A40E-2F3718A94053}"/>
    <cellStyle name="Comma 7 3 2 3 2 2 2 2" xfId="31225" xr:uid="{A413791A-F936-450E-8898-B28874C3FB8E}"/>
    <cellStyle name="Comma 7 3 2 3 2 2 2 3" xfId="30757" xr:uid="{F6141DB5-1C57-421B-B213-CF6C071CD993}"/>
    <cellStyle name="Comma 7 3 2 3 2 2 3" xfId="26423" xr:uid="{321BC57C-4929-4F2A-AB8B-8BF5596252F8}"/>
    <cellStyle name="Comma 7 3 2 3 2 2 4" xfId="18523" xr:uid="{D3EEF176-327A-408E-9BBB-8C3BDE6169C5}"/>
    <cellStyle name="Comma 7 3 2 3 2 3" xfId="10976" xr:uid="{68A0D4CE-7B5F-4751-AD30-677DD43AEC23}"/>
    <cellStyle name="Comma 7 3 2 3 2 3 2" xfId="21356" xr:uid="{DEE53771-88FE-4FB5-A0AF-18B4F08C6191}"/>
    <cellStyle name="Comma 7 3 2 3 2 4" xfId="24201" xr:uid="{5ACDC300-80F5-4574-AE4B-BA33D74AD79A}"/>
    <cellStyle name="Comma 7 3 2 3 2 5" xfId="15690" xr:uid="{27EAE8BC-0A57-4EFA-AD9A-F5DE29E0748A}"/>
    <cellStyle name="Comma 7 3 2 3 3" xfId="3652" xr:uid="{00000000-0005-0000-0000-0000B5020000}"/>
    <cellStyle name="Comma 7 3 2 3 4" xfId="4411" xr:uid="{5056B530-ACD4-453B-8107-ABB5E9A56790}"/>
    <cellStyle name="Comma 7 3 2 3 4 2" xfId="9183" xr:uid="{C3146450-A1D4-429D-8CC8-A6F95F5248A2}"/>
    <cellStyle name="Comma 7 3 2 3 4 2 2" xfId="19563" xr:uid="{1D5F4487-1D7E-4A76-87B7-7F52D3672BAB}"/>
    <cellStyle name="Comma 7 3 2 3 4 2 3" xfId="31077" xr:uid="{4789A897-290F-4E25-A48E-8AA52182CD7F}"/>
    <cellStyle name="Comma 7 3 2 3 4 2 4" xfId="30756" xr:uid="{117CC0FA-7F90-489F-8F9C-66A69315D0FF}"/>
    <cellStyle name="Comma 7 3 2 3 4 3" xfId="12016" xr:uid="{4B9D60CC-1558-4CF5-85C0-E6BAED389BB9}"/>
    <cellStyle name="Comma 7 3 2 3 4 3 2" xfId="22396" xr:uid="{BC6F709E-E6B6-4751-BD45-053EF2E4C980}"/>
    <cellStyle name="Comma 7 3 2 3 4 4" xfId="16730" xr:uid="{986E52A3-796D-4892-814E-09F7E748C9CE}"/>
    <cellStyle name="Comma 7 3 2 3 5" xfId="5620" xr:uid="{B1F56D63-FE69-44E6-98FB-5F3EF823EE62}"/>
    <cellStyle name="Comma 7 3 2 3 5 2" xfId="29690" xr:uid="{249FB12A-7A27-4B61-879F-A256C0817664}"/>
    <cellStyle name="Comma 7 3 2 3 5 2 2" xfId="30974" xr:uid="{2A7E378A-0FD3-4967-96A4-3E638EC84947}"/>
    <cellStyle name="Comma 7 3 2 3 6" xfId="25215" xr:uid="{154D43D2-A138-420D-A033-02AEFF17C681}"/>
    <cellStyle name="Comma 7 3 2 3 7" xfId="13571" xr:uid="{ED17B5BE-5DC5-41C0-B8EA-E786ED290D87}"/>
    <cellStyle name="Comma 7 3 2 4" xfId="1743" xr:uid="{00000000-0005-0000-0000-0000B6020000}"/>
    <cellStyle name="Comma 7 3 2 4 2" xfId="3061" xr:uid="{00000000-0005-0000-0000-000021020000}"/>
    <cellStyle name="Comma 7 3 2 4 2 2" xfId="8141" xr:uid="{F13E98B3-100B-4B0D-95AB-C4F15D236966}"/>
    <cellStyle name="Comma 7 3 2 4 2 2 2" xfId="28816" xr:uid="{36EB78DD-72C5-4617-8665-328D7D513FE6}"/>
    <cellStyle name="Comma 7 3 2 4 2 2 3" xfId="28598" xr:uid="{A6A52FA0-55DD-4771-97D5-B1F70AAD1644}"/>
    <cellStyle name="Comma 7 3 2 4 2 2 4" xfId="18521" xr:uid="{B93A7AAA-832D-4AB4-8EFB-597F00FF11D4}"/>
    <cellStyle name="Comma 7 3 2 4 2 3" xfId="10974" xr:uid="{17D2B5AD-77A7-4E67-A256-1029155F93D9}"/>
    <cellStyle name="Comma 7 3 2 4 2 3 2" xfId="21354" xr:uid="{7041785A-7A25-413F-A5DB-0CE2C42167D9}"/>
    <cellStyle name="Comma 7 3 2 4 2 4" xfId="25466" xr:uid="{597C771E-BB4A-4233-82D8-4728BD2A2410}"/>
    <cellStyle name="Comma 7 3 2 4 2 5" xfId="15688" xr:uid="{DF33B1DB-3AC8-4F7D-80FA-CD346F7437F2}"/>
    <cellStyle name="Comma 7 3 2 4 3" xfId="3645" xr:uid="{00000000-0005-0000-0000-0000B6020000}"/>
    <cellStyle name="Comma 7 3 2 4 4" xfId="5621" xr:uid="{4CBC5550-7EB1-496E-BF60-43A6D36D04BB}"/>
    <cellStyle name="Comma 7 3 2 4 4 2" xfId="29954" xr:uid="{55B8B43E-4A73-4E99-BCC6-D74B637F3A5B}"/>
    <cellStyle name="Comma 7 3 2 4 5" xfId="23476" xr:uid="{AB89610E-F3F8-48F9-972C-144B7BDA3CA3}"/>
    <cellStyle name="Comma 7 3 2 4 6" xfId="13569" xr:uid="{29B1F7CA-6AF3-4C00-B1CA-F2A4C220A07E}"/>
    <cellStyle name="Comma 7 3 2 5" xfId="1738" xr:uid="{00000000-0005-0000-0000-0000B7020000}"/>
    <cellStyle name="Comma 7 3 2 5 2" xfId="2529" xr:uid="{00000000-0005-0000-0000-000022020000}"/>
    <cellStyle name="Comma 7 3 2 5 2 2" xfId="7654" xr:uid="{A0E9BFAD-9D8A-4AEE-91DE-9322FF827AA5}"/>
    <cellStyle name="Comma 7 3 2 5 2 2 2" xfId="18034" xr:uid="{E5039BBF-2D65-4D40-9E6C-7C636B16957D}"/>
    <cellStyle name="Comma 7 3 2 5 2 3" xfId="10487" xr:uid="{35B5DE7E-91A0-47CA-8BA5-FB1F6C6FF05D}"/>
    <cellStyle name="Comma 7 3 2 5 2 3 2" xfId="20867" xr:uid="{96864E27-D39C-4DBD-8DFF-A6044A4EF7A4}"/>
    <cellStyle name="Comma 7 3 2 5 2 4" xfId="27809" xr:uid="{761487A3-48A8-4ADB-AC6D-7E1BE69C1CC4}"/>
    <cellStyle name="Comma 7 3 2 5 2 5" xfId="26157" xr:uid="{B4B66CE1-B6F2-4F67-8423-F1AADE9D1483}"/>
    <cellStyle name="Comma 7 3 2 5 2 6" xfId="15201" xr:uid="{A8870507-7518-4BCB-9454-327410C422C3}"/>
    <cellStyle name="Comma 7 3 2 5 3" xfId="3604" xr:uid="{00000000-0005-0000-0000-0000B7020000}"/>
    <cellStyle name="Comma 7 3 2 5 4" xfId="5618" xr:uid="{CB2AB5E2-79BE-4286-B19B-C00594332EC1}"/>
    <cellStyle name="Comma 7 3 2 5 4 2" xfId="29875" xr:uid="{4FC4C9B9-B5E7-45D0-B8BB-332448A3B3EC}"/>
    <cellStyle name="Comma 7 3 2 5 5" xfId="24097" xr:uid="{3BFF258C-BC50-4BCC-9B63-6245FE626A5E}"/>
    <cellStyle name="Comma 7 3 2 5 6" xfId="12917" xr:uid="{E6139DF9-D78A-4089-AB4B-9DCD81B11CFB}"/>
    <cellStyle name="Comma 7 3 2 6" xfId="2283" xr:uid="{00000000-0005-0000-0000-00001D020000}"/>
    <cellStyle name="Comma 7 3 2 6 2" xfId="7410" xr:uid="{A7E362AD-5D73-4E3D-B12B-A277A2FDD2F7}"/>
    <cellStyle name="Comma 7 3 2 6 2 2" xfId="17790" xr:uid="{C5AD4C1E-DDD6-4310-B015-606B4FC97896}"/>
    <cellStyle name="Comma 7 3 2 6 3" xfId="10243" xr:uid="{25D427EB-0150-4447-B639-81B1ACDD4E31}"/>
    <cellStyle name="Comma 7 3 2 6 3 2" xfId="20623" xr:uid="{5A66325E-2258-4062-A820-01F53545E615}"/>
    <cellStyle name="Comma 7 3 2 6 4" xfId="24167" xr:uid="{DDFA4CD8-FD8A-4866-B882-62E98133B4D3}"/>
    <cellStyle name="Comma 7 3 2 6 5" xfId="27867" xr:uid="{74DA4B86-DD9C-4196-8B94-6AB9B111BD0A}"/>
    <cellStyle name="Comma 7 3 2 6 6" xfId="14957" xr:uid="{76F9AC0A-5FF2-4D61-A9F9-D36AB4988D8F}"/>
    <cellStyle name="Comma 7 3 2 7" xfId="3822" xr:uid="{03ECEEC2-4353-437D-B316-8B68B00D3AF0}"/>
    <cellStyle name="Comma 7 3 2 7 2" xfId="8655" xr:uid="{FC321E94-E0DF-422E-9D21-379A6AB43E52}"/>
    <cellStyle name="Comma 7 3 2 7 2 2" xfId="19035" xr:uid="{C9377AC6-D02C-42F7-934A-E35C081CB37A}"/>
    <cellStyle name="Comma 7 3 2 7 3" xfId="11488" xr:uid="{7226042D-36BD-4626-9A09-7C3B0CAC6E9D}"/>
    <cellStyle name="Comma 7 3 2 7 3 2" xfId="21868" xr:uid="{56C6763E-4B23-45A2-8980-96AF0AA2DB66}"/>
    <cellStyle name="Comma 7 3 2 7 4" xfId="26013" xr:uid="{95B82187-8DAE-4F1F-9CCC-8243F0699F75}"/>
    <cellStyle name="Comma 7 3 2 7 5" xfId="28238" xr:uid="{D3D7B5F8-DBFA-4AE4-9090-2AF00756E508}"/>
    <cellStyle name="Comma 7 3 2 7 6" xfId="16202" xr:uid="{7340033E-29D4-4F59-9CD9-CD63A94CB483}"/>
    <cellStyle name="Comma 7 3 2 8" xfId="4901" xr:uid="{D494B231-3065-46A7-991F-77B5E1F38C95}"/>
    <cellStyle name="Comma 7 3 2 8 2" xfId="14193" xr:uid="{5D90722A-B20C-4A66-8ED3-5FC56E73A155}"/>
    <cellStyle name="Comma 7 3 2 9" xfId="6646" xr:uid="{53D4C5DF-D7F4-457D-B25E-535083C5157C}"/>
    <cellStyle name="Comma 7 3 2 9 2" xfId="17026" xr:uid="{35C18319-1AA8-4812-83DF-51B3D28E8D33}"/>
    <cellStyle name="Comma 7 3 3" xfId="513" xr:uid="{00000000-0005-0000-0000-0000B8020000}"/>
    <cellStyle name="Comma 7 3 3 10" xfId="24379" xr:uid="{B095ED9A-E6A6-4358-8D41-6CAC37D9ACA2}"/>
    <cellStyle name="Comma 7 3 3 11" xfId="12673" xr:uid="{276D5E48-B257-4623-AE96-58A3FF637E22}"/>
    <cellStyle name="Comma 7 3 3 2" xfId="1745" xr:uid="{00000000-0005-0000-0000-0000B9020000}"/>
    <cellStyle name="Comma 7 3 3 2 2" xfId="3065" xr:uid="{00000000-0005-0000-0000-000025020000}"/>
    <cellStyle name="Comma 7 3 3 2 2 2" xfId="6167" xr:uid="{6D673163-7F25-45B7-9AA1-F6BAB70BA1AD}"/>
    <cellStyle name="Comma 7 3 3 2 2 2 2" xfId="23051" xr:uid="{3960C535-C0D5-4AAD-ACC0-5FE123D84B57}"/>
    <cellStyle name="Comma 7 3 3 2 2 2 2 2" xfId="26321" xr:uid="{4870EA76-F278-4954-BBA8-4B0853FD14F6}"/>
    <cellStyle name="Comma 7 3 3 2 2 2 2 3" xfId="31146" xr:uid="{0F0E9F80-7732-414C-B0DB-5DCE9C6228C8}"/>
    <cellStyle name="Comma 7 3 3 2 2 2 3" xfId="26302" xr:uid="{6B2C95C1-CA89-4886-9BAE-53679966970B}"/>
    <cellStyle name="Comma 7 3 3 2 2 2 4" xfId="15692" xr:uid="{C39F6264-43EB-45C0-998C-85F1B14F8777}"/>
    <cellStyle name="Comma 7 3 3 2 2 3" xfId="8145" xr:uid="{60F0084C-47A1-450C-B35D-E978A9728065}"/>
    <cellStyle name="Comma 7 3 3 2 2 3 2" xfId="28820" xr:uid="{60E0681C-3332-429E-98C5-E11F9FC3CE26}"/>
    <cellStyle name="Comma 7 3 3 2 2 3 3" xfId="27423" xr:uid="{14737B44-BF9A-4743-B7D7-A60C8B86DAF2}"/>
    <cellStyle name="Comma 7 3 3 2 2 3 4" xfId="18525" xr:uid="{7CF3DAF5-3F6F-4D6E-B0B5-15E00C091941}"/>
    <cellStyle name="Comma 7 3 3 2 2 4" xfId="10978" xr:uid="{3FB21C9B-FA96-4101-920C-B027AB8E0F7B}"/>
    <cellStyle name="Comma 7 3 3 2 2 4 2" xfId="21358" xr:uid="{88877E39-FB71-4E1D-891D-DD615B3A7B4E}"/>
    <cellStyle name="Comma 7 3 3 2 2 5" xfId="25258" xr:uid="{583F0785-B153-484B-9205-7C521E7A9F90}"/>
    <cellStyle name="Comma 7 3 3 2 2 6" xfId="13573" xr:uid="{71064039-8554-45CF-B9BA-3AF98EDAA231}"/>
    <cellStyle name="Comma 7 3 3 2 3" xfId="2680" xr:uid="{00000000-0005-0000-0000-000024020000}"/>
    <cellStyle name="Comma 7 3 3 2 3 2" xfId="7804" xr:uid="{8025719D-927B-4FD9-B8D0-B054039F4F04}"/>
    <cellStyle name="Comma 7 3 3 2 3 2 2" xfId="28548" xr:uid="{B29A9760-6D5F-4B66-8E5E-0E6086D21D40}"/>
    <cellStyle name="Comma 7 3 3 2 3 2 3" xfId="27649" xr:uid="{452DB3A7-01EF-48C3-AD82-EBD49103C8CF}"/>
    <cellStyle name="Comma 7 3 3 2 3 2 4" xfId="18184" xr:uid="{ED409F29-2503-4DF3-9088-B6B4336573B3}"/>
    <cellStyle name="Comma 7 3 3 2 3 3" xfId="10637" xr:uid="{334BFA20-B957-4785-8CFD-5C5BF7E0DD1C}"/>
    <cellStyle name="Comma 7 3 3 2 3 3 2" xfId="21017" xr:uid="{6155405E-6973-4929-BC09-07F196DABC0A}"/>
    <cellStyle name="Comma 7 3 3 2 3 4" xfId="24718" xr:uid="{9D9FA5ED-78ED-4CB5-B534-5C3F9B30C509}"/>
    <cellStyle name="Comma 7 3 3 2 3 5" xfId="15351" xr:uid="{A94BBE13-A7CE-4EA9-B51D-41D660B6391A}"/>
    <cellStyle name="Comma 7 3 3 2 4" xfId="2063" xr:uid="{00000000-0005-0000-0000-0000B9020000}"/>
    <cellStyle name="Comma 7 3 3 2 5" xfId="4266" xr:uid="{2D091ED4-EBAB-425A-9D32-765D1829A55C}"/>
    <cellStyle name="Comma 7 3 3 2 5 2" xfId="9038" xr:uid="{60436DBA-7D9B-4783-8D98-40974DC07353}"/>
    <cellStyle name="Comma 7 3 3 2 5 2 2" xfId="19418" xr:uid="{5818C368-9E63-4A42-8663-D5347873C583}"/>
    <cellStyle name="Comma 7 3 3 2 5 2 3" xfId="31042" xr:uid="{63AC0313-CC44-4BAB-B99B-3AFFB46C8671}"/>
    <cellStyle name="Comma 7 3 3 2 5 2 4" xfId="30759" xr:uid="{8E4BCF6B-DBB4-4075-978A-BD1BDD7DB325}"/>
    <cellStyle name="Comma 7 3 3 2 5 3" xfId="11871" xr:uid="{2D763480-9900-4BAF-89BD-548D43463C10}"/>
    <cellStyle name="Comma 7 3 3 2 5 3 2" xfId="22251" xr:uid="{A0785BF4-0595-412C-AC40-3B49CB0B9445}"/>
    <cellStyle name="Comma 7 3 3 2 5 4" xfId="26972" xr:uid="{155FA4AD-2CAE-499D-AD34-4A92FCFAB834}"/>
    <cellStyle name="Comma 7 3 3 2 5 5" xfId="27008" xr:uid="{42CCFA58-44B3-4334-BC5C-52448E92816B}"/>
    <cellStyle name="Comma 7 3 3 2 5 6" xfId="16585" xr:uid="{6EFF85A7-D7C1-484B-B8FA-83F6F12B824F}"/>
    <cellStyle name="Comma 7 3 3 2 6" xfId="5623" xr:uid="{A2D3013C-BE82-4915-92F9-26D6E8EE4189}"/>
    <cellStyle name="Comma 7 3 3 2 6 2" xfId="29723" xr:uid="{3D06F1E3-79B4-4811-B657-F16B4EEA06E8}"/>
    <cellStyle name="Comma 7 3 3 2 6 2 2" xfId="30975" xr:uid="{112E69B3-69F1-44A5-8738-0AA881F3DFDC}"/>
    <cellStyle name="Comma 7 3 3 2 7" xfId="23605" xr:uid="{B41E808F-419D-4112-B57C-FE262ACDB723}"/>
    <cellStyle name="Comma 7 3 3 2 8" xfId="13090" xr:uid="{69C5B4E4-141E-4936-8947-D86E9DB215A7}"/>
    <cellStyle name="Comma 7 3 3 3" xfId="1746" xr:uid="{00000000-0005-0000-0000-0000BA020000}"/>
    <cellStyle name="Comma 7 3 3 3 2" xfId="3066" xr:uid="{00000000-0005-0000-0000-000026020000}"/>
    <cellStyle name="Comma 7 3 3 3 2 2" xfId="8146" xr:uid="{4CEC2DAE-59CC-41E6-9646-DCE43190F6F2}"/>
    <cellStyle name="Comma 7 3 3 3 2 2 2" xfId="28821" xr:uid="{E6AEBC26-2139-41EF-BF0E-6B894FFE6D4B}"/>
    <cellStyle name="Comma 7 3 3 3 2 2 3" xfId="27126" xr:uid="{97775F3B-4113-4C11-BAE6-4697DEEDE1B0}"/>
    <cellStyle name="Comma 7 3 3 3 2 2 4" xfId="18526" xr:uid="{FE9E3587-2DFB-4794-AF77-F275E407F326}"/>
    <cellStyle name="Comma 7 3 3 3 2 3" xfId="10979" xr:uid="{8076B583-2B96-4440-8848-174D54D15947}"/>
    <cellStyle name="Comma 7 3 3 3 2 3 2" xfId="21359" xr:uid="{67EF6649-A77E-4EA8-82A8-3E1ECA01B454}"/>
    <cellStyle name="Comma 7 3 3 3 2 4" xfId="25805" xr:uid="{4C1BCBBD-3DB1-4BFC-8D07-489BC0A36833}"/>
    <cellStyle name="Comma 7 3 3 3 2 5" xfId="15693" xr:uid="{1C54CB16-3831-4652-8659-275E82814D49}"/>
    <cellStyle name="Comma 7 3 3 3 3" xfId="3659" xr:uid="{00000000-0005-0000-0000-0000BA020000}"/>
    <cellStyle name="Comma 7 3 3 3 4" xfId="4412" xr:uid="{C4ADDF44-032A-408C-84C3-86FFFE4E4013}"/>
    <cellStyle name="Comma 7 3 3 3 4 2" xfId="9184" xr:uid="{42AC00F0-9492-4676-BDB2-357D3B18E427}"/>
    <cellStyle name="Comma 7 3 3 3 4 2 2" xfId="19564" xr:uid="{BC7263AB-8221-4FB6-AD8D-910D472E8471}"/>
    <cellStyle name="Comma 7 3 3 3 4 2 3" xfId="31078" xr:uid="{7AD836FD-8CD5-4690-A33A-8DF428ABF448}"/>
    <cellStyle name="Comma 7 3 3 3 4 2 4" xfId="30760" xr:uid="{95AEBBD9-A3AC-4749-8833-DDB070EBC3BF}"/>
    <cellStyle name="Comma 7 3 3 3 4 3" xfId="12017" xr:uid="{8793FEAC-978C-441F-969E-0319CEF0B5C5}"/>
    <cellStyle name="Comma 7 3 3 3 4 3 2" xfId="22397" xr:uid="{6DE8221E-12FE-4309-B6B4-8BE2DE924522}"/>
    <cellStyle name="Comma 7 3 3 3 4 4" xfId="16731" xr:uid="{7FBD3671-E1EF-41B2-87B9-392F9A153064}"/>
    <cellStyle name="Comma 7 3 3 3 5" xfId="5624" xr:uid="{4B07D9D7-1EC9-4371-972C-5A57C883344A}"/>
    <cellStyle name="Comma 7 3 3 3 5 2" xfId="29706" xr:uid="{629F5DA6-01D3-4F91-A6F3-08DAFF81178A}"/>
    <cellStyle name="Comma 7 3 3 3 6" xfId="25366" xr:uid="{85FC2800-D224-481E-B797-ADD3E02151AE}"/>
    <cellStyle name="Comma 7 3 3 3 7" xfId="13574" xr:uid="{7F1783B6-DD95-4E74-AD72-A664F26C4E68}"/>
    <cellStyle name="Comma 7 3 3 4" xfId="1744" xr:uid="{00000000-0005-0000-0000-0000BB020000}"/>
    <cellStyle name="Comma 7 3 3 4 2" xfId="3064" xr:uid="{00000000-0005-0000-0000-000027020000}"/>
    <cellStyle name="Comma 7 3 3 4 2 2" xfId="8144" xr:uid="{4D74363D-0D00-4E7B-897E-59E3B5B44DBC}"/>
    <cellStyle name="Comma 7 3 3 4 2 2 2" xfId="28819" xr:uid="{9F37E984-F48E-4584-AD19-87C55845FBD4}"/>
    <cellStyle name="Comma 7 3 3 4 2 2 3" xfId="26377" xr:uid="{61BE0BF0-831D-405E-B879-9B9756EAFA22}"/>
    <cellStyle name="Comma 7 3 3 4 2 2 4" xfId="18524" xr:uid="{126C449A-9FBD-47E7-AF9C-2B8653641DD4}"/>
    <cellStyle name="Comma 7 3 3 4 2 3" xfId="10977" xr:uid="{BE834253-CA93-4A8C-B698-F251AD5E218A}"/>
    <cellStyle name="Comma 7 3 3 4 2 3 2" xfId="21357" xr:uid="{079D4537-C508-4A8A-916D-10673C4F3264}"/>
    <cellStyle name="Comma 7 3 3 4 2 4" xfId="25822" xr:uid="{1AC7B645-3C68-475E-B23A-FFD3F1E4DC13}"/>
    <cellStyle name="Comma 7 3 3 4 2 5" xfId="15691" xr:uid="{45B48ACC-05C7-4A8D-9343-9C4B23292EA2}"/>
    <cellStyle name="Comma 7 3 3 4 3" xfId="3572" xr:uid="{00000000-0005-0000-0000-0000BB020000}"/>
    <cellStyle name="Comma 7 3 3 4 4" xfId="5622" xr:uid="{2F7F323B-1E99-4199-9FD5-7182F60C697E}"/>
    <cellStyle name="Comma 7 3 3 4 4 2" xfId="29956" xr:uid="{DF3BC11F-BB56-413E-BA58-E5E717506BBC}"/>
    <cellStyle name="Comma 7 3 3 4 5" xfId="23252" xr:uid="{D1618A0B-CB18-46B0-B923-3602E8C2202D}"/>
    <cellStyle name="Comma 7 3 3 4 6" xfId="13572" xr:uid="{2CB183F8-626F-484D-9139-18CA7C95B02A}"/>
    <cellStyle name="Comma 7 3 3 5" xfId="2632" xr:uid="{00000000-0005-0000-0000-000028020000}"/>
    <cellStyle name="Comma 7 3 3 5 2" xfId="5894" xr:uid="{36676AAB-8552-4649-A040-455FB81B4509}"/>
    <cellStyle name="Comma 7 3 3 5 2 2" xfId="28725" xr:uid="{61EA2F39-58EF-4AA1-8414-4464AAC1F37B}"/>
    <cellStyle name="Comma 7 3 3 5 2 3" xfId="27165" xr:uid="{4199FBA4-6D09-484B-8FA6-B61397EA8990}"/>
    <cellStyle name="Comma 7 3 3 5 2 4" xfId="15304" xr:uid="{4EE41382-F934-470E-9BCF-026038F49CA2}"/>
    <cellStyle name="Comma 7 3 3 5 3" xfId="7757" xr:uid="{F84413E1-A4AA-46F3-AA5C-C96CE57F48D3}"/>
    <cellStyle name="Comma 7 3 3 5 3 2" xfId="18137" xr:uid="{D90FC7A3-6858-4F70-8F1E-560A2F4D637F}"/>
    <cellStyle name="Comma 7 3 3 5 4" xfId="10590" xr:uid="{98B11636-9509-4EB7-AE8E-0F7E429A0886}"/>
    <cellStyle name="Comma 7 3 3 5 4 2" xfId="20970" xr:uid="{5F169CDB-BD8C-42AB-A687-B6B96BB97414}"/>
    <cellStyle name="Comma 7 3 3 5 5" xfId="23482" xr:uid="{673B89A2-D9A0-4FB6-829E-981024FA279C}"/>
    <cellStyle name="Comma 7 3 3 5 6" xfId="13020" xr:uid="{98B80837-74CF-4003-800B-FE911047C733}"/>
    <cellStyle name="Comma 7 3 3 6" xfId="4129" xr:uid="{757E601D-C209-4CC5-B656-FFAD7B959A42}"/>
    <cellStyle name="Comma 7 3 3 6 2" xfId="8901" xr:uid="{5B3322E2-9EA7-488B-A54E-4F4A79181686}"/>
    <cellStyle name="Comma 7 3 3 6 2 2" xfId="19281" xr:uid="{EEFD30C4-AED4-4D30-8063-D9B6773E4020}"/>
    <cellStyle name="Comma 7 3 3 6 2 3" xfId="31013" xr:uid="{19B449DC-F951-4406-BBDC-1E361946CBF1}"/>
    <cellStyle name="Comma 7 3 3 6 2 4" xfId="30758" xr:uid="{09060111-3662-4062-98E2-27280CA31DEF}"/>
    <cellStyle name="Comma 7 3 3 6 3" xfId="11734" xr:uid="{E396CB88-FFB8-4CFA-8A42-4E5A7370436D}"/>
    <cellStyle name="Comma 7 3 3 6 3 2" xfId="22114" xr:uid="{304CCAD5-770C-41DC-AAC1-56089804D1CD}"/>
    <cellStyle name="Comma 7 3 3 6 4" xfId="25373" xr:uid="{409B246B-C7BF-4347-9604-D47376DB26DA}"/>
    <cellStyle name="Comma 7 3 3 6 5" xfId="26398" xr:uid="{89FE9C46-DA7B-41BF-BD96-9AE917FBE012}"/>
    <cellStyle name="Comma 7 3 3 6 6" xfId="16448" xr:uid="{EDA4B454-3F8F-45CD-A3A4-D8172BE7DA33}"/>
    <cellStyle name="Comma 7 3 3 7" xfId="4903" xr:uid="{7D2A297D-B50D-4072-9432-83DFC3A3C81C}"/>
    <cellStyle name="Comma 7 3 3 7 2" xfId="28269" xr:uid="{B23DF960-54C1-4930-943A-4B16F930C9D5}"/>
    <cellStyle name="Comma 7 3 3 7 3" xfId="26998" xr:uid="{35F7C694-B2D9-4D6C-92D2-583AC0731BB4}"/>
    <cellStyle name="Comma 7 3 3 7 4" xfId="14195" xr:uid="{43D57C78-9D72-49EA-83EC-86203BB79967}"/>
    <cellStyle name="Comma 7 3 3 8" xfId="6648" xr:uid="{801A5F16-1083-4E87-8B88-1308B3B0DFAB}"/>
    <cellStyle name="Comma 7 3 3 8 2" xfId="17028" xr:uid="{1C7780A4-224B-4B89-BC7E-F3F188E97C49}"/>
    <cellStyle name="Comma 7 3 3 9" xfId="9481" xr:uid="{762E7001-323D-4976-9567-7268E23A04AB}"/>
    <cellStyle name="Comma 7 3 3 9 2" xfId="19861" xr:uid="{F6EACF00-00AA-498A-A183-4F83194EC5F5}"/>
    <cellStyle name="Comma 7 3 4" xfId="514" xr:uid="{00000000-0005-0000-0000-0000BC020000}"/>
    <cellStyle name="Comma 7 3 4 10" xfId="13088" xr:uid="{5D18A68E-661D-476A-94EC-6B141504A13B}"/>
    <cellStyle name="Comma 7 3 4 2" xfId="1748" xr:uid="{00000000-0005-0000-0000-0000BD020000}"/>
    <cellStyle name="Comma 7 3 4 2 2" xfId="3067" xr:uid="{00000000-0005-0000-0000-00002A020000}"/>
    <cellStyle name="Comma 7 3 4 2 2 2" xfId="8147" xr:uid="{F1931F2F-FA1E-4610-B819-B83AC5BC1B32}"/>
    <cellStyle name="Comma 7 3 4 2 2 2 2" xfId="28822" xr:uid="{2B34A51E-562E-47FB-AC6C-A9F13E5A62D8}"/>
    <cellStyle name="Comma 7 3 4 2 2 2 3" xfId="28049" xr:uid="{0AA50304-3480-4DF2-BC26-56196F86B5A1}"/>
    <cellStyle name="Comma 7 3 4 2 2 2 4" xfId="18527" xr:uid="{CFD02403-A5B3-4B34-9D98-25744920ABB0}"/>
    <cellStyle name="Comma 7 3 4 2 2 3" xfId="10980" xr:uid="{E51FA6A8-FAC5-4ECF-97FD-3899F69BAA92}"/>
    <cellStyle name="Comma 7 3 4 2 2 3 2" xfId="21360" xr:uid="{1DB3555B-03E2-42F0-8F73-B9E9BC7E756D}"/>
    <cellStyle name="Comma 7 3 4 2 2 4" xfId="25704" xr:uid="{1B9CE304-0B1C-421A-B852-66ECE11A42FD}"/>
    <cellStyle name="Comma 7 3 4 2 2 5" xfId="15694" xr:uid="{0059FB86-B8E1-47DF-B797-187EC693D0B9}"/>
    <cellStyle name="Comma 7 3 4 2 3" xfId="3566" xr:uid="{00000000-0005-0000-0000-0000BD020000}"/>
    <cellStyle name="Comma 7 3 4 2 4" xfId="5625" xr:uid="{827FF525-FDEF-478D-B14C-FAE5C7BAAA47}"/>
    <cellStyle name="Comma 7 3 4 2 4 2" xfId="29957" xr:uid="{20F9AA12-6498-407B-9E82-41086B0B3BDD}"/>
    <cellStyle name="Comma 7 3 4 2 5" xfId="23640" xr:uid="{26E0B30D-3726-4688-865B-D1F3204AE96E}"/>
    <cellStyle name="Comma 7 3 4 2 6" xfId="13575" xr:uid="{F4BA8690-D0E4-4844-9953-93C10169E306}"/>
    <cellStyle name="Comma 7 3 4 3" xfId="1749" xr:uid="{00000000-0005-0000-0000-0000BE020000}"/>
    <cellStyle name="Comma 7 3 4 3 2" xfId="3814" xr:uid="{ED0A20C0-851C-43CE-A244-08046447CC9F}"/>
    <cellStyle name="Comma 7 3 4 3 2 2" xfId="8648" xr:uid="{5743A404-81A7-4FC8-9A73-2CF43BBDF2C9}"/>
    <cellStyle name="Comma 7 3 4 3 2 2 2" xfId="19028" xr:uid="{F761ADC4-7297-49D4-9817-D82A827C461C}"/>
    <cellStyle name="Comma 7 3 4 3 2 3" xfId="11481" xr:uid="{6934031F-9FD8-49C2-B8A8-B2C64565D36A}"/>
    <cellStyle name="Comma 7 3 4 3 2 3 2" xfId="21861" xr:uid="{76527055-D680-47A1-9723-5EAC8171A51D}"/>
    <cellStyle name="Comma 7 3 4 3 2 4" xfId="28362" xr:uid="{69F5C42D-3BBD-48AB-8E63-2E21149E3188}"/>
    <cellStyle name="Comma 7 3 4 3 2 5" xfId="27959" xr:uid="{92A982AB-DFE7-450D-92F7-1A82914FB061}"/>
    <cellStyle name="Comma 7 3 4 3 2 6" xfId="16195" xr:uid="{D910A9D7-AD9D-4B05-B81B-13E8634ECBD0}"/>
    <cellStyle name="Comma 7 3 4 3 3" xfId="24321" xr:uid="{9A324CB1-B7DA-4131-BD6A-B17EB30DB498}"/>
    <cellStyle name="Comma 7 3 4 3 3 2" xfId="29904" xr:uid="{01103EB1-3290-4D07-BEF6-3D3C9114883A}"/>
    <cellStyle name="Comma 7 3 4 3 4" xfId="30017" xr:uid="{00434217-AB1C-4C6B-A83C-62A5AC08F336}"/>
    <cellStyle name="Comma 7 3 4 4" xfId="1747" xr:uid="{00000000-0005-0000-0000-0000BF020000}"/>
    <cellStyle name="Comma 7 3 4 5" xfId="4264" xr:uid="{6AC4C019-2C26-44B9-9EC3-E3E2D424E32A}"/>
    <cellStyle name="Comma 7 3 4 5 2" xfId="9036" xr:uid="{BA81BD57-2BE5-4DE4-A24B-9A95219BDEBB}"/>
    <cellStyle name="Comma 7 3 4 5 2 2" xfId="19416" xr:uid="{65304B97-A8D6-4B6E-87B2-4B6DC7C72B44}"/>
    <cellStyle name="Comma 7 3 4 5 2 3" xfId="31040" xr:uid="{29E5A903-E367-4DFA-8B14-41FC53E28582}"/>
    <cellStyle name="Comma 7 3 4 5 2 4" xfId="30761" xr:uid="{5C39344B-BBCA-404A-B8F8-90DD4B557283}"/>
    <cellStyle name="Comma 7 3 4 5 3" xfId="11869" xr:uid="{A013C49C-ECA8-41BF-96B3-21AC6B269F3A}"/>
    <cellStyle name="Comma 7 3 4 5 3 2" xfId="22249" xr:uid="{38C1A6FF-C5F3-4E12-BE7A-E04070788C11}"/>
    <cellStyle name="Comma 7 3 4 5 4" xfId="27170" xr:uid="{521A88FC-A998-4017-B759-BC483B8ACAD1}"/>
    <cellStyle name="Comma 7 3 4 5 5" xfId="27644" xr:uid="{9E9C4CCF-96E0-4DBC-B421-7EC98AEB14A6}"/>
    <cellStyle name="Comma 7 3 4 5 6" xfId="16583" xr:uid="{FDCE4580-85C0-4BB6-BD76-D4661603676D}"/>
    <cellStyle name="Comma 7 3 4 6" xfId="4904" xr:uid="{114D2B95-BFD8-40C9-A1CB-957B05832063}"/>
    <cellStyle name="Comma 7 3 4 6 2" xfId="14196" xr:uid="{5BA9B63E-C96B-45DE-8274-2E83DCD2C710}"/>
    <cellStyle name="Comma 7 3 4 7" xfId="6649" xr:uid="{506C9779-95AC-4388-83FE-672925C1B02A}"/>
    <cellStyle name="Comma 7 3 4 7 2" xfId="17029" xr:uid="{EF752B79-A60E-4278-8C80-47B41BB97CC3}"/>
    <cellStyle name="Comma 7 3 4 8" xfId="9482" xr:uid="{6CF38CF9-56BB-4978-954E-7E8E65084293}"/>
    <cellStyle name="Comma 7 3 4 8 2" xfId="19862" xr:uid="{592F35B8-062A-4B9B-B09A-3D462665963C}"/>
    <cellStyle name="Comma 7 3 4 9" xfId="23022" xr:uid="{36677A31-1104-4492-9FE6-428E8689CAF8}"/>
    <cellStyle name="Comma 7 3 5" xfId="1750" xr:uid="{00000000-0005-0000-0000-0000C0020000}"/>
    <cellStyle name="Comma 7 3 5 2" xfId="3068" xr:uid="{00000000-0005-0000-0000-00002B020000}"/>
    <cellStyle name="Comma 7 3 5 2 2" xfId="8148" xr:uid="{2C8E21C5-1468-4AAC-9E90-7A13D1302FAA}"/>
    <cellStyle name="Comma 7 3 5 2 2 2" xfId="28823" xr:uid="{0BD52AC1-38D0-4C37-B305-D192EA862043}"/>
    <cellStyle name="Comma 7 3 5 2 2 2 2" xfId="31226" xr:uid="{B1824CD6-0A45-4DFE-A5DA-1765F10D715A}"/>
    <cellStyle name="Comma 7 3 5 2 2 2 3" xfId="30763" xr:uid="{7B31E587-79F0-4CA4-A017-3FC64EB68955}"/>
    <cellStyle name="Comma 7 3 5 2 2 3" xfId="26546" xr:uid="{8A656009-1284-4B9B-ADF3-ED1BC0BCC3F2}"/>
    <cellStyle name="Comma 7 3 5 2 2 4" xfId="18528" xr:uid="{128F5D68-5A9F-4E36-98C7-8BB7C0E561AD}"/>
    <cellStyle name="Comma 7 3 5 2 3" xfId="10981" xr:uid="{4DD23474-870F-4639-9FE4-AA6A0949A199}"/>
    <cellStyle name="Comma 7 3 5 2 3 2" xfId="21361" xr:uid="{A0882080-46B6-4B65-A5DA-7FD4934AA4B4}"/>
    <cellStyle name="Comma 7 3 5 2 4" xfId="24166" xr:uid="{A8908E9D-CF07-4CC3-93FE-F91D3CCF9DEE}"/>
    <cellStyle name="Comma 7 3 5 2 5" xfId="15695" xr:uid="{148F4EE9-281E-4E13-BB9F-538AA70BEA61}"/>
    <cellStyle name="Comma 7 3 5 3" xfId="3677" xr:uid="{00000000-0005-0000-0000-0000C0020000}"/>
    <cellStyle name="Comma 7 3 5 4" xfId="4413" xr:uid="{39A94735-439D-4714-8C97-340E07D9B1C2}"/>
    <cellStyle name="Comma 7 3 5 4 2" xfId="9185" xr:uid="{F1BC04F7-E54B-48FE-A1A1-A0DB777BD46E}"/>
    <cellStyle name="Comma 7 3 5 4 2 2" xfId="19565" xr:uid="{1394F04B-CC2D-457C-A8E1-742A6790E496}"/>
    <cellStyle name="Comma 7 3 5 4 2 3" xfId="31079" xr:uid="{7E1DD9F1-4C18-4368-A763-2CFDB57D9BB0}"/>
    <cellStyle name="Comma 7 3 5 4 2 4" xfId="30762" xr:uid="{CEB76293-5225-4DF8-B182-6C8C0AFD630E}"/>
    <cellStyle name="Comma 7 3 5 4 3" xfId="12018" xr:uid="{706B6DB9-CD9A-4ED7-B159-DF49DA196DEE}"/>
    <cellStyle name="Comma 7 3 5 4 3 2" xfId="22398" xr:uid="{01A9F026-682A-4472-8503-0CDD994EBD1A}"/>
    <cellStyle name="Comma 7 3 5 4 4" xfId="16732" xr:uid="{C73CAD6C-19D9-4C6A-AF12-4F6E33F0C6C6}"/>
    <cellStyle name="Comma 7 3 5 5" xfId="5626" xr:uid="{2FADE1A1-156D-4770-A59C-1D5D492CFF56}"/>
    <cellStyle name="Comma 7 3 5 5 2" xfId="29685" xr:uid="{DD02D9DC-2EC2-4EBC-A2AB-DA7D0EF6B5A6}"/>
    <cellStyle name="Comma 7 3 5 5 2 2" xfId="30976" xr:uid="{235E9461-30B4-44D8-929B-6F79698976C3}"/>
    <cellStyle name="Comma 7 3 5 6" xfId="24706" xr:uid="{CD0367C6-2874-4187-83D9-9B0301BDED90}"/>
    <cellStyle name="Comma 7 3 5 7" xfId="13576" xr:uid="{31C08D88-46F6-44FC-9FAF-C7DFE5A5340F}"/>
    <cellStyle name="Comma 7 3 6" xfId="1751" xr:uid="{00000000-0005-0000-0000-0000C1020000}"/>
    <cellStyle name="Comma 7 3 6 2" xfId="2875" xr:uid="{00000000-0005-0000-0000-00002C020000}"/>
    <cellStyle name="Comma 7 3 6 2 2" xfId="7992" xr:uid="{18FB670C-B086-4649-A49B-AA84A527E1C5}"/>
    <cellStyle name="Comma 7 3 6 2 2 2" xfId="25913" xr:uid="{247261F7-32DF-4C9F-AFC6-1B08B1D6E65D}"/>
    <cellStyle name="Comma 7 3 6 2 2 2 2" xfId="31168" xr:uid="{00E20836-A709-4D76-A735-95493E287AD1}"/>
    <cellStyle name="Comma 7 3 6 2 2 2 3" xfId="30764" xr:uid="{80F05594-7611-41F2-83FC-870D7DE32EE2}"/>
    <cellStyle name="Comma 7 3 6 2 2 3" xfId="27827" xr:uid="{DAA8CBF8-1F10-450B-9DE8-9200C3163FD1}"/>
    <cellStyle name="Comma 7 3 6 2 2 4" xfId="18372" xr:uid="{DEA785FC-D636-456D-AF50-1B6058F3F876}"/>
    <cellStyle name="Comma 7 3 6 2 3" xfId="10825" xr:uid="{B9BB6D5B-71C6-485F-AB66-710966D0D397}"/>
    <cellStyle name="Comma 7 3 6 2 3 2" xfId="21205" xr:uid="{3CA70379-CF4C-42E4-B4BE-D9DEA86B0B46}"/>
    <cellStyle name="Comma 7 3 6 2 4" xfId="25751" xr:uid="{F1D9F1EE-C37D-4DBC-9EBE-C21ECE231D19}"/>
    <cellStyle name="Comma 7 3 6 2 5" xfId="15539" xr:uid="{08D89368-48C2-4B55-BAE4-2E63BB5C19EB}"/>
    <cellStyle name="Comma 7 3 6 3" xfId="3583" xr:uid="{00000000-0005-0000-0000-0000C1020000}"/>
    <cellStyle name="Comma 7 3 6 4" xfId="5627" xr:uid="{5B76C98F-C0BF-4CF0-91A7-53BE3B77CE07}"/>
    <cellStyle name="Comma 7 3 6 4 2" xfId="29924" xr:uid="{741779F3-8687-413A-BABB-6A7AC4C6DE25}"/>
    <cellStyle name="Comma 7 3 6 5" xfId="25565" xr:uid="{337F0B91-D4CC-4CAA-B6E2-253217A3E564}"/>
    <cellStyle name="Comma 7 3 6 6" xfId="13371" xr:uid="{E5E7021E-60E4-49D3-852D-8B9CBD1B477D}"/>
    <cellStyle name="Comma 7 3 7" xfId="1737" xr:uid="{00000000-0005-0000-0000-0000C2020000}"/>
    <cellStyle name="Comma 7 3 7 2" xfId="2469" xr:uid="{00000000-0005-0000-0000-00002D020000}"/>
    <cellStyle name="Comma 7 3 7 2 2" xfId="7594" xr:uid="{7D845A15-6584-4DF0-BD6D-A91976089349}"/>
    <cellStyle name="Comma 7 3 7 2 2 2" xfId="17974" xr:uid="{3AB9C43A-0755-4D8E-9050-2315D93038AC}"/>
    <cellStyle name="Comma 7 3 7 2 3" xfId="10427" xr:uid="{DD76E025-B3B3-4322-8BD0-B8844AAC6C67}"/>
    <cellStyle name="Comma 7 3 7 2 3 2" xfId="20807" xr:uid="{D23E06C4-78BF-428D-8406-91208AE2099D}"/>
    <cellStyle name="Comma 7 3 7 2 4" xfId="28402" xr:uid="{DC6320A0-6526-4250-87A3-7B1F7EEDCB45}"/>
    <cellStyle name="Comma 7 3 7 2 5" xfId="26970" xr:uid="{A42A7536-2CC4-4B9F-AC77-C927C7495088}"/>
    <cellStyle name="Comma 7 3 7 2 6" xfId="15141" xr:uid="{A8223C2E-A5D3-46BC-8E03-DE32AA84F113}"/>
    <cellStyle name="Comma 7 3 7 3" xfId="3668" xr:uid="{00000000-0005-0000-0000-0000C2020000}"/>
    <cellStyle name="Comma 7 3 7 4" xfId="5617" xr:uid="{354E9452-958D-4758-AD14-FEC309CF6342}"/>
    <cellStyle name="Comma 7 3 7 4 2" xfId="29863" xr:uid="{AF8F967D-6CD8-4490-B648-1B12B79D6ED9}"/>
    <cellStyle name="Comma 7 3 7 5" xfId="22981" xr:uid="{EAAC60EF-B43A-4315-839E-C8B32C50A659}"/>
    <cellStyle name="Comma 7 3 7 6" xfId="12857" xr:uid="{682832E8-95F6-45C8-B43E-58421DD09B80}"/>
    <cellStyle name="Comma 7 3 8" xfId="2223" xr:uid="{00000000-0005-0000-0000-00001C020000}"/>
    <cellStyle name="Comma 7 3 8 2" xfId="7350" xr:uid="{5BC9C21F-183C-4FCE-B8EC-B1B634F9922A}"/>
    <cellStyle name="Comma 7 3 8 2 2" xfId="17730" xr:uid="{1DA734C9-A914-4B89-AFB7-487EBECE364A}"/>
    <cellStyle name="Comma 7 3 8 2 2 2" xfId="31123" xr:uid="{25B90749-E1DC-406F-B88F-4BB77DEB39C9}"/>
    <cellStyle name="Comma 7 3 8 2 2 3" xfId="30765" xr:uid="{2521966B-AD35-4B5A-923F-A6EECC98E499}"/>
    <cellStyle name="Comma 7 3 8 3" xfId="10183" xr:uid="{2FE99FB6-ECE3-41F4-A934-2F4B90A9C4AB}"/>
    <cellStyle name="Comma 7 3 8 3 2" xfId="20563" xr:uid="{92D13FE9-41BC-4343-9B57-06EAC4534CC4}"/>
    <cellStyle name="Comma 7 3 8 4" xfId="24238" xr:uid="{50855620-BD9B-4122-94BD-2F28CAC11815}"/>
    <cellStyle name="Comma 7 3 8 5" xfId="28642" xr:uid="{ED54405B-B91D-40A4-B0B2-45B0F7BED97A}"/>
    <cellStyle name="Comma 7 3 8 6" xfId="14897" xr:uid="{C5B9B326-55FB-47B5-A3D1-FA1DBA274FDB}"/>
    <cellStyle name="Comma 7 3 9" xfId="3870" xr:uid="{C8A0FAA5-9B7E-4CC6-B126-396DBCBEC0DE}"/>
    <cellStyle name="Comma 7 3 9 2" xfId="8702" xr:uid="{B46FEDDD-A828-4163-B92F-2055CBDEAEB4}"/>
    <cellStyle name="Comma 7 3 9 2 2" xfId="19082" xr:uid="{2034E241-4243-4FAB-90CD-B6EA1F0064C3}"/>
    <cellStyle name="Comma 7 3 9 3" xfId="11535" xr:uid="{F2068EFC-51AD-4FB6-BB65-47749DB0186B}"/>
    <cellStyle name="Comma 7 3 9 3 2" xfId="21915" xr:uid="{2E3C1A11-E99F-4D94-AC42-0F11BDE77AC8}"/>
    <cellStyle name="Comma 7 3 9 4" xfId="25929" xr:uid="{209424B9-46B1-4177-B516-31E1C7847AA8}"/>
    <cellStyle name="Comma 7 3 9 5" xfId="27894" xr:uid="{A8450D4A-2A82-46E6-87BC-80C5ECBA7966}"/>
    <cellStyle name="Comma 7 3 9 6" xfId="16249" xr:uid="{B822606C-21C2-4CB7-955C-9119D754E584}"/>
    <cellStyle name="Comma 7 4" xfId="515" xr:uid="{00000000-0005-0000-0000-0000C3020000}"/>
    <cellStyle name="Comma 7 4 10" xfId="6650" xr:uid="{6CCB234B-3732-4180-9295-30246168D0DE}"/>
    <cellStyle name="Comma 7 4 10 2" xfId="17030" xr:uid="{FE944D4D-C8A5-46A0-B01B-C80842D62473}"/>
    <cellStyle name="Comma 7 4 11" xfId="9483" xr:uid="{50ABA6FC-08DB-406C-BB4A-54F32A4226BD}"/>
    <cellStyle name="Comma 7 4 11 2" xfId="19863" xr:uid="{C827654D-43F0-42CF-BC91-375B9C9A2DA5}"/>
    <cellStyle name="Comma 7 4 12" xfId="24801" xr:uid="{00BF0204-9762-4716-A551-48483A31603F}"/>
    <cellStyle name="Comma 7 4 13" xfId="12435" xr:uid="{13856006-9B60-4428-8901-F69F79C25512}"/>
    <cellStyle name="Comma 7 4 2" xfId="516" xr:uid="{00000000-0005-0000-0000-0000C4020000}"/>
    <cellStyle name="Comma 7 4 2 10" xfId="9484" xr:uid="{C45BCE2B-22E5-4A0D-98DA-7CD2B25CFB72}"/>
    <cellStyle name="Comma 7 4 2 10 2" xfId="19864" xr:uid="{6AE756E6-4060-4F0B-9E6A-DA736F705B0C}"/>
    <cellStyle name="Comma 7 4 2 11" xfId="25397" xr:uid="{E25AB078-2481-493F-BF72-67BB374FB035}"/>
    <cellStyle name="Comma 7 4 2 12" xfId="12516" xr:uid="{0BCCFE48-A043-48E7-AAE1-9BD13473BBED}"/>
    <cellStyle name="Comma 7 4 2 2" xfId="517" xr:uid="{00000000-0005-0000-0000-0000C5020000}"/>
    <cellStyle name="Comma 7 4 2 2 10" xfId="13092" xr:uid="{474830D7-07D3-431C-9957-D008D6DEC804}"/>
    <cellStyle name="Comma 7 4 2 2 2" xfId="1755" xr:uid="{00000000-0005-0000-0000-0000C6020000}"/>
    <cellStyle name="Comma 7 4 2 2 2 2" xfId="3070" xr:uid="{00000000-0005-0000-0000-000031020000}"/>
    <cellStyle name="Comma 7 4 2 2 2 2 2" xfId="8150" xr:uid="{EDFBFDE6-C2AC-4A1B-A48A-ECBE9A76C80F}"/>
    <cellStyle name="Comma 7 4 2 2 2 2 2 2" xfId="28825" xr:uid="{FF22AA6C-8848-44FE-817B-E390CFD62415}"/>
    <cellStyle name="Comma 7 4 2 2 2 2 2 3" xfId="27041" xr:uid="{E7DA5C12-4FDD-472B-AC99-F287BADDBA34}"/>
    <cellStyle name="Comma 7 4 2 2 2 2 2 4" xfId="18530" xr:uid="{EF18A9A0-FF4C-496E-B374-2D3F98E342F5}"/>
    <cellStyle name="Comma 7 4 2 2 2 2 3" xfId="10983" xr:uid="{D374B389-DFB7-4077-AD3D-D1414956DDBF}"/>
    <cellStyle name="Comma 7 4 2 2 2 2 3 2" xfId="21363" xr:uid="{921AD211-D54D-4B02-99A0-38D8C20E35FD}"/>
    <cellStyle name="Comma 7 4 2 2 2 2 4" xfId="25725" xr:uid="{A1B5A541-62DD-4F3C-A2B9-76C97AB30F96}"/>
    <cellStyle name="Comma 7 4 2 2 2 2 5" xfId="15697" xr:uid="{A876339B-699C-4347-AB50-4795736B3C8C}"/>
    <cellStyle name="Comma 7 4 2 2 2 3" xfId="2073" xr:uid="{00000000-0005-0000-0000-0000C6020000}"/>
    <cellStyle name="Comma 7 4 2 2 2 4" xfId="5629" xr:uid="{0F96B69B-244A-4F6D-84EA-8F9BE20B728E}"/>
    <cellStyle name="Comma 7 4 2 2 2 4 2" xfId="29959" xr:uid="{C6BDF0EC-6B58-4DBD-A047-E46FD0F0B294}"/>
    <cellStyle name="Comma 7 4 2 2 2 5" xfId="25273" xr:uid="{6F6DFA54-4A86-4350-BCF4-C833337EB687}"/>
    <cellStyle name="Comma 7 4 2 2 2 6" xfId="13578" xr:uid="{BB1AD97E-9E89-47BC-B3DF-F183196AF99C}"/>
    <cellStyle name="Comma 7 4 2 2 3" xfId="1756" xr:uid="{00000000-0005-0000-0000-0000C7020000}"/>
    <cellStyle name="Comma 7 4 2 2 3 2" xfId="4652" xr:uid="{A56AE9E9-514F-441A-BEA0-FFD7772ABB59}"/>
    <cellStyle name="Comma 7 4 2 2 3 2 2" xfId="9404" xr:uid="{55022EEA-4842-4678-B4EA-ED753185182C}"/>
    <cellStyle name="Comma 7 4 2 2 3 2 2 2" xfId="19784" xr:uid="{590F2FAA-4B8B-4C56-8E81-CD92CEC869BF}"/>
    <cellStyle name="Comma 7 4 2 2 3 2 3" xfId="12237" xr:uid="{432E2E00-1A98-484E-A074-FBC06ECE9C3D}"/>
    <cellStyle name="Comma 7 4 2 2 3 2 3 2" xfId="22617" xr:uid="{2A646215-255F-4235-A75F-A8C071AB7686}"/>
    <cellStyle name="Comma 7 4 2 2 3 2 4" xfId="28073" xr:uid="{388ED87A-BF05-48C1-AAA9-C428EEC71682}"/>
    <cellStyle name="Comma 7 4 2 2 3 2 5" xfId="27265" xr:uid="{7058C08C-414A-4B93-8499-40C15D815A26}"/>
    <cellStyle name="Comma 7 4 2 2 3 2 6" xfId="16951" xr:uid="{C310694A-51E1-48CD-82B7-9455B44364C9}"/>
    <cellStyle name="Comma 7 4 2 2 3 3" xfId="23802" xr:uid="{C3AD8123-48D2-4D44-978E-10B47EC021EC}"/>
    <cellStyle name="Comma 7 4 2 2 3 3 2" xfId="29907" xr:uid="{017EC55E-1B0E-4659-9FEC-BE3BA3E8B5C9}"/>
    <cellStyle name="Comma 7 4 2 2 3 4" xfId="30019" xr:uid="{76B366F6-D4B3-4EDF-A05B-E111BAF2E291}"/>
    <cellStyle name="Comma 7 4 2 2 4" xfId="1754" xr:uid="{00000000-0005-0000-0000-0000C8020000}"/>
    <cellStyle name="Comma 7 4 2 2 4 2" xfId="26940" xr:uid="{EACAFCDE-67F4-4E83-A579-0DC3A6628F60}"/>
    <cellStyle name="Comma 7 4 2 2 4 3" xfId="26331" xr:uid="{C333864C-4DD8-4C48-8E8A-BF6D74E07578}"/>
    <cellStyle name="Comma 7 4 2 2 5" xfId="4267" xr:uid="{4C51E4D8-F743-4DB6-846D-6A99EF1E28C9}"/>
    <cellStyle name="Comma 7 4 2 2 5 2" xfId="9039" xr:uid="{FD66BA8B-39FA-421D-ACF0-304D4B252B32}"/>
    <cellStyle name="Comma 7 4 2 2 5 2 2" xfId="19419" xr:uid="{1ADDD720-C7FC-4201-B8B3-B2F16A556C5B}"/>
    <cellStyle name="Comma 7 4 2 2 5 2 3" xfId="31043" xr:uid="{0466D549-57DE-48E9-B876-F7DA4CBAA235}"/>
    <cellStyle name="Comma 7 4 2 2 5 2 4" xfId="30766" xr:uid="{B6266582-5973-4625-BC73-800F26BE8E45}"/>
    <cellStyle name="Comma 7 4 2 2 5 3" xfId="11872" xr:uid="{91611199-EB54-4305-A93B-757A8CCCB962}"/>
    <cellStyle name="Comma 7 4 2 2 5 3 2" xfId="22252" xr:uid="{DC59DBFB-DA34-4F7B-8E76-CC383E74A36A}"/>
    <cellStyle name="Comma 7 4 2 2 5 4" xfId="26659" xr:uid="{7AA1B6D3-94B8-4725-838A-27A287B5A0D0}"/>
    <cellStyle name="Comma 7 4 2 2 5 5" xfId="28412" xr:uid="{781FC03D-2709-4EA3-888D-B585F477CC13}"/>
    <cellStyle name="Comma 7 4 2 2 5 6" xfId="16586" xr:uid="{95E22C73-DEF3-4CF3-8C0C-96AB51B1D510}"/>
    <cellStyle name="Comma 7 4 2 2 6" xfId="4907" xr:uid="{4F05658C-4F8B-4450-8CF2-3C0F842DE943}"/>
    <cellStyle name="Comma 7 4 2 2 6 2" xfId="27808" xr:uid="{3BB74277-8229-4B12-867A-5DDCE5B1C601}"/>
    <cellStyle name="Comma 7 4 2 2 6 3" xfId="26958" xr:uid="{BA5B4B88-4C7E-4D8B-BB9A-4CF57B0987D9}"/>
    <cellStyle name="Comma 7 4 2 2 6 4" xfId="14199" xr:uid="{641BD702-6463-4981-A0CF-AAA51C20EC9B}"/>
    <cellStyle name="Comma 7 4 2 2 7" xfId="6652" xr:uid="{29CFA51F-B91D-472A-A88F-AAFA5013ABB0}"/>
    <cellStyle name="Comma 7 4 2 2 7 2" xfId="17032" xr:uid="{FBA6E820-D212-498D-80FB-8B4FB80C0634}"/>
    <cellStyle name="Comma 7 4 2 2 8" xfId="9485" xr:uid="{8CB5331E-1AEC-455D-AAE1-F89A718D0D5C}"/>
    <cellStyle name="Comma 7 4 2 2 8 2" xfId="19865" xr:uid="{CE9FDB0D-8594-4AE0-B6A4-125E9AFF47E1}"/>
    <cellStyle name="Comma 7 4 2 2 9" xfId="24932" xr:uid="{CCF4802F-B647-45E8-8C90-CC8D4F3B2C96}"/>
    <cellStyle name="Comma 7 4 2 3" xfId="1757" xr:uid="{00000000-0005-0000-0000-0000C9020000}"/>
    <cellStyle name="Comma 7 4 2 3 2" xfId="3071" xr:uid="{00000000-0005-0000-0000-000032020000}"/>
    <cellStyle name="Comma 7 4 2 3 2 2" xfId="8151" xr:uid="{401BA277-190E-4F58-9CDB-792EA14258C3}"/>
    <cellStyle name="Comma 7 4 2 3 2 2 2" xfId="28826" xr:uid="{1BA52ECE-26C0-489B-9DA8-F90D8E7B5CE2}"/>
    <cellStyle name="Comma 7 4 2 3 2 2 2 2" xfId="31227" xr:uid="{5DCE9DDA-5CBE-40F0-BC23-B3C9BE848D80}"/>
    <cellStyle name="Comma 7 4 2 3 2 2 2 3" xfId="30768" xr:uid="{C45D28CF-F3F7-4E67-9E26-B73EEE81ED73}"/>
    <cellStyle name="Comma 7 4 2 3 2 2 3" xfId="26588" xr:uid="{A9A6FA3A-10A1-4B81-9A71-7CB43FE46461}"/>
    <cellStyle name="Comma 7 4 2 3 2 2 4" xfId="18531" xr:uid="{C910133E-F186-4795-B306-35F8DAE47591}"/>
    <cellStyle name="Comma 7 4 2 3 2 3" xfId="10984" xr:uid="{823B96D9-B777-4448-AD31-D8BC2D6D8A43}"/>
    <cellStyle name="Comma 7 4 2 3 2 3 2" xfId="21364" xr:uid="{BEC454D6-21FA-4E5F-8080-F82A664B1815}"/>
    <cellStyle name="Comma 7 4 2 3 2 4" xfId="25568" xr:uid="{CF81D0C3-3EE6-4696-89C5-3B1856A97FDC}"/>
    <cellStyle name="Comma 7 4 2 3 2 5" xfId="15698" xr:uid="{332EB8CD-9113-4FBC-B464-DD354E16ECF1}"/>
    <cellStyle name="Comma 7 4 2 3 3" xfId="3614" xr:uid="{00000000-0005-0000-0000-0000C9020000}"/>
    <cellStyle name="Comma 7 4 2 3 4" xfId="4414" xr:uid="{4B720B26-C75C-4226-9681-0209047D1A81}"/>
    <cellStyle name="Comma 7 4 2 3 4 2" xfId="9186" xr:uid="{E632F89A-5B90-4DF6-B4A8-87869941BBE6}"/>
    <cellStyle name="Comma 7 4 2 3 4 2 2" xfId="19566" xr:uid="{3E0F7026-1F8B-4015-9B9C-9294211715B4}"/>
    <cellStyle name="Comma 7 4 2 3 4 2 3" xfId="31080" xr:uid="{F6B95315-CE84-493B-AAC8-03822C5B8988}"/>
    <cellStyle name="Comma 7 4 2 3 4 2 4" xfId="30767" xr:uid="{622C6861-D115-499C-A407-9F5AA1C65C51}"/>
    <cellStyle name="Comma 7 4 2 3 4 3" xfId="12019" xr:uid="{FA9899FA-E822-41AD-AD85-287577806EBE}"/>
    <cellStyle name="Comma 7 4 2 3 4 3 2" xfId="22399" xr:uid="{8A752706-E6EF-403A-ADAD-CC524FFEA0AD}"/>
    <cellStyle name="Comma 7 4 2 3 4 4" xfId="16733" xr:uid="{05687D9F-3A7B-4E08-8C61-4B266BFF80D4}"/>
    <cellStyle name="Comma 7 4 2 3 5" xfId="5630" xr:uid="{8655C0D7-5098-492F-88C6-7F9808A18537}"/>
    <cellStyle name="Comma 7 4 2 3 5 2" xfId="29702" xr:uid="{2CD370FC-BE89-44C6-B960-89019767396E}"/>
    <cellStyle name="Comma 7 4 2 3 5 2 2" xfId="30977" xr:uid="{AB2A1405-E9B2-4D65-9C63-84C25CAAF278}"/>
    <cellStyle name="Comma 7 4 2 3 6" xfId="24441" xr:uid="{E4AF0C8B-5284-4EFA-BE03-D51C5912C1E1}"/>
    <cellStyle name="Comma 7 4 2 3 7" xfId="13579" xr:uid="{2063385F-3AA0-4A2A-AB6F-AE53FCB5E919}"/>
    <cellStyle name="Comma 7 4 2 4" xfId="1758" xr:uid="{00000000-0005-0000-0000-0000CA020000}"/>
    <cellStyle name="Comma 7 4 2 4 2" xfId="3069" xr:uid="{00000000-0005-0000-0000-000033020000}"/>
    <cellStyle name="Comma 7 4 2 4 2 2" xfId="8149" xr:uid="{67EA87D6-BAC2-4F4C-9F76-DC111D6527C8}"/>
    <cellStyle name="Comma 7 4 2 4 2 2 2" xfId="28824" xr:uid="{81AC2B9C-6945-49EA-9AA8-627AEC46B77A}"/>
    <cellStyle name="Comma 7 4 2 4 2 2 3" xfId="27375" xr:uid="{F9B9B077-BD22-4EA8-822A-C1201A44B9CF}"/>
    <cellStyle name="Comma 7 4 2 4 2 2 4" xfId="18529" xr:uid="{2F5165DE-0F18-4DFA-9E76-C6E360EFF2DE}"/>
    <cellStyle name="Comma 7 4 2 4 2 3" xfId="10982" xr:uid="{4286A93B-BC7B-4C0B-8BA9-376812C755B5}"/>
    <cellStyle name="Comma 7 4 2 4 2 3 2" xfId="21362" xr:uid="{E620A8C8-844D-4CA0-B3E5-A5FB7B8181FD}"/>
    <cellStyle name="Comma 7 4 2 4 2 4" xfId="23863" xr:uid="{7A0B68CE-861E-4016-95DE-F4E04C840222}"/>
    <cellStyle name="Comma 7 4 2 4 2 5" xfId="15696" xr:uid="{F666E2A7-9066-44F5-BC43-15818D545E87}"/>
    <cellStyle name="Comma 7 4 2 4 3" xfId="3637" xr:uid="{00000000-0005-0000-0000-0000CA020000}"/>
    <cellStyle name="Comma 7 4 2 4 4" xfId="5631" xr:uid="{FFE912BB-055C-46DF-8818-DF8382E88359}"/>
    <cellStyle name="Comma 7 4 2 4 4 2" xfId="29958" xr:uid="{89796A6F-5040-434A-BAAD-19672D0CD23D}"/>
    <cellStyle name="Comma 7 4 2 4 5" xfId="23066" xr:uid="{769159F0-5C0D-45AD-A13C-86CDBB62F980}"/>
    <cellStyle name="Comma 7 4 2 4 6" xfId="13577" xr:uid="{9800965C-BD53-4754-868D-E5123D35909F}"/>
    <cellStyle name="Comma 7 4 2 5" xfId="1753" xr:uid="{00000000-0005-0000-0000-0000CB020000}"/>
    <cellStyle name="Comma 7 4 2 5 2" xfId="2612" xr:uid="{00000000-0005-0000-0000-000034020000}"/>
    <cellStyle name="Comma 7 4 2 5 2 2" xfId="7737" xr:uid="{264B3417-CBC5-4D83-B7A8-2F55D07895CD}"/>
    <cellStyle name="Comma 7 4 2 5 2 2 2" xfId="18117" xr:uid="{D7BC6FBF-51A4-4330-B851-3EE9DFCAB1C5}"/>
    <cellStyle name="Comma 7 4 2 5 2 3" xfId="10570" xr:uid="{4D31655A-AF45-4744-B266-007F93F7754D}"/>
    <cellStyle name="Comma 7 4 2 5 2 3 2" xfId="20950" xr:uid="{1049E83E-33B6-444A-A210-330810576F5E}"/>
    <cellStyle name="Comma 7 4 2 5 2 4" xfId="27065" xr:uid="{F1FB34C1-7873-4C6B-8ADA-ADE9CE3881D3}"/>
    <cellStyle name="Comma 7 4 2 5 2 5" xfId="26466" xr:uid="{9481BDCD-342A-4F51-B132-7DAB60CB44A7}"/>
    <cellStyle name="Comma 7 4 2 5 2 6" xfId="15284" xr:uid="{D0D03222-D2B4-4757-AF32-F9756CC6E30E}"/>
    <cellStyle name="Comma 7 4 2 5 3" xfId="3672" xr:uid="{00000000-0005-0000-0000-0000CB020000}"/>
    <cellStyle name="Comma 7 4 2 5 4" xfId="5628" xr:uid="{1C4CAF15-8B85-423C-8049-2DF4B15A9E04}"/>
    <cellStyle name="Comma 7 4 2 5 4 2" xfId="29885" xr:uid="{E23FAD94-262E-486E-AC68-65CF7F67F6ED}"/>
    <cellStyle name="Comma 7 4 2 5 5" xfId="22759" xr:uid="{63A9C5F6-EF77-4C6B-870B-B8420B9A6D50}"/>
    <cellStyle name="Comma 7 4 2 5 6" xfId="13000" xr:uid="{CC3099B8-C7CE-44FA-B70E-D2EAEDDB43B9}"/>
    <cellStyle name="Comma 7 4 2 6" xfId="2284" xr:uid="{00000000-0005-0000-0000-00002F020000}"/>
    <cellStyle name="Comma 7 4 2 6 2" xfId="7411" xr:uid="{E4C36005-5EDC-4729-A3E0-E43290015D95}"/>
    <cellStyle name="Comma 7 4 2 6 2 2" xfId="17791" xr:uid="{178E532A-F0CB-4EAF-AFBB-942C78F28E6D}"/>
    <cellStyle name="Comma 7 4 2 6 3" xfId="10244" xr:uid="{C75A9190-3FC3-47E9-9995-2DF8C9F66013}"/>
    <cellStyle name="Comma 7 4 2 6 3 2" xfId="20624" xr:uid="{54290424-A44E-4F48-B2D1-3C3BA61DA7AA}"/>
    <cellStyle name="Comma 7 4 2 6 4" xfId="22816" xr:uid="{A3D6ACC0-116F-4946-83C3-631641F8A836}"/>
    <cellStyle name="Comma 7 4 2 6 5" xfId="26015" xr:uid="{FE68FD12-9154-4AA7-A0C3-CD68D3A9D720}"/>
    <cellStyle name="Comma 7 4 2 6 6" xfId="14958" xr:uid="{6FA8B3BC-ADED-4CC2-8CC3-FFE0A1B68FE5}"/>
    <cellStyle name="Comma 7 4 2 7" xfId="3823" xr:uid="{B14658B2-FCC4-43CD-A4BC-C6FD30075BC7}"/>
    <cellStyle name="Comma 7 4 2 7 2" xfId="8656" xr:uid="{2C356EDD-54BF-4E47-B774-D6E55FADE4F0}"/>
    <cellStyle name="Comma 7 4 2 7 2 2" xfId="19036" xr:uid="{7811949C-31E2-421D-ADBF-A2352D2AA19E}"/>
    <cellStyle name="Comma 7 4 2 7 3" xfId="11489" xr:uid="{6F3A02B3-9DAA-486E-A01B-91AC2E380B47}"/>
    <cellStyle name="Comma 7 4 2 7 3 2" xfId="21869" xr:uid="{56A9FE8D-D055-4A14-AC81-A7470A84DE3E}"/>
    <cellStyle name="Comma 7 4 2 7 4" xfId="26519" xr:uid="{5FBD1249-0C3E-4921-BE51-79EA2CAC9B29}"/>
    <cellStyle name="Comma 7 4 2 7 5" xfId="27750" xr:uid="{91768008-3678-4E3B-BDC5-DF49DC87299E}"/>
    <cellStyle name="Comma 7 4 2 7 6" xfId="16203" xr:uid="{883239F2-5ACA-48AC-92E0-E80092C3F15F}"/>
    <cellStyle name="Comma 7 4 2 8" xfId="4906" xr:uid="{505D3395-F608-44BD-AEA0-71EDAA867C28}"/>
    <cellStyle name="Comma 7 4 2 8 2" xfId="14198" xr:uid="{3D6D5CD5-AE94-4527-93FF-700D5C6AF69C}"/>
    <cellStyle name="Comma 7 4 2 9" xfId="6651" xr:uid="{0A8693F1-C2C0-478E-B194-10661804C34F}"/>
    <cellStyle name="Comma 7 4 2 9 2" xfId="17031" xr:uid="{38F0DE82-D13B-40DA-9557-A7EDD7239E97}"/>
    <cellStyle name="Comma 7 4 3" xfId="518" xr:uid="{00000000-0005-0000-0000-0000CC020000}"/>
    <cellStyle name="Comma 7 4 3 10" xfId="12674" xr:uid="{E6520FE3-3C5C-4157-946D-CBA5C7996F81}"/>
    <cellStyle name="Comma 7 4 3 2" xfId="1760" xr:uid="{00000000-0005-0000-0000-0000CD020000}"/>
    <cellStyle name="Comma 7 4 3 2 2" xfId="3072" xr:uid="{00000000-0005-0000-0000-000036020000}"/>
    <cellStyle name="Comma 7 4 3 2 2 2" xfId="8152" xr:uid="{BF50235C-D9F5-4BE6-8E57-DA842ACA190A}"/>
    <cellStyle name="Comma 7 4 3 2 2 2 2" xfId="28827" xr:uid="{6BC52DD1-A91F-43FE-B3D1-B5A4132182CA}"/>
    <cellStyle name="Comma 7 4 3 2 2 2 3" xfId="26071" xr:uid="{344878CB-20EA-42C7-8ABE-B293196D2670}"/>
    <cellStyle name="Comma 7 4 3 2 2 2 4" xfId="18532" xr:uid="{D22F1899-2944-4CCB-B36A-5E8A124EFFE5}"/>
    <cellStyle name="Comma 7 4 3 2 2 3" xfId="10985" xr:uid="{9DA86617-6C52-4D0B-BB50-D655114B14BB}"/>
    <cellStyle name="Comma 7 4 3 2 2 3 2" xfId="21365" xr:uid="{0D55057B-18DB-43C2-9C52-2A25422470D3}"/>
    <cellStyle name="Comma 7 4 3 2 2 4" xfId="22742" xr:uid="{F680CB1D-9166-446B-BFD5-A9FF7876BB0F}"/>
    <cellStyle name="Comma 7 4 3 2 2 5" xfId="15699" xr:uid="{03C28C1E-303A-4C32-AADB-57485055AA2F}"/>
    <cellStyle name="Comma 7 4 3 2 3" xfId="3665" xr:uid="{00000000-0005-0000-0000-0000CD020000}"/>
    <cellStyle name="Comma 7 4 3 2 4" xfId="5632" xr:uid="{F42C1CC9-4C1E-4C09-96AA-B1331C9CE94A}"/>
    <cellStyle name="Comma 7 4 3 2 4 2" xfId="29960" xr:uid="{CBFC30DF-918A-4635-9F73-C3728EBCA183}"/>
    <cellStyle name="Comma 7 4 3 2 5" xfId="23227" xr:uid="{3B4E2DE3-9C5B-4543-9F55-002A6D0DBA63}"/>
    <cellStyle name="Comma 7 4 3 2 6" xfId="13580" xr:uid="{16383BDD-3E14-46A2-97B6-8F35987451FD}"/>
    <cellStyle name="Comma 7 4 3 3" xfId="1761" xr:uid="{00000000-0005-0000-0000-0000CE020000}"/>
    <cellStyle name="Comma 7 4 3 3 2" xfId="2681" xr:uid="{00000000-0005-0000-0000-000037020000}"/>
    <cellStyle name="Comma 7 4 3 3 2 2" xfId="7805" xr:uid="{9C8CB75C-6DD5-4A6E-8B48-84A31B9706F3}"/>
    <cellStyle name="Comma 7 4 3 3 2 2 2" xfId="18185" xr:uid="{7FFE0B91-DF7A-4B57-B83F-494585391AC3}"/>
    <cellStyle name="Comma 7 4 3 3 2 3" xfId="10638" xr:uid="{61B0738B-6FC2-483F-8B6D-B8217C9393CF}"/>
    <cellStyle name="Comma 7 4 3 3 2 3 2" xfId="21018" xr:uid="{E9091CA8-E1E0-439B-B93F-92F6CEC7289E}"/>
    <cellStyle name="Comma 7 4 3 3 2 4" xfId="15352" xr:uid="{E470E6FC-CA99-4ED1-8669-6D41E198481E}"/>
    <cellStyle name="Comma 7 4 3 3 2 5" xfId="30437" xr:uid="{B1C8CA97-8768-4B9B-AA25-B2978BD9674C}"/>
    <cellStyle name="Comma 7 4 3 3 3" xfId="3616" xr:uid="{00000000-0005-0000-0000-0000CE020000}"/>
    <cellStyle name="Comma 7 4 3 3 4" xfId="5633" xr:uid="{C0C64253-4544-4979-A07F-7EEC2FA73C74}"/>
    <cellStyle name="Comma 7 4 3 3 4 2" xfId="29906" xr:uid="{7158D19A-9FDF-4D3B-84E8-BAA5FCE634A9}"/>
    <cellStyle name="Comma 7 4 3 3 5" xfId="25521" xr:uid="{6F3732D1-E16A-4301-8E3F-B27761CF0255}"/>
    <cellStyle name="Comma 7 4 3 3 6" xfId="13091" xr:uid="{74843E64-0A04-40DD-9985-1B3D8C252F4E}"/>
    <cellStyle name="Comma 7 4 3 4" xfId="1759" xr:uid="{00000000-0005-0000-0000-0000CF020000}"/>
    <cellStyle name="Comma 7 4 3 4 2" xfId="3815" xr:uid="{D8562F3A-33C0-47DC-9768-B5E4819A23FF}"/>
    <cellStyle name="Comma 7 4 3 4 2 2" xfId="8649" xr:uid="{0C5A08FC-7258-4858-96EB-178F2F1D7D2A}"/>
    <cellStyle name="Comma 7 4 3 4 2 2 2" xfId="19029" xr:uid="{61DE5C44-A3CE-4400-870E-4156CE6AF8D3}"/>
    <cellStyle name="Comma 7 4 3 4 2 3" xfId="11482" xr:uid="{640F1C62-E8E9-475D-A089-FC636808A532}"/>
    <cellStyle name="Comma 7 4 3 4 2 3 2" xfId="21862" xr:uid="{12B6440F-867B-4044-B185-A1865D631395}"/>
    <cellStyle name="Comma 7 4 3 4 2 4" xfId="26144" xr:uid="{552BB63E-C010-4D93-B642-D969AD86307D}"/>
    <cellStyle name="Comma 7 4 3 4 2 5" xfId="28035" xr:uid="{EBF27C3A-2657-4D29-AF37-80CC896DFA93}"/>
    <cellStyle name="Comma 7 4 3 4 2 6" xfId="16196" xr:uid="{2B3F23E8-0972-4367-BA90-49DE4C62D40D}"/>
    <cellStyle name="Comma 7 4 3 4 3" xfId="24368" xr:uid="{6022CDEA-3303-4688-AF3E-2A06F16DFF68}"/>
    <cellStyle name="Comma 7 4 3 5" xfId="4130" xr:uid="{0C3AEDB6-47D3-4532-AD9F-B747C0D3D348}"/>
    <cellStyle name="Comma 7 4 3 5 2" xfId="8902" xr:uid="{A9D57613-0647-4252-A7DE-F96ACE4D2F25}"/>
    <cellStyle name="Comma 7 4 3 5 2 2" xfId="29009" xr:uid="{3223FC18-17D2-4449-8BCE-D3331DED2D0C}"/>
    <cellStyle name="Comma 7 4 3 5 2 3" xfId="28251" xr:uid="{6C9C8208-8D55-4D64-89B3-93B3A9FA53DD}"/>
    <cellStyle name="Comma 7 4 3 5 2 4" xfId="19282" xr:uid="{6A93D2D0-E2DE-4958-873C-7C9307DAE259}"/>
    <cellStyle name="Comma 7 4 3 5 2 5" xfId="31014" xr:uid="{AE91DB1F-9BFA-4E40-ABB4-055D676741C7}"/>
    <cellStyle name="Comma 7 4 3 5 3" xfId="11735" xr:uid="{5DBDEE2F-CB0E-48E9-B894-F3528BA102EF}"/>
    <cellStyle name="Comma 7 4 3 5 3 2" xfId="22115" xr:uid="{E35B95DF-9B87-4BFF-AE1A-40656154C09C}"/>
    <cellStyle name="Comma 7 4 3 5 4" xfId="24380" xr:uid="{64CB99C8-9B2C-4180-A06C-88ADD89B3129}"/>
    <cellStyle name="Comma 7 4 3 5 5" xfId="16449" xr:uid="{6D5896D9-6706-4E56-88C1-BCFB3F2F4844}"/>
    <cellStyle name="Comma 7 4 3 6" xfId="4908" xr:uid="{DA85075F-94FB-48B1-8890-E36FF3FD70B4}"/>
    <cellStyle name="Comma 7 4 3 6 2" xfId="28140" xr:uid="{4CFE3330-324B-4455-BD55-4159D7D6A5AB}"/>
    <cellStyle name="Comma 7 4 3 6 3" xfId="26162" xr:uid="{BF794F05-5DEE-469D-99FD-CB721AD9A86F}"/>
    <cellStyle name="Comma 7 4 3 6 4" xfId="14200" xr:uid="{253B09F4-F27C-4B2A-ABB8-76CC41B86518}"/>
    <cellStyle name="Comma 7 4 3 7" xfId="6653" xr:uid="{EFDA9DAE-3A68-43F3-A939-F094E59796C1}"/>
    <cellStyle name="Comma 7 4 3 7 2" xfId="27056" xr:uid="{FC4F1DFA-571F-4A4A-A501-8420725FAAB2}"/>
    <cellStyle name="Comma 7 4 3 7 3" xfId="26151" xr:uid="{E58BB649-B87C-4009-B139-0A916F21407C}"/>
    <cellStyle name="Comma 7 4 3 7 4" xfId="17033" xr:uid="{128962EE-7DCA-4045-9132-C4B3DF290F4F}"/>
    <cellStyle name="Comma 7 4 3 8" xfId="9486" xr:uid="{51EE6ED6-E2E0-4CED-910B-E529C0164812}"/>
    <cellStyle name="Comma 7 4 3 8 2" xfId="19866" xr:uid="{30253037-7FE3-4B81-8FD0-86D6676B1E60}"/>
    <cellStyle name="Comma 7 4 3 9" xfId="24010" xr:uid="{518B04B8-B99A-4BF2-90A8-E4814A881679}"/>
    <cellStyle name="Comma 7 4 4" xfId="519" xr:uid="{00000000-0005-0000-0000-0000D0020000}"/>
    <cellStyle name="Comma 7 4 4 10" xfId="13581" xr:uid="{8F87A287-EAB1-4464-80D3-D813300FA58E}"/>
    <cellStyle name="Comma 7 4 4 2" xfId="1763" xr:uid="{00000000-0005-0000-0000-0000D1020000}"/>
    <cellStyle name="Comma 7 4 4 2 2" xfId="25672" xr:uid="{87CCBCDE-2E7E-4962-9235-BD2EE4E989AF}"/>
    <cellStyle name="Comma 7 4 4 2 2 2" xfId="29794" xr:uid="{FD56B18F-F2A1-4404-84AA-2710BD5F70E9}"/>
    <cellStyle name="Comma 7 4 4 2 2 2 2" xfId="30770" xr:uid="{319C5315-1AFF-4ADF-8B9D-E9FDD8A5291F}"/>
    <cellStyle name="Comma 7 4 4 2 3" xfId="24976" xr:uid="{BAF6A2DD-6226-43D4-A684-8150AEF97C75}"/>
    <cellStyle name="Comma 7 4 4 2 4" xfId="30056"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7" xr:uid="{5CEDBA4A-068F-49F2-8742-EED7FB556728}"/>
    <cellStyle name="Comma 7 4 4 5 2 2" xfId="19567" xr:uid="{C1D73A54-DF06-43E1-B02D-70138DAC0F65}"/>
    <cellStyle name="Comma 7 4 4 5 2 3" xfId="31081" xr:uid="{54FF0A26-6FC3-46E7-B541-2D3D4C7445BB}"/>
    <cellStyle name="Comma 7 4 4 5 2 4" xfId="30769" xr:uid="{9E45CC61-8D14-4306-AE88-07132C06F482}"/>
    <cellStyle name="Comma 7 4 4 5 3" xfId="12020" xr:uid="{F1F12C03-26D3-472A-A199-CA3BBADF4FF8}"/>
    <cellStyle name="Comma 7 4 4 5 3 2" xfId="22400" xr:uid="{D0600EDC-19A8-4DBE-B021-6AD9B46BC449}"/>
    <cellStyle name="Comma 7 4 4 5 4" xfId="16734" xr:uid="{E03EF074-59AE-4958-9A55-F8150CEC62AC}"/>
    <cellStyle name="Comma 7 4 4 6" xfId="4909" xr:uid="{B5894034-0CBE-4849-944D-A2145E2BA423}"/>
    <cellStyle name="Comma 7 4 4 6 2" xfId="14201" xr:uid="{E0144BC8-5106-4878-99BF-3ABA15849A30}"/>
    <cellStyle name="Comma 7 4 4 7" xfId="6654" xr:uid="{1CE7CD24-6A9B-47E4-A2C8-994D2158C902}"/>
    <cellStyle name="Comma 7 4 4 7 2" xfId="17034" xr:uid="{9A7E1A0B-0986-4842-8671-42445014E238}"/>
    <cellStyle name="Comma 7 4 4 8" xfId="9487" xr:uid="{0AFF9412-21A3-490D-997B-AFB0902370A2}"/>
    <cellStyle name="Comma 7 4 4 8 2" xfId="19867" xr:uid="{2A59CC9B-4745-4CEF-9C04-AE114DA413E5}"/>
    <cellStyle name="Comma 7 4 4 9" xfId="25012" xr:uid="{DA3D3D37-93EA-45C0-8D23-6DE1759E4E8B}"/>
    <cellStyle name="Comma 7 4 5" xfId="1765" xr:uid="{00000000-0005-0000-0000-0000D4020000}"/>
    <cellStyle name="Comma 7 4 5 2" xfId="2876" xr:uid="{00000000-0005-0000-0000-000039020000}"/>
    <cellStyle name="Comma 7 4 5 2 2" xfId="7993" xr:uid="{3436F44C-B494-4C12-B062-B05AE390F7DB}"/>
    <cellStyle name="Comma 7 4 5 2 2 2" xfId="28136" xr:uid="{C4C8EBBF-1363-4EDA-8249-8E2FAC6E891D}"/>
    <cellStyle name="Comma 7 4 5 2 2 2 2" xfId="31201" xr:uid="{C4434D6B-27E6-4DB2-B5C6-11D236A9EB9B}"/>
    <cellStyle name="Comma 7 4 5 2 2 2 3" xfId="30771" xr:uid="{5B586058-E49A-4F5A-A031-B1916C57A197}"/>
    <cellStyle name="Comma 7 4 5 2 2 3" xfId="28407" xr:uid="{A8388C42-FB4F-4E71-9665-28D8309C8F99}"/>
    <cellStyle name="Comma 7 4 5 2 2 4" xfId="18373" xr:uid="{010E3599-4041-494C-9E8B-47211047F9C8}"/>
    <cellStyle name="Comma 7 4 5 2 3" xfId="10826" xr:uid="{E234D908-EA01-4B18-A72C-F9A351E71EA5}"/>
    <cellStyle name="Comma 7 4 5 2 3 2" xfId="21206" xr:uid="{92EF256B-DCA1-4DAD-A75D-2632903337D1}"/>
    <cellStyle name="Comma 7 4 5 2 4" xfId="23630" xr:uid="{3DF51C16-BD7D-45E9-821B-7CB0DAC33938}"/>
    <cellStyle name="Comma 7 4 5 2 5" xfId="15540" xr:uid="{39C585DA-A2B8-4368-A749-A353297DF4B4}"/>
    <cellStyle name="Comma 7 4 5 3" xfId="3556" xr:uid="{00000000-0005-0000-0000-0000D4020000}"/>
    <cellStyle name="Comma 7 4 5 4" xfId="5634" xr:uid="{F25F8ABD-E47B-4ED6-8D3F-4A5C88232BBD}"/>
    <cellStyle name="Comma 7 4 5 4 2" xfId="29844" xr:uid="{4B10996F-A14C-46DD-8C2F-249591EC5D98}"/>
    <cellStyle name="Comma 7 4 5 5" xfId="24302" xr:uid="{34F8396F-3D25-4222-B311-5C22B2557EDE}"/>
    <cellStyle name="Comma 7 4 5 6" xfId="13372" xr:uid="{BD057F28-3B5C-4119-8DED-40BF81C07833}"/>
    <cellStyle name="Comma 7 4 6" xfId="1766" xr:uid="{00000000-0005-0000-0000-0000D5020000}"/>
    <cellStyle name="Comma 7 4 6 2" xfId="2449" xr:uid="{00000000-0005-0000-0000-00003A020000}"/>
    <cellStyle name="Comma 7 4 6 2 2" xfId="7574" xr:uid="{0EC8745B-CADC-4E90-A2A4-B929D2A07332}"/>
    <cellStyle name="Comma 7 4 6 2 2 2" xfId="17954" xr:uid="{8DAB496C-B792-4CAD-B564-5C584D52771C}"/>
    <cellStyle name="Comma 7 4 6 2 3" xfId="10407" xr:uid="{E940CE41-6AA0-4542-ADA4-02A6AA67B06A}"/>
    <cellStyle name="Comma 7 4 6 2 3 2" xfId="20787" xr:uid="{FD7A1908-EC3C-4637-BA0B-59DE488C5758}"/>
    <cellStyle name="Comma 7 4 6 2 4" xfId="28249" xr:uid="{97D421FA-B512-4A65-9020-4AD1C995F528}"/>
    <cellStyle name="Comma 7 4 6 2 5" xfId="27194" xr:uid="{0F71882D-9EE9-4AF9-BB8E-5D4AE3A4E7BE}"/>
    <cellStyle name="Comma 7 4 6 2 6" xfId="15121" xr:uid="{284E2CD2-1AE5-4730-B259-FED1EA434687}"/>
    <cellStyle name="Comma 7 4 6 3" xfId="3597" xr:uid="{00000000-0005-0000-0000-0000D5020000}"/>
    <cellStyle name="Comma 7 4 6 4" xfId="5635" xr:uid="{21A9B409-13AB-40F1-85E0-8DA63EC6AEB6}"/>
    <cellStyle name="Comma 7 4 6 4 2" xfId="29859" xr:uid="{805902E2-1874-4F43-B319-8A070BE8AB08}"/>
    <cellStyle name="Comma 7 4 6 5" xfId="25567" xr:uid="{10683595-BF23-4CD4-A616-26D637111E13}"/>
    <cellStyle name="Comma 7 4 6 6" xfId="12837" xr:uid="{0809ABC4-139C-4EA3-B4E0-B861784C5782}"/>
    <cellStyle name="Comma 7 4 7" xfId="1752" xr:uid="{00000000-0005-0000-0000-0000D6020000}"/>
    <cellStyle name="Comma 7 4 7 2" xfId="2203" xr:uid="{00000000-0005-0000-0000-00002E020000}"/>
    <cellStyle name="Comma 7 4 7 2 2" xfId="7330" xr:uid="{31F03D0B-5349-4749-B7D7-0B78895A88A5}"/>
    <cellStyle name="Comma 7 4 7 2 2 2" xfId="17710" xr:uid="{F4B4C7F2-E13A-4989-B108-93D02447DCAB}"/>
    <cellStyle name="Comma 7 4 7 2 3" xfId="10163" xr:uid="{BB85DFE3-E287-438D-B6A4-802C96684C4D}"/>
    <cellStyle name="Comma 7 4 7 2 3 2" xfId="20543" xr:uid="{906FE7D4-FA9C-4C0E-83E2-8D42A9C15F0F}"/>
    <cellStyle name="Comma 7 4 7 2 4" xfId="26242" xr:uid="{339CF1EF-81BC-4493-A9F7-6146948D3329}"/>
    <cellStyle name="Comma 7 4 7 2 5" xfId="27630" xr:uid="{E101F0AA-CAB3-44BF-99B8-EFD37EC09B6D}"/>
    <cellStyle name="Comma 7 4 7 2 6" xfId="14877" xr:uid="{160A4B17-A6AC-42DF-8C9C-AE7E27C74696}"/>
    <cellStyle name="Comma 7 4 7 3" xfId="3585" xr:uid="{00000000-0005-0000-0000-0000D6020000}"/>
    <cellStyle name="Comma 7 4 7 4" xfId="23782" xr:uid="{809982DD-55F7-4340-A2D8-962BFBBD17E2}"/>
    <cellStyle name="Comma 7 4 8" xfId="3871" xr:uid="{6D2C64E3-2EB5-4B5F-AB7C-2CFD353A925B}"/>
    <cellStyle name="Comma 7 4 8 2" xfId="8703" xr:uid="{418BB3BF-3B1D-4B63-9BA4-95B5E7B8F262}"/>
    <cellStyle name="Comma 7 4 8 2 2" xfId="19083" xr:uid="{6EB814DC-1EEE-4F0F-9A34-5AF4EF51B40F}"/>
    <cellStyle name="Comma 7 4 8 3" xfId="11536" xr:uid="{D5273CD8-F233-422C-8111-01D3A8CC2859}"/>
    <cellStyle name="Comma 7 4 8 3 2" xfId="21916" xr:uid="{C4937901-0BE3-44C0-B3B0-3522436B49CC}"/>
    <cellStyle name="Comma 7 4 8 4" xfId="26605" xr:uid="{208E59B3-CE85-479B-9D7C-C1E8DADA5EC0}"/>
    <cellStyle name="Comma 7 4 8 5" xfId="26556" xr:uid="{69AD928B-C453-4838-ACD3-276462F0F02B}"/>
    <cellStyle name="Comma 7 4 8 6" xfId="16250" xr:uid="{02070642-8455-4E33-9387-9A0B89000FF9}"/>
    <cellStyle name="Comma 7 4 9" xfId="4905" xr:uid="{AB73B4F1-1147-49B8-BA9C-978935F8249C}"/>
    <cellStyle name="Comma 7 4 9 2" xfId="26523" xr:uid="{A999B94A-0626-4C4E-9E27-FDD4334FC110}"/>
    <cellStyle name="Comma 7 4 9 3" xfId="26849" xr:uid="{95DD793D-BD7E-4FCF-A213-6E764638978F}"/>
    <cellStyle name="Comma 7 4 9 4" xfId="14197" xr:uid="{5569E507-C9A7-4281-98A1-8AC6F1D59175}"/>
    <cellStyle name="Comma 7 5" xfId="520" xr:uid="{00000000-0005-0000-0000-0000D7020000}"/>
    <cellStyle name="Comma 7 5 10" xfId="6655" xr:uid="{5646055F-E7BE-4976-8537-AD1E59322F6A}"/>
    <cellStyle name="Comma 7 5 10 2" xfId="17035" xr:uid="{CE0E45D4-7EE2-4722-BC34-D70527B4C2C8}"/>
    <cellStyle name="Comma 7 5 11" xfId="9488" xr:uid="{7717B620-F26A-4871-B6F1-33D9316F7E93}"/>
    <cellStyle name="Comma 7 5 11 2" xfId="19868" xr:uid="{D05A5041-035E-485E-94FC-5DD078A197C5}"/>
    <cellStyle name="Comma 7 5 12" xfId="22918" xr:uid="{69324D7E-F973-4021-B3C7-B6AD117E2B83}"/>
    <cellStyle name="Comma 7 5 13" xfId="12517" xr:uid="{37A7B014-FB51-47D1-AB9F-B6D1A1CCDEAE}"/>
    <cellStyle name="Comma 7 5 2" xfId="521" xr:uid="{00000000-0005-0000-0000-0000D8020000}"/>
    <cellStyle name="Comma 7 5 2 10" xfId="23731" xr:uid="{7271B6E7-9EC8-45ED-A39F-6A2EE9205006}"/>
    <cellStyle name="Comma 7 5 2 11" xfId="12675" xr:uid="{E3C414B1-985B-448E-A888-8F93AF525D4B}"/>
    <cellStyle name="Comma 7 5 2 2" xfId="522" xr:uid="{00000000-0005-0000-0000-0000D9020000}"/>
    <cellStyle name="Comma 7 5 2 2 2" xfId="1770" xr:uid="{00000000-0005-0000-0000-0000DA020000}"/>
    <cellStyle name="Comma 7 5 2 2 2 2" xfId="24738" xr:uid="{CE9739E2-0E6C-4012-8352-FEFC55D4E5E8}"/>
    <cellStyle name="Comma 7 5 2 2 2 2 2" xfId="29819" xr:uid="{5C6E918E-4939-45E8-B81B-2BB9443B9369}"/>
    <cellStyle name="Comma 7 5 2 2 2 2 2 2" xfId="30773" xr:uid="{8331577E-3BE0-4863-9249-C2E29EC91883}"/>
    <cellStyle name="Comma 7 5 2 2 2 3" xfId="25614" xr:uid="{E11AB7C8-071A-4B09-83C8-46783A515B04}"/>
    <cellStyle name="Comma 7 5 2 2 2 4" xfId="30057" xr:uid="{EDBA2B5F-6CEF-4901-AC0B-962DF8EC9CB1}"/>
    <cellStyle name="Comma 7 5 2 2 3" xfId="1771" xr:uid="{00000000-0005-0000-0000-0000DB020000}"/>
    <cellStyle name="Comma 7 5 2 2 3 2" xfId="27029" xr:uid="{4FA6F6FF-3998-4705-9D32-C8FCE46C3B75}"/>
    <cellStyle name="Comma 7 5 2 2 3 3" xfId="27385" xr:uid="{6C331F4C-E5CD-4B44-968E-0F45ABC4B5DD}"/>
    <cellStyle name="Comma 7 5 2 2 4" xfId="1769" xr:uid="{00000000-0005-0000-0000-0000DC020000}"/>
    <cellStyle name="Comma 7 5 2 2 5" xfId="4912" xr:uid="{292E7043-3ECC-4B86-8A68-9553D6F91E71}"/>
    <cellStyle name="Comma 7 5 2 2 5 2" xfId="26638" xr:uid="{499C625A-4CCE-4EF2-A8EA-D9B86F988028}"/>
    <cellStyle name="Comma 7 5 2 2 5 2 2" xfId="31179" xr:uid="{87B6A0FC-0A0D-4749-B9C8-431AB1B2B79E}"/>
    <cellStyle name="Comma 7 5 2 2 5 2 3" xfId="30772" xr:uid="{6B021D7B-467E-41E0-86AE-C149D8B144C3}"/>
    <cellStyle name="Comma 7 5 2 2 5 3" xfId="28694" xr:uid="{9658C0DE-99BE-4E79-987E-4296B294C41E}"/>
    <cellStyle name="Comma 7 5 2 2 5 4" xfId="14204" xr:uid="{5B1BE0DE-DB06-4CD0-9D5C-33FEDCF65142}"/>
    <cellStyle name="Comma 7 5 2 2 6" xfId="6657" xr:uid="{D1C9BAC6-1A7E-4DF8-AC19-F1503F2DB7E5}"/>
    <cellStyle name="Comma 7 5 2 2 6 2" xfId="17037" xr:uid="{F5D565DB-66DB-4426-83FE-CA2C1B834E84}"/>
    <cellStyle name="Comma 7 5 2 2 7" xfId="9490" xr:uid="{6A31CE58-6B40-4C65-BC91-7AFB0091B658}"/>
    <cellStyle name="Comma 7 5 2 2 7 2" xfId="19870" xr:uid="{0210F76D-6388-4692-9950-53EF0FA1D003}"/>
    <cellStyle name="Comma 7 5 2 2 8" xfId="23885" xr:uid="{5D62CAE4-9906-433E-88E3-AABC571647DB}"/>
    <cellStyle name="Comma 7 5 2 2 9" xfId="13582" xr:uid="{83868C91-B072-4CE9-B1C4-182C922D8C7E}"/>
    <cellStyle name="Comma 7 5 2 3" xfId="1772" xr:uid="{00000000-0005-0000-0000-0000DD020000}"/>
    <cellStyle name="Comma 7 5 2 3 2" xfId="2682" xr:uid="{00000000-0005-0000-0000-00003E020000}"/>
    <cellStyle name="Comma 7 5 2 3 2 2" xfId="7806" xr:uid="{D680A6ED-2E5B-494C-B20D-A469A372655C}"/>
    <cellStyle name="Comma 7 5 2 3 2 2 2" xfId="18186" xr:uid="{C2A50A2D-2117-475D-8CF9-BB8184BA4D36}"/>
    <cellStyle name="Comma 7 5 2 3 2 3" xfId="10639" xr:uid="{8F13F77B-5886-4B31-9A6B-6F7BBF4680C1}"/>
    <cellStyle name="Comma 7 5 2 3 2 3 2" xfId="21019" xr:uid="{806E31E5-44E7-4543-8EE7-D88714002892}"/>
    <cellStyle name="Comma 7 5 2 3 2 4" xfId="15353" xr:uid="{2B1DDC52-F985-4BDE-9709-0D693B7B1532}"/>
    <cellStyle name="Comma 7 5 2 3 2 5" xfId="30438" xr:uid="{4C69A4F6-066B-4602-A2FB-2507B99DA2D3}"/>
    <cellStyle name="Comma 7 5 2 3 3" xfId="3603" xr:uid="{00000000-0005-0000-0000-0000DD020000}"/>
    <cellStyle name="Comma 7 5 2 3 4" xfId="5636" xr:uid="{22F7C8BC-3E9A-4B2A-806B-9A80343B7F05}"/>
    <cellStyle name="Comma 7 5 2 3 4 2" xfId="29754" xr:uid="{CB335343-DFF7-47C9-BAD2-5555E0887C81}"/>
    <cellStyle name="Comma 7 5 2 3 5" xfId="24909" xr:uid="{F8A8837A-C407-4E3F-923E-3AFB3C58AF5E}"/>
    <cellStyle name="Comma 7 5 2 3 6" xfId="13093" xr:uid="{D1E8E6CF-0015-404D-A40C-C30BA51A8475}"/>
    <cellStyle name="Comma 7 5 2 4" xfId="1773" xr:uid="{00000000-0005-0000-0000-0000DE020000}"/>
    <cellStyle name="Comma 7 5 2 4 2" xfId="4660" xr:uid="{2293452D-99F2-4CAD-A165-3292E92C43D0}"/>
    <cellStyle name="Comma 7 5 2 4 2 2" xfId="9409" xr:uid="{8490B5E4-6184-4B5A-B643-0B3560AA6B22}"/>
    <cellStyle name="Comma 7 5 2 4 2 2 2" xfId="19789" xr:uid="{FCFB48EE-F3DA-40D4-827B-447D467F4461}"/>
    <cellStyle name="Comma 7 5 2 4 2 2 3" xfId="31108" xr:uid="{F6B2EA94-75BA-4FE9-BA97-825E66BAC5CD}"/>
    <cellStyle name="Comma 7 5 2 4 2 2 4" xfId="30774" xr:uid="{9413EA06-846F-4538-A8B6-AC9D9CB1956E}"/>
    <cellStyle name="Comma 7 5 2 4 2 3" xfId="12242" xr:uid="{6AD03675-E70A-43EC-8DE8-396BC8465545}"/>
    <cellStyle name="Comma 7 5 2 4 2 3 2" xfId="22622" xr:uid="{389CCCCB-5BE5-4301-9249-F53BBA9D0DA1}"/>
    <cellStyle name="Comma 7 5 2 4 2 4" xfId="26517" xr:uid="{70ABF6DC-7723-4A8F-99BB-4DB503F16498}"/>
    <cellStyle name="Comma 7 5 2 4 2 5" xfId="28687" xr:uid="{797ADB1F-1EB8-4FFC-B4C7-4F772DF04221}"/>
    <cellStyle name="Comma 7 5 2 4 2 6" xfId="16956" xr:uid="{54EA9394-C352-4F3E-8333-563BD2D23845}"/>
    <cellStyle name="Comma 7 5 2 4 3" xfId="23107" xr:uid="{4651104D-9B11-4DF9-AF50-B53CB8D8197E}"/>
    <cellStyle name="Comma 7 5 2 4 3 2" xfId="29908" xr:uid="{FC352166-CC94-4832-943B-05E380014AC4}"/>
    <cellStyle name="Comma 7 5 2 4 4" xfId="30020" xr:uid="{F9CFF630-ED37-41F2-88D7-D77DA160E269}"/>
    <cellStyle name="Comma 7 5 2 5" xfId="1768" xr:uid="{00000000-0005-0000-0000-0000DF020000}"/>
    <cellStyle name="Comma 7 5 2 5 2" xfId="22840" xr:uid="{D1DB451F-6159-4A74-9B86-700896744C6A}"/>
    <cellStyle name="Comma 7 5 2 5 3" xfId="23333" xr:uid="{93AFDCE7-C4AA-4008-818F-D54818BF790E}"/>
    <cellStyle name="Comma 7 5 2 6" xfId="4131" xr:uid="{6C3FB44E-C3DD-459C-9389-910BF7DB3F9C}"/>
    <cellStyle name="Comma 7 5 2 6 2" xfId="8903" xr:uid="{A90DD8B8-339C-4DFD-9955-5E5A304CC0C4}"/>
    <cellStyle name="Comma 7 5 2 6 2 2" xfId="19283" xr:uid="{B57EC07F-43BA-45E8-95C3-065ABF189734}"/>
    <cellStyle name="Comma 7 5 2 6 3" xfId="11736" xr:uid="{BB3C0E05-D031-4229-ABCD-7D9AF0680012}"/>
    <cellStyle name="Comma 7 5 2 6 3 2" xfId="22116" xr:uid="{EA49C380-52C9-4106-9534-2C5AB97684E3}"/>
    <cellStyle name="Comma 7 5 2 6 4" xfId="26568" xr:uid="{13B4D00C-BF5B-4937-9643-02477EBF71E3}"/>
    <cellStyle name="Comma 7 5 2 6 5" xfId="26505" xr:uid="{AFC1D15D-FE69-4DC5-A4C1-3A148A010EFD}"/>
    <cellStyle name="Comma 7 5 2 6 6" xfId="16450" xr:uid="{1ECDBD2A-CFE2-498B-8B43-F4E11D0599D1}"/>
    <cellStyle name="Comma 7 5 2 7" xfId="4911" xr:uid="{2FF2228D-1314-47F7-A649-B753533FBC8D}"/>
    <cellStyle name="Comma 7 5 2 7 2" xfId="27242" xr:uid="{C4EC5E6E-8F0B-49C6-9EB5-C71C495229DB}"/>
    <cellStyle name="Comma 7 5 2 7 3" xfId="27797" xr:uid="{6DAD2BEF-7EBF-4C6E-A116-18EA70E465FB}"/>
    <cellStyle name="Comma 7 5 2 7 4" xfId="14203" xr:uid="{4BE345BD-8721-4E6B-966D-99DA1638117A}"/>
    <cellStyle name="Comma 7 5 2 8" xfId="6656" xr:uid="{1C3ECEF6-26DB-46B5-BD5A-292C97DA5F61}"/>
    <cellStyle name="Comma 7 5 2 8 2" xfId="17036" xr:uid="{9B548DB4-02BF-4262-AC9A-890BCBFFCE8F}"/>
    <cellStyle name="Comma 7 5 2 9" xfId="9489" xr:uid="{7A9069B7-FCFB-48A7-B514-C0CD8B93DE19}"/>
    <cellStyle name="Comma 7 5 2 9 2" xfId="19869" xr:uid="{C0F14D28-BF11-45A9-8B65-1362B87914A1}"/>
    <cellStyle name="Comma 7 5 3" xfId="523" xr:uid="{00000000-0005-0000-0000-0000E0020000}"/>
    <cellStyle name="Comma 7 5 3 10" xfId="13583" xr:uid="{B1FF3BE9-35A9-4F2E-AB1A-162D9D826A92}"/>
    <cellStyle name="Comma 7 5 3 2" xfId="1775" xr:uid="{00000000-0005-0000-0000-0000E1020000}"/>
    <cellStyle name="Comma 7 5 3 2 2" xfId="22791" xr:uid="{0F83F840-92B1-4135-BB5C-61014B1EB3FA}"/>
    <cellStyle name="Comma 7 5 3 2 2 2" xfId="29798" xr:uid="{E1BC0F88-3013-4A17-86BC-D393EC6A12C2}"/>
    <cellStyle name="Comma 7 5 3 2 2 2 2" xfId="30776" xr:uid="{0405C4BC-9FA5-4E1C-AE2C-0E8E035E6E55}"/>
    <cellStyle name="Comma 7 5 3 2 3" xfId="24070" xr:uid="{8A811A5F-863A-432D-8845-82D7A335A18F}"/>
    <cellStyle name="Comma 7 5 3 2 3 2" xfId="26963" xr:uid="{ACD1A0F0-669A-46F3-822C-B3E39EEFFB34}"/>
    <cellStyle name="Comma 7 5 3 2 4" xfId="30058" xr:uid="{4003CD9E-9CDC-471A-80E3-40C67E7AE6F3}"/>
    <cellStyle name="Comma 7 5 3 3" xfId="1776" xr:uid="{00000000-0005-0000-0000-0000E2020000}"/>
    <cellStyle name="Comma 7 5 3 4" xfId="1774" xr:uid="{00000000-0005-0000-0000-0000E3020000}"/>
    <cellStyle name="Comma 7 5 3 4 2" xfId="25793" xr:uid="{C46FFFC4-5367-43D9-A0F2-883957F7948E}"/>
    <cellStyle name="Comma 7 5 3 4 3" xfId="25049" xr:uid="{B860A217-F0E0-4C8F-8370-1FADC8BB8F47}"/>
    <cellStyle name="Comma 7 5 3 5" xfId="4416" xr:uid="{C9503F72-C980-4EA6-9C7B-463E12EBFCF4}"/>
    <cellStyle name="Comma 7 5 3 5 2" xfId="9188" xr:uid="{5A1C26EA-F208-48EE-86DD-9FFC88BAFD19}"/>
    <cellStyle name="Comma 7 5 3 5 2 2" xfId="19568" xr:uid="{FCD690AC-5AC5-4154-904A-D83197D1328E}"/>
    <cellStyle name="Comma 7 5 3 5 2 3" xfId="31082" xr:uid="{D2DA8AD8-9203-46A4-840D-08F9276927A9}"/>
    <cellStyle name="Comma 7 5 3 5 2 4" xfId="30775" xr:uid="{ADEA8ABE-EF1C-4EE3-B196-098AA0C6560D}"/>
    <cellStyle name="Comma 7 5 3 5 3" xfId="12021" xr:uid="{FE1AF542-490F-455D-B3A3-CBC2CF555370}"/>
    <cellStyle name="Comma 7 5 3 5 3 2" xfId="22401" xr:uid="{00BE9369-0DF0-4924-8996-08D0CF6B80B1}"/>
    <cellStyle name="Comma 7 5 3 5 4" xfId="26389" xr:uid="{6B4CBF57-0C58-4E6E-8425-E119C9F18CE3}"/>
    <cellStyle name="Comma 7 5 3 5 5" xfId="26811" xr:uid="{2D16A3FA-6801-4321-9577-5BCA3F3D3CF6}"/>
    <cellStyle name="Comma 7 5 3 5 6" xfId="16735" xr:uid="{16B91357-5D72-4047-8D44-EA5C0437341A}"/>
    <cellStyle name="Comma 7 5 3 6" xfId="4913" xr:uid="{52DF5D1D-58FF-4F8F-A9B2-66477038F575}"/>
    <cellStyle name="Comma 7 5 3 6 2" xfId="27200" xr:uid="{6326BB40-03C3-4902-9C37-66E177A6EE9F}"/>
    <cellStyle name="Comma 7 5 3 6 3" xfId="26125" xr:uid="{8D6A2465-16E8-4E6F-A741-2AF012D9129F}"/>
    <cellStyle name="Comma 7 5 3 6 4" xfId="14205" xr:uid="{B4665CA3-479F-4BA8-B01A-97C19FE4190B}"/>
    <cellStyle name="Comma 7 5 3 7" xfId="6658" xr:uid="{1AFEB5F0-FB19-4185-86EE-541F27F587A7}"/>
    <cellStyle name="Comma 7 5 3 7 2" xfId="17038" xr:uid="{958F4867-4E4C-4A39-88B9-A6A66A6A68B3}"/>
    <cellStyle name="Comma 7 5 3 8" xfId="9491" xr:uid="{4B8908AE-1128-4C15-8990-7885F7F4F125}"/>
    <cellStyle name="Comma 7 5 3 8 2" xfId="19871" xr:uid="{57CCC8A8-3DAE-4B38-9E91-BA0D903C5B64}"/>
    <cellStyle name="Comma 7 5 3 9" xfId="25475" xr:uid="{07803372-5954-4D9E-9D44-7FB4212F89A6}"/>
    <cellStyle name="Comma 7 5 4" xfId="524" xr:uid="{00000000-0005-0000-0000-0000E4020000}"/>
    <cellStyle name="Comma 7 5 4 2" xfId="1778" xr:uid="{00000000-0005-0000-0000-0000E5020000}"/>
    <cellStyle name="Comma 7 5 4 2 2" xfId="24446" xr:uid="{BF2EC34A-698B-443F-AAE6-00CE8E0BD838}"/>
    <cellStyle name="Comma 7 5 4 2 2 2" xfId="29812" xr:uid="{ACABB38E-F2C3-4AC1-BAE5-A0B7DA0C7293}"/>
    <cellStyle name="Comma 7 5 4 2 2 2 2" xfId="30778" xr:uid="{AF40BC1E-0D28-4ADA-909F-280C9863C3CF}"/>
    <cellStyle name="Comma 7 5 4 2 3" xfId="25558" xr:uid="{57C8C355-B884-4ABB-8802-01C4ABA7B528}"/>
    <cellStyle name="Comma 7 5 4 2 4" xfId="30038" xr:uid="{2590A26D-2BC3-46D2-9CBC-376320D777B3}"/>
    <cellStyle name="Comma 7 5 4 3" xfId="1779" xr:uid="{00000000-0005-0000-0000-0000E6020000}"/>
    <cellStyle name="Comma 7 5 4 4" xfId="1777" xr:uid="{00000000-0005-0000-0000-0000E7020000}"/>
    <cellStyle name="Comma 7 5 4 5" xfId="4914" xr:uid="{DB919833-4F3D-4DD0-92E0-182B07EEBA4A}"/>
    <cellStyle name="Comma 7 5 4 5 2" xfId="14206" xr:uid="{40ACD453-DF55-4FFD-A391-5CE1BDDCA524}"/>
    <cellStyle name="Comma 7 5 4 5 2 2" xfId="31115" xr:uid="{AFD7E339-6562-4166-B7E4-17A96787670E}"/>
    <cellStyle name="Comma 7 5 4 5 2 3" xfId="30777" xr:uid="{171CD150-B758-49E1-ADA7-FED0D3CB3AFB}"/>
    <cellStyle name="Comma 7 5 4 6" xfId="6659" xr:uid="{3A3D3219-E4C3-4D65-9D99-82110F79AA60}"/>
    <cellStyle name="Comma 7 5 4 6 2" xfId="17039" xr:uid="{279B2CF0-A082-4FCF-9AAF-773691DA413F}"/>
    <cellStyle name="Comma 7 5 4 7" xfId="9492" xr:uid="{FCA469A8-8931-48F6-926A-41861DF39F45}"/>
    <cellStyle name="Comma 7 5 4 7 2" xfId="19872" xr:uid="{55A2D2CF-771F-45C4-8325-93696FF6CA25}"/>
    <cellStyle name="Comma 7 5 4 8" xfId="22754" xr:uid="{A900A73F-8391-41AF-A37D-A96D0AAB769A}"/>
    <cellStyle name="Comma 7 5 4 9" xfId="13373" xr:uid="{5991FD6E-E04B-4B1E-8779-90B5E1B3389E}"/>
    <cellStyle name="Comma 7 5 5" xfId="1780" xr:uid="{00000000-0005-0000-0000-0000E8020000}"/>
    <cellStyle name="Comma 7 5 5 2" xfId="2509" xr:uid="{00000000-0005-0000-0000-000041020000}"/>
    <cellStyle name="Comma 7 5 5 2 2" xfId="7634" xr:uid="{8BD04E5F-2AF6-4CAB-B0E4-9422C199D6EF}"/>
    <cellStyle name="Comma 7 5 5 2 2 2" xfId="18014" xr:uid="{1522A619-7A17-43D7-9F68-0A37B7D1ACB6}"/>
    <cellStyle name="Comma 7 5 5 2 3" xfId="10467" xr:uid="{F92458F7-2A4F-44FD-AEF2-734C921800EA}"/>
    <cellStyle name="Comma 7 5 5 2 3 2" xfId="20847" xr:uid="{AC8B4F3C-0517-4D8B-A400-6A262C563C4C}"/>
    <cellStyle name="Comma 7 5 5 2 4" xfId="15181" xr:uid="{C2388372-8FDB-4F2C-93F5-96DE42466C4F}"/>
    <cellStyle name="Comma 7 5 5 2 5" xfId="30439" xr:uid="{03E98A0F-5295-4006-9775-DC44882EA57A}"/>
    <cellStyle name="Comma 7 5 5 3" xfId="3667" xr:uid="{00000000-0005-0000-0000-0000E8020000}"/>
    <cellStyle name="Comma 7 5 5 4" xfId="5637" xr:uid="{549DF708-A440-479B-B2F3-1DB44B4EF640}"/>
    <cellStyle name="Comma 7 5 5 4 2" xfId="29845" xr:uid="{0CCCBC86-3CE8-47B5-9F99-C8ED5F9D97B3}"/>
    <cellStyle name="Comma 7 5 5 5" xfId="23829" xr:uid="{7ABF10FD-54AF-4FCB-A30B-74C19BFAC23C}"/>
    <cellStyle name="Comma 7 5 5 6" xfId="12897" xr:uid="{2299A01D-B91F-4761-845C-904B07E66C70}"/>
    <cellStyle name="Comma 7 5 6" xfId="1781" xr:uid="{00000000-0005-0000-0000-0000E9020000}"/>
    <cellStyle name="Comma 7 5 6 2" xfId="2285" xr:uid="{00000000-0005-0000-0000-00003B020000}"/>
    <cellStyle name="Comma 7 5 6 2 2" xfId="7412" xr:uid="{96301E53-3181-48FB-8AC6-3E2E435B2651}"/>
    <cellStyle name="Comma 7 5 6 2 2 2" xfId="17792" xr:uid="{E5BBB9F5-82C1-44B3-AB90-B6D07CA561EC}"/>
    <cellStyle name="Comma 7 5 6 2 3" xfId="10245" xr:uid="{1C344A61-EF6C-4749-8CC5-F367E86BAEC6}"/>
    <cellStyle name="Comma 7 5 6 2 3 2" xfId="20625" xr:uid="{6F00D7DF-26C0-4026-B970-FCDB35570BB5}"/>
    <cellStyle name="Comma 7 5 6 2 4" xfId="26703" xr:uid="{25367A79-03FE-4E99-A6D9-B39A4C021B71}"/>
    <cellStyle name="Comma 7 5 6 2 5" xfId="28077" xr:uid="{81956DED-55C2-46FF-BA51-2B1FE576EDA6}"/>
    <cellStyle name="Comma 7 5 6 2 6" xfId="14959" xr:uid="{1FC506FA-B02F-4406-BE5D-1A0AB0002CD6}"/>
    <cellStyle name="Comma 7 5 6 3" xfId="3708" xr:uid="{00000000-0005-0000-0000-0000E9020000}"/>
    <cellStyle name="Comma 7 5 6 4" xfId="23748" xr:uid="{28F6DA41-D61A-4D0F-9CA7-CAF5D179111F}"/>
    <cellStyle name="Comma 7 5 6 4 2" xfId="29871" xr:uid="{1E50365E-F381-4A78-9DEE-85DE002A0ED4}"/>
    <cellStyle name="Comma 7 5 6 5" xfId="30001" xr:uid="{2C6228CA-1ACB-48D5-AC98-48ED27FB57CC}"/>
    <cellStyle name="Comma 7 5 7" xfId="1767" xr:uid="{00000000-0005-0000-0000-0000EA020000}"/>
    <cellStyle name="Comma 7 5 7 2" xfId="25767" xr:uid="{F584A0C8-D732-472C-8BC3-DCA82A4452C1}"/>
    <cellStyle name="Comma 7 5 7 3" xfId="24311" xr:uid="{DE1C596D-9290-445D-A960-F019D4EBE472}"/>
    <cellStyle name="Comma 7 5 8" xfId="3872" xr:uid="{48CD740C-5852-4F71-8415-A59533214287}"/>
    <cellStyle name="Comma 7 5 8 2" xfId="8704" xr:uid="{2092291F-6D19-473F-B830-5642A321C9E0}"/>
    <cellStyle name="Comma 7 5 8 2 2" xfId="19084" xr:uid="{3C3C96BC-C15B-42E8-A25D-DFE52D72489C}"/>
    <cellStyle name="Comma 7 5 8 3" xfId="11537" xr:uid="{45226AFF-2E75-4335-B2ED-828ECCDB1B2E}"/>
    <cellStyle name="Comma 7 5 8 3 2" xfId="21917" xr:uid="{3BD3D099-5148-4FEB-9872-FEC1BB64264A}"/>
    <cellStyle name="Comma 7 5 8 4" xfId="27226" xr:uid="{9D9EC285-B6D7-4808-A5A5-F2B84F97DB89}"/>
    <cellStyle name="Comma 7 5 8 5" xfId="26602" xr:uid="{EA04B149-B8A8-46AB-8B5F-D3490B78CF45}"/>
    <cellStyle name="Comma 7 5 8 6" xfId="16251" xr:uid="{0F497EE2-3708-464E-B533-49B9C695DDE7}"/>
    <cellStyle name="Comma 7 5 9" xfId="4910" xr:uid="{EFAE726E-D909-4F3A-A93D-88D212696C5B}"/>
    <cellStyle name="Comma 7 5 9 2" xfId="27479" xr:uid="{5BA3817F-2561-481C-A447-26DAD1F5D2D1}"/>
    <cellStyle name="Comma 7 5 9 3" xfId="28117" xr:uid="{F59C1B3D-7808-45AB-A87E-F0FFD805067B}"/>
    <cellStyle name="Comma 7 5 9 4" xfId="14202" xr:uid="{F41FDCFE-A946-4145-AE37-811A2338AAC6}"/>
    <cellStyle name="Comma 7 6" xfId="525" xr:uid="{00000000-0005-0000-0000-0000EB020000}"/>
    <cellStyle name="Comma 7 6 10" xfId="6660" xr:uid="{3C922A1C-3EDF-4ADB-BCF9-4AAAD0AD9E0B}"/>
    <cellStyle name="Comma 7 6 10 2" xfId="17040" xr:uid="{7F79C41C-4C72-473D-8C7E-2F2111D1976D}"/>
    <cellStyle name="Comma 7 6 11" xfId="9493" xr:uid="{64755B39-2642-4500-B52C-9B7320D95F8E}"/>
    <cellStyle name="Comma 7 6 11 2" xfId="19873" xr:uid="{DFB4B661-D0C2-4C9C-98F4-4E5EC8E5A97B}"/>
    <cellStyle name="Comma 7 6 12" xfId="23726" xr:uid="{5BEAD8CD-3BBE-4F24-849F-DEB87F170612}"/>
    <cellStyle name="Comma 7 6 13" xfId="12518" xr:uid="{30036AA6-4C98-40E0-9CD5-00847A39A7FB}"/>
    <cellStyle name="Comma 7 6 2" xfId="526" xr:uid="{00000000-0005-0000-0000-0000EC020000}"/>
    <cellStyle name="Comma 7 6 2 10" xfId="25114" xr:uid="{814FE15A-4D33-47EF-8D30-EACB30C37661}"/>
    <cellStyle name="Comma 7 6 2 11" xfId="12676" xr:uid="{6724AC7A-9AE5-497A-A10F-2236E9674140}"/>
    <cellStyle name="Comma 7 6 2 2" xfId="527" xr:uid="{00000000-0005-0000-0000-0000ED020000}"/>
    <cellStyle name="Comma 7 6 2 2 2" xfId="1785" xr:uid="{00000000-0005-0000-0000-0000EE020000}"/>
    <cellStyle name="Comma 7 6 2 2 2 2" xfId="24579" xr:uid="{5DC6A7E0-F1A5-4CA2-B4F1-40AE2DEBE743}"/>
    <cellStyle name="Comma 7 6 2 2 2 2 2" xfId="29799" xr:uid="{6530A366-0929-4E11-BB5C-1247AF3904CA}"/>
    <cellStyle name="Comma 7 6 2 2 2 2 2 2" xfId="30780" xr:uid="{CD5614D8-BFEE-49F5-8B7B-9193CFB74C10}"/>
    <cellStyle name="Comma 7 6 2 2 2 3" xfId="23933" xr:uid="{E36F713B-902C-474C-93D2-2A68907E4954}"/>
    <cellStyle name="Comma 7 6 2 2 2 4" xfId="30059" xr:uid="{01672D53-D010-430C-A056-32DE89E2A64E}"/>
    <cellStyle name="Comma 7 6 2 2 3" xfId="1786" xr:uid="{00000000-0005-0000-0000-0000EF020000}"/>
    <cellStyle name="Comma 7 6 2 2 3 2" xfId="28555" xr:uid="{5E0339E1-F027-4441-B67C-359CFFC3FA81}"/>
    <cellStyle name="Comma 7 6 2 2 3 3" xfId="26687" xr:uid="{49DBD4AD-E167-4C32-A3F1-77C9BEF24AA4}"/>
    <cellStyle name="Comma 7 6 2 2 4" xfId="1784" xr:uid="{00000000-0005-0000-0000-0000F0020000}"/>
    <cellStyle name="Comma 7 6 2 2 5" xfId="4917" xr:uid="{568104A5-BF9E-4CAB-8466-A723EBB6FFCC}"/>
    <cellStyle name="Comma 7 6 2 2 5 2" xfId="27422" xr:uid="{6D27C4D8-3DCA-45E9-B4AB-2A98FB1E5EE5}"/>
    <cellStyle name="Comma 7 6 2 2 5 2 2" xfId="31190" xr:uid="{5D3FFA2F-4D53-434E-94A8-7F717C58A0F3}"/>
    <cellStyle name="Comma 7 6 2 2 5 2 3" xfId="30779" xr:uid="{1CC38D04-CD23-46B7-BB5E-CB53C7761DA1}"/>
    <cellStyle name="Comma 7 6 2 2 5 3" xfId="27496" xr:uid="{C946227B-FD3C-4022-B083-3E43AC2359BB}"/>
    <cellStyle name="Comma 7 6 2 2 5 4" xfId="14209" xr:uid="{E793957B-5283-40B1-A140-FAE3C320445E}"/>
    <cellStyle name="Comma 7 6 2 2 6" xfId="6662" xr:uid="{08D01A92-D402-4010-8F82-1B92687A9318}"/>
    <cellStyle name="Comma 7 6 2 2 6 2" xfId="17042" xr:uid="{2B0FA746-237E-4BCF-9749-FA783E15E6B1}"/>
    <cellStyle name="Comma 7 6 2 2 7" xfId="9495" xr:uid="{CB4BEAF8-8EA1-4E64-B2B4-DB3E3BE6CFC4}"/>
    <cellStyle name="Comma 7 6 2 2 7 2" xfId="19875" xr:uid="{D7BF4F8A-54A9-412F-8ACF-CC7A9377CEF4}"/>
    <cellStyle name="Comma 7 6 2 2 8" xfId="23650" xr:uid="{46A5AAB7-7F4C-49F6-98ED-6349F507F456}"/>
    <cellStyle name="Comma 7 6 2 2 9" xfId="13584" xr:uid="{BF096EB4-D816-419A-A0CF-AECE1917DBF7}"/>
    <cellStyle name="Comma 7 6 2 3" xfId="1787" xr:uid="{00000000-0005-0000-0000-0000F1020000}"/>
    <cellStyle name="Comma 7 6 2 3 2" xfId="2683" xr:uid="{00000000-0005-0000-0000-000045020000}"/>
    <cellStyle name="Comma 7 6 2 3 2 2" xfId="7807" xr:uid="{BF3D237B-7A5C-4AAA-888F-27E9372A55C6}"/>
    <cellStyle name="Comma 7 6 2 3 2 2 2" xfId="18187" xr:uid="{C7FBD44B-FA60-4D74-A7B2-1672FA506946}"/>
    <cellStyle name="Comma 7 6 2 3 2 3" xfId="10640" xr:uid="{6E4FC81E-5D87-4568-B43B-22C6D3B722B4}"/>
    <cellStyle name="Comma 7 6 2 3 2 3 2" xfId="21020" xr:uid="{4C3A11D8-3CA8-4B93-8360-3532C16154E6}"/>
    <cellStyle name="Comma 7 6 2 3 2 4" xfId="15354" xr:uid="{F5ABC2AE-96BF-4503-97DF-050751112AFA}"/>
    <cellStyle name="Comma 7 6 2 3 2 5" xfId="30440" xr:uid="{D87D8F3D-F43C-41C0-8037-C1D88E2C0419}"/>
    <cellStyle name="Comma 7 6 2 3 3" xfId="3617" xr:uid="{00000000-0005-0000-0000-0000F1020000}"/>
    <cellStyle name="Comma 7 6 2 3 4" xfId="5638" xr:uid="{A859882B-B923-4E27-B0EB-8C0E2A828252}"/>
    <cellStyle name="Comma 7 6 2 3 4 2" xfId="29755" xr:uid="{2383F154-FBC3-4396-AA20-4E3ACC12478B}"/>
    <cellStyle name="Comma 7 6 2 3 5" xfId="24407" xr:uid="{EC228E64-B2C8-4AC7-BE4E-D17338AB1515}"/>
    <cellStyle name="Comma 7 6 2 3 6" xfId="13094" xr:uid="{C208DBAA-B733-4EC3-AE62-2CF8D1447AE0}"/>
    <cellStyle name="Comma 7 6 2 4" xfId="1788" xr:uid="{00000000-0005-0000-0000-0000F2020000}"/>
    <cellStyle name="Comma 7 6 2 4 2" xfId="4663" xr:uid="{50E6BFA1-74EF-4B19-9EE4-646816D6291E}"/>
    <cellStyle name="Comma 7 6 2 4 2 2" xfId="9411" xr:uid="{6712593D-4D90-4972-B5EA-F02A2074CDB3}"/>
    <cellStyle name="Comma 7 6 2 4 2 2 2" xfId="19791" xr:uid="{8E197436-3704-4568-9E55-6040B877C7C6}"/>
    <cellStyle name="Comma 7 6 2 4 2 2 3" xfId="31109" xr:uid="{53BB95EB-C7DA-4A8C-A4C2-E7F1D2015036}"/>
    <cellStyle name="Comma 7 6 2 4 2 2 4" xfId="30781" xr:uid="{BFE3B2AC-07A6-4004-A56B-5447B1DA410D}"/>
    <cellStyle name="Comma 7 6 2 4 2 3" xfId="12244" xr:uid="{3CB18AEA-CAC2-4D64-9896-F6D9491787E4}"/>
    <cellStyle name="Comma 7 6 2 4 2 3 2" xfId="22624" xr:uid="{0DAC3779-A367-4685-9318-BD1DC710C257}"/>
    <cellStyle name="Comma 7 6 2 4 2 4" xfId="25843" xr:uid="{90FCDCF5-0E73-428A-AD01-8BD32EE7A20A}"/>
    <cellStyle name="Comma 7 6 2 4 2 5" xfId="26943" xr:uid="{FDEAC753-4E39-4E73-BA38-3471ED455783}"/>
    <cellStyle name="Comma 7 6 2 4 2 6" xfId="16958" xr:uid="{FB80DAFC-A2F7-40F0-AB68-3C4DEBDA971E}"/>
    <cellStyle name="Comma 7 6 2 4 3" xfId="23502" xr:uid="{04889AB2-5596-4889-95C2-683574FB893B}"/>
    <cellStyle name="Comma 7 6 2 4 3 2" xfId="29909" xr:uid="{A56ADC01-A341-4692-A5BD-408AA86B465C}"/>
    <cellStyle name="Comma 7 6 2 4 4" xfId="30021" xr:uid="{038B0F77-68FE-441B-A2D7-3E607D8FBD3E}"/>
    <cellStyle name="Comma 7 6 2 5" xfId="1783" xr:uid="{00000000-0005-0000-0000-0000F3020000}"/>
    <cellStyle name="Comma 7 6 2 5 2" xfId="25693" xr:uid="{43A0D14E-D700-4A27-B4AB-31B149617AFF}"/>
    <cellStyle name="Comma 7 6 2 5 3" xfId="24098" xr:uid="{54D0671A-307C-4728-BC97-C34C5ECF5973}"/>
    <cellStyle name="Comma 7 6 2 6" xfId="4132" xr:uid="{F945E186-3247-4F6C-B426-F7EFD44BCD80}"/>
    <cellStyle name="Comma 7 6 2 6 2" xfId="8904" xr:uid="{DE90C64F-E618-43DD-89D7-72CB5AD9AA83}"/>
    <cellStyle name="Comma 7 6 2 6 2 2" xfId="19284" xr:uid="{10632414-1D65-4747-948E-6E1245FE22D9}"/>
    <cellStyle name="Comma 7 6 2 6 3" xfId="11737" xr:uid="{5AB719FF-2D36-40CA-B87B-E0EEB0F6B2A4}"/>
    <cellStyle name="Comma 7 6 2 6 3 2" xfId="22117" xr:uid="{EF699C44-1A09-41A7-875A-469875BB7530}"/>
    <cellStyle name="Comma 7 6 2 6 4" xfId="27115" xr:uid="{E4AFD861-E5CC-47DE-95E7-34710AD78800}"/>
    <cellStyle name="Comma 7 6 2 6 5" xfId="26443" xr:uid="{5506A1C8-F541-44DE-857E-8369B4475383}"/>
    <cellStyle name="Comma 7 6 2 6 6" xfId="16451" xr:uid="{6857E195-9D92-4D19-A4E3-236B3934BF3B}"/>
    <cellStyle name="Comma 7 6 2 7" xfId="4916" xr:uid="{FE403337-2F0D-4875-BE3F-AE4E3512D1C4}"/>
    <cellStyle name="Comma 7 6 2 7 2" xfId="27184" xr:uid="{223CDA76-39A1-462B-B62D-67B01570377D}"/>
    <cellStyle name="Comma 7 6 2 7 3" xfId="25875" xr:uid="{2EA461FC-8742-4111-9649-6F3E9C6FB2B2}"/>
    <cellStyle name="Comma 7 6 2 7 4" xfId="14208" xr:uid="{3D7978FF-A8A6-4159-87A7-1406E29B3FFC}"/>
    <cellStyle name="Comma 7 6 2 8" xfId="6661" xr:uid="{6BFB99A7-C150-4A32-91F9-F00DD3F6570A}"/>
    <cellStyle name="Comma 7 6 2 8 2" xfId="17041" xr:uid="{E695DF8E-2F2C-42CB-86B7-745C00487F72}"/>
    <cellStyle name="Comma 7 6 2 9" xfId="9494" xr:uid="{9FEF4260-B3EB-478D-9250-28C108D44304}"/>
    <cellStyle name="Comma 7 6 2 9 2" xfId="19874" xr:uid="{994A1F05-8638-445F-81D5-DDF77F57B939}"/>
    <cellStyle name="Comma 7 6 3" xfId="528" xr:uid="{00000000-0005-0000-0000-0000F4020000}"/>
    <cellStyle name="Comma 7 6 3 10" xfId="13585" xr:uid="{56574CA9-3593-4025-BED2-E7C628883E83}"/>
    <cellStyle name="Comma 7 6 3 2" xfId="1790" xr:uid="{00000000-0005-0000-0000-0000F5020000}"/>
    <cellStyle name="Comma 7 6 3 2 2" xfId="22750" xr:uid="{593812E3-2DDF-4E3E-AF86-94AFED44583B}"/>
    <cellStyle name="Comma 7 6 3 2 2 2" xfId="29806" xr:uid="{C1CE4960-82BB-4DAF-BD8F-C3EF7E964D61}"/>
    <cellStyle name="Comma 7 6 3 2 2 2 2" xfId="30783" xr:uid="{05E51192-649A-411F-9AB3-46D1F40C9C68}"/>
    <cellStyle name="Comma 7 6 3 2 3" xfId="25624" xr:uid="{EF760203-0895-4660-ABBE-998EE7974075}"/>
    <cellStyle name="Comma 7 6 3 2 3 2" xfId="26188" xr:uid="{817FEF4E-F9EF-4ACF-AE83-5398CABA09AF}"/>
    <cellStyle name="Comma 7 6 3 2 4" xfId="30060" xr:uid="{A2F331B9-7AA9-4AC8-AD6F-60544D09BFCC}"/>
    <cellStyle name="Comma 7 6 3 3" xfId="1791" xr:uid="{00000000-0005-0000-0000-0000F6020000}"/>
    <cellStyle name="Comma 7 6 3 4" xfId="1789" xr:uid="{00000000-0005-0000-0000-0000F7020000}"/>
    <cellStyle name="Comma 7 6 3 4 2" xfId="26137" xr:uid="{E6EA9670-01AD-4097-8942-F95C02BBB311}"/>
    <cellStyle name="Comma 7 6 3 4 3" xfId="27842" xr:uid="{2083A926-FFA6-4312-9EFE-62A3FA2AB227}"/>
    <cellStyle name="Comma 7 6 3 5" xfId="4417" xr:uid="{17EE87F9-E15C-49D6-B698-675BFE4FD544}"/>
    <cellStyle name="Comma 7 6 3 5 2" xfId="9189" xr:uid="{B9F2C594-CA1B-4D92-82B7-FE9881B6570F}"/>
    <cellStyle name="Comma 7 6 3 5 2 2" xfId="19569" xr:uid="{8CB3C512-BA74-4514-9D59-133ED75F9BC5}"/>
    <cellStyle name="Comma 7 6 3 5 2 3" xfId="31083" xr:uid="{5B1F8756-6123-46BD-9F5C-3032651408D7}"/>
    <cellStyle name="Comma 7 6 3 5 2 4" xfId="30782" xr:uid="{75EF5744-0076-4620-A6E4-89D8800440B2}"/>
    <cellStyle name="Comma 7 6 3 5 3" xfId="12022" xr:uid="{6457D9C0-646F-48BD-A790-54F396FCF5C2}"/>
    <cellStyle name="Comma 7 6 3 5 3 2" xfId="22402" xr:uid="{2AE34014-F6E9-43B0-A9B5-3B3CA21E8788}"/>
    <cellStyle name="Comma 7 6 3 5 4" xfId="28329" xr:uid="{182E924A-FF7E-42F9-9D6F-3A88F64A8DB2}"/>
    <cellStyle name="Comma 7 6 3 5 5" xfId="26326" xr:uid="{F635D046-8281-43E0-AD08-5830F511022A}"/>
    <cellStyle name="Comma 7 6 3 5 6" xfId="16736" xr:uid="{F9D2678E-A41C-40F6-972B-1B0C4D2A6423}"/>
    <cellStyle name="Comma 7 6 3 6" xfId="4918" xr:uid="{33EFC1D5-54EB-4630-90A0-666D9DDD8F4A}"/>
    <cellStyle name="Comma 7 6 3 6 2" xfId="27262" xr:uid="{3DBEA452-D5B7-4573-9611-B22636B32724}"/>
    <cellStyle name="Comma 7 6 3 6 3" xfId="27856" xr:uid="{18868A69-83E5-43C1-B06F-3600A8F65256}"/>
    <cellStyle name="Comma 7 6 3 6 4" xfId="14210" xr:uid="{9E573F68-FCB4-4BA3-B42E-E92861EC75F0}"/>
    <cellStyle name="Comma 7 6 3 7" xfId="6663" xr:uid="{7052F44D-9F59-41BC-8F0E-03F9C92B062F}"/>
    <cellStyle name="Comma 7 6 3 7 2" xfId="17043" xr:uid="{C390A5C7-FDCB-42E1-917F-5CF360D52B23}"/>
    <cellStyle name="Comma 7 6 3 8" xfId="9496" xr:uid="{EA7EDDA5-DEB2-4B2A-B71E-B6740F9D6D4A}"/>
    <cellStyle name="Comma 7 6 3 8 2" xfId="19876" xr:uid="{B355EA29-EC2F-469C-A830-D4B3E64D5A5E}"/>
    <cellStyle name="Comma 7 6 3 9" xfId="23263" xr:uid="{C9357FCF-C68B-423E-8713-5590C530334C}"/>
    <cellStyle name="Comma 7 6 4" xfId="529" xr:uid="{00000000-0005-0000-0000-0000F8020000}"/>
    <cellStyle name="Comma 7 6 4 2" xfId="1793" xr:uid="{00000000-0005-0000-0000-0000F9020000}"/>
    <cellStyle name="Comma 7 6 4 2 2" xfId="23916" xr:uid="{461306F4-CC51-41EF-898A-E9488C332240}"/>
    <cellStyle name="Comma 7 6 4 2 2 2" xfId="29810" xr:uid="{57D54F67-70B5-4496-B67A-CCD271CE0A1A}"/>
    <cellStyle name="Comma 7 6 4 2 2 2 2" xfId="30785" xr:uid="{275B49E3-BA19-4808-AF0E-992BAD75E9CA}"/>
    <cellStyle name="Comma 7 6 4 2 3" xfId="24293" xr:uid="{089D13FD-4729-4D15-80E1-E28074858099}"/>
    <cellStyle name="Comma 7 6 4 2 4" xfId="30039" xr:uid="{3CAEEE8B-0AAD-4E47-8D9D-7B15CA8A6CF5}"/>
    <cellStyle name="Comma 7 6 4 3" xfId="1794" xr:uid="{00000000-0005-0000-0000-0000FA020000}"/>
    <cellStyle name="Comma 7 6 4 4" xfId="1792" xr:uid="{00000000-0005-0000-0000-0000FB020000}"/>
    <cellStyle name="Comma 7 6 4 5" xfId="4919" xr:uid="{2C77362A-6873-444E-B14C-FAA30BCA57CB}"/>
    <cellStyle name="Comma 7 6 4 5 2" xfId="14211" xr:uid="{C6C22BA0-4EEC-40BF-9A2B-ECD4F30E0328}"/>
    <cellStyle name="Comma 7 6 4 5 2 2" xfId="31116" xr:uid="{108BB9CF-32ED-4F0D-84FA-ED3968C16286}"/>
    <cellStyle name="Comma 7 6 4 5 2 3" xfId="30784" xr:uid="{0C9D9E98-C376-4509-99C7-461FA0F154D1}"/>
    <cellStyle name="Comma 7 6 4 6" xfId="6664" xr:uid="{B5D98CB2-C2F7-4A23-B0A0-CAFC738FBDA2}"/>
    <cellStyle name="Comma 7 6 4 6 2" xfId="17044" xr:uid="{CB0A4849-9D34-4D9C-828B-FA1FD7A9C39E}"/>
    <cellStyle name="Comma 7 6 4 7" xfId="9497" xr:uid="{A7F82291-B191-4B31-9A00-3C33733B7CDB}"/>
    <cellStyle name="Comma 7 6 4 7 2" xfId="19877" xr:uid="{895531C1-A89E-4C95-A546-1604F409EE1B}"/>
    <cellStyle name="Comma 7 6 4 8" xfId="23398" xr:uid="{1B88D223-F22D-4CD0-9B37-64E4FFB2E99C}"/>
    <cellStyle name="Comma 7 6 4 9" xfId="13374" xr:uid="{D6DEE421-8356-4C29-8B02-F990C6140E48}"/>
    <cellStyle name="Comma 7 6 5" xfId="1795" xr:uid="{00000000-0005-0000-0000-0000FC020000}"/>
    <cellStyle name="Comma 7 6 5 2" xfId="2572" xr:uid="{00000000-0005-0000-0000-000048020000}"/>
    <cellStyle name="Comma 7 6 5 2 2" xfId="7697" xr:uid="{214766C4-5442-4056-BBCF-25EFC9D14903}"/>
    <cellStyle name="Comma 7 6 5 2 2 2" xfId="18077" xr:uid="{7ABFEC52-D2E5-4E24-985B-B77C47CD40DF}"/>
    <cellStyle name="Comma 7 6 5 2 3" xfId="10530" xr:uid="{E4338EB2-8C0F-49BC-AB64-1C26551D1A54}"/>
    <cellStyle name="Comma 7 6 5 2 3 2" xfId="20910" xr:uid="{EE5AFDC6-F44C-47C9-AC73-44AAC855D5F6}"/>
    <cellStyle name="Comma 7 6 5 2 4" xfId="15244" xr:uid="{091C491E-3118-48B7-8179-E6285792460D}"/>
    <cellStyle name="Comma 7 6 5 2 5" xfId="30441" xr:uid="{F7FA1887-1CFD-4A77-A944-6246311872AB}"/>
    <cellStyle name="Comma 7 6 5 3" xfId="2062" xr:uid="{00000000-0005-0000-0000-0000FC020000}"/>
    <cellStyle name="Comma 7 6 5 4" xfId="5639" xr:uid="{E6B8AE12-F1B5-499A-8F3E-004979DA9C30}"/>
    <cellStyle name="Comma 7 6 5 4 2" xfId="29846" xr:uid="{7BBD256C-B730-43AF-815C-82C21BC38304}"/>
    <cellStyle name="Comma 7 6 5 5" xfId="23315" xr:uid="{186F7AEF-2327-4ED2-96ED-D56E6A0454EA}"/>
    <cellStyle name="Comma 7 6 5 6" xfId="12960" xr:uid="{E7DC528C-F130-4FF3-A64C-873FB2F5F56E}"/>
    <cellStyle name="Comma 7 6 6" xfId="1796" xr:uid="{00000000-0005-0000-0000-0000FD020000}"/>
    <cellStyle name="Comma 7 6 6 2" xfId="2286" xr:uid="{00000000-0005-0000-0000-000042020000}"/>
    <cellStyle name="Comma 7 6 6 2 2" xfId="7413" xr:uid="{DC0BA885-AAD0-406B-8C49-1F80B01D3139}"/>
    <cellStyle name="Comma 7 6 6 2 2 2" xfId="17793" xr:uid="{097FC72B-A4B1-41F1-89FA-E497A9C55EB6}"/>
    <cellStyle name="Comma 7 6 6 2 3" xfId="10246" xr:uid="{519F6ED0-7B20-436A-85EB-0745016D725D}"/>
    <cellStyle name="Comma 7 6 6 2 3 2" xfId="20626" xr:uid="{DF8105FF-DC48-4A5A-A798-92E7F20D62BA}"/>
    <cellStyle name="Comma 7 6 6 2 4" xfId="28719" xr:uid="{E1AB2579-9A5D-455E-A557-06AF11B88023}"/>
    <cellStyle name="Comma 7 6 6 2 5" xfId="27129" xr:uid="{9AA29743-1BB0-42A7-8142-D25BC83613CB}"/>
    <cellStyle name="Comma 7 6 6 2 6" xfId="14960" xr:uid="{D4CDCE7D-8BC5-43F6-B455-A2D94633B00D}"/>
    <cellStyle name="Comma 7 6 6 3" xfId="3565" xr:uid="{00000000-0005-0000-0000-0000FD020000}"/>
    <cellStyle name="Comma 7 6 6 4" xfId="25442" xr:uid="{42872B52-D575-49A2-AA17-DDB0CA2A7F99}"/>
    <cellStyle name="Comma 7 6 6 4 2" xfId="29882" xr:uid="{BA8926F2-5495-4B23-B877-3C97DC6CD642}"/>
    <cellStyle name="Comma 7 6 6 5" xfId="30005" xr:uid="{FA1DB840-8290-41D1-B01F-2F13D74261E2}"/>
    <cellStyle name="Comma 7 6 7" xfId="1782" xr:uid="{00000000-0005-0000-0000-0000FE020000}"/>
    <cellStyle name="Comma 7 6 7 2" xfId="27962" xr:uid="{1D32C5D1-031B-4E2E-A3F9-D5DB05CFD04C}"/>
    <cellStyle name="Comma 7 6 7 3" xfId="26877" xr:uid="{B323087D-4CC4-4BF7-B52C-5DE2B8509722}"/>
    <cellStyle name="Comma 7 6 8" xfId="3873" xr:uid="{A243BA53-A050-43A4-8A3D-C78E4411F594}"/>
    <cellStyle name="Comma 7 6 8 2" xfId="8705" xr:uid="{733A62D6-3F62-4B36-8242-2EBEEB5A247A}"/>
    <cellStyle name="Comma 7 6 8 2 2" xfId="19085" xr:uid="{81A8AB01-5EDE-492D-B7C3-58BE425DAAA2}"/>
    <cellStyle name="Comma 7 6 8 3" xfId="11538" xr:uid="{B218D86A-0B04-4ADA-B846-E6BC15240D73}"/>
    <cellStyle name="Comma 7 6 8 3 2" xfId="21918" xr:uid="{F31D6500-97F9-4A0D-A795-B6A0706BA972}"/>
    <cellStyle name="Comma 7 6 8 4" xfId="26594" xr:uid="{CAC20320-2EAC-4B05-8692-6D3045E06A47}"/>
    <cellStyle name="Comma 7 6 8 5" xfId="27355" xr:uid="{DEE963F9-8BF7-4796-ACC9-4FE8D34367F4}"/>
    <cellStyle name="Comma 7 6 8 6" xfId="16252" xr:uid="{2D16975B-8A13-4782-9163-3507B8A142AF}"/>
    <cellStyle name="Comma 7 6 9" xfId="4915" xr:uid="{E140A11C-3D15-4805-ADFA-F3493BC37417}"/>
    <cellStyle name="Comma 7 6 9 2" xfId="27837" xr:uid="{DBD250EF-0CB8-46C9-8225-D7982C860CC2}"/>
    <cellStyle name="Comma 7 6 9 3" xfId="26538" xr:uid="{E121BB5B-DD5E-428B-81BD-221BD63329A9}"/>
    <cellStyle name="Comma 7 6 9 4" xfId="14207" xr:uid="{4BEFEFAE-F8A4-43F4-B877-5A604371F221}"/>
    <cellStyle name="Comma 7 7" xfId="530" xr:uid="{00000000-0005-0000-0000-0000FF020000}"/>
    <cellStyle name="Comma 7 7 10" xfId="9498" xr:uid="{50FDD31A-098F-48AB-B132-9EE274435206}"/>
    <cellStyle name="Comma 7 7 10 2" xfId="19878" xr:uid="{A8FC17F2-4D77-4ADA-AD8A-911C3D7D6DEA}"/>
    <cellStyle name="Comma 7 7 11" xfId="25360" xr:uid="{118FA5C7-65DC-45FE-B93C-6554CEF9BCA8}"/>
    <cellStyle name="Comma 7 7 12" xfId="12519"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4" xr:uid="{D28A7FE0-815E-40F6-B577-8EE44F14115F}"/>
    <cellStyle name="Comma 7 7 2 2 2 2 2" xfId="18374" xr:uid="{7E714202-2115-41B1-BE5B-C9B27748611D}"/>
    <cellStyle name="Comma 7 7 2 2 2 2 2 2" xfId="31136" xr:uid="{7B4E6E3D-5D0B-40D6-84BD-43D775109142}"/>
    <cellStyle name="Comma 7 7 2 2 2 2 2 3" xfId="30786" xr:uid="{B018A964-2BCE-44BC-8397-0B29A05DF726}"/>
    <cellStyle name="Comma 7 7 2 2 2 3" xfId="10827" xr:uid="{F74D12D5-5D88-48FF-9BD2-A7E636270A5A}"/>
    <cellStyle name="Comma 7 7 2 2 2 3 2" xfId="21207" xr:uid="{95D531FD-307A-4FF7-8544-4302C89D47C7}"/>
    <cellStyle name="Comma 7 7 2 2 2 4" xfId="27271" xr:uid="{2D36A089-837D-4523-ABDD-F77154AE563C}"/>
    <cellStyle name="Comma 7 7 2 2 2 5" xfId="27934" xr:uid="{DCC99E43-CDA7-4EDE-81A0-F6B7B059AB6F}"/>
    <cellStyle name="Comma 7 7 2 2 2 6" xfId="15541" xr:uid="{04D0BAE1-45A9-4878-AF22-2CF922039EBE}"/>
    <cellStyle name="Comma 7 7 2 2 3" xfId="3579" xr:uid="{00000000-0005-0000-0000-000001030000}"/>
    <cellStyle name="Comma 7 7 2 2 4" xfId="5640" xr:uid="{E60974FD-09CC-420F-88A2-C27C1F08E48E}"/>
    <cellStyle name="Comma 7 7 2 2 4 2" xfId="29765" xr:uid="{FA4FB0BF-A96C-40AA-BA96-8F4951D06A90}"/>
    <cellStyle name="Comma 7 7 2 2 5" xfId="23737" xr:uid="{DDB5FC3F-E011-4CC3-8D63-61A5361B71E1}"/>
    <cellStyle name="Comma 7 7 2 2 6" xfId="13375" xr:uid="{A6B18B30-EDDD-470D-BDBF-EDBB2C02A202}"/>
    <cellStyle name="Comma 7 7 2 3" xfId="1800" xr:uid="{00000000-0005-0000-0000-000002030000}"/>
    <cellStyle name="Comma 7 7 2 3 2" xfId="25032" xr:uid="{6BDD10C8-D5D2-4B16-8186-157162E3C65A}"/>
    <cellStyle name="Comma 7 7 2 3 2 2" xfId="30787" xr:uid="{1E3CD265-152F-4835-8EE5-09A9941F2276}"/>
    <cellStyle name="Comma 7 7 2 3 2 3" xfId="30553" xr:uid="{02D9238D-CBBE-43CD-9C24-03C90F95B3B3}"/>
    <cellStyle name="Comma 7 7 2 3 3" xfId="23909" xr:uid="{53A23F6E-80A4-406E-B3C9-3A9ED17968CC}"/>
    <cellStyle name="Comma 7 7 2 3 4" xfId="30040" xr:uid="{B10D0033-ABBF-4989-8018-A0B99E559E65}"/>
    <cellStyle name="Comma 7 7 2 3 5" xfId="29662" xr:uid="{F6B21234-EF52-417D-A18F-B6EF8AD1E09D}"/>
    <cellStyle name="Comma 7 7 2 4" xfId="1798" xr:uid="{00000000-0005-0000-0000-000003030000}"/>
    <cellStyle name="Comma 7 7 2 4 2" xfId="25968" xr:uid="{928C0968-72D2-40CF-B38F-C587FD022FFD}"/>
    <cellStyle name="Comma 7 7 2 4 2 2" xfId="30788" xr:uid="{7E046A25-CAE9-4CDB-BD51-E8747CBC0EBF}"/>
    <cellStyle name="Comma 7 7 2 4 2 3" xfId="30587" xr:uid="{B9BA8C80-016D-4DAF-B5A7-EEAE08BA1850}"/>
    <cellStyle name="Comma 7 7 2 4 3" xfId="26522" xr:uid="{CAC2A65E-3A8D-42D8-84C7-B38C0C2F5982}"/>
    <cellStyle name="Comma 7 7 2 5" xfId="4921" xr:uid="{239690F2-C5AE-4138-BA4B-E931B00A0C76}"/>
    <cellStyle name="Comma 7 7 2 5 2" xfId="27396" xr:uid="{6C46E5A6-E068-48A6-84C8-923B14C8C664}"/>
    <cellStyle name="Comma 7 7 2 5 3" xfId="26344" xr:uid="{1121C310-24E6-43B1-AD4B-C5140617375D}"/>
    <cellStyle name="Comma 7 7 2 5 4" xfId="14213" xr:uid="{E085C55D-9818-4A07-9CBC-6D2769FAA9C6}"/>
    <cellStyle name="Comma 7 7 2 5 5" xfId="30618" xr:uid="{E846814E-5B6C-4A6E-9E58-68D4CC744C88}"/>
    <cellStyle name="Comma 7 7 2 6" xfId="6666" xr:uid="{DD6743ED-F36E-42EF-BCC8-D247E79BEAB5}"/>
    <cellStyle name="Comma 7 7 2 6 2" xfId="28190" xr:uid="{09C40607-E8D7-4EDF-8CAD-2BBBB59E95FE}"/>
    <cellStyle name="Comma 7 7 2 6 3" xfId="25850" xr:uid="{DF3D8436-B356-46BD-B73F-05EBED1C5A82}"/>
    <cellStyle name="Comma 7 7 2 6 4" xfId="17046" xr:uid="{6560A0A3-9F8F-4350-B9D6-8C08EAF729FA}"/>
    <cellStyle name="Comma 7 7 2 7" xfId="9499" xr:uid="{142BE0BF-F0C7-4044-B001-825484052DB6}"/>
    <cellStyle name="Comma 7 7 2 7 2" xfId="19879" xr:uid="{84AFA158-7969-4E74-A9C1-00288C7EAD7F}"/>
    <cellStyle name="Comma 7 7 2 8" xfId="23569" xr:uid="{B2713F2F-A70B-459F-89CB-BF8108D1CB18}"/>
    <cellStyle name="Comma 7 7 2 9" xfId="12677" xr:uid="{90971410-4F47-4005-9D38-04964861F1BA}"/>
    <cellStyle name="Comma 7 7 3" xfId="532" xr:uid="{00000000-0005-0000-0000-000004030000}"/>
    <cellStyle name="Comma 7 7 3 2" xfId="1802" xr:uid="{00000000-0005-0000-0000-000005030000}"/>
    <cellStyle name="Comma 7 7 3 2 2" xfId="28252" xr:uid="{48865CA2-C9C0-4384-9537-03BE2E1C1AEF}"/>
    <cellStyle name="Comma 7 7 3 2 2 2" xfId="30790" xr:uid="{54EA8795-81FA-4C62-9DDB-F155986CC086}"/>
    <cellStyle name="Comma 7 7 3 2 2 3" xfId="30601" xr:uid="{AC10B343-A6F7-4CEA-BFEF-D4DBB8A29826}"/>
    <cellStyle name="Comma 7 7 3 2 3" xfId="26166" xr:uid="{9DA42141-736D-4760-973F-3846DDC86D5D}"/>
    <cellStyle name="Comma 7 7 3 3" xfId="1803" xr:uid="{00000000-0005-0000-0000-000006030000}"/>
    <cellStyle name="Comma 7 7 3 4" xfId="1801" xr:uid="{00000000-0005-0000-0000-000007030000}"/>
    <cellStyle name="Comma 7 7 3 5" xfId="4922" xr:uid="{8A800B21-38D2-4169-9A0A-C7CE2DCA6913}"/>
    <cellStyle name="Comma 7 7 3 5 2" xfId="27774" xr:uid="{CAC9E993-7576-48F2-90FB-B70206948F53}"/>
    <cellStyle name="Comma 7 7 3 5 2 2" xfId="31196" xr:uid="{222CF450-24C8-4421-8103-13361694F782}"/>
    <cellStyle name="Comma 7 7 3 5 2 3" xfId="30789" xr:uid="{7960C803-F401-450C-B756-1ADD0E85CCC6}"/>
    <cellStyle name="Comma 7 7 3 5 3" xfId="28094" xr:uid="{DE909C5A-C2CB-4711-96D7-5834683A1C78}"/>
    <cellStyle name="Comma 7 7 3 5 4" xfId="14214" xr:uid="{2C8A9832-13D5-4034-8A46-573276CE087F}"/>
    <cellStyle name="Comma 7 7 3 6" xfId="6667" xr:uid="{3F43B62D-2338-43C2-89F5-E9BB71FB2183}"/>
    <cellStyle name="Comma 7 7 3 6 2" xfId="17047" xr:uid="{180EEF6C-AB5A-45C3-8317-609457B02BCF}"/>
    <cellStyle name="Comma 7 7 3 7" xfId="9500" xr:uid="{49A3CF87-C7C0-484A-9E72-9F82C0BF2CD2}"/>
    <cellStyle name="Comma 7 7 3 7 2" xfId="19880" xr:uid="{E964E7FB-30E3-4BAB-82A9-8AEB293FFDF0}"/>
    <cellStyle name="Comma 7 7 3 8" xfId="23299" xr:uid="{5096E029-B4D1-48BF-ABDA-3CDC57159BE6}"/>
    <cellStyle name="Comma 7 7 3 9" xfId="13095" xr:uid="{B0F81821-31D7-4208-8FE0-992320CEBD42}"/>
    <cellStyle name="Comma 7 7 4" xfId="1804" xr:uid="{00000000-0005-0000-0000-000008030000}"/>
    <cellStyle name="Comma 7 7 4 2" xfId="2287" xr:uid="{00000000-0005-0000-0000-000049020000}"/>
    <cellStyle name="Comma 7 7 4 2 2" xfId="7414" xr:uid="{F6D21630-6982-45E4-8F24-E3C9FFF045AE}"/>
    <cellStyle name="Comma 7 7 4 2 2 2" xfId="17794" xr:uid="{0EEBBDB9-627A-4B75-83EB-DBD19366E7CC}"/>
    <cellStyle name="Comma 7 7 4 2 2 2 2" xfId="31126" xr:uid="{578F950F-8ECC-4DFC-BB7D-F799DE989C62}"/>
    <cellStyle name="Comma 7 7 4 2 2 2 3" xfId="30791" xr:uid="{F5A2BB4A-33A4-4166-889B-4FB51AB60A5C}"/>
    <cellStyle name="Comma 7 7 4 2 3" xfId="10247" xr:uid="{AEA8E18D-997D-4E37-AD37-EF558E62476D}"/>
    <cellStyle name="Comma 7 7 4 2 3 2" xfId="20627" xr:uid="{60FC6F78-5B6C-463A-A447-570A1A607AF0}"/>
    <cellStyle name="Comma 7 7 4 2 4" xfId="26753" xr:uid="{019723D5-8315-480B-8F55-49C0F9153DF4}"/>
    <cellStyle name="Comma 7 7 4 2 5" xfId="27794" xr:uid="{042291AB-C325-4A62-BC20-890E333216F9}"/>
    <cellStyle name="Comma 7 7 4 2 6" xfId="14961" xr:uid="{FDB895C9-DDCC-4F51-B6E5-EBE8D4F40A4C}"/>
    <cellStyle name="Comma 7 7 4 3" xfId="2058" xr:uid="{00000000-0005-0000-0000-000008030000}"/>
    <cellStyle name="Comma 7 7 4 4" xfId="23743" xr:uid="{619F8327-B3EE-4273-8887-4963F8146300}"/>
    <cellStyle name="Comma 7 7 4 4 2" xfId="29737" xr:uid="{787F23BB-5755-4C4F-9AEF-D15F9D5BAA42}"/>
    <cellStyle name="Comma 7 7 4 5" xfId="29847" xr:uid="{B9DD2DA5-2A68-4CBC-BCA3-1B5F3034B17B}"/>
    <cellStyle name="Comma 7 7 4 6" xfId="29990" xr:uid="{B686D5D9-8B80-451A-AB28-EB3DD1D3523C}"/>
    <cellStyle name="Comma 7 7 5" xfId="1805" xr:uid="{00000000-0005-0000-0000-000009030000}"/>
    <cellStyle name="Comma 7 7 5 2" xfId="25671" xr:uid="{6DCCAF9D-3C6C-4CF6-ADEB-8BDFB46B6777}"/>
    <cellStyle name="Comma 7 7 5 2 2" xfId="29827" xr:uid="{4A7BD1EE-60D6-4780-87E7-19A73C10E6BF}"/>
    <cellStyle name="Comma 7 7 5 2 2 2" xfId="30792" xr:uid="{BA5C71EA-B3F2-4687-A4B5-790C585B6E1A}"/>
    <cellStyle name="Comma 7 7 5 3" xfId="24746" xr:uid="{3D5F4592-4DA7-47D0-9EA5-0B5125233E85}"/>
    <cellStyle name="Comma 7 7 5 4" xfId="30022" xr:uid="{1DEC4015-E095-4F70-8620-A8BE279518E9}"/>
    <cellStyle name="Comma 7 7 6" xfId="1797" xr:uid="{00000000-0005-0000-0000-00000A030000}"/>
    <cellStyle name="Comma 7 7 6 2" xfId="27387" xr:uid="{FD0E0FBD-37AE-490F-91F8-9CCBB4423EF3}"/>
    <cellStyle name="Comma 7 7 6 2 2" xfId="30793" xr:uid="{CAA61A27-B80A-4F0E-809E-70C3BBC4F0DD}"/>
    <cellStyle name="Comma 7 7 6 2 3" xfId="30586" xr:uid="{779BF925-478F-4B92-9D61-F3E81C8C6CCA}"/>
    <cellStyle name="Comma 7 7 6 3" xfId="26160" xr:uid="{9E7C1505-9440-4656-81A5-60B0DA959126}"/>
    <cellStyle name="Comma 7 7 7" xfId="3874" xr:uid="{63484131-385A-48FC-9577-827A00C6C209}"/>
    <cellStyle name="Comma 7 7 7 2" xfId="8706" xr:uid="{6B6E3777-A3F2-4DBF-8000-9E1C7145C7F7}"/>
    <cellStyle name="Comma 7 7 7 2 2" xfId="28965" xr:uid="{93D6C549-71AE-47E8-8365-1C72267D5D1F}"/>
    <cellStyle name="Comma 7 7 7 2 3" xfId="26596" xr:uid="{93FAB1B6-5EB6-47EA-9CAF-F284522760BF}"/>
    <cellStyle name="Comma 7 7 7 2 4" xfId="19086" xr:uid="{475EB69E-4EBA-446C-88F4-239C3C6C2AF1}"/>
    <cellStyle name="Comma 7 7 7 3" xfId="11539" xr:uid="{7DD52BCC-0988-4F95-90B7-2B0A471E3CB8}"/>
    <cellStyle name="Comma 7 7 7 3 2" xfId="21919" xr:uid="{9527B6D8-C9DB-46D7-9789-1171994ADE03}"/>
    <cellStyle name="Comma 7 7 7 4" xfId="28442" xr:uid="{2A04695C-E94E-4851-A7B6-EF551D4FACA7}"/>
    <cellStyle name="Comma 7 7 7 5" xfId="16253" xr:uid="{2AE89966-7AA3-4AD8-AF85-26D5201500BB}"/>
    <cellStyle name="Comma 7 7 8" xfId="4920" xr:uid="{1FF9725F-9C5C-4FEF-A994-E5879C35E46B}"/>
    <cellStyle name="Comma 7 7 8 2" xfId="26559" xr:uid="{F4F273FE-BBED-4FD3-A033-BAEA2F2F1D9B}"/>
    <cellStyle name="Comma 7 7 8 3" xfId="26219" xr:uid="{B5C319B4-74FC-456F-AD1E-DD4723D1A541}"/>
    <cellStyle name="Comma 7 7 8 4" xfId="14212" xr:uid="{9CDD5C5C-5C26-48FC-8E43-907198F456A1}"/>
    <cellStyle name="Comma 7 7 9" xfId="6665" xr:uid="{5D28B574-6165-49B6-9C0A-67D3A5BE9D44}"/>
    <cellStyle name="Comma 7 7 9 2" xfId="28352" xr:uid="{D8B50F86-FF86-4730-90EF-51DF93B57945}"/>
    <cellStyle name="Comma 7 7 9 3" xfId="26616" xr:uid="{5FDBDD01-9F65-4C69-8015-93A6A1BC3AE7}"/>
    <cellStyle name="Comma 7 7 9 4" xfId="17045" xr:uid="{E630287C-B041-4CC3-A8BF-95F48E308AAD}"/>
    <cellStyle name="Comma 7 8" xfId="533" xr:uid="{00000000-0005-0000-0000-00000B030000}"/>
    <cellStyle name="Comma 7 8 10" xfId="9501" xr:uid="{461F5D78-4212-4B9A-BA8E-E1658EDA4F9C}"/>
    <cellStyle name="Comma 7 8 10 2" xfId="19881" xr:uid="{154366DA-16BF-43D6-87AE-1FD7DB703DB4}"/>
    <cellStyle name="Comma 7 8 11" xfId="25559" xr:uid="{7BB37B85-2E11-4E16-93D5-DE9A40AB2DA7}"/>
    <cellStyle name="Comma 7 8 12" xfId="12520"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5" xr:uid="{CD53C1D8-009B-4791-9A8C-45599DAAB69E}"/>
    <cellStyle name="Comma 7 8 2 2 2 2 2" xfId="18375" xr:uid="{6DA734DC-28A7-4035-BE93-E085BC2161E4}"/>
    <cellStyle name="Comma 7 8 2 2 2 2 2 2" xfId="31137" xr:uid="{081405D7-D07D-4A91-BD9B-45D8AD436235}"/>
    <cellStyle name="Comma 7 8 2 2 2 2 2 3" xfId="30794" xr:uid="{ED36736C-00D1-4FB1-B140-7B9566A4683E}"/>
    <cellStyle name="Comma 7 8 2 2 2 3" xfId="10828" xr:uid="{74B8DE86-C376-4E09-838B-42B6BE90821A}"/>
    <cellStyle name="Comma 7 8 2 2 2 3 2" xfId="21208" xr:uid="{B7791B1F-4DA4-4DDB-B1B7-190DD76C2FB9}"/>
    <cellStyle name="Comma 7 8 2 2 2 4" xfId="26068" xr:uid="{F150A47D-E926-48B2-BF75-9DE9AEF8B5B0}"/>
    <cellStyle name="Comma 7 8 2 2 2 5" xfId="27836" xr:uid="{EDF632D7-0D70-4B26-81C2-8C3E2A45B60A}"/>
    <cellStyle name="Comma 7 8 2 2 2 6" xfId="15542" xr:uid="{50E5CF0A-F2B3-4711-B935-FCE736EECF79}"/>
    <cellStyle name="Comma 7 8 2 2 3" xfId="3671" xr:uid="{00000000-0005-0000-0000-00000D030000}"/>
    <cellStyle name="Comma 7 8 2 2 4" xfId="5641" xr:uid="{9E374B7E-CF60-47C4-B1DD-BDBD665548B0}"/>
    <cellStyle name="Comma 7 8 2 2 4 2" xfId="29766" xr:uid="{E9FED823-1012-4BC6-A428-7E2379C3BA30}"/>
    <cellStyle name="Comma 7 8 2 2 5" xfId="24712" xr:uid="{9A5A09C9-3914-4354-B649-7132336C7DB3}"/>
    <cellStyle name="Comma 7 8 2 2 6" xfId="13376" xr:uid="{6C81D992-67E6-4CFD-8DBA-855A2E3A856C}"/>
    <cellStyle name="Comma 7 8 2 3" xfId="1809" xr:uid="{00000000-0005-0000-0000-00000E030000}"/>
    <cellStyle name="Comma 7 8 2 3 2" xfId="23651" xr:uid="{EB25C3F5-EA75-465E-A70E-F7B9887AEA1A}"/>
    <cellStyle name="Comma 7 8 2 3 2 2" xfId="30795" xr:uid="{F6B8A557-F23D-438B-8822-B00D42CBEC46}"/>
    <cellStyle name="Comma 7 8 2 3 2 3" xfId="30554" xr:uid="{D701D235-4E4F-4A67-B996-44B03CEEE62B}"/>
    <cellStyle name="Comma 7 8 2 3 3" xfId="23269" xr:uid="{E168AB56-CAC1-4EAC-9C84-294233F63871}"/>
    <cellStyle name="Comma 7 8 2 3 4" xfId="30041" xr:uid="{5595654F-D3F2-4C58-9711-80F5D4516389}"/>
    <cellStyle name="Comma 7 8 2 3 5" xfId="29663" xr:uid="{F89B622F-2B7F-4DD5-B596-4AE854E840FE}"/>
    <cellStyle name="Comma 7 8 2 4" xfId="1807" xr:uid="{00000000-0005-0000-0000-00000F030000}"/>
    <cellStyle name="Comma 7 8 2 4 2" xfId="27623" xr:uid="{E4811423-FA33-410A-9876-3E8BEC2D3065}"/>
    <cellStyle name="Comma 7 8 2 4 2 2" xfId="30796" xr:uid="{F5E6F138-1B96-4B9C-A041-BA40BEE9149A}"/>
    <cellStyle name="Comma 7 8 2 4 2 3" xfId="30589" xr:uid="{113A6CB1-FA98-4193-9DC6-59E261BEBAD5}"/>
    <cellStyle name="Comma 7 8 2 4 3" xfId="25916" xr:uid="{EABA93C2-25D5-4451-B9DE-9B5893A33E3F}"/>
    <cellStyle name="Comma 7 8 2 5" xfId="4924" xr:uid="{D1A1F25A-7A3B-40B1-BEC3-4D4C61326147}"/>
    <cellStyle name="Comma 7 8 2 5 2" xfId="28322" xr:uid="{F6F8DF29-AD51-47CE-B45E-C2AD691D54BC}"/>
    <cellStyle name="Comma 7 8 2 5 3" xfId="26729" xr:uid="{1E6E70BF-F1F1-448D-BA1B-C77D9E174168}"/>
    <cellStyle name="Comma 7 8 2 5 4" xfId="14216" xr:uid="{75CA7517-6A37-4BB9-AEC6-F672F6B531A4}"/>
    <cellStyle name="Comma 7 8 2 5 5" xfId="30617" xr:uid="{36739910-A0E7-407D-A213-70F47A9FB38C}"/>
    <cellStyle name="Comma 7 8 2 6" xfId="6669" xr:uid="{0981CEDA-989B-4C0C-B248-B66D8E8C1C01}"/>
    <cellStyle name="Comma 7 8 2 6 2" xfId="27154" xr:uid="{136CBA79-2251-444D-AC2F-3F6842052E5E}"/>
    <cellStyle name="Comma 7 8 2 6 3" xfId="27896" xr:uid="{16623E2B-23F0-471E-B292-20EDEFF4FA11}"/>
    <cellStyle name="Comma 7 8 2 6 4" xfId="17049" xr:uid="{AC21FBA9-A74E-4B2A-A66B-7E2177BDFDB9}"/>
    <cellStyle name="Comma 7 8 2 7" xfId="9502" xr:uid="{0C4FF75F-2AC2-4B80-9E5D-01B19B29264B}"/>
    <cellStyle name="Comma 7 8 2 7 2" xfId="19882" xr:uid="{66501C24-DCC0-4357-B57E-5A839A2717AC}"/>
    <cellStyle name="Comma 7 8 2 8" xfId="23028" xr:uid="{AAF3A4F9-B1B1-46C1-9D32-F0C7BCE6CA49}"/>
    <cellStyle name="Comma 7 8 2 9" xfId="12678" xr:uid="{6EF18D4A-69CC-4574-9887-CDB47C37F0AE}"/>
    <cellStyle name="Comma 7 8 3" xfId="535" xr:uid="{00000000-0005-0000-0000-000010030000}"/>
    <cellStyle name="Comma 7 8 3 2" xfId="1811" xr:uid="{00000000-0005-0000-0000-000011030000}"/>
    <cellStyle name="Comma 7 8 3 2 2" xfId="27695" xr:uid="{EE97ABFA-D157-4430-A325-5B0F3B9991C9}"/>
    <cellStyle name="Comma 7 8 3 2 2 2" xfId="30798" xr:uid="{27CF7EC5-7EB8-4BFD-BCE0-B0F02E2406C6}"/>
    <cellStyle name="Comma 7 8 3 2 2 3" xfId="30602" xr:uid="{5081A3B1-9BBF-4264-A72F-EC54681B085A}"/>
    <cellStyle name="Comma 7 8 3 2 3" xfId="26346" xr:uid="{96658A2E-F3EC-4CC7-885E-17AFB1B42EAE}"/>
    <cellStyle name="Comma 7 8 3 3" xfId="1812" xr:uid="{00000000-0005-0000-0000-000012030000}"/>
    <cellStyle name="Comma 7 8 3 4" xfId="1810" xr:uid="{00000000-0005-0000-0000-000013030000}"/>
    <cellStyle name="Comma 7 8 3 5" xfId="4925" xr:uid="{F0790063-54C7-4AD8-9AE8-CBE6BFE99F5F}"/>
    <cellStyle name="Comma 7 8 3 5 2" xfId="26395" xr:uid="{7FBAB89E-9A2E-4B30-8DE2-1B5B9E1B3B7B}"/>
    <cellStyle name="Comma 7 8 3 5 2 2" xfId="31176" xr:uid="{B7C2DA88-707B-4D9B-B86B-2337AB76038C}"/>
    <cellStyle name="Comma 7 8 3 5 2 3" xfId="30797" xr:uid="{C3139D6A-C6C8-4FB4-A5E3-3E0682926834}"/>
    <cellStyle name="Comma 7 8 3 5 3" xfId="26960" xr:uid="{905EB402-36F7-4334-AF2B-CBB7E0930E43}"/>
    <cellStyle name="Comma 7 8 3 5 4" xfId="14217" xr:uid="{CAF63625-BA47-433D-A2E5-6C304B8F5ADB}"/>
    <cellStyle name="Comma 7 8 3 6" xfId="6670" xr:uid="{D64777B9-39B4-4016-BBF2-2AE4971EE1AF}"/>
    <cellStyle name="Comma 7 8 3 6 2" xfId="17050" xr:uid="{8C8B1E7D-DE6D-448A-8E09-94964748D0F6}"/>
    <cellStyle name="Comma 7 8 3 7" xfId="9503" xr:uid="{84A33AD1-D033-409D-82FF-8B36F66D65E4}"/>
    <cellStyle name="Comma 7 8 3 7 2" xfId="19883" xr:uid="{F7BC0EF3-BD9E-4B91-929E-4003ECF93E0D}"/>
    <cellStyle name="Comma 7 8 3 8" xfId="25290" xr:uid="{B1225EDF-EBF5-4B5F-8E6C-B3A8C984E342}"/>
    <cellStyle name="Comma 7 8 3 9" xfId="13096" xr:uid="{526BFBFF-DA58-4A8D-AD4E-0152291E5DBC}"/>
    <cellStyle name="Comma 7 8 4" xfId="1813" xr:uid="{00000000-0005-0000-0000-000014030000}"/>
    <cellStyle name="Comma 7 8 4 2" xfId="2288" xr:uid="{00000000-0005-0000-0000-00004D020000}"/>
    <cellStyle name="Comma 7 8 4 2 2" xfId="7415" xr:uid="{867495F1-1ECD-434E-A732-4E7A6A51DB48}"/>
    <cellStyle name="Comma 7 8 4 2 2 2" xfId="17795" xr:uid="{E78E2C73-FC82-4138-9644-A92D78C309B8}"/>
    <cellStyle name="Comma 7 8 4 2 2 2 2" xfId="31127" xr:uid="{DCA6D1C7-1322-4480-B219-4BF158B0F1E8}"/>
    <cellStyle name="Comma 7 8 4 2 2 2 3" xfId="30799" xr:uid="{DE93F21A-3123-4AC4-B36D-73D11AF2C594}"/>
    <cellStyle name="Comma 7 8 4 2 3" xfId="10248" xr:uid="{BD492B3B-C3AD-4B81-BCB2-620D31CFDE8F}"/>
    <cellStyle name="Comma 7 8 4 2 3 2" xfId="20628" xr:uid="{396078FF-E548-4743-A8C6-FC817F04D910}"/>
    <cellStyle name="Comma 7 8 4 2 4" xfId="28331" xr:uid="{61DC55D1-8713-427D-9465-1702ADABBB63}"/>
    <cellStyle name="Comma 7 8 4 2 5" xfId="27440" xr:uid="{8D7AEC3E-A32C-440C-BB97-EF9226F8256A}"/>
    <cellStyle name="Comma 7 8 4 2 6" xfId="14962" xr:uid="{8B56D362-DC89-4A56-87CD-D5060D7A5E83}"/>
    <cellStyle name="Comma 7 8 4 3" xfId="3598" xr:uid="{00000000-0005-0000-0000-000014030000}"/>
    <cellStyle name="Comma 7 8 4 4" xfId="24317" xr:uid="{26CBA72F-2AA8-4AE1-958A-63A49970CB47}"/>
    <cellStyle name="Comma 7 8 4 4 2" xfId="29738" xr:uid="{24393F3C-DB19-4078-9336-35E1AE2F85F6}"/>
    <cellStyle name="Comma 7 8 4 5" xfId="29848" xr:uid="{4A5ECDAD-660F-4328-BAC4-07C32749A506}"/>
    <cellStyle name="Comma 7 8 4 6" xfId="29991" xr:uid="{587744C6-0414-46C8-8D3F-F58C20B13D75}"/>
    <cellStyle name="Comma 7 8 5" xfId="1814" xr:uid="{00000000-0005-0000-0000-000015030000}"/>
    <cellStyle name="Comma 7 8 5 2" xfId="23785" xr:uid="{79A225CD-EE67-4FD6-AD4B-AA6D75F99659}"/>
    <cellStyle name="Comma 7 8 5 2 2" xfId="29828" xr:uid="{85D21D4E-521C-4890-ABEA-B0F0A9C6E194}"/>
    <cellStyle name="Comma 7 8 5 2 2 2" xfId="30800" xr:uid="{32CF2401-1888-4757-9934-9E94BDDB7892}"/>
    <cellStyle name="Comma 7 8 5 3" xfId="24112" xr:uid="{BE8CBB68-BEC0-4594-95E1-007E844A55A2}"/>
    <cellStyle name="Comma 7 8 5 4" xfId="30023" xr:uid="{43D9B9D1-144B-4A25-937C-F86412C4CA52}"/>
    <cellStyle name="Comma 7 8 6" xfId="1806" xr:uid="{00000000-0005-0000-0000-000016030000}"/>
    <cellStyle name="Comma 7 8 6 2" xfId="28222" xr:uid="{1CA307A6-ECBB-4DCD-88E9-ED86F26BE09F}"/>
    <cellStyle name="Comma 7 8 6 2 2" xfId="30801" xr:uid="{36E76C61-6C08-4EC0-ADAB-97813DC20F84}"/>
    <cellStyle name="Comma 7 8 6 2 3" xfId="30588" xr:uid="{E692720D-A46C-47F1-A85F-B7A7AD465287}"/>
    <cellStyle name="Comma 7 8 6 3" xfId="27678" xr:uid="{47269680-C7F1-443B-94CC-DB37DC94BFF9}"/>
    <cellStyle name="Comma 7 8 7" xfId="3875" xr:uid="{4E1B37EE-892E-4B22-8A57-FAF1D1C6572E}"/>
    <cellStyle name="Comma 7 8 7 2" xfId="8707" xr:uid="{598D5516-2486-45CE-A842-83BBF8BFD9B2}"/>
    <cellStyle name="Comma 7 8 7 2 2" xfId="28966" xr:uid="{38C60BAA-5968-415B-9F0C-9B0A90809A03}"/>
    <cellStyle name="Comma 7 8 7 2 3" xfId="27199" xr:uid="{3212C4AC-5E4E-45E3-864E-6A8AA009C1C6}"/>
    <cellStyle name="Comma 7 8 7 2 4" xfId="19087" xr:uid="{AD156519-36F4-42C5-978F-CDB42CF7CE6E}"/>
    <cellStyle name="Comma 7 8 7 3" xfId="11540" xr:uid="{34AD759C-EECD-4EB7-A985-94EC25B6BD7C}"/>
    <cellStyle name="Comma 7 8 7 3 2" xfId="21920" xr:uid="{30F5E2A8-98E4-412F-98EA-9E6712A6434F}"/>
    <cellStyle name="Comma 7 8 7 4" xfId="28445" xr:uid="{6D0CA708-58AB-4A0A-8CA3-30F241B6BC9D}"/>
    <cellStyle name="Comma 7 8 7 5" xfId="16254" xr:uid="{F58FAA39-5F5F-40F3-8809-91C495ED2C5F}"/>
    <cellStyle name="Comma 7 8 8" xfId="4923" xr:uid="{FC361A54-B3B9-4526-A514-2FFB01AC2745}"/>
    <cellStyle name="Comma 7 8 8 2" xfId="27983" xr:uid="{CF2A26E8-C53A-49CB-ABB2-819806C7B2B5}"/>
    <cellStyle name="Comma 7 8 8 3" xfId="27484" xr:uid="{E208AC5E-DC00-4A5C-A8D5-24888A084401}"/>
    <cellStyle name="Comma 7 8 8 4" xfId="14215" xr:uid="{FF28E469-B7B7-4857-9622-C399099D8EE9}"/>
    <cellStyle name="Comma 7 8 9" xfId="6668" xr:uid="{B324349D-72A9-450E-9A21-C6036A1E6171}"/>
    <cellStyle name="Comma 7 8 9 2" xfId="28313" xr:uid="{D52010AA-3F8B-4FC2-9CB4-D35A2BD78896}"/>
    <cellStyle name="Comma 7 8 9 3" xfId="27605" xr:uid="{9327B767-1AD5-4B81-9BD1-7CF1E8F56090}"/>
    <cellStyle name="Comma 7 8 9 4" xfId="17048" xr:uid="{3B500CB7-EABF-4A64-AA2B-FAB952617488}"/>
    <cellStyle name="Comma 7 9" xfId="536" xr:uid="{00000000-0005-0000-0000-000017030000}"/>
    <cellStyle name="Comma 7 9 10" xfId="12512" xr:uid="{CA8F814C-E18C-478F-8492-0E3678FE41EE}"/>
    <cellStyle name="Comma 7 9 2" xfId="1816" xr:uid="{00000000-0005-0000-0000-000018030000}"/>
    <cellStyle name="Comma 7 9 2 2" xfId="3073" xr:uid="{00000000-0005-0000-0000-000052020000}"/>
    <cellStyle name="Comma 7 9 2 2 2" xfId="8153" xr:uid="{7EB1558F-4BBD-401A-9BB1-02827B491119}"/>
    <cellStyle name="Comma 7 9 2 2 2 2" xfId="18533" xr:uid="{A51FDFC9-0670-48B5-99DC-EA7F265E4998}"/>
    <cellStyle name="Comma 7 9 2 2 2 2 2" xfId="31143" xr:uid="{8996AED9-583D-45D1-90AF-796571A1EF0C}"/>
    <cellStyle name="Comma 7 9 2 2 2 2 3" xfId="30802" xr:uid="{11FE597E-A302-4F05-AB71-E873DAD04A9D}"/>
    <cellStyle name="Comma 7 9 2 2 3" xfId="10986" xr:uid="{5A4792B8-16DA-4A10-B4BA-D0A16135D4E9}"/>
    <cellStyle name="Comma 7 9 2 2 3 2" xfId="21366" xr:uid="{407AA900-0444-45C7-87FB-519CD37F3547}"/>
    <cellStyle name="Comma 7 9 2 2 4" xfId="24621" xr:uid="{263D3238-FB6A-4166-9E0F-9A170E5F5491}"/>
    <cellStyle name="Comma 7 9 2 2 4 2" xfId="30072" xr:uid="{4DA89B82-2FB7-4F27-A5F9-327004076252}"/>
    <cellStyle name="Comma 7 9 2 2 5" xfId="26912" xr:uid="{E0B26200-B909-460C-ADFE-F623EC31F0AD}"/>
    <cellStyle name="Comma 7 9 2 2 6" xfId="15700" xr:uid="{4D0F8B44-F253-416E-9952-95114F5388B3}"/>
    <cellStyle name="Comma 7 9 2 3" xfId="3538" xr:uid="{00000000-0005-0000-0000-000018030000}"/>
    <cellStyle name="Comma 7 9 2 3 2" xfId="26005" xr:uid="{A8C73E7C-8AB8-418B-A3AD-AE2E8770E7B7}"/>
    <cellStyle name="Comma 7 9 2 3 3" xfId="26206" xr:uid="{F5144315-CC66-497E-B687-52E38566539C}"/>
    <cellStyle name="Comma 7 9 2 4" xfId="5642" xr:uid="{26AB8BAA-7C90-4332-A8E8-C3C028A6FB41}"/>
    <cellStyle name="Comma 7 9 2 4 2" xfId="29778" xr:uid="{EBB2BB2F-2710-46EF-886B-754275719B42}"/>
    <cellStyle name="Comma 7 9 2 5" xfId="23295" xr:uid="{862CD927-F753-4FFB-9BA2-947802506C9D}"/>
    <cellStyle name="Comma 7 9 2 5 2" xfId="26383" xr:uid="{1DBF96B7-8112-4682-8CB5-A2B389146D52}"/>
    <cellStyle name="Comma 7 9 2 6" xfId="27144" xr:uid="{0D7A1526-65E0-4B55-9E48-AE83E29A2405}"/>
    <cellStyle name="Comma 7 9 2 7" xfId="13586" xr:uid="{3F6E615D-8E56-45E3-9BAA-34C81C32ED6C}"/>
    <cellStyle name="Comma 7 9 3" xfId="1817" xr:uid="{00000000-0005-0000-0000-000019030000}"/>
    <cellStyle name="Comma 7 9 3 2" xfId="2675" xr:uid="{00000000-0005-0000-0000-000053020000}"/>
    <cellStyle name="Comma 7 9 3 2 2" xfId="7799" xr:uid="{EE094E1D-91DD-4AF9-9924-669D955F4440}"/>
    <cellStyle name="Comma 7 9 3 2 2 2" xfId="18179" xr:uid="{168E5124-944A-4736-8237-BA275D072811}"/>
    <cellStyle name="Comma 7 9 3 2 3" xfId="10632" xr:uid="{8DE6D478-554F-48FC-97D3-FC2A598600F1}"/>
    <cellStyle name="Comma 7 9 3 2 3 2" xfId="21012" xr:uid="{BFCF240F-9FCF-4BBE-8720-4984D125AD11}"/>
    <cellStyle name="Comma 7 9 3 2 4" xfId="15346" xr:uid="{068C15C1-0248-4BB5-91C4-591913BAB33F}"/>
    <cellStyle name="Comma 7 9 3 2 5" xfId="30442" xr:uid="{92D51025-E4C0-4904-9638-6A17E656034E}"/>
    <cellStyle name="Comma 7 9 3 3" xfId="3678" xr:uid="{00000000-0005-0000-0000-000019030000}"/>
    <cellStyle name="Comma 7 9 3 4" xfId="5643" xr:uid="{E6BE7499-77E4-463B-BA19-0EA0E6022915}"/>
    <cellStyle name="Comma 7 9 3 4 2" xfId="29752" xr:uid="{8B795218-E896-406B-B68C-5A7BF886D01A}"/>
    <cellStyle name="Comma 7 9 3 5" xfId="25275" xr:uid="{7D0B094D-0CA5-4323-8D1E-92D1204A0A44}"/>
    <cellStyle name="Comma 7 9 3 6" xfId="13083" xr:uid="{2CB02459-2C4D-42D2-BC60-59F6E613B83F}"/>
    <cellStyle name="Comma 7 9 4" xfId="1815" xr:uid="{00000000-0005-0000-0000-00001A030000}"/>
    <cellStyle name="Comma 7 9 4 2" xfId="2280" xr:uid="{00000000-0005-0000-0000-000051020000}"/>
    <cellStyle name="Comma 7 9 4 2 2" xfId="7407" xr:uid="{ECA70E22-B669-47E5-B237-A70B09FDC2A2}"/>
    <cellStyle name="Comma 7 9 4 2 2 2" xfId="17787" xr:uid="{1D6C3169-C893-45C9-B5B3-340E7E6A62A5}"/>
    <cellStyle name="Comma 7 9 4 2 3" xfId="10240" xr:uid="{11770743-9A61-4906-A0ED-1A5ACCCDCA38}"/>
    <cellStyle name="Comma 7 9 4 2 3 2" xfId="20620" xr:uid="{7675E9C0-FB1D-44AD-B035-05F10DA62EA6}"/>
    <cellStyle name="Comma 7 9 4 2 4" xfId="27525" xr:uid="{95FCDC5A-9251-463A-A380-C6D5AD704ABD}"/>
    <cellStyle name="Comma 7 9 4 2 5" xfId="27304" xr:uid="{324D5791-4AA4-4432-A12B-D8FC4773221C}"/>
    <cellStyle name="Comma 7 9 4 2 6" xfId="14954" xr:uid="{F01CC1D9-EF50-417F-A807-BBAB256F29E1}"/>
    <cellStyle name="Comma 7 9 4 3" xfId="3553" xr:uid="{00000000-0005-0000-0000-00001A030000}"/>
    <cellStyle name="Comma 7 9 4 4" xfId="24761" xr:uid="{B4293C2A-2C20-4FDE-A651-4B5858E9672E}"/>
    <cellStyle name="Comma 7 9 5" xfId="3819" xr:uid="{3D055A9D-8184-4A6C-9135-4B8A07BEEB18}"/>
    <cellStyle name="Comma 7 9 5 2" xfId="8652" xr:uid="{7EB7CAAC-EB41-4A44-8227-8CF10A5544D8}"/>
    <cellStyle name="Comma 7 9 5 2 2" xfId="28959" xr:uid="{5CC8E82A-50BA-42E3-9621-4DBC89A6A158}"/>
    <cellStyle name="Comma 7 9 5 2 3" xfId="27855" xr:uid="{A5444BD1-DD3C-40FE-AECF-8FCD53DAD86E}"/>
    <cellStyle name="Comma 7 9 5 2 4" xfId="19032" xr:uid="{71F6C542-F48E-4D3B-A0C7-337AF60739F8}"/>
    <cellStyle name="Comma 7 9 5 3" xfId="11485" xr:uid="{3BD67E6A-DC58-4E0D-997C-E91619E70115}"/>
    <cellStyle name="Comma 7 9 5 3 2" xfId="21865" xr:uid="{CD9BBADF-ACEF-46B7-BFF9-58818B2D56C8}"/>
    <cellStyle name="Comma 7 9 5 4" xfId="25784" xr:uid="{D48D0E3E-A5CA-4B91-83E5-67DD914A8009}"/>
    <cellStyle name="Comma 7 9 5 5" xfId="16199" xr:uid="{F94D35A4-ECAF-49AC-BD3F-70DB8DD4B1B3}"/>
    <cellStyle name="Comma 7 9 6" xfId="4926" xr:uid="{D22195E0-32A3-453D-9C14-4748AEF3F690}"/>
    <cellStyle name="Comma 7 9 6 2" xfId="26465" xr:uid="{B179DB98-8514-4BDE-8987-D81C391102FC}"/>
    <cellStyle name="Comma 7 9 6 3" xfId="26826" xr:uid="{D9F1185C-06C9-42E9-B7C4-CEDEA200AE0E}"/>
    <cellStyle name="Comma 7 9 6 4" xfId="14218" xr:uid="{1D9C0D45-4A3E-4F7A-9E4C-C409913351A3}"/>
    <cellStyle name="Comma 7 9 7" xfId="6671" xr:uid="{A29537A1-F65B-4843-AF0C-05B168F8C09C}"/>
    <cellStyle name="Comma 7 9 7 2" xfId="27160" xr:uid="{55520C70-263D-4AB1-9319-FCA27D1942CD}"/>
    <cellStyle name="Comma 7 9 7 3" xfId="28104" xr:uid="{3DEC0D27-D036-43CE-80BF-8AA8FB19AFF0}"/>
    <cellStyle name="Comma 7 9 7 4" xfId="17051" xr:uid="{34C2D03F-AC0D-41F1-9799-D9E2EBFC00DD}"/>
    <cellStyle name="Comma 7 9 8" xfId="9504" xr:uid="{8F55B808-19E6-440B-84BB-7FBA72F377C5}"/>
    <cellStyle name="Comma 7 9 8 2" xfId="19884" xr:uid="{1D27389B-E2DF-4746-8101-736D586E99AF}"/>
    <cellStyle name="Comma 7 9 9" xfId="25139" xr:uid="{80C7AA19-964D-41F1-ACB4-443F7B2D85F5}"/>
    <cellStyle name="Comma 8" xfId="537" xr:uid="{00000000-0005-0000-0000-00001B030000}"/>
    <cellStyle name="Comma 9" xfId="538" xr:uid="{00000000-0005-0000-0000-00001C030000}"/>
    <cellStyle name="Comma 9 10" xfId="4927" xr:uid="{D81A1123-0425-468A-A1BB-1DD38680E9D1}"/>
    <cellStyle name="Comma 9 10 2" xfId="26366" xr:uid="{2F7F6436-B119-4AAD-9BB4-535464C9DAF3}"/>
    <cellStyle name="Comma 9 10 3" xfId="26329" xr:uid="{11FB18E3-EF94-4ED6-AAB4-FB17CD4BE561}"/>
    <cellStyle name="Comma 9 10 4" xfId="14219" xr:uid="{C2272325-F265-4852-9258-DAE0CE633BD7}"/>
    <cellStyle name="Comma 9 11" xfId="6672" xr:uid="{95397FF4-3D6A-4510-9989-BDDD317F97F2}"/>
    <cellStyle name="Comma 9 11 2" xfId="17052" xr:uid="{6A8550DD-A343-468B-A01C-05090AE9B719}"/>
    <cellStyle name="Comma 9 12" xfId="9505" xr:uid="{37183DA1-35CA-425D-87D1-F35C8D8A3F5E}"/>
    <cellStyle name="Comma 9 12 2" xfId="19885" xr:uid="{AA8AB3EF-C4D8-40C4-888D-AD22826DDFE1}"/>
    <cellStyle name="Comma 9 13" xfId="24006" xr:uid="{90CABFF4-ACC6-474D-BA61-1A43940CC5A2}"/>
    <cellStyle name="Comma 9 14" xfId="12405" xr:uid="{E2A8DE87-DBCD-4E16-9E4C-5722B7CB5393}"/>
    <cellStyle name="Comma 9 2" xfId="539" xr:uid="{00000000-0005-0000-0000-00001D030000}"/>
    <cellStyle name="Comma 9 2 10" xfId="6673" xr:uid="{800B4AE7-61CF-406F-BD50-717A47770535}"/>
    <cellStyle name="Comma 9 2 10 2" xfId="17053" xr:uid="{EA88CEC4-AC8C-4B27-B2D7-D33FADE80FF7}"/>
    <cellStyle name="Comma 9 2 11" xfId="9506" xr:uid="{F115FB81-E8DA-404A-892D-70F80F1B972C}"/>
    <cellStyle name="Comma 9 2 11 2" xfId="19886" xr:uid="{D7387538-8BF7-4F07-8FF0-AA9EC494776E}"/>
    <cellStyle name="Comma 9 2 12" xfId="24298" xr:uid="{E705879D-9FBA-4AEB-9FC8-2CC39AD5F36B}"/>
    <cellStyle name="Comma 9 2 13" xfId="12465" xr:uid="{8235A749-3C40-4A9B-8E8C-82B30F51A632}"/>
    <cellStyle name="Comma 9 2 2" xfId="540" xr:uid="{00000000-0005-0000-0000-00001E030000}"/>
    <cellStyle name="Comma 9 2 2 10" xfId="9507" xr:uid="{60CE9C71-F376-4025-821D-C30B7ED78186}"/>
    <cellStyle name="Comma 9 2 2 10 2" xfId="19887" xr:uid="{18234C9B-D2F9-4D6B-A13E-6C37086F7DF7}"/>
    <cellStyle name="Comma 9 2 2 11" xfId="25518" xr:uid="{6F546E97-01B6-477F-8094-EFA3F2FE1901}"/>
    <cellStyle name="Comma 9 2 2 12" xfId="12522" xr:uid="{DA9AA6E8-DB69-4F4C-A37A-A4469B73781E}"/>
    <cellStyle name="Comma 9 2 2 2" xfId="1821" xr:uid="{00000000-0005-0000-0000-00001F030000}"/>
    <cellStyle name="Comma 9 2 2 2 2" xfId="3075" xr:uid="{00000000-0005-0000-0000-000059020000}"/>
    <cellStyle name="Comma 9 2 2 2 2 2" xfId="6168" xr:uid="{1695681D-ACBD-434B-92F0-1F63368C6589}"/>
    <cellStyle name="Comma 9 2 2 2 2 2 2" xfId="25922" xr:uid="{1B1CBA3A-40E4-44FA-A7A4-CC0EB921C6F7}"/>
    <cellStyle name="Comma 9 2 2 2 2 2 3" xfId="26612" xr:uid="{DC9B371E-C0E3-4F73-83D3-29213CEBA90B}"/>
    <cellStyle name="Comma 9 2 2 2 2 2 4" xfId="15702" xr:uid="{447748E3-8314-4430-86E0-135F2EC6ED2D}"/>
    <cellStyle name="Comma 9 2 2 2 2 3" xfId="8155" xr:uid="{8046AE2B-9CD5-45A1-9232-B44A496B2A17}"/>
    <cellStyle name="Comma 9 2 2 2 2 3 2" xfId="18535" xr:uid="{F9F494A4-A347-41BB-86CB-E0B86E0FE416}"/>
    <cellStyle name="Comma 9 2 2 2 2 4" xfId="10988" xr:uid="{9B606771-FA20-4716-AFBD-6E37C66FE5D7}"/>
    <cellStyle name="Comma 9 2 2 2 2 4 2" xfId="21368" xr:uid="{90959D85-FFB6-4460-9FE8-52FDA187F7E2}"/>
    <cellStyle name="Comma 9 2 2 2 2 5" xfId="23819" xr:uid="{AD747A12-C7F9-41AF-8F2D-7D7060459104}"/>
    <cellStyle name="Comma 9 2 2 2 2 6" xfId="27341" xr:uid="{1A746590-4CA1-467D-848F-B895E1094CB2}"/>
    <cellStyle name="Comma 9 2 2 2 2 7" xfId="13588" xr:uid="{E7ABC69F-1CB5-411E-9E74-C2F9145DA71A}"/>
    <cellStyle name="Comma 9 2 2 2 3" xfId="2686" xr:uid="{00000000-0005-0000-0000-000058020000}"/>
    <cellStyle name="Comma 9 2 2 2 3 2" xfId="7810" xr:uid="{2128038F-D34A-47F5-90D6-38092A039B87}"/>
    <cellStyle name="Comma 9 2 2 2 3 2 2" xfId="27020" xr:uid="{A3DF1628-9D36-42BB-8086-112FB6BCA36B}"/>
    <cellStyle name="Comma 9 2 2 2 3 2 3" xfId="27859" xr:uid="{A5C60455-71A0-4AFE-8333-7E52BDF26654}"/>
    <cellStyle name="Comma 9 2 2 2 3 2 4" xfId="18190" xr:uid="{D77EA3DE-65CE-420F-B482-3F239AB4629E}"/>
    <cellStyle name="Comma 9 2 2 2 3 3" xfId="10643" xr:uid="{21EEC8A8-4538-49B0-9259-9092C61F7629}"/>
    <cellStyle name="Comma 9 2 2 2 3 3 2" xfId="21023" xr:uid="{6EF02B8B-FD2A-423A-9119-A24F9D043202}"/>
    <cellStyle name="Comma 9 2 2 2 3 4" xfId="25011" xr:uid="{E65E7057-6A9B-4E73-B147-10E224C434CB}"/>
    <cellStyle name="Comma 9 2 2 2 3 5" xfId="15357" xr:uid="{65EDEDBF-9135-4EDF-B076-15DD1724FE14}"/>
    <cellStyle name="Comma 9 2 2 2 4" xfId="2045" xr:uid="{00000000-0005-0000-0000-00001F030000}"/>
    <cellStyle name="Comma 9 2 2 2 4 2" xfId="26108" xr:uid="{122440CA-696A-44E0-9E96-A87373C105F9}"/>
    <cellStyle name="Comma 9 2 2 2 4 3" xfId="27291" xr:uid="{4E4768B2-7AB8-4453-8074-05036922F932}"/>
    <cellStyle name="Comma 9 2 2 2 5" xfId="4268" xr:uid="{15F18BA8-7F97-4777-9066-8253069EFE6E}"/>
    <cellStyle name="Comma 9 2 2 2 5 2" xfId="9040" xr:uid="{9FE3AAF4-1EE5-47ED-B8D4-F93ABC268CE4}"/>
    <cellStyle name="Comma 9 2 2 2 5 2 2" xfId="19420" xr:uid="{6A6573BE-1A19-4442-870C-069C69D8A52C}"/>
    <cellStyle name="Comma 9 2 2 2 5 2 3" xfId="31044" xr:uid="{F0C0A167-9B27-4A98-AB6A-B02856686997}"/>
    <cellStyle name="Comma 9 2 2 2 5 2 4" xfId="30803" xr:uid="{940BAFB2-DDDF-4DFD-AC79-DD26DD309846}"/>
    <cellStyle name="Comma 9 2 2 2 5 3" xfId="11873" xr:uid="{D66D2D42-7EBA-40C4-BE58-4D64A5059408}"/>
    <cellStyle name="Comma 9 2 2 2 5 3 2" xfId="22253" xr:uid="{6B46C0D7-EBC5-4194-90D8-6BCEC8A7CC97}"/>
    <cellStyle name="Comma 9 2 2 2 5 4" xfId="28386" xr:uid="{7BC0D46E-3348-466F-8DFC-3BD610176F0D}"/>
    <cellStyle name="Comma 9 2 2 2 5 5" xfId="27900" xr:uid="{B715E0BE-8612-4D9B-8094-A86B31BEC63D}"/>
    <cellStyle name="Comma 9 2 2 2 5 6" xfId="16587" xr:uid="{16CD614C-D92C-43D8-816F-40DF7AA64539}"/>
    <cellStyle name="Comma 9 2 2 2 6" xfId="5646" xr:uid="{668570A6-D60D-4778-B198-50FD03580688}"/>
    <cellStyle name="Comma 9 2 2 2 6 2" xfId="29724" xr:uid="{5FAFEE43-02EA-4263-B848-C1EA850D9CC6}"/>
    <cellStyle name="Comma 9 2 2 2 6 2 2" xfId="30978" xr:uid="{5D796100-B80F-4D81-937F-89F02B01DAF1}"/>
    <cellStyle name="Comma 9 2 2 2 7" xfId="25137" xr:uid="{C3EE7BD6-8743-4519-9C3D-CB652EFF1857}"/>
    <cellStyle name="Comma 9 2 2 2 8" xfId="13099" xr:uid="{E9F47D49-DC26-47D8-9B66-DEB5C8F17696}"/>
    <cellStyle name="Comma 9 2 2 3" xfId="1822" xr:uid="{00000000-0005-0000-0000-000020030000}"/>
    <cellStyle name="Comma 9 2 2 3 2" xfId="3076" xr:uid="{00000000-0005-0000-0000-00005A020000}"/>
    <cellStyle name="Comma 9 2 2 3 2 2" xfId="8156" xr:uid="{BA1A08A8-8F25-42BA-8FF5-CF4370543494}"/>
    <cellStyle name="Comma 9 2 2 3 2 2 2" xfId="28829" xr:uid="{FEA450FD-A44B-4F78-B887-6FBB04F43C55}"/>
    <cellStyle name="Comma 9 2 2 3 2 2 2 2" xfId="31228" xr:uid="{E0EAEE44-385B-43C4-A241-FDA503A0345E}"/>
    <cellStyle name="Comma 9 2 2 3 2 2 2 3" xfId="30805" xr:uid="{0E41FCD9-0F8F-41FD-9B49-7F0530E67F12}"/>
    <cellStyle name="Comma 9 2 2 3 2 2 3" xfId="26384" xr:uid="{4ABFB2F1-EFEF-44B5-B10D-DE0D3C6BDABA}"/>
    <cellStyle name="Comma 9 2 2 3 2 2 4" xfId="18536" xr:uid="{6D88F806-B1B0-4D9A-BBC6-DBDC26EA2E99}"/>
    <cellStyle name="Comma 9 2 2 3 2 3" xfId="10989" xr:uid="{4C570C57-C828-4E9B-9C5B-D3D470D1304A}"/>
    <cellStyle name="Comma 9 2 2 3 2 3 2" xfId="21369" xr:uid="{85E85D4A-641F-4B1F-B4B2-73E48F5F3F73}"/>
    <cellStyle name="Comma 9 2 2 3 2 4" xfId="24873" xr:uid="{3C1C18F6-326F-4101-B42C-CAFA790586F4}"/>
    <cellStyle name="Comma 9 2 2 3 2 5" xfId="15703" xr:uid="{5E62D3EB-52D8-4B2A-8967-E1EC80A96F32}"/>
    <cellStyle name="Comma 9 2 2 3 3" xfId="2089" xr:uid="{00000000-0005-0000-0000-000020030000}"/>
    <cellStyle name="Comma 9 2 2 3 4" xfId="4418" xr:uid="{51ADD6C0-603D-4098-9009-CBEFA0A69A4B}"/>
    <cellStyle name="Comma 9 2 2 3 4 2" xfId="9190" xr:uid="{F3BDC41A-CFD9-47C5-A0ED-1DF0D97D107C}"/>
    <cellStyle name="Comma 9 2 2 3 4 2 2" xfId="19570" xr:uid="{6A163FFC-6407-458E-95EF-1755EB510D2C}"/>
    <cellStyle name="Comma 9 2 2 3 4 2 3" xfId="31084" xr:uid="{200D0FEF-51EA-4B32-BD4F-ED01F56CF64F}"/>
    <cellStyle name="Comma 9 2 2 3 4 2 4" xfId="30804" xr:uid="{45D769B4-A51B-4357-BF7C-CEA3942690FF}"/>
    <cellStyle name="Comma 9 2 2 3 4 3" xfId="12023" xr:uid="{B8CDA8CB-E142-4092-9D7D-1F70CFFAECDF}"/>
    <cellStyle name="Comma 9 2 2 3 4 3 2" xfId="22403" xr:uid="{A2F09515-9B43-40E8-8E58-EDBDFCCA4661}"/>
    <cellStyle name="Comma 9 2 2 3 4 4" xfId="16737" xr:uid="{EAE4FB54-618E-4BD5-8A10-FD59118FE55B}"/>
    <cellStyle name="Comma 9 2 2 3 5" xfId="5647" xr:uid="{1753FA6C-087A-430B-A68A-C681B0D13A8B}"/>
    <cellStyle name="Comma 9 2 2 3 5 2" xfId="29710" xr:uid="{8E3DEB05-C8FD-4B12-9825-E73EE046D749}"/>
    <cellStyle name="Comma 9 2 2 3 5 2 2" xfId="30979" xr:uid="{AFFAD961-C129-4BDB-B8E1-FC9907D6727B}"/>
    <cellStyle name="Comma 9 2 2 3 6" xfId="24153" xr:uid="{41DAB614-918F-4599-BF83-9AA4B418D79E}"/>
    <cellStyle name="Comma 9 2 2 3 7" xfId="13589" xr:uid="{2E3B28A3-F72F-46DD-9CA8-18228347FB64}"/>
    <cellStyle name="Comma 9 2 2 4" xfId="1820" xr:uid="{00000000-0005-0000-0000-000021030000}"/>
    <cellStyle name="Comma 9 2 2 4 2" xfId="3074" xr:uid="{00000000-0005-0000-0000-00005B020000}"/>
    <cellStyle name="Comma 9 2 2 4 2 2" xfId="8154" xr:uid="{3821D36B-E30A-436A-ADD2-C492AC21B492}"/>
    <cellStyle name="Comma 9 2 2 4 2 2 2" xfId="28828" xr:uid="{75B182AE-DD33-43EB-BD11-5250C85A4E01}"/>
    <cellStyle name="Comma 9 2 2 4 2 2 3" xfId="26309" xr:uid="{BA6A95AF-6109-40B1-B3B9-241F006D302F}"/>
    <cellStyle name="Comma 9 2 2 4 2 2 4" xfId="18534" xr:uid="{6DC6F597-8D99-4D70-85A2-BCF10AE0AD8E}"/>
    <cellStyle name="Comma 9 2 2 4 2 3" xfId="10987" xr:uid="{2A3734C0-6283-4588-9F43-DBEA24F07785}"/>
    <cellStyle name="Comma 9 2 2 4 2 3 2" xfId="21367" xr:uid="{73BB00D0-276E-47F7-A419-031530E0420D}"/>
    <cellStyle name="Comma 9 2 2 4 2 4" xfId="26315" xr:uid="{4114B98C-05CB-4B13-B488-16099DD307AD}"/>
    <cellStyle name="Comma 9 2 2 4 2 5" xfId="15701" xr:uid="{6AE8E6BF-8A14-431C-99B4-E9E63BED19BF}"/>
    <cellStyle name="Comma 9 2 2 4 3" xfId="3606" xr:uid="{00000000-0005-0000-0000-000021030000}"/>
    <cellStyle name="Comma 9 2 2 4 4" xfId="5645" xr:uid="{8B26A1BB-AE5F-48D9-8E42-E69CDD492616}"/>
    <cellStyle name="Comma 9 2 2 4 4 2" xfId="29961" xr:uid="{7C9ED966-91AA-4C46-BB66-8180C9956C71}"/>
    <cellStyle name="Comma 9 2 2 4 5" xfId="24326" xr:uid="{8BA3453A-B276-4F0C-8B80-BF13CA76962C}"/>
    <cellStyle name="Comma 9 2 2 4 6" xfId="13587" xr:uid="{1A9E97E1-72D1-4AFC-BB30-AF8F5B6BAA27}"/>
    <cellStyle name="Comma 9 2 2 5" xfId="2641" xr:uid="{00000000-0005-0000-0000-00005C020000}"/>
    <cellStyle name="Comma 9 2 2 5 2" xfId="5903" xr:uid="{45A164FE-5FE9-43B5-9529-C545256EB1C7}"/>
    <cellStyle name="Comma 9 2 2 5 2 2" xfId="28649" xr:uid="{F52522D7-FE86-4CED-8031-4C36F7BDC289}"/>
    <cellStyle name="Comma 9 2 2 5 2 2 2" xfId="31210" xr:uid="{972E3E93-27A6-4530-8159-6C6AF4E7DBCC}"/>
    <cellStyle name="Comma 9 2 2 5 2 2 3" xfId="30806" xr:uid="{08104823-45CC-4C4D-B84B-B3362DB2DCBC}"/>
    <cellStyle name="Comma 9 2 2 5 2 3" xfId="27234" xr:uid="{C3BE4EB7-43AA-4AC7-BEFF-8B26A3BE7026}"/>
    <cellStyle name="Comma 9 2 2 5 2 4" xfId="15313" xr:uid="{08E79145-1382-4681-9832-B0F6E2DADE39}"/>
    <cellStyle name="Comma 9 2 2 5 3" xfId="7766" xr:uid="{5D0B9A8F-12FE-41D9-A9E6-A0FC75FD3FD8}"/>
    <cellStyle name="Comma 9 2 2 5 3 2" xfId="18146" xr:uid="{0A8DFB72-F3C6-4083-88C0-C732F813D519}"/>
    <cellStyle name="Comma 9 2 2 5 4" xfId="10599" xr:uid="{4B064456-B3B1-4B04-A024-41F9964ADD43}"/>
    <cellStyle name="Comma 9 2 2 5 4 2" xfId="20979" xr:uid="{755E6D50-A281-4A13-84B5-51D522FD572A}"/>
    <cellStyle name="Comma 9 2 2 5 5" xfId="23655" xr:uid="{435834F1-E757-4761-960E-34D3DB17B906}"/>
    <cellStyle name="Comma 9 2 2 5 6" xfId="13030" xr:uid="{5AE173AE-BF38-4842-AA91-78EA7873D122}"/>
    <cellStyle name="Comma 9 2 2 6" xfId="2290" xr:uid="{00000000-0005-0000-0000-000057020000}"/>
    <cellStyle name="Comma 9 2 2 6 2" xfId="7417" xr:uid="{F0EED383-DED6-4BF2-97EE-EDD10841C3A9}"/>
    <cellStyle name="Comma 9 2 2 6 2 2" xfId="17797" xr:uid="{E2E25D04-1C5B-42F3-971A-9693DBE7026D}"/>
    <cellStyle name="Comma 9 2 2 6 3" xfId="10250" xr:uid="{94DC420B-AA21-4FD5-93D5-21B40811B1C2}"/>
    <cellStyle name="Comma 9 2 2 6 3 2" xfId="20630" xr:uid="{E6D15CCE-188C-46C1-8F19-27097D48CB9C}"/>
    <cellStyle name="Comma 9 2 2 6 4" xfId="22651" xr:uid="{D0547388-BB56-43F0-887B-5DC1986503B8}"/>
    <cellStyle name="Comma 9 2 2 6 5" xfId="26804" xr:uid="{140F2489-462A-432C-AAD8-2C4B4DBDF3A3}"/>
    <cellStyle name="Comma 9 2 2 6 6" xfId="14964" xr:uid="{93BB5F1A-804A-42CC-B8EB-C9CEF1F05211}"/>
    <cellStyle name="Comma 9 2 2 7" xfId="3825" xr:uid="{F187D117-A490-47DB-9E10-75EB17734E90}"/>
    <cellStyle name="Comma 9 2 2 7 2" xfId="8658" xr:uid="{644F7400-21EC-44AC-96AB-03542AB9BCFE}"/>
    <cellStyle name="Comma 9 2 2 7 2 2" xfId="19038" xr:uid="{C00F856F-2CD0-4E3B-A3DA-35E428B0F0FE}"/>
    <cellStyle name="Comma 9 2 2 7 3" xfId="11491" xr:uid="{DC85BDFB-B499-4C6E-A0B1-105AFB53FA00}"/>
    <cellStyle name="Comma 9 2 2 7 3 2" xfId="21871" xr:uid="{2AB65E47-B840-4E3A-9190-E4321AA48705}"/>
    <cellStyle name="Comma 9 2 2 7 4" xfId="26442" xr:uid="{0585DF1F-C5C2-4D34-BBE6-8DFF8DBF905E}"/>
    <cellStyle name="Comma 9 2 2 7 5" xfId="28041" xr:uid="{BEC9E2EF-CCA4-4CC5-8AB1-C4763C60ED1D}"/>
    <cellStyle name="Comma 9 2 2 7 6" xfId="16205" xr:uid="{F05C9D44-64C0-4600-BDB2-376264D8F02B}"/>
    <cellStyle name="Comma 9 2 2 8" xfId="4929" xr:uid="{3AD1A3B8-0529-4279-AFBA-6A259E6478D4}"/>
    <cellStyle name="Comma 9 2 2 8 2" xfId="14221" xr:uid="{3A55FC0C-5526-4111-8F2F-A420A93B599F}"/>
    <cellStyle name="Comma 9 2 2 9" xfId="6674" xr:uid="{6EFE6E0B-F24A-4847-A285-0AA765FBEBDF}"/>
    <cellStyle name="Comma 9 2 2 9 2" xfId="17054" xr:uid="{0ECC4CAE-5358-4A94-B368-95E70F3C5906}"/>
    <cellStyle name="Comma 9 2 3" xfId="541" xr:uid="{00000000-0005-0000-0000-000022030000}"/>
    <cellStyle name="Comma 9 2 3 10" xfId="12680" xr:uid="{F4C62D95-DF88-450B-B844-5FCA3C4178EF}"/>
    <cellStyle name="Comma 9 2 3 2" xfId="1824" xr:uid="{00000000-0005-0000-0000-000023030000}"/>
    <cellStyle name="Comma 9 2 3 2 2" xfId="3077" xr:uid="{00000000-0005-0000-0000-00005E020000}"/>
    <cellStyle name="Comma 9 2 3 2 2 2" xfId="8157" xr:uid="{00C34E79-4A12-4FEF-8FD7-A120007AC003}"/>
    <cellStyle name="Comma 9 2 3 2 2 2 2" xfId="28830" xr:uid="{9400F8BF-E03C-47B4-8A73-79D8316A2F57}"/>
    <cellStyle name="Comma 9 2 3 2 2 2 3" xfId="28632" xr:uid="{7A2BE245-EA15-44B8-97A3-BD9684DEFF4F}"/>
    <cellStyle name="Comma 9 2 3 2 2 2 4" xfId="18537" xr:uid="{11C459B9-9635-43E5-A2CE-CA3DDB0927D6}"/>
    <cellStyle name="Comma 9 2 3 2 2 3" xfId="10990" xr:uid="{179EA3D4-61C5-47DF-BA03-BCD2392F900C}"/>
    <cellStyle name="Comma 9 2 3 2 2 3 2" xfId="21370" xr:uid="{2A1FE7AD-F25F-4C3B-8926-616BF3F7D3E5}"/>
    <cellStyle name="Comma 9 2 3 2 2 4" xfId="25747" xr:uid="{942CDB3C-31B9-48FD-A9C8-9181B9986ACB}"/>
    <cellStyle name="Comma 9 2 3 2 2 5" xfId="15704" xr:uid="{A62BBE42-1AD1-4C98-BC5F-080129262303}"/>
    <cellStyle name="Comma 9 2 3 2 3" xfId="3697" xr:uid="{00000000-0005-0000-0000-000023030000}"/>
    <cellStyle name="Comma 9 2 3 2 4" xfId="5648" xr:uid="{E79966CE-366E-44ED-8CF4-EF18FE3B9A08}"/>
    <cellStyle name="Comma 9 2 3 2 4 2" xfId="29962" xr:uid="{C540771B-03DD-4A97-8D6C-125C8B900220}"/>
    <cellStyle name="Comma 9 2 3 2 5" xfId="23090" xr:uid="{7BC34336-6CF0-4232-A50B-C2757E6B9AA2}"/>
    <cellStyle name="Comma 9 2 3 2 6" xfId="13590" xr:uid="{AE8E06AD-96D0-46A8-B033-8D8865597D33}"/>
    <cellStyle name="Comma 9 2 3 3" xfId="1825" xr:uid="{00000000-0005-0000-0000-000024030000}"/>
    <cellStyle name="Comma 9 2 3 3 2" xfId="2685" xr:uid="{00000000-0005-0000-0000-00005F020000}"/>
    <cellStyle name="Comma 9 2 3 3 2 2" xfId="7809" xr:uid="{B9ACF73D-5345-46F9-B10F-7BF577F6FA2C}"/>
    <cellStyle name="Comma 9 2 3 3 2 2 2" xfId="18189" xr:uid="{7BDE12E2-F66C-43CB-A936-014FC451446C}"/>
    <cellStyle name="Comma 9 2 3 3 2 3" xfId="10642" xr:uid="{7B796FA2-53F4-4E07-ACB6-8A1AA81C96CF}"/>
    <cellStyle name="Comma 9 2 3 3 2 3 2" xfId="21022" xr:uid="{865B3BD9-33FF-4391-A8D9-6B5ECEDC6CF6}"/>
    <cellStyle name="Comma 9 2 3 3 2 4" xfId="15356" xr:uid="{372507FF-8B1F-490B-A74C-426CD780667A}"/>
    <cellStyle name="Comma 9 2 3 3 2 5" xfId="30443" xr:uid="{B9D0D307-C678-4D48-9BB3-FA80D0D64076}"/>
    <cellStyle name="Comma 9 2 3 3 3" xfId="2078" xr:uid="{00000000-0005-0000-0000-000024030000}"/>
    <cellStyle name="Comma 9 2 3 3 4" xfId="5649" xr:uid="{CE82BC05-DECC-433A-A1AE-079FA93D71A1}"/>
    <cellStyle name="Comma 9 2 3 3 4 2" xfId="29910" xr:uid="{DEAC15BD-E4D5-4066-9D0F-223E4FCD8552}"/>
    <cellStyle name="Comma 9 2 3 3 5" xfId="25040" xr:uid="{6B690C1C-4E4E-4CEB-9458-3070211420B8}"/>
    <cellStyle name="Comma 9 2 3 3 6" xfId="13098" xr:uid="{9A279FFC-6243-4F00-B96A-9C2520A46EDC}"/>
    <cellStyle name="Comma 9 2 3 4" xfId="1823" xr:uid="{00000000-0005-0000-0000-000025030000}"/>
    <cellStyle name="Comma 9 2 3 4 2" xfId="4654" xr:uid="{2B316BF8-A02B-4FA6-9E0C-A81BF302FB1E}"/>
    <cellStyle name="Comma 9 2 3 4 2 2" xfId="9406" xr:uid="{83C3117E-0556-4527-B429-6733E7FC28FB}"/>
    <cellStyle name="Comma 9 2 3 4 2 2 2" xfId="19786" xr:uid="{75F44DC8-6775-40EE-BB1B-FE5900228869}"/>
    <cellStyle name="Comma 9 2 3 4 2 3" xfId="12239" xr:uid="{02383733-3AC8-4F33-847D-F4EDED4B1500}"/>
    <cellStyle name="Comma 9 2 3 4 2 3 2" xfId="22619" xr:uid="{7E9B7457-55E4-47A6-AEC3-2AB45A85A26B}"/>
    <cellStyle name="Comma 9 2 3 4 2 4" xfId="28308" xr:uid="{517B9FA5-CA7B-4147-8281-57997331AEA6}"/>
    <cellStyle name="Comma 9 2 3 4 2 5" xfId="27039" xr:uid="{67CB897C-285F-4C47-BC05-557ED67C8AB1}"/>
    <cellStyle name="Comma 9 2 3 4 2 6" xfId="16953" xr:uid="{3AB9AAA6-8579-4953-89F0-8E36A6C0DD15}"/>
    <cellStyle name="Comma 9 2 3 4 3" xfId="22757" xr:uid="{53723204-0815-4045-A056-7FCD23F7396E}"/>
    <cellStyle name="Comma 9 2 3 5" xfId="4134" xr:uid="{58960FB7-AA3D-4773-B9E0-BAA94B5F7831}"/>
    <cellStyle name="Comma 9 2 3 5 2" xfId="8906" xr:uid="{45BD0102-A3DB-46F1-B996-4B740B50B967}"/>
    <cellStyle name="Comma 9 2 3 5 2 2" xfId="29011" xr:uid="{FD6FD515-24A7-44F7-9B6A-EE8B41326D0B}"/>
    <cellStyle name="Comma 9 2 3 5 2 3" xfId="27359" xr:uid="{4196D849-59CB-4781-A66E-CA6616B641F1}"/>
    <cellStyle name="Comma 9 2 3 5 2 4" xfId="19286" xr:uid="{1B49DD98-D93E-4499-8109-0BF6F8E1781D}"/>
    <cellStyle name="Comma 9 2 3 5 2 5" xfId="31016" xr:uid="{F7D350F9-DB22-40CD-A277-E89E784C5412}"/>
    <cellStyle name="Comma 9 2 3 5 3" xfId="11739" xr:uid="{FEEBFF0E-3A22-490B-94EE-A20B651F3918}"/>
    <cellStyle name="Comma 9 2 3 5 3 2" xfId="22119" xr:uid="{7BCDA1FB-7008-4553-90F2-782DDE9547DF}"/>
    <cellStyle name="Comma 9 2 3 5 4" xfId="28101" xr:uid="{6B05F112-D1B4-4987-9ED9-AD61916186A5}"/>
    <cellStyle name="Comma 9 2 3 5 5" xfId="16453" xr:uid="{E2103747-DE1C-424E-A121-811632EDB617}"/>
    <cellStyle name="Comma 9 2 3 6" xfId="4930" xr:uid="{B11DD8E7-1558-472B-8FE9-B7DE5AE1C3AA}"/>
    <cellStyle name="Comma 9 2 3 6 2" xfId="28258" xr:uid="{B5064F52-1DEC-48C6-AD6C-94D57ED80CDC}"/>
    <cellStyle name="Comma 9 2 3 6 3" xfId="27716" xr:uid="{90953E80-ECF8-4692-9972-22BB6C8DE61E}"/>
    <cellStyle name="Comma 9 2 3 6 4" xfId="14222" xr:uid="{6FE659B4-9790-4D04-B838-7A04B11F19B9}"/>
    <cellStyle name="Comma 9 2 3 7" xfId="6675" xr:uid="{A3767453-1D26-4077-9762-3232EF5FAEF7}"/>
    <cellStyle name="Comma 9 2 3 7 2" xfId="28415" xr:uid="{C0ECF8F6-3BBF-4631-AE2A-78AAE82D9245}"/>
    <cellStyle name="Comma 9 2 3 7 3" xfId="27283" xr:uid="{A1AC7B48-6458-4882-A59B-BA808F918EEC}"/>
    <cellStyle name="Comma 9 2 3 7 4" xfId="17055" xr:uid="{C6323C8C-63AA-4061-9C69-B64F539EFDEC}"/>
    <cellStyle name="Comma 9 2 3 8" xfId="9508" xr:uid="{19B45FED-76C2-4145-940D-2F2BC325C947}"/>
    <cellStyle name="Comma 9 2 3 8 2" xfId="19888" xr:uid="{A7D0349A-2623-433A-82FA-CC129D323731}"/>
    <cellStyle name="Comma 9 2 3 9" xfId="25165" xr:uid="{491DEFD9-42C7-46F8-B951-F96D761D4FA0}"/>
    <cellStyle name="Comma 9 2 4" xfId="1826" xr:uid="{00000000-0005-0000-0000-000026030000}"/>
    <cellStyle name="Comma 9 2 4 2" xfId="3078" xr:uid="{00000000-0005-0000-0000-000060020000}"/>
    <cellStyle name="Comma 9 2 4 2 2" xfId="8158" xr:uid="{3871DE92-AD0D-4C55-9FDA-EB07377910AF}"/>
    <cellStyle name="Comma 9 2 4 2 2 2" xfId="28831" xr:uid="{35DDB46A-9F32-451D-BE4A-FB8BA2BFC5CB}"/>
    <cellStyle name="Comma 9 2 4 2 2 2 2" xfId="31229" xr:uid="{D86CE846-FB1A-46CF-AAA1-01DB85ECFA69}"/>
    <cellStyle name="Comma 9 2 4 2 2 2 3" xfId="30808" xr:uid="{BE13AE7C-8747-44CE-A1E1-1A36A7111489}"/>
    <cellStyle name="Comma 9 2 4 2 2 3" xfId="27381" xr:uid="{1D429F61-482C-40AA-9F51-7ED2D3E08585}"/>
    <cellStyle name="Comma 9 2 4 2 2 4" xfId="18538" xr:uid="{E513781B-C37F-4A79-B6A8-73A52D5D952C}"/>
    <cellStyle name="Comma 9 2 4 2 3" xfId="10991" xr:uid="{5FAD14CD-9E4E-4A54-B659-08425DC4EB51}"/>
    <cellStyle name="Comma 9 2 4 2 3 2" xfId="21371" xr:uid="{D5BA3C34-8A17-499D-9401-2290B594129A}"/>
    <cellStyle name="Comma 9 2 4 2 4" xfId="25661" xr:uid="{DE4B7DEE-3DFB-4D95-9D94-5B6697CA1424}"/>
    <cellStyle name="Comma 9 2 4 2 5" xfId="15705" xr:uid="{B32A986E-B469-403A-9A26-89063FFD10F3}"/>
    <cellStyle name="Comma 9 2 4 3" xfId="3618" xr:uid="{00000000-0005-0000-0000-000026030000}"/>
    <cellStyle name="Comma 9 2 4 4" xfId="4419" xr:uid="{730607A7-848F-4DD4-AC1A-3254E1DC46BC}"/>
    <cellStyle name="Comma 9 2 4 4 2" xfId="9191" xr:uid="{C7AB3644-B0B6-4154-BE4F-C29BF5ECB030}"/>
    <cellStyle name="Comma 9 2 4 4 2 2" xfId="19571" xr:uid="{7AE53B1F-54DA-4F06-99C4-5B8CE011620E}"/>
    <cellStyle name="Comma 9 2 4 4 2 3" xfId="31085" xr:uid="{BE5A0B73-4A4C-4029-A301-6535C3F13C1D}"/>
    <cellStyle name="Comma 9 2 4 4 2 4" xfId="30807" xr:uid="{C1548C2B-E83F-4CD1-8AE4-504BDC32719D}"/>
    <cellStyle name="Comma 9 2 4 4 3" xfId="12024" xr:uid="{05AB095B-DD55-4F70-B186-D55D3B66DE04}"/>
    <cellStyle name="Comma 9 2 4 4 3 2" xfId="22404" xr:uid="{83C0AEC2-D7F8-4FB1-8063-95763749ADDC}"/>
    <cellStyle name="Comma 9 2 4 4 4" xfId="27980" xr:uid="{48E7C24F-7C7F-4635-9EBC-9D453F175853}"/>
    <cellStyle name="Comma 9 2 4 4 5" xfId="28161" xr:uid="{38EC5DA3-2ECC-43FA-AFF3-4E44C4962149}"/>
    <cellStyle name="Comma 9 2 4 4 6" xfId="16738" xr:uid="{E7145DA8-4655-4CB9-96FD-E1E6B4F01E4F}"/>
    <cellStyle name="Comma 9 2 4 5" xfId="5650" xr:uid="{D9BE428C-8235-4EF9-B20E-E5BB3AFC6747}"/>
    <cellStyle name="Comma 9 2 4 5 2" xfId="29692" xr:uid="{E7A06D38-4B4A-4976-BC01-C3B6B233E532}"/>
    <cellStyle name="Comma 9 2 4 5 2 2" xfId="30980" xr:uid="{FFEA7A56-AD8A-44D9-BC17-C7A9B2757E95}"/>
    <cellStyle name="Comma 9 2 4 6" xfId="24675" xr:uid="{6EEEF6C0-BA3C-4450-82E6-71744843DDBB}"/>
    <cellStyle name="Comma 9 2 4 7" xfId="13591" xr:uid="{81F21B33-152E-41A4-8622-BE740F8B59B3}"/>
    <cellStyle name="Comma 9 2 5" xfId="1827" xr:uid="{00000000-0005-0000-0000-000027030000}"/>
    <cellStyle name="Comma 9 2 5 2" xfId="2880" xr:uid="{00000000-0005-0000-0000-000061020000}"/>
    <cellStyle name="Comma 9 2 5 2 2" xfId="7997" xr:uid="{30435070-21F0-450E-8F48-DD2475E78426}"/>
    <cellStyle name="Comma 9 2 5 2 2 2" xfId="27244" xr:uid="{B2DCA550-CDEE-430E-8093-FA1E260FBBA3}"/>
    <cellStyle name="Comma 9 2 5 2 2 2 2" xfId="31187" xr:uid="{935049C4-8F57-47F7-A020-2141BFAE117B}"/>
    <cellStyle name="Comma 9 2 5 2 2 2 3" xfId="30809" xr:uid="{E09FB7FE-6B02-4145-8F9C-245D63874152}"/>
    <cellStyle name="Comma 9 2 5 2 2 3" xfId="26152" xr:uid="{A90172AA-ECBA-49AF-A27D-7287150C6C55}"/>
    <cellStyle name="Comma 9 2 5 2 2 4" xfId="18377" xr:uid="{BB53FA4A-1DDF-48F5-8459-C96D8C66B94A}"/>
    <cellStyle name="Comma 9 2 5 2 3" xfId="10830" xr:uid="{8DBDF390-F889-45B9-8090-2E42DC2B125A}"/>
    <cellStyle name="Comma 9 2 5 2 3 2" xfId="21210" xr:uid="{3D817999-D32B-42D4-A4EE-FDDC6CAAAB75}"/>
    <cellStyle name="Comma 9 2 5 2 4" xfId="28530" xr:uid="{EFD68B7B-CEB1-42E8-96C8-A4CE64C8ED24}"/>
    <cellStyle name="Comma 9 2 5 2 5" xfId="15544" xr:uid="{178AD210-1937-49B9-920C-01104FD1710F}"/>
    <cellStyle name="Comma 9 2 5 3" xfId="3536" xr:uid="{00000000-0005-0000-0000-000027030000}"/>
    <cellStyle name="Comma 9 2 5 4" xfId="5651" xr:uid="{D7164F72-134C-4D46-901D-95E30936FD2B}"/>
    <cellStyle name="Comma 9 2 5 4 2" xfId="29925" xr:uid="{5C9B02E0-C788-4B1D-BC0E-E607E53C7539}"/>
    <cellStyle name="Comma 9 2 5 5" xfId="25504" xr:uid="{683D3246-020B-45A9-8F05-CD8C07E60BC7}"/>
    <cellStyle name="Comma 9 2 5 6" xfId="13378" xr:uid="{D127C0C3-511A-4158-94C4-3B598D743006}"/>
    <cellStyle name="Comma 9 2 6" xfId="1819" xr:uid="{00000000-0005-0000-0000-000028030000}"/>
    <cellStyle name="Comma 9 2 6 2" xfId="2539" xr:uid="{00000000-0005-0000-0000-000062020000}"/>
    <cellStyle name="Comma 9 2 6 2 2" xfId="7664" xr:uid="{12A85B8F-612E-4B7E-8375-3FD272B72C3E}"/>
    <cellStyle name="Comma 9 2 6 2 2 2" xfId="18044" xr:uid="{63602DFF-BD8A-4BE0-91FF-331DD6264E16}"/>
    <cellStyle name="Comma 9 2 6 2 3" xfId="10497" xr:uid="{61B4E7AC-8DB2-43F1-868D-FAA2881C85E4}"/>
    <cellStyle name="Comma 9 2 6 2 3 2" xfId="20877" xr:uid="{1BB267DC-2623-4AAD-9299-6628C1181669}"/>
    <cellStyle name="Comma 9 2 6 2 4" xfId="28007" xr:uid="{93DFBBE4-AEC2-43A7-B32D-98AE37918C88}"/>
    <cellStyle name="Comma 9 2 6 2 5" xfId="27052" xr:uid="{3C93F917-4687-49AB-A2DE-9CFA582651C6}"/>
    <cellStyle name="Comma 9 2 6 2 6" xfId="15211" xr:uid="{B954EB0A-A415-4D84-A87E-51039639E08C}"/>
    <cellStyle name="Comma 9 2 6 3" xfId="3705" xr:uid="{00000000-0005-0000-0000-000028030000}"/>
    <cellStyle name="Comma 9 2 6 4" xfId="5644" xr:uid="{D898191B-5E99-42ED-AE9E-BA7EEF98ED5F}"/>
    <cellStyle name="Comma 9 2 6 4 2" xfId="29877" xr:uid="{E41C2E13-76EE-4F01-AD17-0737E327D418}"/>
    <cellStyle name="Comma 9 2 6 5" xfId="23854" xr:uid="{D61276F4-B8A3-4202-B41B-BD1945D207E6}"/>
    <cellStyle name="Comma 9 2 6 6" xfId="12927" xr:uid="{0F80994B-85B6-4398-ADA2-8150445C52AA}"/>
    <cellStyle name="Comma 9 2 7" xfId="2233" xr:uid="{00000000-0005-0000-0000-000056020000}"/>
    <cellStyle name="Comma 9 2 7 2" xfId="7360" xr:uid="{C4B32B00-5182-49D8-9EA5-796AE2208F5A}"/>
    <cellStyle name="Comma 9 2 7 2 2" xfId="26719" xr:uid="{E24BCB5C-C6EA-4FDB-9EC3-913147FB8779}"/>
    <cellStyle name="Comma 9 2 7 2 2 2" xfId="31182" xr:uid="{B8E870C8-2DC3-4142-9B70-BD70882B4D51}"/>
    <cellStyle name="Comma 9 2 7 2 2 3" xfId="30810" xr:uid="{BBA9BA85-2DE8-4D34-8E86-BAE1DE19E844}"/>
    <cellStyle name="Comma 9 2 7 2 3" xfId="28267" xr:uid="{90482539-1104-4FEC-A0B4-4BBC91205F8D}"/>
    <cellStyle name="Comma 9 2 7 2 4" xfId="17740" xr:uid="{A997357B-75E5-4FBD-8E85-7D845313D2E4}"/>
    <cellStyle name="Comma 9 2 7 3" xfId="10193" xr:uid="{6CC74026-AB08-411B-B16F-52096AABA2AE}"/>
    <cellStyle name="Comma 9 2 7 3 2" xfId="20573" xr:uid="{D660BE8F-3CEC-43C8-B3F2-515CBFAE10A6}"/>
    <cellStyle name="Comma 9 2 7 4" xfId="25033" xr:uid="{6B933433-0728-4A4C-81A0-760F81048C5E}"/>
    <cellStyle name="Comma 9 2 7 5" xfId="14907" xr:uid="{9E029389-AF9E-4E2C-80CF-C3A6CB490564}"/>
    <cellStyle name="Comma 9 2 8" xfId="3877" xr:uid="{14ABF57D-7E2D-49B0-92F4-00CADDA395CB}"/>
    <cellStyle name="Comma 9 2 8 2" xfId="8709" xr:uid="{A7E88751-1D29-4175-B2B8-DA20A976F5E3}"/>
    <cellStyle name="Comma 9 2 8 2 2" xfId="19089" xr:uid="{E69C0CF9-2C8E-461A-BD73-73D7F51D1663}"/>
    <cellStyle name="Comma 9 2 8 3" xfId="11542" xr:uid="{95E42C6C-C80A-4C6F-AEA5-4FFFB2425A1A}"/>
    <cellStyle name="Comma 9 2 8 3 2" xfId="21922" xr:uid="{7A3F958E-C57F-4788-976D-1AE8E6A57944}"/>
    <cellStyle name="Comma 9 2 8 4" xfId="26412" xr:uid="{FD7B0B76-E8B9-487D-8AAD-C9933C1ACB6C}"/>
    <cellStyle name="Comma 9 2 8 5" xfId="27760" xr:uid="{AC65A6F0-19BB-40A6-9BE0-0678F17B6B3B}"/>
    <cellStyle name="Comma 9 2 8 6" xfId="16256" xr:uid="{6C8D399F-9CD0-4228-9326-262AC491334C}"/>
    <cellStyle name="Comma 9 2 9" xfId="4928" xr:uid="{BD7D2C77-C633-4CFC-AAC8-AEB80D7AE154}"/>
    <cellStyle name="Comma 9 2 9 2" xfId="25983" xr:uid="{FF5AE70A-CB98-46FE-AEBC-034F7A064D0C}"/>
    <cellStyle name="Comma 9 2 9 3" xfId="27779" xr:uid="{9617A20E-B9DC-4147-BB81-6D931C61435A}"/>
    <cellStyle name="Comma 9 2 9 4" xfId="14220" xr:uid="{B60DB025-08CD-4CE5-A225-EF26AA61A2E6}"/>
    <cellStyle name="Comma 9 3" xfId="542" xr:uid="{00000000-0005-0000-0000-000029030000}"/>
    <cellStyle name="Comma 9 3 10" xfId="9509" xr:uid="{E7E81DE3-7484-41E0-8FA9-F356A46CD991}"/>
    <cellStyle name="Comma 9 3 10 2" xfId="19889" xr:uid="{ABE7FEB3-D309-49D2-9D77-CEDDF86F8FC8}"/>
    <cellStyle name="Comma 9 3 11" xfId="24494" xr:uid="{D4380A83-A032-4878-B2BD-F5EDC2355B6A}"/>
    <cellStyle name="Comma 9 3 12" xfId="12521" xr:uid="{1EC29B22-E11A-4F03-9D04-7890D63A35C8}"/>
    <cellStyle name="Comma 9 3 2" xfId="1829" xr:uid="{00000000-0005-0000-0000-00002A030000}"/>
    <cellStyle name="Comma 9 3 2 2" xfId="3080" xr:uid="{00000000-0005-0000-0000-000065020000}"/>
    <cellStyle name="Comma 9 3 2 2 2" xfId="6169" xr:uid="{5D3F1E2F-6C13-4865-A186-7E6BC20EDFBA}"/>
    <cellStyle name="Comma 9 3 2 2 2 2" xfId="24146" xr:uid="{7FAC486F-3150-4423-B79F-82D92D5D4315}"/>
    <cellStyle name="Comma 9 3 2 2 2 2 2" xfId="28012" xr:uid="{6EDB3307-FB2D-428A-B7BB-51FD25238CFA}"/>
    <cellStyle name="Comma 9 3 2 2 2 2 3" xfId="31149" xr:uid="{5B67C8A6-D0F9-4F81-B1C0-F30C304F8C08}"/>
    <cellStyle name="Comma 9 3 2 2 2 3" xfId="26868" xr:uid="{652D5C03-1AD5-43F2-95C2-87421CEC1E98}"/>
    <cellStyle name="Comma 9 3 2 2 2 4" xfId="15707" xr:uid="{4A7AF802-84FA-4651-8493-69DBEFBEF268}"/>
    <cellStyle name="Comma 9 3 2 2 3" xfId="8160" xr:uid="{41C885F3-2F9F-457C-9A41-B93334694117}"/>
    <cellStyle name="Comma 9 3 2 2 3 2" xfId="18540" xr:uid="{52F9EBF8-6C8D-4A10-9E5C-BDDF8CD76353}"/>
    <cellStyle name="Comma 9 3 2 2 4" xfId="10993" xr:uid="{6690BEA3-7986-4505-B2F3-1A50EFC06E03}"/>
    <cellStyle name="Comma 9 3 2 2 4 2" xfId="21373" xr:uid="{16FA8055-7EF8-4083-8B83-CB2D93CE4C92}"/>
    <cellStyle name="Comma 9 3 2 2 5" xfId="24467" xr:uid="{C74E39ED-E802-4F6C-B356-E5113AB4E949}"/>
    <cellStyle name="Comma 9 3 2 2 5 2" xfId="30074" xr:uid="{8548742A-9BBA-4637-B5B9-9DA740E4A09B}"/>
    <cellStyle name="Comma 9 3 2 2 6" xfId="27864" xr:uid="{1092D0DD-8FB3-44DD-86EE-6FC6DA4E3B78}"/>
    <cellStyle name="Comma 9 3 2 2 7" xfId="13593" xr:uid="{20D41558-9592-4905-9B8D-FAFB5DB1DBDE}"/>
    <cellStyle name="Comma 9 3 2 3" xfId="2687" xr:uid="{00000000-0005-0000-0000-000064020000}"/>
    <cellStyle name="Comma 9 3 2 3 2" xfId="7811" xr:uid="{45825168-987C-424D-9B12-52F792D7F9B4}"/>
    <cellStyle name="Comma 9 3 2 3 2 2" xfId="28521" xr:uid="{E0FBFBB5-EC4B-4CDC-A0B7-7F4A0932546C}"/>
    <cellStyle name="Comma 9 3 2 3 2 3" xfId="28377" xr:uid="{B1C725C8-4663-4026-A58A-6EC98692EB7D}"/>
    <cellStyle name="Comma 9 3 2 3 2 4" xfId="18191" xr:uid="{CF70C67C-65D6-4BF2-9FF7-5986B90AEE6F}"/>
    <cellStyle name="Comma 9 3 2 3 3" xfId="10644" xr:uid="{51C13CA6-B671-4F5D-917F-E88F4B3AEAF6}"/>
    <cellStyle name="Comma 9 3 2 3 3 2" xfId="21024" xr:uid="{4A99DD87-1800-46CD-ADE8-C5F3EF349A55}"/>
    <cellStyle name="Comma 9 3 2 3 4" xfId="22680" xr:uid="{3EB0B22D-8F5E-48CF-B5FA-63B60A9EE603}"/>
    <cellStyle name="Comma 9 3 2 3 5" xfId="15358" xr:uid="{F541BCBC-753B-4B7B-AEF7-D891549388FA}"/>
    <cellStyle name="Comma 9 3 2 4" xfId="3694" xr:uid="{00000000-0005-0000-0000-00002A030000}"/>
    <cellStyle name="Comma 9 3 2 4 2" xfId="26649" xr:uid="{5A147B94-5AF9-4CDC-8BC6-C737EBE8A913}"/>
    <cellStyle name="Comma 9 3 2 4 3" xfId="26682" xr:uid="{FB1D1AC5-9D11-429C-BF39-EEAC07E5768E}"/>
    <cellStyle name="Comma 9 3 2 5" xfId="4269" xr:uid="{F1DB953E-CDE1-43E8-9BEA-964C5E5A9856}"/>
    <cellStyle name="Comma 9 3 2 5 2" xfId="9041" xr:uid="{F26FC550-BC30-48DE-A2FC-AF981BC732EC}"/>
    <cellStyle name="Comma 9 3 2 5 2 2" xfId="19421" xr:uid="{6FDAA852-56CA-4BF6-BB17-4AA7D4E56C64}"/>
    <cellStyle name="Comma 9 3 2 5 2 3" xfId="31045" xr:uid="{A3B5197F-9B5D-4143-A697-326D2D0AB011}"/>
    <cellStyle name="Comma 9 3 2 5 2 4" xfId="30811" xr:uid="{C5508924-C6EA-4A67-BDDF-7E50FD3BE005}"/>
    <cellStyle name="Comma 9 3 2 5 3" xfId="11874" xr:uid="{A33959D1-ED4C-4C55-92A7-CC84556D1C9C}"/>
    <cellStyle name="Comma 9 3 2 5 3 2" xfId="22254" xr:uid="{D062A147-5A9C-4F48-A79B-58F7E85DB901}"/>
    <cellStyle name="Comma 9 3 2 5 4" xfId="27366" xr:uid="{FD0C7BF0-A587-4637-98FE-1287570FBD22}"/>
    <cellStyle name="Comma 9 3 2 5 5" xfId="28425" xr:uid="{A03FA1EB-B70A-4B0D-B080-7587374271FE}"/>
    <cellStyle name="Comma 9 3 2 5 6" xfId="16588" xr:uid="{9A425600-8E7C-4649-8D14-D414987A8C3D}"/>
    <cellStyle name="Comma 9 3 2 6" xfId="5653" xr:uid="{77D156F7-476C-46F2-93AE-31A8AC882BEE}"/>
    <cellStyle name="Comma 9 3 2 6 2" xfId="29725" xr:uid="{553F6754-B523-42B0-B4FE-4907B6316108}"/>
    <cellStyle name="Comma 9 3 2 6 2 2" xfId="30981" xr:uid="{699CA55B-0135-496F-BFC8-968E66D2718F}"/>
    <cellStyle name="Comma 9 3 2 7" xfId="25226" xr:uid="{32CD50D2-C9AE-4571-939C-C8C54DC3B34F}"/>
    <cellStyle name="Comma 9 3 2 8" xfId="13100" xr:uid="{B68D3080-BA5F-48EA-9188-311DC047BBAB}"/>
    <cellStyle name="Comma 9 3 2 9" xfId="29992" xr:uid="{9DCA55B1-63A8-4DF5-A458-C59A6106A22A}"/>
    <cellStyle name="Comma 9 3 3" xfId="1830" xr:uid="{00000000-0005-0000-0000-00002B030000}"/>
    <cellStyle name="Comma 9 3 3 2" xfId="3081" xr:uid="{00000000-0005-0000-0000-000066020000}"/>
    <cellStyle name="Comma 9 3 3 2 2" xfId="8161" xr:uid="{30BFB4DD-F5E5-4102-846B-4027E615BCE0}"/>
    <cellStyle name="Comma 9 3 3 2 2 2" xfId="28833" xr:uid="{1D3DCD9E-22E3-4A2B-BFEA-68D716F7632B}"/>
    <cellStyle name="Comma 9 3 3 2 2 2 2" xfId="31230" xr:uid="{122F2141-B372-4667-A3EB-B92731022D63}"/>
    <cellStyle name="Comma 9 3 3 2 2 2 3" xfId="30813" xr:uid="{B37193DA-685B-4302-9C78-E276FA29B8E2}"/>
    <cellStyle name="Comma 9 3 3 2 2 3" xfId="27468" xr:uid="{761CFDA3-BD8E-439D-AE3A-6616D3D38BC8}"/>
    <cellStyle name="Comma 9 3 3 2 2 4" xfId="18541" xr:uid="{6FF6D2FD-49D1-478F-8C56-148E459735BA}"/>
    <cellStyle name="Comma 9 3 3 2 3" xfId="10994" xr:uid="{8A4A876A-3AFA-455C-9C42-6A97F80DED57}"/>
    <cellStyle name="Comma 9 3 3 2 3 2" xfId="21374" xr:uid="{9FE326AD-216F-4337-A89B-6ED14C842C11}"/>
    <cellStyle name="Comma 9 3 3 2 4" xfId="24094" xr:uid="{4A6A6AAB-A78E-43A5-A912-AA5037B542FD}"/>
    <cellStyle name="Comma 9 3 3 2 5" xfId="15708" xr:uid="{4224EED2-F5B5-4C80-A76D-50B890931CA9}"/>
    <cellStyle name="Comma 9 3 3 3" xfId="3704" xr:uid="{00000000-0005-0000-0000-00002B030000}"/>
    <cellStyle name="Comma 9 3 3 4" xfId="4420" xr:uid="{18170F86-C2D3-41E7-9BBC-5C6417543022}"/>
    <cellStyle name="Comma 9 3 3 4 2" xfId="9192" xr:uid="{26B92FD6-E0D8-470C-9556-778A5F8FEAFF}"/>
    <cellStyle name="Comma 9 3 3 4 2 2" xfId="19572" xr:uid="{F377DAD8-5711-4268-8A8B-9A61CD9EDB6C}"/>
    <cellStyle name="Comma 9 3 3 4 2 3" xfId="31086" xr:uid="{057F8738-14E9-452A-B2A1-4B72350EA751}"/>
    <cellStyle name="Comma 9 3 3 4 2 4" xfId="30812" xr:uid="{BE881679-89E9-4CF6-A166-B978E2ED3F85}"/>
    <cellStyle name="Comma 9 3 3 4 3" xfId="12025" xr:uid="{84CDBBE9-88B1-45BB-84B9-365383A18EEB}"/>
    <cellStyle name="Comma 9 3 3 4 3 2" xfId="22405" xr:uid="{11C3063F-87D1-4D1E-B343-A620DEF1A22B}"/>
    <cellStyle name="Comma 9 3 3 4 4" xfId="16739" xr:uid="{A83B7572-DEFE-4674-B9BC-F693F0EB8DA2}"/>
    <cellStyle name="Comma 9 3 3 5" xfId="5654" xr:uid="{B525BE71-296E-4A8D-A239-535718B25E1D}"/>
    <cellStyle name="Comma 9 3 3 5 2" xfId="29696" xr:uid="{25FDA149-4835-475C-A7F8-D677AAAFBB08}"/>
    <cellStyle name="Comma 9 3 3 5 2 2" xfId="30982" xr:uid="{8A31E08D-F38C-4717-AA35-0B286BA438E3}"/>
    <cellStyle name="Comma 9 3 3 6" xfId="24664" xr:uid="{3D67FC07-C30E-4BB2-B210-DB9C3EA33BDF}"/>
    <cellStyle name="Comma 9 3 3 7" xfId="13594" xr:uid="{5FA0F202-D403-4101-916A-106D8E59EF14}"/>
    <cellStyle name="Comma 9 3 4" xfId="1828" xr:uid="{00000000-0005-0000-0000-00002C030000}"/>
    <cellStyle name="Comma 9 3 4 2" xfId="3079" xr:uid="{00000000-0005-0000-0000-000067020000}"/>
    <cellStyle name="Comma 9 3 4 2 2" xfId="8159" xr:uid="{A44917E5-A260-4E57-A00D-74E81142C856}"/>
    <cellStyle name="Comma 9 3 4 2 2 2" xfId="28832" xr:uid="{E1D0D1D7-BCBC-4025-A9A4-65F4CA9D0DA2}"/>
    <cellStyle name="Comma 9 3 4 2 2 3" xfId="26694" xr:uid="{6EFBF9CB-8F8C-49E7-9369-5F3AF238C536}"/>
    <cellStyle name="Comma 9 3 4 2 2 4" xfId="18539" xr:uid="{411A0BFC-0770-4A0F-9BFF-5513F5ADE6E2}"/>
    <cellStyle name="Comma 9 3 4 2 3" xfId="10992" xr:uid="{379F143A-75EE-4D4F-83EE-FE40F42B0461}"/>
    <cellStyle name="Comma 9 3 4 2 3 2" xfId="21372" xr:uid="{0A5CACF6-8CDA-4E18-9620-A72C6691C0CE}"/>
    <cellStyle name="Comma 9 3 4 2 4" xfId="25174" xr:uid="{96CFF20C-9ADF-43F2-ABAD-249183DF8F3F}"/>
    <cellStyle name="Comma 9 3 4 2 5" xfId="15706" xr:uid="{12C4A8BE-B9AB-4776-A2A2-D7A439B32A7B}"/>
    <cellStyle name="Comma 9 3 4 3" xfId="3669" xr:uid="{00000000-0005-0000-0000-00002C030000}"/>
    <cellStyle name="Comma 9 3 4 4" xfId="5652" xr:uid="{2992C92C-8EDE-4819-B747-CFD197F07934}"/>
    <cellStyle name="Comma 9 3 4 4 2" xfId="29963" xr:uid="{BB309544-82A9-4F34-A3A4-5C8ABA70C651}"/>
    <cellStyle name="Comma 9 3 4 5" xfId="22863" xr:uid="{7A0D85F2-7603-4244-8EA4-BCE31E460284}"/>
    <cellStyle name="Comma 9 3 4 6" xfId="13592" xr:uid="{E59C85B5-D30B-41E2-8D24-850FCB8A133A}"/>
    <cellStyle name="Comma 9 3 5" xfId="2582" xr:uid="{00000000-0005-0000-0000-000068020000}"/>
    <cellStyle name="Comma 9 3 5 2" xfId="5847" xr:uid="{9AFCFEEE-2505-4F6D-A481-F03D7C6B099D}"/>
    <cellStyle name="Comma 9 3 5 2 2" xfId="27705" xr:uid="{71638D3E-073B-465B-8079-C421AEEF8FCF}"/>
    <cellStyle name="Comma 9 3 5 2 2 2" xfId="31195" xr:uid="{A200391D-8B39-419F-859D-3D90BFEFCC8C}"/>
    <cellStyle name="Comma 9 3 5 2 2 3" xfId="30814" xr:uid="{66DD9239-68FF-45F3-AF1C-1AA6F4162EB8}"/>
    <cellStyle name="Comma 9 3 5 2 3" xfId="28110" xr:uid="{88E78A97-D798-40B1-B121-601BFA26463A}"/>
    <cellStyle name="Comma 9 3 5 2 4" xfId="15254" xr:uid="{876EBB0C-63E8-4A7B-9EDA-9C1C3871BA2F}"/>
    <cellStyle name="Comma 9 3 5 3" xfId="7707" xr:uid="{BEA5950F-02E1-43FC-B1F1-A36C58FBB631}"/>
    <cellStyle name="Comma 9 3 5 3 2" xfId="18087" xr:uid="{FF85433C-FEC8-47E7-B6A5-8EEC6298B380}"/>
    <cellStyle name="Comma 9 3 5 4" xfId="10540" xr:uid="{65183B43-D80D-49BA-BEF9-F6E503BD1F06}"/>
    <cellStyle name="Comma 9 3 5 4 2" xfId="20920" xr:uid="{21238C72-15FC-4007-A9F9-B93D39F31BED}"/>
    <cellStyle name="Comma 9 3 5 5" xfId="23342" xr:uid="{E1FCD651-C478-44B8-92D8-7921DAE26410}"/>
    <cellStyle name="Comma 9 3 5 6" xfId="12970" xr:uid="{D658D3A0-00E0-4869-960E-19BC6F8649B5}"/>
    <cellStyle name="Comma 9 3 6" xfId="2289" xr:uid="{00000000-0005-0000-0000-000063020000}"/>
    <cellStyle name="Comma 9 3 6 2" xfId="7416" xr:uid="{025F373A-BE43-4E48-85A7-5A7239E2FC8F}"/>
    <cellStyle name="Comma 9 3 6 2 2" xfId="17796" xr:uid="{A00288B0-3EAD-4837-B259-F6C4CCB3457F}"/>
    <cellStyle name="Comma 9 3 6 3" xfId="10249" xr:uid="{CA02812C-EBA4-4234-A901-7D6F1FC3AB91}"/>
    <cellStyle name="Comma 9 3 6 3 2" xfId="20629" xr:uid="{8FCD722B-FB2D-486A-89B1-ACD6791E1381}"/>
    <cellStyle name="Comma 9 3 6 4" xfId="25402" xr:uid="{7C46B817-38A3-42C6-882C-98B3949A937A}"/>
    <cellStyle name="Comma 9 3 6 5" xfId="27259" xr:uid="{93B1D2DF-2A26-4BF0-ACE2-6FB4605820E9}"/>
    <cellStyle name="Comma 9 3 6 6" xfId="14963" xr:uid="{828B998B-8124-4DEA-903D-2B09FAA8B816}"/>
    <cellStyle name="Comma 9 3 7" xfId="3824" xr:uid="{9D146E72-9673-49A7-806E-FB272B5C17CE}"/>
    <cellStyle name="Comma 9 3 7 2" xfId="8657" xr:uid="{BC26A82D-0058-4EFB-8C47-948475657A86}"/>
    <cellStyle name="Comma 9 3 7 2 2" xfId="19037" xr:uid="{55C8ACED-B877-4D7A-A9B1-AC60BCE92CAA}"/>
    <cellStyle name="Comma 9 3 7 3" xfId="11490" xr:uid="{FDD557D6-8B8B-4718-92FD-32760A075EE3}"/>
    <cellStyle name="Comma 9 3 7 3 2" xfId="21870" xr:uid="{0FD211B6-4E5B-487B-87A0-EE2F7A318503}"/>
    <cellStyle name="Comma 9 3 7 4" xfId="26116" xr:uid="{0E9C60C0-50AC-45C5-A9CD-C7BE1E7C0246}"/>
    <cellStyle name="Comma 9 3 7 5" xfId="28093" xr:uid="{1633684F-EEAE-4F4D-8516-7185672DF3DD}"/>
    <cellStyle name="Comma 9 3 7 6" xfId="16204" xr:uid="{301EE679-6692-44AB-93B8-513D570952F7}"/>
    <cellStyle name="Comma 9 3 8" xfId="4931" xr:uid="{77B32B7E-E9F2-43A7-9503-9206BCE0429D}"/>
    <cellStyle name="Comma 9 3 8 2" xfId="14223" xr:uid="{84EDABC1-9EAF-47EA-9F3B-282B5B0532D7}"/>
    <cellStyle name="Comma 9 3 9" xfId="6676" xr:uid="{E1EE7C5D-FE69-4EF7-AC70-A5F4889A2F0D}"/>
    <cellStyle name="Comma 9 3 9 2" xfId="17056" xr:uid="{742713B6-8D96-48AF-8C04-8C2D9EA52616}"/>
    <cellStyle name="Comma 9 4" xfId="543" xr:uid="{00000000-0005-0000-0000-00002D030000}"/>
    <cellStyle name="Comma 9 4 10" xfId="12679" xr:uid="{3C78FD5E-2306-4C10-B6FB-57929E2C1CCB}"/>
    <cellStyle name="Comma 9 4 2" xfId="1832" xr:uid="{00000000-0005-0000-0000-00002E030000}"/>
    <cellStyle name="Comma 9 4 2 2" xfId="3082" xr:uid="{00000000-0005-0000-0000-00006A020000}"/>
    <cellStyle name="Comma 9 4 2 2 2" xfId="8162" xr:uid="{D45C281E-EDA4-4C74-897C-FA30A35FA9EC}"/>
    <cellStyle name="Comma 9 4 2 2 2 2" xfId="28834" xr:uid="{5EAC4C5F-3550-465C-8620-97567FEA2F7B}"/>
    <cellStyle name="Comma 9 4 2 2 2 3" xfId="28399" xr:uid="{D04C0551-F87A-4571-AF8D-4BD6E13F12A9}"/>
    <cellStyle name="Comma 9 4 2 2 2 4" xfId="18542" xr:uid="{0B0475C1-0F95-4754-8A42-092F6CFCE269}"/>
    <cellStyle name="Comma 9 4 2 2 3" xfId="10995" xr:uid="{505883EF-447C-4761-BB1F-648E3A0C6355}"/>
    <cellStyle name="Comma 9 4 2 2 3 2" xfId="21375" xr:uid="{3D737D26-8D47-42D5-BB22-1E4818534386}"/>
    <cellStyle name="Comma 9 4 2 2 4" xfId="24004" xr:uid="{96A29539-771F-4E38-884F-6CC3BCAFD248}"/>
    <cellStyle name="Comma 9 4 2 2 5" xfId="15709" xr:uid="{412DA1D9-9811-42B5-8081-0F6DE9609973}"/>
    <cellStyle name="Comma 9 4 2 3" xfId="2862" xr:uid="{00000000-0005-0000-0000-00002E030000}"/>
    <cellStyle name="Comma 9 4 2 4" xfId="5655" xr:uid="{FACDA99C-DDD8-460F-90C1-E63427823092}"/>
    <cellStyle name="Comma 9 4 2 4 2" xfId="29779" xr:uid="{E30DC661-0A7D-4302-84B9-97F8610FC21A}"/>
    <cellStyle name="Comma 9 4 2 5" xfId="24263" xr:uid="{3265BF72-9522-42AA-B61C-3BDC8B8C2FEA}"/>
    <cellStyle name="Comma 9 4 2 6" xfId="13595" xr:uid="{777200A9-6584-4AD9-8F33-936578F81C45}"/>
    <cellStyle name="Comma 9 4 3" xfId="1833" xr:uid="{00000000-0005-0000-0000-00002F030000}"/>
    <cellStyle name="Comma 9 4 3 2" xfId="2684" xr:uid="{00000000-0005-0000-0000-00006B020000}"/>
    <cellStyle name="Comma 9 4 3 2 2" xfId="7808" xr:uid="{E331375F-8633-44FE-825C-9D28423035A0}"/>
    <cellStyle name="Comma 9 4 3 2 2 2" xfId="18188" xr:uid="{1DAC768A-1B7D-40B1-827C-C4417E242BA6}"/>
    <cellStyle name="Comma 9 4 3 2 3" xfId="10641" xr:uid="{70FCB1B9-77A8-47C2-8CD6-DDBFED7DE979}"/>
    <cellStyle name="Comma 9 4 3 2 3 2" xfId="21021" xr:uid="{F4D14E92-635C-44F3-AF4A-2EE9D0000A5A}"/>
    <cellStyle name="Comma 9 4 3 2 4" xfId="15355" xr:uid="{A80AE682-E449-4C51-8007-0414D76349D1}"/>
    <cellStyle name="Comma 9 4 3 2 5" xfId="30444" xr:uid="{B26AB995-9DA7-45C6-8F4A-F83B12EC79F3}"/>
    <cellStyle name="Comma 9 4 3 3" xfId="2864" xr:uid="{00000000-0005-0000-0000-00002F030000}"/>
    <cellStyle name="Comma 9 4 3 4" xfId="5656" xr:uid="{5A2DC35C-DA84-47EE-9C97-6ECF34E3F1B9}"/>
    <cellStyle name="Comma 9 4 3 4 2" xfId="29756" xr:uid="{3FF33E2E-17F3-4806-92DB-FC2FBAC24A0C}"/>
    <cellStyle name="Comma 9 4 3 5" xfId="23995" xr:uid="{5E6A089C-D917-41FC-BC1A-85B936181ADC}"/>
    <cellStyle name="Comma 9 4 3 6" xfId="13097" xr:uid="{CA7AFE53-3DF3-4060-99A5-F06C7E393E9D}"/>
    <cellStyle name="Comma 9 4 4" xfId="1831" xr:uid="{00000000-0005-0000-0000-000030030000}"/>
    <cellStyle name="Comma 9 4 4 2" xfId="4624" xr:uid="{FE65B954-A8A9-4EAA-8C9D-BB93F9307337}"/>
    <cellStyle name="Comma 9 4 4 2 2" xfId="9396" xr:uid="{CC2D082B-9568-4061-BFBC-7503E89197A5}"/>
    <cellStyle name="Comma 9 4 4 2 2 2" xfId="19776" xr:uid="{1081FF1A-E036-4CD8-8BA8-9FC86411E3A1}"/>
    <cellStyle name="Comma 9 4 4 2 3" xfId="12229" xr:uid="{857A7544-3BCE-4D2B-A6D8-4060EFC69FAD}"/>
    <cellStyle name="Comma 9 4 4 2 3 2" xfId="22609" xr:uid="{3C845386-DD0D-4613-A146-6785A04FC2CA}"/>
    <cellStyle name="Comma 9 4 4 2 4" xfId="28494" xr:uid="{A373CDC8-DBDB-4B19-BFB6-C534F20C37EB}"/>
    <cellStyle name="Comma 9 4 4 2 5" xfId="26180" xr:uid="{54DC8C73-61C9-4057-873E-9401108C2B6F}"/>
    <cellStyle name="Comma 9 4 4 2 6" xfId="16943" xr:uid="{52C391CC-B8A7-420E-80D5-E049C16AC34D}"/>
    <cellStyle name="Comma 9 4 4 3" xfId="25129" xr:uid="{2F96BC45-D1A8-477B-912B-54E4C4A93C35}"/>
    <cellStyle name="Comma 9 4 5" xfId="4133" xr:uid="{3A5B6A9D-E2F9-4176-8736-970E7F931A38}"/>
    <cellStyle name="Comma 9 4 5 2" xfId="8905" xr:uid="{231E58DE-E60E-4884-A444-43E1D087A008}"/>
    <cellStyle name="Comma 9 4 5 2 2" xfId="29010" xr:uid="{50BE6FA5-AEA9-4730-8B03-94597896F2AC}"/>
    <cellStyle name="Comma 9 4 5 2 3" xfId="27945" xr:uid="{FC375E88-CEB9-42BF-B05D-CC17C8C7FACB}"/>
    <cellStyle name="Comma 9 4 5 2 4" xfId="19285" xr:uid="{8C961C43-0FD4-4DE2-AF9A-F682BF2269EA}"/>
    <cellStyle name="Comma 9 4 5 2 5" xfId="31015" xr:uid="{C70E7451-E225-40B7-9553-75756977E965}"/>
    <cellStyle name="Comma 9 4 5 3" xfId="11738" xr:uid="{97DBAD62-6B6E-4B36-BEDA-3E9C71377653}"/>
    <cellStyle name="Comma 9 4 5 3 2" xfId="22118" xr:uid="{5B2E8434-CDB6-4456-9914-5C1A52D21BA2}"/>
    <cellStyle name="Comma 9 4 5 4" xfId="23807" xr:uid="{43B1E241-E8F2-4E70-A670-726EB7856799}"/>
    <cellStyle name="Comma 9 4 5 5" xfId="16452" xr:uid="{1D690D66-5B99-40BC-A859-3606B2565E5A}"/>
    <cellStyle name="Comma 9 4 6" xfId="4932" xr:uid="{0091691E-B76B-4D47-B30A-70E1F774625F}"/>
    <cellStyle name="Comma 9 4 6 2" xfId="27139" xr:uid="{03F91043-8AF1-4A18-845A-F17760B2E279}"/>
    <cellStyle name="Comma 9 4 6 3" xfId="26023" xr:uid="{60957D1F-98E5-47F2-8A98-70467DECF462}"/>
    <cellStyle name="Comma 9 4 6 4" xfId="14224" xr:uid="{5C397A5E-5721-42D2-9020-F116BDBE3D50}"/>
    <cellStyle name="Comma 9 4 7" xfId="6677" xr:uid="{BF37F11C-F416-4874-9EC2-E625A9DD0D55}"/>
    <cellStyle name="Comma 9 4 7 2" xfId="25855" xr:uid="{6DBE41EF-36D8-4C35-8416-709ECA033017}"/>
    <cellStyle name="Comma 9 4 7 3" xfId="27648" xr:uid="{12019546-0995-48DF-B220-09A66AC498C8}"/>
    <cellStyle name="Comma 9 4 7 4" xfId="17057" xr:uid="{32AF84CE-B18D-464C-A70E-6DE5EC154F9A}"/>
    <cellStyle name="Comma 9 4 8" xfId="9510" xr:uid="{9CB2F9B3-66D1-40D1-952E-C5E337CE3155}"/>
    <cellStyle name="Comma 9 4 8 2" xfId="19890" xr:uid="{EACFA2CD-C989-4EFF-B1E9-0B93E72AA165}"/>
    <cellStyle name="Comma 9 4 9" xfId="23379" xr:uid="{DC4BC53C-6F1B-438D-AE51-C463E2080EF4}"/>
    <cellStyle name="Comma 9 5" xfId="544" xr:uid="{00000000-0005-0000-0000-000031030000}"/>
    <cellStyle name="Comma 9 5 10" xfId="13596" xr:uid="{83B15E35-6B93-4D49-AEF8-1630BB09035E}"/>
    <cellStyle name="Comma 9 5 2" xfId="1835" xr:uid="{00000000-0005-0000-0000-000032030000}"/>
    <cellStyle name="Comma 9 5 2 2" xfId="23871" xr:uid="{DCC8170A-53AF-458D-A295-81F5DBDF94FB}"/>
    <cellStyle name="Comma 9 5 2 2 2" xfId="29733" xr:uid="{4EE9F0A9-B64B-4BBC-877F-5C2DC9EA782C}"/>
    <cellStyle name="Comma 9 5 2 2 2 2" xfId="30816" xr:uid="{7DDDB3C0-0AA8-429A-9485-C1BA4A808B64}"/>
    <cellStyle name="Comma 9 5 2 3" xfId="25739" xr:uid="{BD4F76CC-DB4F-408A-9F04-DD94FC6E59F4}"/>
    <cellStyle name="Comma 9 5 2 4" xfId="30061"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3" xr:uid="{8A7F21B0-5A5D-4C74-B81C-486ACD5191D6}"/>
    <cellStyle name="Comma 9 5 5 2 2" xfId="19573" xr:uid="{E6AFE00C-408F-49CE-97BB-B98173877846}"/>
    <cellStyle name="Comma 9 5 5 2 3" xfId="31087" xr:uid="{2CDF2188-A78B-4855-8CE4-F384313AF8EE}"/>
    <cellStyle name="Comma 9 5 5 2 4" xfId="30815" xr:uid="{A68B76D1-A43A-4AAC-9BB7-E9A4D4A197E0}"/>
    <cellStyle name="Comma 9 5 5 3" xfId="12026" xr:uid="{5D6BBF46-0E92-42E9-8FE6-45DB54368DB5}"/>
    <cellStyle name="Comma 9 5 5 3 2" xfId="22406" xr:uid="{BDC8279A-D582-4486-AC4B-D513E2A5B65C}"/>
    <cellStyle name="Comma 9 5 5 4" xfId="16740" xr:uid="{537E17A7-7BE3-4DD4-B5E0-334C97CB41B1}"/>
    <cellStyle name="Comma 9 5 6" xfId="4933" xr:uid="{3BEECAB2-096E-478B-8733-052CC5DA46D1}"/>
    <cellStyle name="Comma 9 5 6 2" xfId="14225" xr:uid="{132FD597-578A-4B73-932F-F8193B464CB5}"/>
    <cellStyle name="Comma 9 5 7" xfId="6678" xr:uid="{C13BDEBE-EC6F-4B5B-B3FF-187FD5333AD1}"/>
    <cellStyle name="Comma 9 5 7 2" xfId="17058" xr:uid="{640FFE14-AE5F-4D33-94EA-47F986E50348}"/>
    <cellStyle name="Comma 9 5 8" xfId="9511" xr:uid="{A92927A1-ABCD-49F8-9AAF-A2700459F7EF}"/>
    <cellStyle name="Comma 9 5 8 2" xfId="19891" xr:uid="{6FC0863A-4F9B-40B6-857E-4D242A7598FA}"/>
    <cellStyle name="Comma 9 5 9" xfId="25536" xr:uid="{D2C37B91-35F4-4516-8914-A4B4F52CA9F9}"/>
    <cellStyle name="Comma 9 6" xfId="1837" xr:uid="{00000000-0005-0000-0000-000035030000}"/>
    <cellStyle name="Comma 9 6 2" xfId="2879" xr:uid="{00000000-0005-0000-0000-00006D020000}"/>
    <cellStyle name="Comma 9 6 2 2" xfId="7996" xr:uid="{F8DF9D05-4BF2-44A5-8B37-515E769FFBD5}"/>
    <cellStyle name="Comma 9 6 2 2 2" xfId="28511" xr:uid="{72FA9D96-51E4-4F4A-978B-4A85F827A191}"/>
    <cellStyle name="Comma 9 6 2 2 2 2" xfId="31206" xr:uid="{AC86CCF5-87B5-486C-A95D-B373481C3E5D}"/>
    <cellStyle name="Comma 9 6 2 2 2 3" xfId="30817" xr:uid="{A3D88B5A-1B43-49B3-A188-71217E96AF43}"/>
    <cellStyle name="Comma 9 6 2 2 3" xfId="28127" xr:uid="{13D8EEBD-E61C-47F1-8E6D-4914C778CF50}"/>
    <cellStyle name="Comma 9 6 2 2 4" xfId="18376" xr:uid="{2FBE579A-0724-40CE-A96C-AE6C5A8A6738}"/>
    <cellStyle name="Comma 9 6 2 3" xfId="10829" xr:uid="{117361D7-DE3B-48DA-A416-490B2DBE8F56}"/>
    <cellStyle name="Comma 9 6 2 3 2" xfId="21209" xr:uid="{4B1EFDCC-AF3A-4AA3-A4B3-4EA13FEE091E}"/>
    <cellStyle name="Comma 9 6 2 4" xfId="23706" xr:uid="{52309564-43A7-44AD-ACC3-88FC48623B4F}"/>
    <cellStyle name="Comma 9 6 2 5" xfId="15543" xr:uid="{A5167BCE-42C2-4F06-B756-5F61D70AB861}"/>
    <cellStyle name="Comma 9 6 3" xfId="3700" xr:uid="{00000000-0005-0000-0000-000035030000}"/>
    <cellStyle name="Comma 9 6 4" xfId="5657" xr:uid="{F0889DBC-5892-417F-8EE7-FA192F9E9925}"/>
    <cellStyle name="Comma 9 6 4 2" xfId="29767" xr:uid="{B3881E7F-EA6D-4505-A0C2-F6197E7FCB7D}"/>
    <cellStyle name="Comma 9 6 5" xfId="24582" xr:uid="{56AB86CB-57DE-41F5-A230-5CEEE65EC711}"/>
    <cellStyle name="Comma 9 6 6" xfId="13377" xr:uid="{9075C2A9-E0C7-42DA-8F05-B5C16EE5D13C}"/>
    <cellStyle name="Comma 9 7" xfId="1838" xr:uid="{00000000-0005-0000-0000-000036030000}"/>
    <cellStyle name="Comma 9 7 2" xfId="2479" xr:uid="{00000000-0005-0000-0000-00006E020000}"/>
    <cellStyle name="Comma 9 7 2 2" xfId="7604" xr:uid="{D5B135C5-3CB5-4DF1-B349-0B52A0BC6519}"/>
    <cellStyle name="Comma 9 7 2 2 2" xfId="17984" xr:uid="{839A207B-8E9A-435A-B9A2-4DB69BB8C548}"/>
    <cellStyle name="Comma 9 7 2 3" xfId="10437" xr:uid="{7A2A9931-09CA-4C00-8628-5260613B428F}"/>
    <cellStyle name="Comma 9 7 2 3 2" xfId="20817" xr:uid="{BB635F78-7B5F-469E-A4E1-A95E414DCC15}"/>
    <cellStyle name="Comma 9 7 2 4" xfId="27707" xr:uid="{E697571F-732E-4AA2-8232-8ADA520FD7E3}"/>
    <cellStyle name="Comma 9 7 2 5" xfId="27042" xr:uid="{2C8384A5-EDEB-4BC1-BCE6-5F8E40BA29C5}"/>
    <cellStyle name="Comma 9 7 2 6" xfId="15151" xr:uid="{5BA22906-1C66-4AAA-9480-D2A998B67ED2}"/>
    <cellStyle name="Comma 9 7 3" xfId="3658" xr:uid="{00000000-0005-0000-0000-000036030000}"/>
    <cellStyle name="Comma 9 7 4" xfId="5658" xr:uid="{30261AFC-BC09-4145-A1C1-20C674F34240}"/>
    <cellStyle name="Comma 9 7 4 2" xfId="29865" xr:uid="{F821CFCD-FFB9-4C80-B833-DA30AE5E5A8C}"/>
    <cellStyle name="Comma 9 7 5" xfId="24923" xr:uid="{29E6EB39-4CF9-46EE-BB9A-ACC34553CA10}"/>
    <cellStyle name="Comma 9 7 6" xfId="12867" xr:uid="{B716D2F0-27D6-45B7-9D21-02D2AFFE409C}"/>
    <cellStyle name="Comma 9 8" xfId="1818" xr:uid="{00000000-0005-0000-0000-000037030000}"/>
    <cellStyle name="Comma 9 8 2" xfId="2173" xr:uid="{00000000-0005-0000-0000-000055020000}"/>
    <cellStyle name="Comma 9 8 2 2" xfId="7300" xr:uid="{0681815D-DA0A-44AC-B63D-096C72FAF05F}"/>
    <cellStyle name="Comma 9 8 2 2 2" xfId="17680" xr:uid="{4E66BBA4-5680-4D52-8C98-7FD554A826E1}"/>
    <cellStyle name="Comma 9 8 2 3" xfId="10133" xr:uid="{8A8E8938-B03B-4A5B-B9C5-378A6A3693A6}"/>
    <cellStyle name="Comma 9 8 2 3 2" xfId="20513" xr:uid="{50971F9A-6718-488A-A0F2-E7DA43E14EA9}"/>
    <cellStyle name="Comma 9 8 2 4" xfId="27924" xr:uid="{0F5FA70B-01F5-4593-A104-BDD6E3273FAB}"/>
    <cellStyle name="Comma 9 8 2 5" xfId="25963" xr:uid="{B66DC2D6-5D54-4F8E-82C0-EC4FEB159109}"/>
    <cellStyle name="Comma 9 8 2 6" xfId="14847" xr:uid="{80F29169-2463-4D00-9FF7-78830790E047}"/>
    <cellStyle name="Comma 9 8 3" xfId="3545" xr:uid="{00000000-0005-0000-0000-000037030000}"/>
    <cellStyle name="Comma 9 8 4" xfId="25253" xr:uid="{002E24B2-B2C8-44B9-8713-3DE11B6D9157}"/>
    <cellStyle name="Comma 9 9" xfId="3876" xr:uid="{843F6AD1-FCB4-445A-AA8D-FE1C9F50769F}"/>
    <cellStyle name="Comma 9 9 2" xfId="8708" xr:uid="{95A34064-24CD-4754-9807-8A57438B2F68}"/>
    <cellStyle name="Comma 9 9 2 2" xfId="19088" xr:uid="{7555BDD1-0452-4A18-A1C8-2D9D28563F51}"/>
    <cellStyle name="Comma 9 9 3" xfId="11541" xr:uid="{6B5AB9F2-6D06-45A2-91F3-BB97F134CEA2}"/>
    <cellStyle name="Comma 9 9 3 2" xfId="21921" xr:uid="{5C5B9B25-98D4-49A4-940B-809F1F4D44DD}"/>
    <cellStyle name="Comma 9 9 4" xfId="28053" xr:uid="{86BCF2E4-A5F7-4B4D-9E16-0B7509DA28D2}"/>
    <cellStyle name="Comma 9 9 5" xfId="28682" xr:uid="{7A68E2DD-3DD2-483A-8D01-3717E66A3056}"/>
    <cellStyle name="Comma 9 9 6" xfId="16255" xr:uid="{C6FC2547-1541-496E-83B5-C02EE9239EC9}"/>
    <cellStyle name="Currency" xfId="545" builtinId="4"/>
    <cellStyle name="Currency 10" xfId="9512" xr:uid="{E689EB5D-FEBE-4207-8328-F59950977F17}"/>
    <cellStyle name="Currency 10 2" xfId="19892" xr:uid="{2B6095D5-BCD8-4CCD-85E7-EE646FEB2A7C}"/>
    <cellStyle name="Currency 11" xfId="31725" xr:uid="{50C09DAD-7BB7-4B5C-917D-B69F3EB82B30}"/>
    <cellStyle name="Currency 12" xfId="31726"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2" xr:uid="{F33B5A7B-A6F4-4F39-9943-AAAD1FE7791C}"/>
    <cellStyle name="Currency 2 2 2 2 2" xfId="29675" xr:uid="{8A10BD16-5AEB-494E-881F-7E0D230EA123}"/>
    <cellStyle name="Currency 2 2 2 3" xfId="25760" xr:uid="{8F717FAC-E6A7-4309-961E-F4148D0E234D}"/>
    <cellStyle name="Currency 2 2 3" xfId="1841" xr:uid="{00000000-0005-0000-0000-00003C030000}"/>
    <cellStyle name="Currency 2 2 3 2" xfId="31310" xr:uid="{7BFE6CF7-9CFB-4E56-9502-51B9DDDA54DC}"/>
    <cellStyle name="Currency 2 2 3 3" xfId="31261" xr:uid="{1228AB1E-3502-40BF-A461-A45B15291AD2}"/>
    <cellStyle name="Currency 2 2 4" xfId="1839" xr:uid="{00000000-0005-0000-0000-00003D030000}"/>
    <cellStyle name="Currency 2 2 5" xfId="30403" xr:uid="{6C56C78C-CF80-400B-8AD4-5EA478965CBC}"/>
    <cellStyle name="Currency 2 2 5 2" xfId="30445" xr:uid="{52EAF437-DE7B-45B5-A79E-F2F09DDEC780}"/>
    <cellStyle name="Currency 2 2 6" xfId="31732" xr:uid="{B1431204-32C2-4525-9311-376EB91B9E68}"/>
    <cellStyle name="Currency 2 3" xfId="548" xr:uid="{00000000-0005-0000-0000-00003E030000}"/>
    <cellStyle name="Currency 2 4" xfId="549" xr:uid="{00000000-0005-0000-0000-00003F030000}"/>
    <cellStyle name="Currency 2 4 10" xfId="27031" xr:uid="{E2BB59DD-EAC6-4905-8F26-36D6C8445F5A}"/>
    <cellStyle name="Currency 2 4 11" xfId="14227"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1" xr:uid="{6B07941A-733F-4265-B589-986D489FB7FB}"/>
    <cellStyle name="Currency 2 4 2 5 2" xfId="17061" xr:uid="{A75C8787-838D-458D-9893-435FAFB16D29}"/>
    <cellStyle name="Currency 2 4 2 6" xfId="9514" xr:uid="{4A2CCE91-071D-4DFC-94AA-3F311A8B76DD}"/>
    <cellStyle name="Currency 2 4 2 6 2" xfId="19894" xr:uid="{F9F12B49-8742-44E9-86C5-23FD4B485300}"/>
    <cellStyle name="Currency 2 4 2 7" xfId="25184" xr:uid="{8C613C50-0C1C-451F-91C4-8486798283CE}"/>
    <cellStyle name="Currency 2 4 2 8" xfId="14228" xr:uid="{F0C44351-F905-47A4-AD58-729DEE0B4430}"/>
    <cellStyle name="Currency 2 4 3" xfId="1846" xr:uid="{00000000-0005-0000-0000-000044030000}"/>
    <cellStyle name="Currency 2 4 3 2" xfId="31311" xr:uid="{63EA3BD5-D743-4D3E-B117-DC4C143B3472}"/>
    <cellStyle name="Currency 2 4 3 3" xfId="31270" xr:uid="{143BD92B-F210-4D52-85D1-C1196C82AA7E}"/>
    <cellStyle name="Currency 2 4 4" xfId="1847" xr:uid="{00000000-0005-0000-0000-000045030000}"/>
    <cellStyle name="Currency 2 4 5" xfId="1842" xr:uid="{00000000-0005-0000-0000-000046030000}"/>
    <cellStyle name="Currency 2 4 6" xfId="6680" xr:uid="{8CFBB05E-FC06-4B48-9CB7-78AB3B06959E}"/>
    <cellStyle name="Currency 2 4 6 2" xfId="17060" xr:uid="{24208534-EA6E-486C-9511-89CD5A46A0BC}"/>
    <cellStyle name="Currency 2 4 6 3" xfId="29820" xr:uid="{7495F884-4559-4BB6-B6DD-02CAC4FD0E91}"/>
    <cellStyle name="Currency 2 4 7" xfId="9513" xr:uid="{E9C1AF90-268C-4F7A-A2C6-48777BDDBCCB}"/>
    <cellStyle name="Currency 2 4 7 2" xfId="19893" xr:uid="{58A25324-231A-479A-B501-749E4161E97F}"/>
    <cellStyle name="Currency 2 4 8" xfId="24632" xr:uid="{27BCA51D-A890-4632-B002-5D71C0530BA5}"/>
    <cellStyle name="Currency 2 4 9" xfId="22900" xr:uid="{F015D0BA-F72C-4632-855D-37F062B28834}"/>
    <cellStyle name="Currency 2 5" xfId="1848" xr:uid="{00000000-0005-0000-0000-000047030000}"/>
    <cellStyle name="Currency 2 5 2" xfId="31272" xr:uid="{C9960BEB-433F-4D8A-AB3D-38B8005C5B97}"/>
    <cellStyle name="Currency 2 5 3" xfId="31312" xr:uid="{17E81078-713B-441E-8C51-6F85DC0B3771}"/>
    <cellStyle name="Currency 2 5 4" xfId="31254" xr:uid="{71529EA7-54A6-4052-B414-B4F635F70A11}"/>
    <cellStyle name="Currency 2 6" xfId="30402" xr:uid="{BCAB48D8-82F5-4F43-A322-3E67DE7472E1}"/>
    <cellStyle name="Currency 2 6 2" xfId="31260" xr:uid="{E8739B1A-634F-45BD-BCE4-041B23EE0F95}"/>
    <cellStyle name="Currency 2 7" xfId="31731" xr:uid="{64F74D17-D806-4C43-B557-ADB798BEED05}"/>
    <cellStyle name="Currency 3" xfId="551" xr:uid="{00000000-0005-0000-0000-000048030000}"/>
    <cellStyle name="Currency 3 10" xfId="30619" xr:uid="{CC98C09A-FB90-4F09-8713-CE67BE1C4FA6}"/>
    <cellStyle name="Currency 3 11" xfId="30917" xr:uid="{AC79C766-96F4-4BB0-9D53-CAD075CD5FB9}"/>
    <cellStyle name="Currency 3 12" xfId="31730" xr:uid="{BBB3409B-21CA-4FEF-99F6-CD30D3F98184}"/>
    <cellStyle name="Currency 3 2" xfId="552" xr:uid="{00000000-0005-0000-0000-000049030000}"/>
    <cellStyle name="Currency 3 2 2" xfId="1850" xr:uid="{00000000-0005-0000-0000-00004A030000}"/>
    <cellStyle name="Currency 3 2 2 2" xfId="30603" xr:uid="{87CC1BB8-D490-4CBA-AE62-52158B1BF23D}"/>
    <cellStyle name="Currency 3 2 2 2 2" xfId="30819" xr:uid="{0C94806D-7676-421F-9E69-D685AFF23599}"/>
    <cellStyle name="Currency 3 2 2 3" xfId="30564" xr:uid="{1EE52B54-EC85-4641-BC5E-D5D513A14121}"/>
    <cellStyle name="Currency 3 2 2 4" xfId="30930" xr:uid="{9104C6C5-305B-4CE0-B9BE-66CC40287E6D}"/>
    <cellStyle name="Currency 3 2 3" xfId="1851" xr:uid="{00000000-0005-0000-0000-00004B030000}"/>
    <cellStyle name="Currency 3 2 3 2" xfId="30614" xr:uid="{2D020D6F-B1E2-42BA-9525-8CD612C11686}"/>
    <cellStyle name="Currency 3 2 3 2 2" xfId="30820" xr:uid="{793F920B-E972-4134-AAFB-C8B0826B0E0C}"/>
    <cellStyle name="Currency 3 2 3 3" xfId="30575" xr:uid="{B4E6E47A-8B2C-4E61-BB8D-30D9C4F7C82A}"/>
    <cellStyle name="Currency 3 2 3 4" xfId="30941" xr:uid="{F852420D-7AB5-4DD1-92DF-D97324C12DE3}"/>
    <cellStyle name="Currency 3 2 4" xfId="1849" xr:uid="{00000000-0005-0000-0000-00004C030000}"/>
    <cellStyle name="Currency 3 2 4 2" xfId="30556" xr:uid="{143D821B-A1E5-45AA-8D28-FA09A9A6E54E}"/>
    <cellStyle name="Currency 3 2 4 2 2" xfId="30821" xr:uid="{5A603EFF-9CB2-4DC6-9418-67911C9EF2AE}"/>
    <cellStyle name="Currency 3 2 5" xfId="6682" xr:uid="{4FCFE811-3755-46F4-8803-2EFC844A90DA}"/>
    <cellStyle name="Currency 3 2 5 2" xfId="17062" xr:uid="{1F927C96-6E01-4C40-9B2D-7222789598FC}"/>
    <cellStyle name="Currency 3 2 5 2 2" xfId="30818" xr:uid="{82416E93-F733-465F-9221-BF5CA319CA6B}"/>
    <cellStyle name="Currency 3 2 5 3" xfId="30446" xr:uid="{CFB4445B-2822-44EE-97D3-586E0F3CB5E1}"/>
    <cellStyle name="Currency 3 2 6" xfId="9515" xr:uid="{A25B73E7-4A18-4EDD-982A-FC35F1B762F1}"/>
    <cellStyle name="Currency 3 2 6 2" xfId="19895" xr:uid="{FCE94371-A497-4F1A-B43C-D5DF03027CDF}"/>
    <cellStyle name="Currency 3 2 7" xfId="25616" xr:uid="{E1682AC9-7E11-46F4-8DF3-337BFBCF6CAC}"/>
    <cellStyle name="Currency 3 2 8" xfId="14229" xr:uid="{ADDB2CFA-D549-4A22-A71D-B2AEB10EA70D}"/>
    <cellStyle name="Currency 3 3" xfId="30412" xr:uid="{D9261D7C-4BB0-4F23-8A7D-89513C8C9F65}"/>
    <cellStyle name="Currency 3 4" xfId="30413" xr:uid="{56B42A0C-41FC-4CE6-B7AD-37115BE76475}"/>
    <cellStyle name="Currency 3 4 2" xfId="30447" xr:uid="{FAFC5492-58AD-4064-AA46-E99FA44DE317}"/>
    <cellStyle name="Currency 3 4 2 2" xfId="30604" xr:uid="{26A558A6-6954-4BC7-9B2E-CB04CA19DF15}"/>
    <cellStyle name="Currency 3 4 2 2 2" xfId="30822" xr:uid="{BAD0F4FB-A620-4584-9052-59B615478FE4}"/>
    <cellStyle name="Currency 3 4 2 3" xfId="30565" xr:uid="{CF89AC64-B129-47C4-9033-859EF82BC59F}"/>
    <cellStyle name="Currency 3 4 2 4" xfId="30931" xr:uid="{BFD1A78F-8924-435D-8C6C-0D4901C78012}"/>
    <cellStyle name="Currency 3 4 3" xfId="30557" xr:uid="{20CD84F8-EDE8-4AF4-B532-A3E1B5109EF4}"/>
    <cellStyle name="Currency 3 4 3 2" xfId="30634" xr:uid="{DF88B98C-68E1-47F3-A338-2C5D7520D934}"/>
    <cellStyle name="Currency 3 4 3 3" xfId="30944" xr:uid="{45BC16B4-B7BF-4099-8716-EADE89E871F5}"/>
    <cellStyle name="Currency 3 4 4" xfId="30590" xr:uid="{68808DD4-EE59-4BA1-BF12-A45A21B1D415}"/>
    <cellStyle name="Currency 3 4 5" xfId="30623" xr:uid="{D16E1CA0-3C3A-427D-9FC3-9BB85E6A1553}"/>
    <cellStyle name="Currency 3 4 6" xfId="30921" xr:uid="{FAD81B93-BBB8-43D5-BD80-94DF096C6A51}"/>
    <cellStyle name="Currency 3 5" xfId="30414" xr:uid="{81863DDD-1FEA-49F1-AEA7-615BE80C86A1}"/>
    <cellStyle name="Currency 3 5 2" xfId="30448" xr:uid="{CE9DCB24-732B-4ADA-857C-6F58DD618B77}"/>
    <cellStyle name="Currency 3 5 2 2" xfId="30605" xr:uid="{34227F4F-8C86-4B60-BC19-C90512E35E07}"/>
    <cellStyle name="Currency 3 5 2 2 2" xfId="30823" xr:uid="{239D24BD-EA61-4223-A6AC-E2D0B4B19C16}"/>
    <cellStyle name="Currency 3 5 2 3" xfId="30566" xr:uid="{DD97E0D8-3A98-41BE-B0BE-039F013CA0A8}"/>
    <cellStyle name="Currency 3 5 2 4" xfId="30932" xr:uid="{7558C0CC-CC3C-48DB-873C-E663906AD405}"/>
    <cellStyle name="Currency 3 5 3" xfId="30591" xr:uid="{06599778-836F-4CFE-92BA-FDF17CE2D98E}"/>
    <cellStyle name="Currency 3 5 3 2" xfId="30635" xr:uid="{2D11F2B4-9C32-4FD4-856C-702A205F961B}"/>
    <cellStyle name="Currency 3 5 3 3" xfId="30945" xr:uid="{DF42840B-E34C-485E-9570-C84EC1F5ECCC}"/>
    <cellStyle name="Currency 3 5 4" xfId="30624" xr:uid="{DFF81114-405C-4BD9-882E-3E6DCC627BBA}"/>
    <cellStyle name="Currency 3 5 5" xfId="30922" xr:uid="{889487E8-CDE1-4124-A152-07293079280A}"/>
    <cellStyle name="Currency 3 6" xfId="30555" xr:uid="{E6F281E3-0276-4ECA-AC9C-37A1F772038D}"/>
    <cellStyle name="Currency 3 7" xfId="30572" xr:uid="{5086352A-41FE-4853-9FBE-0A6014B61D30}"/>
    <cellStyle name="Currency 3 7 2" xfId="30611" xr:uid="{7367140C-062D-4451-8ECD-8EE326D93E2A}"/>
    <cellStyle name="Currency 3 7 3" xfId="30630" xr:uid="{EE3C1B3E-C238-41D4-83A6-0E95DA0C6E18}"/>
    <cellStyle name="Currency 3 7 4" xfId="30937" xr:uid="{95BC5195-8BFF-481F-A698-758C4BBDB773}"/>
    <cellStyle name="Currency 3 8" xfId="30545" xr:uid="{0CD1A085-9703-4560-91E9-56A6256AB4B6}"/>
    <cellStyle name="Currency 3 9" xfId="30576" xr:uid="{DB854ECE-A65B-4464-A0DC-C7561B51E415}"/>
    <cellStyle name="Currency 4" xfId="553" xr:uid="{00000000-0005-0000-0000-00004D030000}"/>
    <cellStyle name="Currency 4 10" xfId="554" xr:uid="{00000000-0005-0000-0000-00004E030000}"/>
    <cellStyle name="Currency 4 10 10" xfId="12681" xr:uid="{C89A52B3-84DE-4D56-AB19-F2222440D6C3}"/>
    <cellStyle name="Currency 4 10 2" xfId="1854" xr:uid="{00000000-0005-0000-0000-00004F030000}"/>
    <cellStyle name="Currency 4 10 2 2" xfId="3083" xr:uid="{00000000-0005-0000-0000-000075020000}"/>
    <cellStyle name="Currency 4 10 2 2 2" xfId="8163" xr:uid="{7A792EC4-ACE5-466A-BF18-DA894CE6B7E6}"/>
    <cellStyle name="Currency 4 10 2 2 2 2" xfId="18543" xr:uid="{82EF5D85-311B-4726-91D4-7AEA7459CB9A}"/>
    <cellStyle name="Currency 4 10 2 2 3" xfId="10996" xr:uid="{18F09CAA-3970-48F4-8028-B9700EEADCCB}"/>
    <cellStyle name="Currency 4 10 2 2 3 2" xfId="21376" xr:uid="{FBE3B2B8-BF65-4F7D-810C-65B197035DF8}"/>
    <cellStyle name="Currency 4 10 2 2 4" xfId="28668" xr:uid="{6B3573D9-B002-4527-BE7A-14C87DB37E3F}"/>
    <cellStyle name="Currency 4 10 2 2 5" xfId="28002" xr:uid="{3458A60A-E96B-4782-9C92-3C1E6BE08ED3}"/>
    <cellStyle name="Currency 4 10 2 2 6" xfId="15710" xr:uid="{EE4DF844-B7A5-4C38-8430-F6129C4964E3}"/>
    <cellStyle name="Currency 4 10 2 3" xfId="2051" xr:uid="{00000000-0005-0000-0000-00004F030000}"/>
    <cellStyle name="Currency 4 10 2 4" xfId="5659" xr:uid="{A2AAE002-0A20-488C-9C52-4228652B0BF6}"/>
    <cellStyle name="Currency 4 10 2 4 2" xfId="29780" xr:uid="{BF8FBF9C-A9AE-4570-B79D-C7C876F315A5}"/>
    <cellStyle name="Currency 4 10 2 5" xfId="25409" xr:uid="{B0582985-45F2-4C4B-80A7-F2EC0648FFB9}"/>
    <cellStyle name="Currency 4 10 2 6" xfId="13597" xr:uid="{22E4A5B0-9FF4-47B3-85B5-231E69F48698}"/>
    <cellStyle name="Currency 4 10 3" xfId="1855" xr:uid="{00000000-0005-0000-0000-000050030000}"/>
    <cellStyle name="Currency 4 10 3 2" xfId="24733" xr:uid="{CA990BB0-C204-4B40-886F-F2954B0D0D94}"/>
    <cellStyle name="Currency 4 10 3 3" xfId="24530" xr:uid="{7D6C6936-280A-4C1C-8BFF-53EA962C5745}"/>
    <cellStyle name="Currency 4 10 3 4" xfId="30062" xr:uid="{40918CAD-B437-47A8-B12D-997B4568D142}"/>
    <cellStyle name="Currency 4 10 3 5" xfId="29664" xr:uid="{67C50BD9-2CAF-4C73-BD9D-C799CBCDBB6B}"/>
    <cellStyle name="Currency 4 10 4" xfId="1853" xr:uid="{00000000-0005-0000-0000-000051030000}"/>
    <cellStyle name="Currency 4 10 4 2" xfId="24283" xr:uid="{ED9A845B-35BA-45AD-AF0D-05D9F0ECF894}"/>
    <cellStyle name="Currency 4 10 4 3" xfId="23778" xr:uid="{D5B3556B-A73E-4DB9-A41F-1F71F0BEC923}"/>
    <cellStyle name="Currency 4 10 5" xfId="4135" xr:uid="{28316C04-2271-4F96-8382-FEA953367420}"/>
    <cellStyle name="Currency 4 10 5 2" xfId="8907" xr:uid="{21AE18FF-01CE-414B-8875-3BAD9B9FCB74}"/>
    <cellStyle name="Currency 4 10 5 2 2" xfId="19287" xr:uid="{9966A440-B95F-4ADC-9324-D570952B48A6}"/>
    <cellStyle name="Currency 4 10 5 2 3" xfId="31017" xr:uid="{0871327B-F0E4-4A2A-83E5-48144795B73F}"/>
    <cellStyle name="Currency 4 10 5 2 4" xfId="30824" xr:uid="{F6878F02-5380-4822-B59B-FA3551951465}"/>
    <cellStyle name="Currency 4 10 5 3" xfId="11740" xr:uid="{8EDF15E3-3BF4-4105-81C3-E58B929AF5B2}"/>
    <cellStyle name="Currency 4 10 5 3 2" xfId="22120" xr:uid="{567DDC84-5198-4391-AC59-3C901AD1288D}"/>
    <cellStyle name="Currency 4 10 5 4" xfId="25950" xr:uid="{60920962-F1EA-43F0-A991-A08232A9634E}"/>
    <cellStyle name="Currency 4 10 5 5" xfId="28206" xr:uid="{D87AB717-F7E9-4807-B0A8-76E8CF9660A8}"/>
    <cellStyle name="Currency 4 10 5 6" xfId="16454" xr:uid="{B11E6810-51CE-4318-A490-C1192DB9235C}"/>
    <cellStyle name="Currency 4 10 6" xfId="4936" xr:uid="{F803A6F7-BC98-40BE-B52A-DDBD368BD4A7}"/>
    <cellStyle name="Currency 4 10 6 2" xfId="28037" xr:uid="{24DF6FA4-CC8D-41D8-A018-9EF7C39184F9}"/>
    <cellStyle name="Currency 4 10 6 3" xfId="28438" xr:uid="{BE24D556-7083-4982-A77C-092D2A3B50D3}"/>
    <cellStyle name="Currency 4 10 6 4" xfId="14231" xr:uid="{77673FEB-C8F7-4DBD-9C8B-128DB655EB07}"/>
    <cellStyle name="Currency 4 10 7" xfId="6684" xr:uid="{E7B1152D-13C8-4C51-99D0-C1CE86CA2672}"/>
    <cellStyle name="Currency 4 10 7 2" xfId="17064" xr:uid="{9F440BE2-68A6-4EF1-861E-6FCD31280449}"/>
    <cellStyle name="Currency 4 10 8" xfId="9517" xr:uid="{69CFF2B3-C837-4AF4-82CA-58394D59C04B}"/>
    <cellStyle name="Currency 4 10 8 2" xfId="19897" xr:uid="{2252050E-2952-4216-9021-BCEE2F54784E}"/>
    <cellStyle name="Currency 4 10 9" xfId="24281" xr:uid="{6C0D5AE9-E8ED-4663-A503-398A88041B84}"/>
    <cellStyle name="Currency 4 11" xfId="555" xr:uid="{00000000-0005-0000-0000-000052030000}"/>
    <cellStyle name="Currency 4 11 2" xfId="1857" xr:uid="{00000000-0005-0000-0000-000053030000}"/>
    <cellStyle name="Currency 4 11 2 2" xfId="25669" xr:uid="{6AE32305-D723-4F2B-9726-69A14A97E3DF}"/>
    <cellStyle name="Currency 4 11 2 2 2" xfId="29796" xr:uid="{E480E336-5C3C-44AC-9220-09707E85CE00}"/>
    <cellStyle name="Currency 4 11 2 2 2 2" xfId="30826" xr:uid="{4D352770-668B-4CB1-9BFD-BFF3A4AC1C1B}"/>
    <cellStyle name="Currency 4 11 2 3" xfId="22790" xr:uid="{5ABBA574-11C1-4A53-8D6F-81175CE6891C}"/>
    <cellStyle name="Currency 4 11 2 4" xfId="30042" xr:uid="{91030C44-997A-4D80-B0EF-B6069FB20D88}"/>
    <cellStyle name="Currency 4 11 3" xfId="1858" xr:uid="{00000000-0005-0000-0000-000054030000}"/>
    <cellStyle name="Currency 4 11 4" xfId="1856" xr:uid="{00000000-0005-0000-0000-000055030000}"/>
    <cellStyle name="Currency 4 11 5" xfId="4937" xr:uid="{BFC9E390-F889-4696-9995-875A71621CBA}"/>
    <cellStyle name="Currency 4 11 5 2" xfId="14232" xr:uid="{8AECC12D-B054-4142-9C5F-758968040410}"/>
    <cellStyle name="Currency 4 11 5 2 2" xfId="31117" xr:uid="{C0B40B35-E5C0-4FB5-9DCF-943164FD01CF}"/>
    <cellStyle name="Currency 4 11 5 2 3" xfId="30825" xr:uid="{E4F6EF9A-2249-4A18-99D1-59B07C1167CD}"/>
    <cellStyle name="Currency 4 11 6" xfId="6685" xr:uid="{0B58B3C8-2CC9-497F-8371-C9F709B7FDE3}"/>
    <cellStyle name="Currency 4 11 6 2" xfId="17065" xr:uid="{3DC1AB66-354C-4573-99AC-B2AFCBB0FB06}"/>
    <cellStyle name="Currency 4 11 7" xfId="9518" xr:uid="{8147509B-15A1-4C96-A0C2-45BD4C595CC9}"/>
    <cellStyle name="Currency 4 11 7 2" xfId="19898" xr:uid="{41CBA3BB-6B53-4097-A6A0-65C21B147329}"/>
    <cellStyle name="Currency 4 11 8" xfId="25119" xr:uid="{04ACA9BD-851F-42B7-91D0-95019CD4E73C}"/>
    <cellStyle name="Currency 4 11 9" xfId="13379" xr:uid="{F2C1A7B9-8D2A-4045-8439-6F7BD31BCAD2}"/>
    <cellStyle name="Currency 4 12" xfId="1859" xr:uid="{00000000-0005-0000-0000-000056030000}"/>
    <cellStyle name="Currency 4 12 2" xfId="2434" xr:uid="{00000000-0005-0000-0000-000077020000}"/>
    <cellStyle name="Currency 4 12 2 2" xfId="7559" xr:uid="{3D331767-DFA7-49F7-B67B-E2844C1A1125}"/>
    <cellStyle name="Currency 4 12 2 2 2" xfId="17939" xr:uid="{47AE85F2-3195-456D-AD1F-5296A0FD07A1}"/>
    <cellStyle name="Currency 4 12 2 2 2 2" xfId="31132" xr:uid="{59565F86-36CB-4BB2-8FFA-3406B5C83954}"/>
    <cellStyle name="Currency 4 12 2 2 2 3" xfId="30827" xr:uid="{CADA9377-013A-437D-AE8B-EEFEA9B1C519}"/>
    <cellStyle name="Currency 4 12 2 3" xfId="10392" xr:uid="{74AA856C-1546-48A1-902B-0B9C48E13197}"/>
    <cellStyle name="Currency 4 12 2 3 2" xfId="20772" xr:uid="{DB56C7FD-1566-4A75-8FCC-9C848565BFF6}"/>
    <cellStyle name="Currency 4 12 2 4" xfId="15106" xr:uid="{29096738-BB6A-486C-9D3B-D9E98C7DF5A2}"/>
    <cellStyle name="Currency 4 12 2 5" xfId="30449" xr:uid="{A1023E56-DF96-4373-8785-3BEA0179AB65}"/>
    <cellStyle name="Currency 4 12 3" xfId="3605" xr:uid="{00000000-0005-0000-0000-000056030000}"/>
    <cellStyle name="Currency 4 12 4" xfId="5660" xr:uid="{442882FD-A814-4225-99B5-C1E0B22554C2}"/>
    <cellStyle name="Currency 4 12 4 2" xfId="29744" xr:uid="{80832A7C-4F8F-4063-9660-3EE52C1F2BAF}"/>
    <cellStyle name="Currency 4 12 5" xfId="22760" xr:uid="{63F35A41-69FD-49A0-A60E-7B3978025D2D}"/>
    <cellStyle name="Currency 4 12 6" xfId="12821" xr:uid="{BE8AD55E-3093-4446-86E2-D073A8C1FFA1}"/>
    <cellStyle name="Currency 4 13" xfId="1860" xr:uid="{00000000-0005-0000-0000-000057030000}"/>
    <cellStyle name="Currency 4 13 2" xfId="2164" xr:uid="{00000000-0005-0000-0000-000073020000}"/>
    <cellStyle name="Currency 4 13 2 2" xfId="7291" xr:uid="{ED095754-1457-4145-9AB5-64B9CBFBC360}"/>
    <cellStyle name="Currency 4 13 2 2 2" xfId="17671" xr:uid="{8091C615-6AC9-417A-9B8D-39A46392F9F0}"/>
    <cellStyle name="Currency 4 13 2 3" xfId="10124" xr:uid="{842A2EB4-2F05-4C39-8A60-C6703A06F64D}"/>
    <cellStyle name="Currency 4 13 2 3 2" xfId="20504" xr:uid="{258F88F9-5150-4BC3-96C5-9ED93391EAFF}"/>
    <cellStyle name="Currency 4 13 2 4" xfId="28296" xr:uid="{53E75C48-0B63-4183-9B7C-D7E63C929532}"/>
    <cellStyle name="Currency 4 13 2 5" xfId="27337" xr:uid="{C17836A6-C549-4DBA-A4BB-6076037FA8EE}"/>
    <cellStyle name="Currency 4 13 2 6" xfId="14838" xr:uid="{14041440-C9DD-441B-854D-DD8735680B6E}"/>
    <cellStyle name="Currency 4 13 3" xfId="2076" xr:uid="{00000000-0005-0000-0000-000057030000}"/>
    <cellStyle name="Currency 4 13 4" xfId="23378" xr:uid="{D88FAFBE-9691-4F2E-80BC-179C5A201D6E}"/>
    <cellStyle name="Currency 4 13 4 2" xfId="29857" xr:uid="{B799D5DA-0548-4483-A7DA-59D6502F3999}"/>
    <cellStyle name="Currency 4 13 5" xfId="30000" xr:uid="{4FCFD07F-7408-4267-B201-B872777B8AC2}"/>
    <cellStyle name="Currency 4 14" xfId="1852" xr:uid="{00000000-0005-0000-0000-000058030000}"/>
    <cellStyle name="Currency 4 14 2" xfId="25802" xr:uid="{FBE6B4CA-BCAB-44EE-A7E9-70F4C6699F61}"/>
    <cellStyle name="Currency 4 14 2 2" xfId="30828" xr:uid="{08C9B446-C64D-40BA-8420-DEAE598B52CC}"/>
    <cellStyle name="Currency 4 14 2 3" xfId="30579" xr:uid="{7D39938B-7E55-4F5A-BF14-F961544A2D2A}"/>
    <cellStyle name="Currency 4 14 3" xfId="25775" xr:uid="{9A16FB8B-ADB5-4AC7-9F1A-D13AAB955871}"/>
    <cellStyle name="Currency 4 15" xfId="3880" xr:uid="{8A16B6F4-4C91-4357-9C17-F36A8BA48B18}"/>
    <cellStyle name="Currency 4 15 2" xfId="8712" xr:uid="{8EB94A9F-EF8B-4EA7-897E-FE94FBF423D5}"/>
    <cellStyle name="Currency 4 15 2 2" xfId="19092" xr:uid="{98BB6A6F-5B49-4748-8DB0-C0E4275141D6}"/>
    <cellStyle name="Currency 4 15 3" xfId="11545" xr:uid="{38A5F320-0DE0-46D5-A927-27C5471EBED7}"/>
    <cellStyle name="Currency 4 15 3 2" xfId="21925" xr:uid="{571A51F8-6074-48F7-BBB4-1AC0F039850E}"/>
    <cellStyle name="Currency 4 15 4" xfId="27294" xr:uid="{B2877688-2F6B-4368-95B5-4718C229756B}"/>
    <cellStyle name="Currency 4 15 5" xfId="26518" xr:uid="{C27C6762-C1D9-464C-B909-10F478B0DAED}"/>
    <cellStyle name="Currency 4 15 6" xfId="16259" xr:uid="{C60FEDF8-8FD8-476E-B86E-1BEECE6D3847}"/>
    <cellStyle name="Currency 4 16" xfId="4935" xr:uid="{2E48FC4A-ACA0-4D64-BB27-D26AB243475C}"/>
    <cellStyle name="Currency 4 16 2" xfId="27590" xr:uid="{7DBE2F17-F500-45BB-8C28-33AA7DF16E87}"/>
    <cellStyle name="Currency 4 16 3" xfId="26840" xr:uid="{5E6EA418-A6FA-41B7-A169-4158FC19B3FD}"/>
    <cellStyle name="Currency 4 16 4" xfId="14230" xr:uid="{E5BB4F4D-65E4-4119-89EF-B26E1F145ED9}"/>
    <cellStyle name="Currency 4 17" xfId="6683" xr:uid="{23119076-1826-438F-A532-AFC5D5908B0C}"/>
    <cellStyle name="Currency 4 17 2" xfId="17063" xr:uid="{84C8C268-56AD-4B42-9168-6A1E80FAA892}"/>
    <cellStyle name="Currency 4 18" xfId="9516" xr:uid="{DEE09A3A-0523-4291-B302-B35F22E14947}"/>
    <cellStyle name="Currency 4 18 2" xfId="19896" xr:uid="{B2E97F39-C4B4-4017-88F1-E8DB22F1FEF5}"/>
    <cellStyle name="Currency 4 19" xfId="22843" xr:uid="{CD82A28B-6BBC-4D24-BA6B-DBE201BB073F}"/>
    <cellStyle name="Currency 4 2" xfId="556" xr:uid="{00000000-0005-0000-0000-000059030000}"/>
    <cellStyle name="Currency 4 2 10" xfId="4938" xr:uid="{7CE55DFC-6AB4-49FF-B062-66C91C3D19B3}"/>
    <cellStyle name="Currency 4 2 10 2" xfId="27653" xr:uid="{B5983676-F40C-431A-A600-57A48763A5C4}"/>
    <cellStyle name="Currency 4 2 10 3" xfId="26910" xr:uid="{2AA3DBB0-A053-4C1D-ACC6-1B9B3D63B6E8}"/>
    <cellStyle name="Currency 4 2 10 4" xfId="14233" xr:uid="{D104C87A-7ABC-4ED6-A828-217CB3DD3CA6}"/>
    <cellStyle name="Currency 4 2 11" xfId="6686" xr:uid="{B5AC1A94-00AB-423D-9ED8-093C7331C0FA}"/>
    <cellStyle name="Currency 4 2 11 2" xfId="17066" xr:uid="{FA29BC29-6948-4046-9E61-620462271D69}"/>
    <cellStyle name="Currency 4 2 12" xfId="9519" xr:uid="{99278EF3-BC64-40D5-A41C-D1BBB7E92051}"/>
    <cellStyle name="Currency 4 2 12 2" xfId="19899" xr:uid="{CF63DCC8-C075-4F0E-9FCB-66AA89898ADA}"/>
    <cellStyle name="Currency 4 2 13" xfId="23305" xr:uid="{C0F291B2-0F24-468C-A470-39546BA1EA8C}"/>
    <cellStyle name="Currency 4 2 14" xfId="12419" xr:uid="{61B0A083-6D10-4333-BA5F-38A9CD77F14B}"/>
    <cellStyle name="Currency 4 2 2" xfId="557" xr:uid="{00000000-0005-0000-0000-00005A030000}"/>
    <cellStyle name="Currency 4 2 2 10" xfId="6687" xr:uid="{E924E7D5-EEB2-48A0-AB3C-FC2465E48362}"/>
    <cellStyle name="Currency 4 2 2 10 2" xfId="17067" xr:uid="{2AC6DD1D-EB61-45BE-863B-CD2611824E85}"/>
    <cellStyle name="Currency 4 2 2 11" xfId="9520" xr:uid="{E04CC9AF-519D-4284-9439-E38B1CBDB025}"/>
    <cellStyle name="Currency 4 2 2 11 2" xfId="19900" xr:uid="{179D9FE8-DC4A-4A66-90F9-01A96618D461}"/>
    <cellStyle name="Currency 4 2 2 12" xfId="24834" xr:uid="{557BFA1C-DCB3-4381-8D1D-328BAAF1BB48}"/>
    <cellStyle name="Currency 4 2 2 13" xfId="12479" xr:uid="{48380BA2-5D42-43E8-9181-C7C6489F582C}"/>
    <cellStyle name="Currency 4 2 2 2" xfId="558" xr:uid="{00000000-0005-0000-0000-00005B030000}"/>
    <cellStyle name="Currency 4 2 2 2 10" xfId="9521" xr:uid="{D7792FC4-660D-4C69-8479-83A98CBA5288}"/>
    <cellStyle name="Currency 4 2 2 2 10 2" xfId="19901" xr:uid="{F61283B0-DDE0-4A4D-8DDA-38AF6E104196}"/>
    <cellStyle name="Currency 4 2 2 2 11" xfId="23795" xr:uid="{6BFC9E81-2557-4A8A-A80C-6DBBCE540376}"/>
    <cellStyle name="Currency 4 2 2 2 12" xfId="12525" xr:uid="{BD0B3595-35FD-4A85-BCA8-12D04857AA2D}"/>
    <cellStyle name="Currency 4 2 2 2 2" xfId="1864" xr:uid="{00000000-0005-0000-0000-00005C030000}"/>
    <cellStyle name="Currency 4 2 2 2 2 2" xfId="3085" xr:uid="{00000000-0005-0000-0000-00007C020000}"/>
    <cellStyle name="Currency 4 2 2 2 2 2 2" xfId="6170" xr:uid="{3688B7CC-920A-49CE-8F5C-A63ADC39A1FD}"/>
    <cellStyle name="Currency 4 2 2 2 2 2 2 2" xfId="28275" xr:uid="{DCF2970D-8D47-4C4A-B66C-0F5DF9A0326F}"/>
    <cellStyle name="Currency 4 2 2 2 2 2 2 3" xfId="28318" xr:uid="{43DE835C-E4BB-4BA9-AE0C-0D6D1B34494B}"/>
    <cellStyle name="Currency 4 2 2 2 2 2 2 4" xfId="15712" xr:uid="{B4E63A51-BF19-41A6-A3F9-C86E5DA7D71B}"/>
    <cellStyle name="Currency 4 2 2 2 2 2 3" xfId="8165" xr:uid="{11B0660F-2B66-45A8-ABB5-D7786E6025C7}"/>
    <cellStyle name="Currency 4 2 2 2 2 2 3 2" xfId="18545" xr:uid="{3677FF65-3179-47D8-BF89-8023B736CC7B}"/>
    <cellStyle name="Currency 4 2 2 2 2 2 4" xfId="10998" xr:uid="{F4B7426D-37A2-4AD3-9108-2BF0B5D8E954}"/>
    <cellStyle name="Currency 4 2 2 2 2 2 4 2" xfId="21378" xr:uid="{E1A63A5C-6CD3-4859-A95B-383D2421C311}"/>
    <cellStyle name="Currency 4 2 2 2 2 2 5" xfId="25287" xr:uid="{3B11134B-3D6C-47C6-9D7D-3220DDA33DE8}"/>
    <cellStyle name="Currency 4 2 2 2 2 2 6" xfId="27209" xr:uid="{8F821E97-BBE8-4B19-903E-01305D917831}"/>
    <cellStyle name="Currency 4 2 2 2 2 2 7" xfId="13599" xr:uid="{2F5E4AA7-08A4-4739-9D5C-0FD9A020F792}"/>
    <cellStyle name="Currency 4 2 2 2 2 3" xfId="2692" xr:uid="{00000000-0005-0000-0000-00007B020000}"/>
    <cellStyle name="Currency 4 2 2 2 2 3 2" xfId="7816" xr:uid="{1FF16178-2B08-4E6A-AB25-0B4BFD600FA2}"/>
    <cellStyle name="Currency 4 2 2 2 2 3 2 2" xfId="28005" xr:uid="{BA6C94ED-13EE-42EF-B9BB-F915C33DECC8}"/>
    <cellStyle name="Currency 4 2 2 2 2 3 2 3" xfId="27467" xr:uid="{8236B4FE-D5FC-4F0B-9702-DB72491E0818}"/>
    <cellStyle name="Currency 4 2 2 2 2 3 2 4" xfId="18196" xr:uid="{CE04EA8D-052C-4BBD-93ED-F0D5F91FA45F}"/>
    <cellStyle name="Currency 4 2 2 2 2 3 3" xfId="10649" xr:uid="{9CFBD146-D83F-4CC8-AF4A-A9B8D5843DF2}"/>
    <cellStyle name="Currency 4 2 2 2 2 3 3 2" xfId="21029" xr:uid="{4AFCC743-FA0D-4F2A-94CB-96E5BC9C847F}"/>
    <cellStyle name="Currency 4 2 2 2 2 3 4" xfId="24058" xr:uid="{C57C7806-3BB8-4151-AFF1-2022B9C2BAA7}"/>
    <cellStyle name="Currency 4 2 2 2 2 3 5" xfId="15363" xr:uid="{C5369981-2202-4D8C-9F0D-B27E3412C25A}"/>
    <cellStyle name="Currency 4 2 2 2 2 4" xfId="3702" xr:uid="{00000000-0005-0000-0000-00005C030000}"/>
    <cellStyle name="Currency 4 2 2 2 2 4 2" xfId="26598" xr:uid="{F886625C-0AFC-492F-A3D1-E841A6F7365F}"/>
    <cellStyle name="Currency 4 2 2 2 2 4 3" xfId="26880" xr:uid="{F81CAD20-DEED-47B7-BD1C-8459B3A8B952}"/>
    <cellStyle name="Currency 4 2 2 2 2 5" xfId="4271" xr:uid="{DB678E1F-F1EB-415D-8189-981646C9AD72}"/>
    <cellStyle name="Currency 4 2 2 2 2 5 2" xfId="9043" xr:uid="{A997A002-51DC-428D-9D9A-8390B6CA7F20}"/>
    <cellStyle name="Currency 4 2 2 2 2 5 2 2" xfId="19423" xr:uid="{5779248A-0167-4B0D-97F6-18172432DF5A}"/>
    <cellStyle name="Currency 4 2 2 2 2 5 2 3" xfId="31047" xr:uid="{3B7AB140-6A10-4BC0-BE67-072D624912D8}"/>
    <cellStyle name="Currency 4 2 2 2 2 5 2 4" xfId="30829" xr:uid="{841903E7-109E-4832-AD2D-F43F3855F60D}"/>
    <cellStyle name="Currency 4 2 2 2 2 5 3" xfId="11876" xr:uid="{B570B061-A6FE-4BE4-8262-8A3A437A7EC0}"/>
    <cellStyle name="Currency 4 2 2 2 2 5 3 2" xfId="22256" xr:uid="{549C98A1-7C4B-4065-9044-14CFB49B77DC}"/>
    <cellStyle name="Currency 4 2 2 2 2 5 4" xfId="27520" xr:uid="{0E0B8DDC-1564-46C0-BC44-A2A8C5F7C96A}"/>
    <cellStyle name="Currency 4 2 2 2 2 5 5" xfId="27602" xr:uid="{69244FEA-B661-4569-8F52-94339BC4842D}"/>
    <cellStyle name="Currency 4 2 2 2 2 5 6" xfId="16590" xr:uid="{A45FA4F4-052B-49EC-A1CC-7DEE362FD4CB}"/>
    <cellStyle name="Currency 4 2 2 2 2 6" xfId="5663" xr:uid="{BF7DF391-C85B-4BD0-A2FA-E856C1E1B837}"/>
    <cellStyle name="Currency 4 2 2 2 2 6 2" xfId="29726" xr:uid="{D4F02699-9D7A-4636-8246-722EE6D50577}"/>
    <cellStyle name="Currency 4 2 2 2 2 6 2 2" xfId="30983" xr:uid="{25D31D1E-9374-4588-8BAD-34D1CFD1B55D}"/>
    <cellStyle name="Currency 4 2 2 2 2 7" xfId="22682" xr:uid="{AB73C219-89C9-4191-8E87-5E4330197BFE}"/>
    <cellStyle name="Currency 4 2 2 2 2 8" xfId="13105" xr:uid="{1655F9DF-4D17-4F9F-9CAE-DC6F8C6EF0E8}"/>
    <cellStyle name="Currency 4 2 2 2 3" xfId="1865" xr:uid="{00000000-0005-0000-0000-00005D030000}"/>
    <cellStyle name="Currency 4 2 2 2 3 2" xfId="3086" xr:uid="{00000000-0005-0000-0000-00007D020000}"/>
    <cellStyle name="Currency 4 2 2 2 3 2 2" xfId="8166" xr:uid="{9D23410F-F07A-447E-A7A6-0CAFF5985449}"/>
    <cellStyle name="Currency 4 2 2 2 3 2 2 2" xfId="28836" xr:uid="{06941125-7C96-42BA-A28D-34E6CCA3D8C6}"/>
    <cellStyle name="Currency 4 2 2 2 3 2 2 2 2" xfId="31231" xr:uid="{3429C379-89FB-4D0B-AA6F-20CAB746CD96}"/>
    <cellStyle name="Currency 4 2 2 2 3 2 2 2 3" xfId="30831" xr:uid="{8634E1EF-FB6D-4204-A640-59C7D326ADDF}"/>
    <cellStyle name="Currency 4 2 2 2 3 2 2 3" xfId="26852" xr:uid="{77F1A8C5-0AA4-4CC9-9F31-861556EFC010}"/>
    <cellStyle name="Currency 4 2 2 2 3 2 2 4" xfId="18546" xr:uid="{E759ECE0-2A5E-40BE-86E4-AE97AA408258}"/>
    <cellStyle name="Currency 4 2 2 2 3 2 3" xfId="10999" xr:uid="{BA158067-73CD-43F9-AEB2-2278BDB95667}"/>
    <cellStyle name="Currency 4 2 2 2 3 2 3 2" xfId="21379" xr:uid="{E1421810-EB1E-48A1-B126-9B300EE9C975}"/>
    <cellStyle name="Currency 4 2 2 2 3 2 4" xfId="25647" xr:uid="{256A75EC-637D-4BE9-AD3C-BB4054B363D8}"/>
    <cellStyle name="Currency 4 2 2 2 3 2 5" xfId="15713" xr:uid="{EBFF9E94-0DD9-4222-A386-91E2CA987D69}"/>
    <cellStyle name="Currency 4 2 2 2 3 3" xfId="2087" xr:uid="{00000000-0005-0000-0000-00005D030000}"/>
    <cellStyle name="Currency 4 2 2 2 3 4" xfId="4422" xr:uid="{3F8880EA-BDCC-4264-BCE8-60BF4BA92E42}"/>
    <cellStyle name="Currency 4 2 2 2 3 4 2" xfId="9194" xr:uid="{FD36FD56-46F6-4D3B-B9F6-689E1F5F0734}"/>
    <cellStyle name="Currency 4 2 2 2 3 4 2 2" xfId="19574" xr:uid="{6F9AA829-FAFE-4260-A170-9D6A9F5DEBC9}"/>
    <cellStyle name="Currency 4 2 2 2 3 4 2 3" xfId="31088" xr:uid="{D1E76A2F-6447-478C-A663-6EA53EC550CC}"/>
    <cellStyle name="Currency 4 2 2 2 3 4 2 4" xfId="30830" xr:uid="{657565F7-E228-4780-9F08-C035C0197582}"/>
    <cellStyle name="Currency 4 2 2 2 3 4 3" xfId="12027" xr:uid="{749C648E-FE14-4E78-88E1-738DB6998D09}"/>
    <cellStyle name="Currency 4 2 2 2 3 4 3 2" xfId="22407" xr:uid="{8C8B550F-F6E7-4047-A75E-4E13D2B95563}"/>
    <cellStyle name="Currency 4 2 2 2 3 4 4" xfId="16741" xr:uid="{0A45D439-F008-4276-BCCC-1A592538F7EB}"/>
    <cellStyle name="Currency 4 2 2 2 3 5" xfId="5664" xr:uid="{2D7828CB-E2C0-4146-9476-187DEA31046E}"/>
    <cellStyle name="Currency 4 2 2 2 3 5 2" xfId="29713" xr:uid="{EC6735F0-7DE9-4568-B77B-F6FDEF7A8DC7}"/>
    <cellStyle name="Currency 4 2 2 2 3 5 2 2" xfId="30984" xr:uid="{CFC58C28-6C1B-47B8-8F44-D625CD50AA8A}"/>
    <cellStyle name="Currency 4 2 2 2 3 6" xfId="22666" xr:uid="{15B918AE-678C-49C0-9E66-682B52E15F1F}"/>
    <cellStyle name="Currency 4 2 2 2 3 7" xfId="13600" xr:uid="{CD1D9F12-7423-4636-BB08-F1DA4C51B085}"/>
    <cellStyle name="Currency 4 2 2 2 4" xfId="1863" xr:uid="{00000000-0005-0000-0000-00005E030000}"/>
    <cellStyle name="Currency 4 2 2 2 4 2" xfId="3084" xr:uid="{00000000-0005-0000-0000-00007E020000}"/>
    <cellStyle name="Currency 4 2 2 2 4 2 2" xfId="8164" xr:uid="{3E0C9CBD-1BDD-4D4D-AC3B-38B36802B03E}"/>
    <cellStyle name="Currency 4 2 2 2 4 2 2 2" xfId="28835" xr:uid="{6D84C83D-A4D2-4098-AD3E-999BE8D72815}"/>
    <cellStyle name="Currency 4 2 2 2 4 2 2 3" xfId="27098" xr:uid="{E06DE2C2-9923-4FB1-B7F5-5027FA1F3B76}"/>
    <cellStyle name="Currency 4 2 2 2 4 2 2 4" xfId="18544" xr:uid="{70AEAA82-E9C7-4677-B3D2-4A044445B867}"/>
    <cellStyle name="Currency 4 2 2 2 4 2 3" xfId="10997" xr:uid="{87D96046-58A7-4656-BC78-7523A2D5308F}"/>
    <cellStyle name="Currency 4 2 2 2 4 2 3 2" xfId="21377" xr:uid="{911DE9A5-E645-4507-9539-A78CE5E85084}"/>
    <cellStyle name="Currency 4 2 2 2 4 2 4" xfId="27549" xr:uid="{9E5508BD-0A72-4689-AF3B-59B978984740}"/>
    <cellStyle name="Currency 4 2 2 2 4 2 5" xfId="15711" xr:uid="{F311196B-7DF4-4496-A2E5-2D96B7A7FEA7}"/>
    <cellStyle name="Currency 4 2 2 2 4 3" xfId="3586" xr:uid="{00000000-0005-0000-0000-00005E030000}"/>
    <cellStyle name="Currency 4 2 2 2 4 4" xfId="5662" xr:uid="{06882770-1EE0-45F0-A226-52CE0F863C5B}"/>
    <cellStyle name="Currency 4 2 2 2 4 4 2" xfId="29964" xr:uid="{FF29FBEB-C139-42CC-898F-F368F7E51091}"/>
    <cellStyle name="Currency 4 2 2 2 4 5" xfId="24697" xr:uid="{68697844-2BE1-45A1-8C80-4FCA89377120}"/>
    <cellStyle name="Currency 4 2 2 2 4 6" xfId="13598" xr:uid="{3B8B31F1-F86F-4BB4-B066-241BD2D4A438}"/>
    <cellStyle name="Currency 4 2 2 2 5" xfId="2648" xr:uid="{00000000-0005-0000-0000-00007F020000}"/>
    <cellStyle name="Currency 4 2 2 2 5 2" xfId="5910" xr:uid="{83E46272-0DC1-48F9-A571-1CF062190DDF}"/>
    <cellStyle name="Currency 4 2 2 2 5 2 2" xfId="26288" xr:uid="{28B265D6-57F6-46F1-B54D-41941B40D1D7}"/>
    <cellStyle name="Currency 4 2 2 2 5 2 2 2" xfId="31173" xr:uid="{599A9C6C-AF98-47C8-9562-6F1C30BA128B}"/>
    <cellStyle name="Currency 4 2 2 2 5 2 2 3" xfId="30832" xr:uid="{92DF8621-EC15-4BA9-BFE4-A154DAF79516}"/>
    <cellStyle name="Currency 4 2 2 2 5 2 3" xfId="28172" xr:uid="{DC7D8C25-8C23-4107-BDC1-B746510148FB}"/>
    <cellStyle name="Currency 4 2 2 2 5 2 4" xfId="15320" xr:uid="{A98FC3E3-572A-40ED-A21E-F5ECEABB3036}"/>
    <cellStyle name="Currency 4 2 2 2 5 3" xfId="7773" xr:uid="{25711A40-4108-4F35-A2B4-70F996F6CED1}"/>
    <cellStyle name="Currency 4 2 2 2 5 3 2" xfId="18153" xr:uid="{3408E077-60C0-4AFB-95A8-135D5E7B625E}"/>
    <cellStyle name="Currency 4 2 2 2 5 4" xfId="10606" xr:uid="{704F98E0-1C98-4DFD-9553-83B92A07B364}"/>
    <cellStyle name="Currency 4 2 2 2 5 4 2" xfId="20986" xr:uid="{A371C0BE-95BF-4651-940A-4FB05495D601}"/>
    <cellStyle name="Currency 4 2 2 2 5 5" xfId="23495" xr:uid="{60D28789-341B-47F0-8C26-505604337F32}"/>
    <cellStyle name="Currency 4 2 2 2 5 6" xfId="13044" xr:uid="{6ED3DC99-6AC8-4E10-BAE0-B6C7CD7F2146}"/>
    <cellStyle name="Currency 4 2 2 2 6" xfId="2293" xr:uid="{00000000-0005-0000-0000-00007A020000}"/>
    <cellStyle name="Currency 4 2 2 2 6 2" xfId="7420" xr:uid="{F671DDA7-3E30-4C62-82F6-73444BD626D3}"/>
    <cellStyle name="Currency 4 2 2 2 6 2 2" xfId="17800" xr:uid="{DDDE0EDC-E9B1-422B-8168-05F3B033392F}"/>
    <cellStyle name="Currency 4 2 2 2 6 3" xfId="10253" xr:uid="{BCEA1E7E-7C7A-447F-9F10-C5A83EEDA9C7}"/>
    <cellStyle name="Currency 4 2 2 2 6 3 2" xfId="20633" xr:uid="{C45980F5-9E3F-4555-B7F5-17068C6F33AC}"/>
    <cellStyle name="Currency 4 2 2 2 6 4" xfId="22866" xr:uid="{518C6954-DE2D-4A1F-B51B-FD39A6713FDC}"/>
    <cellStyle name="Currency 4 2 2 2 6 5" xfId="26798" xr:uid="{CBFD2042-DFFD-4375-BCFF-EC63999D1C44}"/>
    <cellStyle name="Currency 4 2 2 2 6 6" xfId="14967" xr:uid="{0492F95F-2C72-41AC-8F42-86FE9E07F6D7}"/>
    <cellStyle name="Currency 4 2 2 2 7" xfId="3828" xr:uid="{AEDD572E-49A8-4592-81DB-9FDFE8A31D30}"/>
    <cellStyle name="Currency 4 2 2 2 7 2" xfId="8661" xr:uid="{F5FA23B3-90C2-4BF7-A52B-E182D1D987E7}"/>
    <cellStyle name="Currency 4 2 2 2 7 2 2" xfId="19041" xr:uid="{D96DD5AE-ECD6-4C43-8598-7B0529A20AB6}"/>
    <cellStyle name="Currency 4 2 2 2 7 3" xfId="11494" xr:uid="{BBF68987-22E1-4A7F-9D1E-3AEE85A9A77A}"/>
    <cellStyle name="Currency 4 2 2 2 7 3 2" xfId="21874" xr:uid="{F0317D2F-E882-438D-ADF9-5A31A6255D9C}"/>
    <cellStyle name="Currency 4 2 2 2 7 4" xfId="26215" xr:uid="{6750DDDB-9048-4B28-97CC-33D0EF6C2B58}"/>
    <cellStyle name="Currency 4 2 2 2 7 5" xfId="26292" xr:uid="{73484976-F7E6-4EF2-BE00-4B7F773BD133}"/>
    <cellStyle name="Currency 4 2 2 2 7 6" xfId="16208" xr:uid="{1750DA11-4588-4CA5-8D39-D176BD0A9D3D}"/>
    <cellStyle name="Currency 4 2 2 2 8" xfId="4940" xr:uid="{740CED31-770C-481C-B112-BA20FC30C448}"/>
    <cellStyle name="Currency 4 2 2 2 8 2" xfId="14235" xr:uid="{D5F5BC0A-4A43-44E9-BE67-3E39B11243A7}"/>
    <cellStyle name="Currency 4 2 2 2 9" xfId="6688" xr:uid="{A7F7E3E4-0F05-4536-9E3B-CC3F3C6D97F5}"/>
    <cellStyle name="Currency 4 2 2 2 9 2" xfId="17068" xr:uid="{7D8C6FF3-2185-4AF1-9706-F4F5A1E7BD83}"/>
    <cellStyle name="Currency 4 2 2 3" xfId="559" xr:uid="{00000000-0005-0000-0000-00005F030000}"/>
    <cellStyle name="Currency 4 2 2 3 10" xfId="12683" xr:uid="{12FB2570-54E9-49DD-9D58-A74BA829CB74}"/>
    <cellStyle name="Currency 4 2 2 3 2" xfId="1867" xr:uid="{00000000-0005-0000-0000-000060030000}"/>
    <cellStyle name="Currency 4 2 2 3 2 2" xfId="3087" xr:uid="{00000000-0005-0000-0000-000081020000}"/>
    <cellStyle name="Currency 4 2 2 3 2 2 2" xfId="8167" xr:uid="{2D1CDA98-77C7-48FC-960A-6583ECA88D6E}"/>
    <cellStyle name="Currency 4 2 2 3 2 2 2 2" xfId="28837" xr:uid="{18A7D48F-E35C-43F1-BA04-69DE9CF7540D}"/>
    <cellStyle name="Currency 4 2 2 3 2 2 2 3" xfId="28625" xr:uid="{D5812786-C032-4CDF-9EDA-498A1EE67794}"/>
    <cellStyle name="Currency 4 2 2 3 2 2 2 4" xfId="18547" xr:uid="{45EED34F-0258-46DF-8948-96EFD8EAFA27}"/>
    <cellStyle name="Currency 4 2 2 3 2 2 3" xfId="11000" xr:uid="{6F15308D-77B7-45E6-8AD3-9B2CFCA37476}"/>
    <cellStyle name="Currency 4 2 2 3 2 2 3 2" xfId="21380" xr:uid="{7F1298BF-0552-4CFA-B969-9AB32C01784D}"/>
    <cellStyle name="Currency 4 2 2 3 2 2 4" xfId="24200" xr:uid="{1DAE9C54-2866-43E3-8327-95AAB3BC852E}"/>
    <cellStyle name="Currency 4 2 2 3 2 2 5" xfId="15714" xr:uid="{7AE32027-111A-482B-B7C3-2C8BEBD24D70}"/>
    <cellStyle name="Currency 4 2 2 3 2 3" xfId="3587" xr:uid="{00000000-0005-0000-0000-000060030000}"/>
    <cellStyle name="Currency 4 2 2 3 2 4" xfId="5665" xr:uid="{8018743C-C0EA-4511-8D4B-89AF2CE609A2}"/>
    <cellStyle name="Currency 4 2 2 3 2 4 2" xfId="29965" xr:uid="{BCF43D88-6F00-4BCB-8D9B-D13D0B18D182}"/>
    <cellStyle name="Currency 4 2 2 3 2 5" xfId="24412" xr:uid="{1F3EC9DF-3A17-44F8-BCD3-8F434B9ACAE7}"/>
    <cellStyle name="Currency 4 2 2 3 2 6" xfId="13601" xr:uid="{D2ED86B0-06EC-40E1-B798-C5EA65BD5F87}"/>
    <cellStyle name="Currency 4 2 2 3 3" xfId="1868" xr:uid="{00000000-0005-0000-0000-000061030000}"/>
    <cellStyle name="Currency 4 2 2 3 3 2" xfId="2691" xr:uid="{00000000-0005-0000-0000-000082020000}"/>
    <cellStyle name="Currency 4 2 2 3 3 2 2" xfId="7815" xr:uid="{E7254797-DD52-4F58-B785-D77F75FC3C5E}"/>
    <cellStyle name="Currency 4 2 2 3 3 2 2 2" xfId="18195" xr:uid="{F9AA6FD1-34E3-4F94-A6AC-969C0D5DB479}"/>
    <cellStyle name="Currency 4 2 2 3 3 2 3" xfId="10648" xr:uid="{1A451A4B-7CE6-4ECD-9171-CA89AA3AC624}"/>
    <cellStyle name="Currency 4 2 2 3 3 2 3 2" xfId="21028" xr:uid="{06392627-01C8-474B-9D68-76A9C022F644}"/>
    <cellStyle name="Currency 4 2 2 3 3 2 4" xfId="15362" xr:uid="{539A20AD-36D9-4CB3-B257-FCB66F05D8B7}"/>
    <cellStyle name="Currency 4 2 2 3 3 2 5" xfId="30450" xr:uid="{3FE6DD69-5112-4CB9-B21A-BAC2204DC643}"/>
    <cellStyle name="Currency 4 2 2 3 3 3" xfId="3656" xr:uid="{00000000-0005-0000-0000-000061030000}"/>
    <cellStyle name="Currency 4 2 2 3 3 4" xfId="5666" xr:uid="{54673D43-2BB9-4497-8CC5-C0E86AE657BC}"/>
    <cellStyle name="Currency 4 2 2 3 3 4 2" xfId="29911" xr:uid="{DD81D97E-F9C6-4B81-A72E-F394027770CE}"/>
    <cellStyle name="Currency 4 2 2 3 3 5" xfId="24678" xr:uid="{8D09122D-84F4-4960-9374-9E24DCCB9E3A}"/>
    <cellStyle name="Currency 4 2 2 3 3 6" xfId="13104" xr:uid="{B6B5EFCA-9112-4ABA-BFEE-B840EF71AE48}"/>
    <cellStyle name="Currency 4 2 2 3 4" xfId="1866" xr:uid="{00000000-0005-0000-0000-000062030000}"/>
    <cellStyle name="Currency 4 2 2 3 4 2" xfId="4656" xr:uid="{CC980793-D0C8-4424-A7C5-AE4A8E64578E}"/>
    <cellStyle name="Currency 4 2 2 3 4 2 2" xfId="9408" xr:uid="{AED29F7E-434E-42FA-8E6A-C66FF95573B4}"/>
    <cellStyle name="Currency 4 2 2 3 4 2 2 2" xfId="19788" xr:uid="{3117212E-7C17-4F6C-9C44-E06FC96A4C80}"/>
    <cellStyle name="Currency 4 2 2 3 4 2 3" xfId="12241" xr:uid="{011EA6B3-49D7-4835-AAD1-9FBAB145647D}"/>
    <cellStyle name="Currency 4 2 2 3 4 2 3 2" xfId="22621" xr:uid="{8337E57A-7EAC-4C18-8CA6-458217DE41E4}"/>
    <cellStyle name="Currency 4 2 2 3 4 2 4" xfId="25924" xr:uid="{DC08C6D1-B735-40EB-A43C-FF0621B728A5}"/>
    <cellStyle name="Currency 4 2 2 3 4 2 5" xfId="26458" xr:uid="{DE2F6A7B-293C-4CCE-9EAD-3A88EB6DCAF3}"/>
    <cellStyle name="Currency 4 2 2 3 4 2 6" xfId="16955" xr:uid="{0D780D72-C747-452F-A29B-D4296A86D028}"/>
    <cellStyle name="Currency 4 2 2 3 4 3" xfId="25277" xr:uid="{8CE549D3-FDA6-487B-943C-0B255D4EA3CA}"/>
    <cellStyle name="Currency 4 2 2 3 5" xfId="4137" xr:uid="{95FA858A-2BDC-4173-BFEE-BF2ABA95A8C7}"/>
    <cellStyle name="Currency 4 2 2 3 5 2" xfId="8909" xr:uid="{1C92966F-C3D2-4662-B0CA-E68A72E70994}"/>
    <cellStyle name="Currency 4 2 2 3 5 2 2" xfId="29013" xr:uid="{9831571E-A929-40C4-9791-AFA563C1D249}"/>
    <cellStyle name="Currency 4 2 2 3 5 2 3" xfId="27998" xr:uid="{3A23BD10-8C90-4E9E-A470-3426702BB18A}"/>
    <cellStyle name="Currency 4 2 2 3 5 2 4" xfId="19289" xr:uid="{90BD0B2D-3193-410C-96C9-313653765774}"/>
    <cellStyle name="Currency 4 2 2 3 5 2 5" xfId="31019" xr:uid="{CF2B4C35-60CF-460E-A7D8-6BD89E16FAF9}"/>
    <cellStyle name="Currency 4 2 2 3 5 3" xfId="11742" xr:uid="{426FC3C0-6268-42CE-8128-FC1454B2F22D}"/>
    <cellStyle name="Currency 4 2 2 3 5 3 2" xfId="22122" xr:uid="{C265E806-E5E1-4BD8-8320-E58B3EE5BF41}"/>
    <cellStyle name="Currency 4 2 2 3 5 4" xfId="26184" xr:uid="{590F1586-4CEF-447B-9C49-1778174C47A7}"/>
    <cellStyle name="Currency 4 2 2 3 5 5" xfId="16456" xr:uid="{9AB822C2-1588-42F8-943D-E0258AB25A9A}"/>
    <cellStyle name="Currency 4 2 2 3 6" xfId="4941" xr:uid="{66E85FEB-3D31-49A1-8112-4EA1334B0591}"/>
    <cellStyle name="Currency 4 2 2 3 6 2" xfId="25931" xr:uid="{A128CCC4-F47A-4B50-A174-18F517781FE9}"/>
    <cellStyle name="Currency 4 2 2 3 6 3" xfId="27596" xr:uid="{0A2C335F-ADB7-43CE-AEB9-B2A88B3C7C2A}"/>
    <cellStyle name="Currency 4 2 2 3 6 4" xfId="14236" xr:uid="{F7241AC6-56D9-4A60-98A9-B4C740F85212}"/>
    <cellStyle name="Currency 4 2 2 3 7" xfId="6689" xr:uid="{86F2CBE7-DEE3-4F39-B0A0-F72FF436338F}"/>
    <cellStyle name="Currency 4 2 2 3 7 2" xfId="27506" xr:uid="{682B9FDD-1A05-400E-92AE-A006F4ABDC57}"/>
    <cellStyle name="Currency 4 2 2 3 7 3" xfId="27080" xr:uid="{CE759CE1-7EF2-445D-BC83-7828FB74C5F0}"/>
    <cellStyle name="Currency 4 2 2 3 7 4" xfId="17069" xr:uid="{FD0314CA-2EC9-4017-AA15-A8E7FF309620}"/>
    <cellStyle name="Currency 4 2 2 3 8" xfId="9522" xr:uid="{AFD745C1-6FE5-41C6-9F9B-3C2CD35EBF91}"/>
    <cellStyle name="Currency 4 2 2 3 8 2" xfId="19902" xr:uid="{47128C4A-90B2-49E8-9482-60BEA9C11F66}"/>
    <cellStyle name="Currency 4 2 2 3 9" xfId="25213" xr:uid="{3120D515-0BF3-471E-B23D-AC38E91AAB33}"/>
    <cellStyle name="Currency 4 2 2 4" xfId="1869" xr:uid="{00000000-0005-0000-0000-000063030000}"/>
    <cellStyle name="Currency 4 2 2 4 2" xfId="3088" xr:uid="{00000000-0005-0000-0000-000083020000}"/>
    <cellStyle name="Currency 4 2 2 4 2 2" xfId="8168" xr:uid="{B249E808-69BA-41E5-8517-06DD57AB579C}"/>
    <cellStyle name="Currency 4 2 2 4 2 2 2" xfId="28838" xr:uid="{D6F6C0B3-24CD-49D3-9FE1-5B5A449CBB59}"/>
    <cellStyle name="Currency 4 2 2 4 2 2 2 2" xfId="31232" xr:uid="{69AF95F0-2C79-4BC4-A731-DBA5CA72172F}"/>
    <cellStyle name="Currency 4 2 2 4 2 2 2 3" xfId="30834" xr:uid="{F7ED024B-50A5-4D78-9170-B4E74ADDAF8F}"/>
    <cellStyle name="Currency 4 2 2 4 2 2 3" xfId="27662" xr:uid="{FE1F9BD8-45C0-4168-80EA-FFDAF9B57489}"/>
    <cellStyle name="Currency 4 2 2 4 2 2 4" xfId="18548" xr:uid="{F48EE902-35A7-4BF1-9B26-C1E31B105C17}"/>
    <cellStyle name="Currency 4 2 2 4 2 3" xfId="11001" xr:uid="{E1C145DE-9ED4-4C61-A237-6B63AB3CB48E}"/>
    <cellStyle name="Currency 4 2 2 4 2 3 2" xfId="21381" xr:uid="{B0FC5EB6-BB8C-4AB1-B5D6-872074AAD62C}"/>
    <cellStyle name="Currency 4 2 2 4 2 4" xfId="25709" xr:uid="{A6864269-8090-4440-A199-8765F072ADFD}"/>
    <cellStyle name="Currency 4 2 2 4 2 5" xfId="15715" xr:uid="{1A8C1341-98D4-4639-9C51-3862C5A8F731}"/>
    <cellStyle name="Currency 4 2 2 4 3" xfId="3657" xr:uid="{00000000-0005-0000-0000-000063030000}"/>
    <cellStyle name="Currency 4 2 2 4 4" xfId="4423" xr:uid="{CF69BC13-52B8-4798-8E81-C7268A38C4FA}"/>
    <cellStyle name="Currency 4 2 2 4 4 2" xfId="9195" xr:uid="{25EC9408-17FB-4110-9134-B0181A0953B7}"/>
    <cellStyle name="Currency 4 2 2 4 4 2 2" xfId="19575" xr:uid="{EB5CBB7B-9B8D-4BF2-A01D-4B991EC898A3}"/>
    <cellStyle name="Currency 4 2 2 4 4 2 3" xfId="31089" xr:uid="{ADCB1A0A-2CA2-44D3-9A0C-3CB9A9AFA32C}"/>
    <cellStyle name="Currency 4 2 2 4 4 2 4" xfId="30833" xr:uid="{93DE7190-B7AD-4AB0-B507-D2661CDEBD52}"/>
    <cellStyle name="Currency 4 2 2 4 4 3" xfId="12028" xr:uid="{45D01D25-64E5-4D7B-B559-F428CC890CC5}"/>
    <cellStyle name="Currency 4 2 2 4 4 3 2" xfId="22408" xr:uid="{B1793D73-9662-4491-B6B8-AD4071769B2C}"/>
    <cellStyle name="Currency 4 2 2 4 4 4" xfId="26829" xr:uid="{86EEE576-954E-46C6-8F94-D72670018F49}"/>
    <cellStyle name="Currency 4 2 2 4 4 5" xfId="27077" xr:uid="{B8309A1A-9020-4BB3-B765-C3DD96BB5058}"/>
    <cellStyle name="Currency 4 2 2 4 4 6" xfId="16742" xr:uid="{80C1B030-FA98-4752-BD54-270B469BDE53}"/>
    <cellStyle name="Currency 4 2 2 4 5" xfId="5667" xr:uid="{9E1FAF8C-48F2-4F7F-A8B8-765DCFB35246}"/>
    <cellStyle name="Currency 4 2 2 4 5 2" xfId="29695" xr:uid="{DF7D1619-517D-47AF-AAFD-626650862B22}"/>
    <cellStyle name="Currency 4 2 2 4 5 2 2" xfId="30985" xr:uid="{6FA4CAAA-8E9A-4CF5-91CC-0CAAFF2C5227}"/>
    <cellStyle name="Currency 4 2 2 4 6" xfId="23816" xr:uid="{35ADBFBA-A85C-477A-84F5-63440B36A8E0}"/>
    <cellStyle name="Currency 4 2 2 4 7" xfId="13602" xr:uid="{5DF953C3-1FED-4440-A60D-B6FE9F74927B}"/>
    <cellStyle name="Currency 4 2 2 5" xfId="1870" xr:uid="{00000000-0005-0000-0000-000064030000}"/>
    <cellStyle name="Currency 4 2 2 5 2" xfId="2882" xr:uid="{00000000-0005-0000-0000-000084020000}"/>
    <cellStyle name="Currency 4 2 2 5 2 2" xfId="7999" xr:uid="{39A33189-87A6-47F7-AE7B-3CE47C8BD1E0}"/>
    <cellStyle name="Currency 4 2 2 5 2 2 2" xfId="28695" xr:uid="{CB894F0A-1EC9-4C97-B186-4672DCD65E4E}"/>
    <cellStyle name="Currency 4 2 2 5 2 2 2 2" xfId="31212" xr:uid="{DDC9AFF2-2326-4EB9-95EC-058A72C5EA4C}"/>
    <cellStyle name="Currency 4 2 2 5 2 2 2 3" xfId="30835" xr:uid="{33C4AC48-D594-48B2-8E15-C4425C6412AB}"/>
    <cellStyle name="Currency 4 2 2 5 2 2 3" xfId="27640" xr:uid="{C1626618-0956-44A0-841F-AC04F55A02CD}"/>
    <cellStyle name="Currency 4 2 2 5 2 2 4" xfId="18379" xr:uid="{6E6533DC-EAC9-4A28-9F2E-162B9DFA2256}"/>
    <cellStyle name="Currency 4 2 2 5 2 3" xfId="10832" xr:uid="{C2851AB1-8DD7-440F-9C38-6DB498380CD3}"/>
    <cellStyle name="Currency 4 2 2 5 2 3 2" xfId="21212" xr:uid="{17197483-858B-441E-8415-CE8B299F041B}"/>
    <cellStyle name="Currency 4 2 2 5 2 4" xfId="28512" xr:uid="{D122D015-4BB5-48E6-8525-1DB2A3C3DCB6}"/>
    <cellStyle name="Currency 4 2 2 5 2 5" xfId="15546" xr:uid="{06D4D528-8926-46F3-A3DA-B3E62D726AD4}"/>
    <cellStyle name="Currency 4 2 2 5 3" xfId="3582" xr:uid="{00000000-0005-0000-0000-000064030000}"/>
    <cellStyle name="Currency 4 2 2 5 4" xfId="5668" xr:uid="{58D8500D-FBEA-4C98-8081-053458571054}"/>
    <cellStyle name="Currency 4 2 2 5 4 2" xfId="29926" xr:uid="{924939E3-BF39-442A-AD08-F63E11A1C0F0}"/>
    <cellStyle name="Currency 4 2 2 5 5" xfId="24708" xr:uid="{1126450A-31DB-4C4F-A335-641F4D6358E9}"/>
    <cellStyle name="Currency 4 2 2 5 6" xfId="13381" xr:uid="{B9CC0FFD-36D7-45F1-8435-2944F2221DC5}"/>
    <cellStyle name="Currency 4 2 2 6" xfId="1862" xr:uid="{00000000-0005-0000-0000-000065030000}"/>
    <cellStyle name="Currency 4 2 2 6 2" xfId="2553" xr:uid="{00000000-0005-0000-0000-000085020000}"/>
    <cellStyle name="Currency 4 2 2 6 2 2" xfId="7678" xr:uid="{3D87AF66-468E-446E-8E2A-12333BEEC211}"/>
    <cellStyle name="Currency 4 2 2 6 2 2 2" xfId="18058" xr:uid="{9D1B622F-8CE9-4FAE-8DE9-FF2B53091631}"/>
    <cellStyle name="Currency 4 2 2 6 2 3" xfId="10511" xr:uid="{AE359255-6574-4D24-BC2C-EC9BC5BE4DD1}"/>
    <cellStyle name="Currency 4 2 2 6 2 3 2" xfId="20891" xr:uid="{B859BCC4-C3FA-4BDC-A65D-0286EBFF7CE3}"/>
    <cellStyle name="Currency 4 2 2 6 2 4" xfId="28246" xr:uid="{A12BB49D-A8F9-4964-9A34-0C236A16D621}"/>
    <cellStyle name="Currency 4 2 2 6 2 5" xfId="25941" xr:uid="{B0A45D3E-317E-4D72-B4F1-4EEBBA210DD0}"/>
    <cellStyle name="Currency 4 2 2 6 2 6" xfId="15225" xr:uid="{F8B74700-4FBE-4A67-97B7-952F3D106425}"/>
    <cellStyle name="Currency 4 2 2 6 3" xfId="3621" xr:uid="{00000000-0005-0000-0000-000065030000}"/>
    <cellStyle name="Currency 4 2 2 6 4" xfId="5661" xr:uid="{229CF4C7-E3F3-480B-A319-0C1C5676E734}"/>
    <cellStyle name="Currency 4 2 2 6 4 2" xfId="29880" xr:uid="{90064861-D917-4C49-97BF-764532CE1FD2}"/>
    <cellStyle name="Currency 4 2 2 6 5" xfId="25122" xr:uid="{07D8DC91-EC45-4BF7-9FC3-FFAF7C1D6E88}"/>
    <cellStyle name="Currency 4 2 2 6 6" xfId="12941" xr:uid="{A5B3E042-E960-477F-9489-5C7CF4EE0B5B}"/>
    <cellStyle name="Currency 4 2 2 7" xfId="2247" xr:uid="{00000000-0005-0000-0000-000079020000}"/>
    <cellStyle name="Currency 4 2 2 7 2" xfId="7374" xr:uid="{CF61BC43-D246-40C1-8228-F46B8E85AA20}"/>
    <cellStyle name="Currency 4 2 2 7 2 2" xfId="27456" xr:uid="{155B2DC9-5B67-461A-8EAA-84F12AA59FCC}"/>
    <cellStyle name="Currency 4 2 2 7 2 2 2" xfId="31192" xr:uid="{8BFEFF6A-F05D-4F21-A359-E27BC701FB97}"/>
    <cellStyle name="Currency 4 2 2 7 2 2 3" xfId="30836" xr:uid="{AD4086B9-CE40-4A7C-AF4B-5AEC0730E92D}"/>
    <cellStyle name="Currency 4 2 2 7 2 3" xfId="27140" xr:uid="{F94D2FD7-9A02-40AF-8B43-7BF5C73AF079}"/>
    <cellStyle name="Currency 4 2 2 7 2 4" xfId="17754" xr:uid="{DBAA10A6-010A-4A90-8EA4-0D37EA7DA690}"/>
    <cellStyle name="Currency 4 2 2 7 3" xfId="10207" xr:uid="{B5A59965-5130-43D4-BD34-6120EF025F3B}"/>
    <cellStyle name="Currency 4 2 2 7 3 2" xfId="20587" xr:uid="{C290ED95-C53C-4400-AF1F-4BBD0AF54E79}"/>
    <cellStyle name="Currency 4 2 2 7 4" xfId="25138" xr:uid="{263A0DD8-E8EA-4EAC-8584-88E97C69B1A3}"/>
    <cellStyle name="Currency 4 2 2 7 5" xfId="14921" xr:uid="{83F0063F-A364-4B33-9973-13665D2F9F7E}"/>
    <cellStyle name="Currency 4 2 2 8" xfId="3882" xr:uid="{02D6025C-9008-4080-A62F-87941E94EAC3}"/>
    <cellStyle name="Currency 4 2 2 8 2" xfId="8714" xr:uid="{31ABCD9A-557C-4FBD-B23D-4E8EA293FC85}"/>
    <cellStyle name="Currency 4 2 2 8 2 2" xfId="19094" xr:uid="{00DFE264-E757-4BD1-BEED-EDC5FF6E9E40}"/>
    <cellStyle name="Currency 4 2 2 8 3" xfId="11547" xr:uid="{555440EB-A1AE-4960-8CF0-72DF55CCC59F}"/>
    <cellStyle name="Currency 4 2 2 8 3 2" xfId="21927" xr:uid="{86593793-E730-4EA6-BCCA-C72710799FA4}"/>
    <cellStyle name="Currency 4 2 2 8 4" xfId="27787" xr:uid="{F66A2384-47A5-4FA5-820D-9018DE561E82}"/>
    <cellStyle name="Currency 4 2 2 8 5" xfId="26744" xr:uid="{186FE025-C58D-40FD-8360-E37021ADA0FB}"/>
    <cellStyle name="Currency 4 2 2 8 6" xfId="16261" xr:uid="{A5E47255-A51E-4511-8025-47516A45DD44}"/>
    <cellStyle name="Currency 4 2 2 9" xfId="4939" xr:uid="{A4837D9E-0938-4336-AB79-069CE2A75BEB}"/>
    <cellStyle name="Currency 4 2 2 9 2" xfId="28366" xr:uid="{3DF05A3F-F5D8-48EB-9C06-9CE90129E617}"/>
    <cellStyle name="Currency 4 2 2 9 3" xfId="27346" xr:uid="{34372BF1-5B0F-4D78-8F8E-BE7F7FE86EE0}"/>
    <cellStyle name="Currency 4 2 2 9 4" xfId="14234" xr:uid="{B87B5004-9D66-42A9-B637-834375DCC983}"/>
    <cellStyle name="Currency 4 2 3" xfId="560" xr:uid="{00000000-0005-0000-0000-000066030000}"/>
    <cellStyle name="Currency 4 2 3 10" xfId="9523" xr:uid="{695ED208-2620-44DF-8ED8-E638FF8739D1}"/>
    <cellStyle name="Currency 4 2 3 10 2" xfId="19903" xr:uid="{8EC27CBF-38A1-4ACC-A7E0-07191E691C39}"/>
    <cellStyle name="Currency 4 2 3 11" xfId="23274" xr:uid="{E3E388FA-5DD8-4981-84F3-518176296E34}"/>
    <cellStyle name="Currency 4 2 3 12" xfId="12524" xr:uid="{92D5FDE4-7754-4360-AE4E-375B07903A2C}"/>
    <cellStyle name="Currency 4 2 3 2" xfId="1872" xr:uid="{00000000-0005-0000-0000-000067030000}"/>
    <cellStyle name="Currency 4 2 3 2 2" xfId="3090" xr:uid="{00000000-0005-0000-0000-000088020000}"/>
    <cellStyle name="Currency 4 2 3 2 2 2" xfId="6171" xr:uid="{529FDFE1-490E-439F-9A13-75EB267CAC06}"/>
    <cellStyle name="Currency 4 2 3 2 2 2 2" xfId="25785" xr:uid="{F431D705-0B00-4DD5-933D-39E3B7975FE7}"/>
    <cellStyle name="Currency 4 2 3 2 2 2 2 2" xfId="28576" xr:uid="{33859A7B-3E3E-44FA-AB81-4F9A6CEE3E82}"/>
    <cellStyle name="Currency 4 2 3 2 2 2 2 3" xfId="31164" xr:uid="{3B754025-5AC2-41B4-85AB-66A50B2BE5A3}"/>
    <cellStyle name="Currency 4 2 3 2 2 2 3" xfId="27868" xr:uid="{A981DF5B-5B04-4B53-915B-2398880F7EA4}"/>
    <cellStyle name="Currency 4 2 3 2 2 2 4" xfId="15717" xr:uid="{C24EDAA9-5D1E-4600-86CF-2ED8BEF3ABA6}"/>
    <cellStyle name="Currency 4 2 3 2 2 3" xfId="8170" xr:uid="{34656554-6727-4A10-9ACA-B181A3EE2E28}"/>
    <cellStyle name="Currency 4 2 3 2 2 3 2" xfId="18550" xr:uid="{F72D74B5-7058-43DA-857E-5760BF2B87F3}"/>
    <cellStyle name="Currency 4 2 3 2 2 4" xfId="11003" xr:uid="{5932ADF4-53B9-4E05-9A00-5465848E08D8}"/>
    <cellStyle name="Currency 4 2 3 2 2 4 2" xfId="21383" xr:uid="{525AD4BB-1C5B-4334-9322-D0C6B119D911}"/>
    <cellStyle name="Currency 4 2 3 2 2 5" xfId="24237" xr:uid="{1A5353D5-0119-46F7-B2FB-9B1991F58909}"/>
    <cellStyle name="Currency 4 2 3 2 2 5 2" xfId="30081" xr:uid="{21807AB0-79A4-4976-8C9B-271BC80672DC}"/>
    <cellStyle name="Currency 4 2 3 2 2 6" xfId="26205" xr:uid="{2BC38E44-7C15-46FF-BAD3-946606B00C78}"/>
    <cellStyle name="Currency 4 2 3 2 2 7" xfId="13604" xr:uid="{6932969E-A1A3-4AC4-8909-D1F94B61B969}"/>
    <cellStyle name="Currency 4 2 3 2 3" xfId="2693" xr:uid="{00000000-0005-0000-0000-000087020000}"/>
    <cellStyle name="Currency 4 2 3 2 3 2" xfId="7817" xr:uid="{5DFFB09E-D274-43B4-B6E0-BD55CF92B166}"/>
    <cellStyle name="Currency 4 2 3 2 3 2 2" xfId="28181" xr:uid="{63F14ABF-E145-4E7D-B680-BE1E0C62CDDA}"/>
    <cellStyle name="Currency 4 2 3 2 3 2 3" xfId="27691" xr:uid="{7619C5EA-2AFE-4ABE-BAFA-968FD09C35B7}"/>
    <cellStyle name="Currency 4 2 3 2 3 2 4" xfId="18197" xr:uid="{421F896E-D0D1-4FB9-A760-44BC4C8C6E60}"/>
    <cellStyle name="Currency 4 2 3 2 3 3" xfId="10650" xr:uid="{845C16D8-8D3E-41C7-8397-39891DB842CE}"/>
    <cellStyle name="Currency 4 2 3 2 3 3 2" xfId="21030" xr:uid="{4541039F-E2E9-43CB-B98F-E3493F725D50}"/>
    <cellStyle name="Currency 4 2 3 2 3 4" xfId="24101" xr:uid="{43A3297C-4A6C-4FA1-84AD-A107F954B7B8}"/>
    <cellStyle name="Currency 4 2 3 2 3 5" xfId="15364" xr:uid="{4D537A8F-8D36-4A54-87CC-7F5812182BA3}"/>
    <cellStyle name="Currency 4 2 3 2 4" xfId="3615" xr:uid="{00000000-0005-0000-0000-000067030000}"/>
    <cellStyle name="Currency 4 2 3 2 4 2" xfId="28593" xr:uid="{34300D74-C053-4AAD-9447-88E2ED878C9A}"/>
    <cellStyle name="Currency 4 2 3 2 4 3" xfId="26230" xr:uid="{149D8F1A-E6C2-4FB7-87CA-FA6E9DD07168}"/>
    <cellStyle name="Currency 4 2 3 2 5" xfId="4272" xr:uid="{6C21EA1C-5FC1-4AF8-8D45-861CCF0AD6F3}"/>
    <cellStyle name="Currency 4 2 3 2 5 2" xfId="9044" xr:uid="{D2CE4BA3-C487-47E9-9CAE-F483B713702D}"/>
    <cellStyle name="Currency 4 2 3 2 5 2 2" xfId="19424" xr:uid="{4E1B1DE2-BE2D-429C-ABFB-2D7273E3FB02}"/>
    <cellStyle name="Currency 4 2 3 2 5 2 3" xfId="31048" xr:uid="{92252FF1-0E6E-4F89-9FC8-C021125B6D9E}"/>
    <cellStyle name="Currency 4 2 3 2 5 2 4" xfId="30837" xr:uid="{2AE58734-02FC-450F-90A1-8F5E85C2D3B9}"/>
    <cellStyle name="Currency 4 2 3 2 5 3" xfId="11877" xr:uid="{BE6DA673-B497-4F82-B97B-096E06E1E983}"/>
    <cellStyle name="Currency 4 2 3 2 5 3 2" xfId="22257" xr:uid="{819E14CE-8029-4574-8034-A7B24823BEAB}"/>
    <cellStyle name="Currency 4 2 3 2 5 4" xfId="28716" xr:uid="{61A02F48-DA36-4DA1-BB9A-2CEFB590F505}"/>
    <cellStyle name="Currency 4 2 3 2 5 5" xfId="25920" xr:uid="{329B915E-4F03-4FBD-9623-05CA2ADFF798}"/>
    <cellStyle name="Currency 4 2 3 2 5 6" xfId="16591" xr:uid="{7C3E439B-919E-4FBE-BCB6-38BA65C38AC5}"/>
    <cellStyle name="Currency 4 2 3 2 6" xfId="5670" xr:uid="{ECC4CDE5-61C7-4742-B2AF-01B672A90F98}"/>
    <cellStyle name="Currency 4 2 3 2 6 2" xfId="29727" xr:uid="{FE5A2704-6749-4B6E-8BB6-A7683E9B9E0D}"/>
    <cellStyle name="Currency 4 2 3 2 6 2 2" xfId="30986" xr:uid="{39D5B816-D691-4D85-95CC-46B2E8671A0E}"/>
    <cellStyle name="Currency 4 2 3 2 7" xfId="23522" xr:uid="{E6D4F43F-005B-44E0-A529-E07D81929683}"/>
    <cellStyle name="Currency 4 2 3 2 8" xfId="13106" xr:uid="{2F7DCC0A-CB6C-48C1-8D0F-8FB466F04FD1}"/>
    <cellStyle name="Currency 4 2 3 2 9" xfId="29993" xr:uid="{CE033F57-9BDB-4821-8A87-DD0E4EAE44F2}"/>
    <cellStyle name="Currency 4 2 3 3" xfId="1873" xr:uid="{00000000-0005-0000-0000-000068030000}"/>
    <cellStyle name="Currency 4 2 3 3 2" xfId="3091" xr:uid="{00000000-0005-0000-0000-000089020000}"/>
    <cellStyle name="Currency 4 2 3 3 2 2" xfId="8171" xr:uid="{D83CBDCA-093F-4CCB-8B52-A7FE5C85D8BC}"/>
    <cellStyle name="Currency 4 2 3 3 2 2 2" xfId="28840" xr:uid="{8E98CBE0-E801-4D1E-8075-39B91C1C3D46}"/>
    <cellStyle name="Currency 4 2 3 3 2 2 2 2" xfId="31233" xr:uid="{C99B5626-34D4-4ECE-A3A0-3BD7C3C868CA}"/>
    <cellStyle name="Currency 4 2 3 3 2 2 2 3" xfId="30839" xr:uid="{540CDF2A-17D0-4EA1-8CE7-D91FE6235E7F}"/>
    <cellStyle name="Currency 4 2 3 3 2 2 3" xfId="28361" xr:uid="{19617199-D83D-4AC7-90B6-59B24B7F329C}"/>
    <cellStyle name="Currency 4 2 3 3 2 2 4" xfId="18551" xr:uid="{3E2E16FA-DCE9-46FF-B8A4-F05A297A4526}"/>
    <cellStyle name="Currency 4 2 3 3 2 3" xfId="11004" xr:uid="{7CFAE4A0-4080-4C07-80C7-E28373BFBF7D}"/>
    <cellStyle name="Currency 4 2 3 3 2 3 2" xfId="21384" xr:uid="{D0FE9186-B2E3-43CB-B7F5-B0B8BC9A5375}"/>
    <cellStyle name="Currency 4 2 3 3 2 4" xfId="25535" xr:uid="{44024CD4-E30C-4AB6-BC07-6BA716230037}"/>
    <cellStyle name="Currency 4 2 3 3 2 5" xfId="15718" xr:uid="{9693027F-2390-42EA-BA52-62532ADB1EB8}"/>
    <cellStyle name="Currency 4 2 3 3 3" xfId="3695" xr:uid="{00000000-0005-0000-0000-000068030000}"/>
    <cellStyle name="Currency 4 2 3 3 4" xfId="4424" xr:uid="{5BDB5EC5-CCD8-4C46-BD80-392ACA59EAB0}"/>
    <cellStyle name="Currency 4 2 3 3 4 2" xfId="9196" xr:uid="{C1E69659-3681-45CB-91F0-E14049CFA03C}"/>
    <cellStyle name="Currency 4 2 3 3 4 2 2" xfId="19576" xr:uid="{85A96AB0-93FD-45A8-96BD-571FE5277C62}"/>
    <cellStyle name="Currency 4 2 3 3 4 2 3" xfId="31090" xr:uid="{2085B30E-C37C-4522-A981-D6661F484E54}"/>
    <cellStyle name="Currency 4 2 3 3 4 2 4" xfId="30838" xr:uid="{C2DA64AC-30E0-4B03-B951-7E831A57408C}"/>
    <cellStyle name="Currency 4 2 3 3 4 3" xfId="12029" xr:uid="{DF8D0B10-B80B-4C88-AA50-4ED2ED041C8A}"/>
    <cellStyle name="Currency 4 2 3 3 4 3 2" xfId="22409" xr:uid="{4FB6F006-0045-4513-A45D-725B561FB53A}"/>
    <cellStyle name="Currency 4 2 3 3 4 4" xfId="16743" xr:uid="{856CCB70-DBD9-45B6-B09F-84B16CE69444}"/>
    <cellStyle name="Currency 4 2 3 3 5" xfId="5671" xr:uid="{742C104B-D487-477C-A233-160ADA915D3F}"/>
    <cellStyle name="Currency 4 2 3 3 5 2" xfId="29700" xr:uid="{8B2CE640-C1D9-4645-B3FB-D2F01298CF19}"/>
    <cellStyle name="Currency 4 2 3 3 5 2 2" xfId="30987" xr:uid="{0C3D6EFD-9BBD-4736-8CE3-EC30A16ED133}"/>
    <cellStyle name="Currency 4 2 3 3 6" xfId="24724" xr:uid="{BD39BC1E-AABB-4030-A7E8-3000083EDE7C}"/>
    <cellStyle name="Currency 4 2 3 3 7" xfId="13605" xr:uid="{F03C87AD-13DC-43F5-B66B-1FB7AEC9B24E}"/>
    <cellStyle name="Currency 4 2 3 4" xfId="1871" xr:uid="{00000000-0005-0000-0000-000069030000}"/>
    <cellStyle name="Currency 4 2 3 4 2" xfId="3089" xr:uid="{00000000-0005-0000-0000-00008A020000}"/>
    <cellStyle name="Currency 4 2 3 4 2 2" xfId="8169" xr:uid="{5C881F30-0B2B-4648-A0A4-7DBA5ED0CCAD}"/>
    <cellStyle name="Currency 4 2 3 4 2 2 2" xfId="28839" xr:uid="{AC3AFC22-5037-4FFD-B57F-C0946715E48A}"/>
    <cellStyle name="Currency 4 2 3 4 2 2 3" xfId="27347" xr:uid="{814C2E99-50A8-4FF5-8C1F-28C53EAAAF84}"/>
    <cellStyle name="Currency 4 2 3 4 2 2 4" xfId="18549" xr:uid="{D6C59507-A017-43D8-903A-AB98D4BECB59}"/>
    <cellStyle name="Currency 4 2 3 4 2 3" xfId="11002" xr:uid="{7D840997-B835-4F73-AEA9-AC9E4299B1E8}"/>
    <cellStyle name="Currency 4 2 3 4 2 3 2" xfId="21382" xr:uid="{958B9C8A-4531-4E13-B949-0D70D92A0A8B}"/>
    <cellStyle name="Currency 4 2 3 4 2 4" xfId="24005" xr:uid="{2F9351C4-E203-419F-9DCF-75B9A7A27534}"/>
    <cellStyle name="Currency 4 2 3 4 2 5" xfId="15716" xr:uid="{887C9BDA-5D0E-4F0C-8D00-8C51FE003AF2}"/>
    <cellStyle name="Currency 4 2 3 4 3" xfId="2077" xr:uid="{00000000-0005-0000-0000-000069030000}"/>
    <cellStyle name="Currency 4 2 3 4 4" xfId="5669" xr:uid="{49E33153-542F-4E88-B6C3-166F4B1C18DC}"/>
    <cellStyle name="Currency 4 2 3 4 4 2" xfId="29966" xr:uid="{D1E42E86-3344-414E-8575-B8C7A311F714}"/>
    <cellStyle name="Currency 4 2 3 4 5" xfId="22649" xr:uid="{62BA27C6-77E6-41BD-8D63-3BCD72104C5F}"/>
    <cellStyle name="Currency 4 2 3 4 6" xfId="13603" xr:uid="{A451A3AB-0BB6-4084-8903-9C99083D7011}"/>
    <cellStyle name="Currency 4 2 3 5" xfId="2596" xr:uid="{00000000-0005-0000-0000-00008B020000}"/>
    <cellStyle name="Currency 4 2 3 5 2" xfId="5861" xr:uid="{BF8B7BF8-8050-4AE5-86B0-FCA739EDFF6C}"/>
    <cellStyle name="Currency 4 2 3 5 2 2" xfId="27995" xr:uid="{52F07813-E789-4CF5-9D08-E661A5C701DE}"/>
    <cellStyle name="Currency 4 2 3 5 2 2 2" xfId="31198" xr:uid="{A372AF4B-0BAD-46E7-AA5D-F790CCD5BF14}"/>
    <cellStyle name="Currency 4 2 3 5 2 2 3" xfId="30840" xr:uid="{2DA2947D-AA7D-4126-9341-6CAA595EB8A4}"/>
    <cellStyle name="Currency 4 2 3 5 2 3" xfId="28389" xr:uid="{8E563ED7-F0F0-45B6-BAE0-76BA186494E3}"/>
    <cellStyle name="Currency 4 2 3 5 2 4" xfId="15268" xr:uid="{3CE94080-81E3-4EA5-89A9-06744ACA887F}"/>
    <cellStyle name="Currency 4 2 3 5 3" xfId="7721" xr:uid="{10A27F76-22D1-40F1-9D4E-3B6CD16079DF}"/>
    <cellStyle name="Currency 4 2 3 5 3 2" xfId="18101" xr:uid="{7F7DFED3-7BB8-455F-9995-CEFD7DF182BF}"/>
    <cellStyle name="Currency 4 2 3 5 4" xfId="10554" xr:uid="{8E36015E-7D5F-43EF-AC56-4E500078CE31}"/>
    <cellStyle name="Currency 4 2 3 5 4 2" xfId="20934" xr:uid="{EB5A8D79-EB5E-45E2-999F-30A02B06F379}"/>
    <cellStyle name="Currency 4 2 3 5 5" xfId="23647" xr:uid="{8D2AA314-6331-4CE2-A009-BA60DC777D95}"/>
    <cellStyle name="Currency 4 2 3 5 6" xfId="12984" xr:uid="{01C63BBB-8E9A-4A69-8249-8F15043C4F8F}"/>
    <cellStyle name="Currency 4 2 3 6" xfId="2292" xr:uid="{00000000-0005-0000-0000-000086020000}"/>
    <cellStyle name="Currency 4 2 3 6 2" xfId="7419" xr:uid="{3EDDEF0C-1170-44FC-9E29-73084BA92D9B}"/>
    <cellStyle name="Currency 4 2 3 6 2 2" xfId="17799" xr:uid="{5DB08EA5-B4BF-4D08-AE10-B1BCA4637284}"/>
    <cellStyle name="Currency 4 2 3 6 3" xfId="10252" xr:uid="{766D3AD7-0F8A-4BEB-99F0-47B8CFBA1265}"/>
    <cellStyle name="Currency 4 2 3 6 3 2" xfId="20632" xr:uid="{5CBF30F4-97C8-4CD2-8F89-56254FCB70D3}"/>
    <cellStyle name="Currency 4 2 3 6 4" xfId="24490" xr:uid="{08A6B700-F4DA-43CF-B126-E5EA9D210A08}"/>
    <cellStyle name="Currency 4 2 3 6 5" xfId="26179" xr:uid="{20347FE0-F2EA-44A7-A8C9-696BEDCF4246}"/>
    <cellStyle name="Currency 4 2 3 6 6" xfId="14966" xr:uid="{5271A6B4-83D2-498D-870F-F8FBF77613DD}"/>
    <cellStyle name="Currency 4 2 3 7" xfId="3827" xr:uid="{9411D43E-CDD6-4FE8-9E7A-3AD695C85148}"/>
    <cellStyle name="Currency 4 2 3 7 2" xfId="8660" xr:uid="{5519AB10-F8F2-4D99-B35F-2920FBCAB596}"/>
    <cellStyle name="Currency 4 2 3 7 2 2" xfId="19040" xr:uid="{3762F2F5-1A6B-4987-99BC-7F33792DA194}"/>
    <cellStyle name="Currency 4 2 3 7 3" xfId="11493" xr:uid="{03272CB4-0F1F-487B-8764-901F797A1C04}"/>
    <cellStyle name="Currency 4 2 3 7 3 2" xfId="21873" xr:uid="{0567CB41-A16A-4CB1-B5E6-4355AB676991}"/>
    <cellStyle name="Currency 4 2 3 7 4" xfId="27169" xr:uid="{B50D6951-3AFD-4C0A-AAB4-FA29C68C8620}"/>
    <cellStyle name="Currency 4 2 3 7 5" xfId="27292" xr:uid="{75015154-D464-4CCB-BD13-E277D11AC6A7}"/>
    <cellStyle name="Currency 4 2 3 7 6" xfId="16207" xr:uid="{1F217B41-0735-48D3-AEE7-8886CA084B4B}"/>
    <cellStyle name="Currency 4 2 3 8" xfId="4942" xr:uid="{77780067-030E-49AF-8FFE-4CA465D3A5C6}"/>
    <cellStyle name="Currency 4 2 3 8 2" xfId="14237" xr:uid="{600B4770-E496-4DD5-AFE1-1860E27E30CF}"/>
    <cellStyle name="Currency 4 2 3 9" xfId="6690" xr:uid="{BF23809D-EBF7-4EFE-86D3-CF7C525534CF}"/>
    <cellStyle name="Currency 4 2 3 9 2" xfId="17070" xr:uid="{1DF2657B-E75C-44F5-9CF7-84E234C571AD}"/>
    <cellStyle name="Currency 4 2 4" xfId="561" xr:uid="{00000000-0005-0000-0000-00006A030000}"/>
    <cellStyle name="Currency 4 2 4 10" xfId="12682" xr:uid="{9DA9BDBB-D445-405D-BA27-E0B7D5CB6604}"/>
    <cellStyle name="Currency 4 2 4 2" xfId="1875" xr:uid="{00000000-0005-0000-0000-00006B030000}"/>
    <cellStyle name="Currency 4 2 4 2 2" xfId="3092" xr:uid="{00000000-0005-0000-0000-00008D020000}"/>
    <cellStyle name="Currency 4 2 4 2 2 2" xfId="8172" xr:uid="{CFB74B2A-0CBE-40EE-92E1-1BACF4A65146}"/>
    <cellStyle name="Currency 4 2 4 2 2 2 2" xfId="28841" xr:uid="{ED178F4A-FEEE-466E-AC2A-B99B31DCC047}"/>
    <cellStyle name="Currency 4 2 4 2 2 2 3" xfId="26433" xr:uid="{E651ACCA-3D04-4362-9B0F-584E41BCF71F}"/>
    <cellStyle name="Currency 4 2 4 2 2 2 4" xfId="18552" xr:uid="{440D2D27-4EF5-4E3E-86BE-831E0D4C899A}"/>
    <cellStyle name="Currency 4 2 4 2 2 3" xfId="11005" xr:uid="{FCA3847D-3FF1-4472-B67C-BE8CF608A60C}"/>
    <cellStyle name="Currency 4 2 4 2 2 3 2" xfId="21385" xr:uid="{361E8EA1-4C7C-4CF3-9F7C-90F78BB283B3}"/>
    <cellStyle name="Currency 4 2 4 2 2 4" xfId="25524" xr:uid="{020CC287-4FBA-4C24-A9A5-7C37D3A3181B}"/>
    <cellStyle name="Currency 4 2 4 2 2 5" xfId="15719" xr:uid="{B01317A4-4A1D-4031-9F10-55C58A1D8E6D}"/>
    <cellStyle name="Currency 4 2 4 2 3" xfId="2861" xr:uid="{00000000-0005-0000-0000-00006B030000}"/>
    <cellStyle name="Currency 4 2 4 2 4" xfId="5672" xr:uid="{B894F6FB-E5D2-4426-BAE5-F361ED958DC3}"/>
    <cellStyle name="Currency 4 2 4 2 4 2" xfId="29781" xr:uid="{779327EA-EF40-48DB-992B-79710876AA2B}"/>
    <cellStyle name="Currency 4 2 4 2 5" xfId="24063" xr:uid="{645DD58F-3869-4C0D-9441-67FA2EE6DC69}"/>
    <cellStyle name="Currency 4 2 4 2 6" xfId="13606" xr:uid="{706296AA-0A5B-4EAF-BF06-F3AE995AD1C0}"/>
    <cellStyle name="Currency 4 2 4 3" xfId="1876" xr:uid="{00000000-0005-0000-0000-00006C030000}"/>
    <cellStyle name="Currency 4 2 4 3 2" xfId="2690" xr:uid="{00000000-0005-0000-0000-00008E020000}"/>
    <cellStyle name="Currency 4 2 4 3 2 2" xfId="7814" xr:uid="{45B4AD22-B857-4B3D-868F-EF1F991F9401}"/>
    <cellStyle name="Currency 4 2 4 3 2 2 2" xfId="18194" xr:uid="{C2AE4201-2DB8-47A4-962A-FDF7425F1B76}"/>
    <cellStyle name="Currency 4 2 4 3 2 3" xfId="10647" xr:uid="{425932D7-C8FB-4693-9F2C-0F54D708A077}"/>
    <cellStyle name="Currency 4 2 4 3 2 3 2" xfId="21027" xr:uid="{46A72BFD-107A-45BA-B43C-9ACD1F1572C4}"/>
    <cellStyle name="Currency 4 2 4 3 2 4" xfId="15361" xr:uid="{56B20FC1-F91B-4CCE-8163-6DCC8E68F688}"/>
    <cellStyle name="Currency 4 2 4 3 2 5" xfId="30451" xr:uid="{3E7E8B7A-271B-4ED0-B1E0-67B7EC7F1A1F}"/>
    <cellStyle name="Currency 4 2 4 3 3" xfId="3543" xr:uid="{00000000-0005-0000-0000-00006C030000}"/>
    <cellStyle name="Currency 4 2 4 3 4" xfId="5673" xr:uid="{08E421AE-DDE3-4B6C-AA1C-46544E7401B9}"/>
    <cellStyle name="Currency 4 2 4 3 4 2" xfId="29758" xr:uid="{2AC4BDB1-E701-44D9-B0FC-9883B7A7B3FF}"/>
    <cellStyle name="Currency 4 2 4 3 5" xfId="25344" xr:uid="{08DAE02F-1B6E-44AD-A9C8-912AD3AAD387}"/>
    <cellStyle name="Currency 4 2 4 3 6" xfId="13103" xr:uid="{82EBEC48-3D43-4E9D-B56D-7E929E0E1A17}"/>
    <cellStyle name="Currency 4 2 4 4" xfId="1874" xr:uid="{00000000-0005-0000-0000-00006D030000}"/>
    <cellStyle name="Currency 4 2 4 4 2" xfId="4673" xr:uid="{C9DA1A56-732E-4961-B2D9-0A915ACCB4C5}"/>
    <cellStyle name="Currency 4 2 4 4 2 2" xfId="9413" xr:uid="{7E88755F-A896-471C-8857-39454F619F9C}"/>
    <cellStyle name="Currency 4 2 4 4 2 2 2" xfId="19793" xr:uid="{4538922B-7154-4E44-BB56-F4171AAAE1F4}"/>
    <cellStyle name="Currency 4 2 4 4 2 3" xfId="12246" xr:uid="{DE8A55F2-EE62-41C6-8A66-CB165A7E6D10}"/>
    <cellStyle name="Currency 4 2 4 4 2 3 2" xfId="22626" xr:uid="{786E37C1-C954-4926-BD86-4FC6456CF137}"/>
    <cellStyle name="Currency 4 2 4 4 2 4" xfId="27424" xr:uid="{4843839A-BCB9-41CE-8805-8D0614D92E2A}"/>
    <cellStyle name="Currency 4 2 4 4 2 5" xfId="26255" xr:uid="{D30ADB09-C3D5-4D8C-886A-89143E520A69}"/>
    <cellStyle name="Currency 4 2 4 4 2 6" xfId="16960" xr:uid="{4D75FEE1-E172-457D-8E34-8A272A4E5949}"/>
    <cellStyle name="Currency 4 2 4 4 3" xfId="22700" xr:uid="{820DF042-B0AA-4327-B8F4-D655FDAD1E0D}"/>
    <cellStyle name="Currency 4 2 4 5" xfId="4136" xr:uid="{0946DA19-72C4-4F96-A1A1-F785B9C6BDD3}"/>
    <cellStyle name="Currency 4 2 4 5 2" xfId="8908" xr:uid="{52D4BD7B-0DFF-4DF8-B14E-5D13184F5469}"/>
    <cellStyle name="Currency 4 2 4 5 2 2" xfId="29012" xr:uid="{E710C129-20D4-4EA0-A247-8B6E8FB27B7F}"/>
    <cellStyle name="Currency 4 2 4 5 2 3" xfId="27994" xr:uid="{A14DBC58-1E78-4416-B710-8CEE806D9C5C}"/>
    <cellStyle name="Currency 4 2 4 5 2 4" xfId="19288" xr:uid="{45E24BB5-B74E-4C6E-A80D-67E7CC7F8C32}"/>
    <cellStyle name="Currency 4 2 4 5 2 5" xfId="31018" xr:uid="{CFD86F19-DED4-497F-A8E9-A80709CF90C1}"/>
    <cellStyle name="Currency 4 2 4 5 3" xfId="11741" xr:uid="{2D06F008-726C-4EA8-9BFA-B27F239E95B8}"/>
    <cellStyle name="Currency 4 2 4 5 3 2" xfId="22121" xr:uid="{B2CB1173-AC2D-48EF-99F8-74AE1DAD9F27}"/>
    <cellStyle name="Currency 4 2 4 5 4" xfId="23873" xr:uid="{24B491C3-5B43-4CC6-B7EF-7621C2CD760B}"/>
    <cellStyle name="Currency 4 2 4 5 5" xfId="16455" xr:uid="{4C351AFE-E773-49FC-B65C-B8A5A1A6D29E}"/>
    <cellStyle name="Currency 4 2 4 6" xfId="4943" xr:uid="{A85A3DAA-772F-42F7-BF9C-C31803A88D2F}"/>
    <cellStyle name="Currency 4 2 4 6 2" xfId="26949" xr:uid="{03811147-8C50-47E1-923A-26744278F7C8}"/>
    <cellStyle name="Currency 4 2 4 6 3" xfId="28169" xr:uid="{302BAD18-AED0-4DA1-A413-14D8B1B5424A}"/>
    <cellStyle name="Currency 4 2 4 6 4" xfId="14238" xr:uid="{D9AEFE65-B40E-45B2-9368-CB1A5C7C5D7C}"/>
    <cellStyle name="Currency 4 2 4 7" xfId="6691" xr:uid="{D7EBC9D8-EC36-4DE1-A16C-BF75E4923FA1}"/>
    <cellStyle name="Currency 4 2 4 7 2" xfId="27796" xr:uid="{50E52D62-6867-4317-BEEB-33758CF09BA5}"/>
    <cellStyle name="Currency 4 2 4 7 3" xfId="27053" xr:uid="{E8E6F158-4E81-48AC-9BA8-01025F1229BD}"/>
    <cellStyle name="Currency 4 2 4 7 4" xfId="17071" xr:uid="{0D456588-FC15-4460-9B0C-F6C7C29288FC}"/>
    <cellStyle name="Currency 4 2 4 8" xfId="9524" xr:uid="{B089C968-59EF-458D-82E3-1CFD27974824}"/>
    <cellStyle name="Currency 4 2 4 8 2" xfId="19904" xr:uid="{03179FD1-793B-47CD-ABA0-805593513C97}"/>
    <cellStyle name="Currency 4 2 4 9" xfId="25436" xr:uid="{429B4003-C873-4D2F-BCDF-EF56C7FA5C47}"/>
    <cellStyle name="Currency 4 2 5" xfId="562" xr:uid="{00000000-0005-0000-0000-00006E030000}"/>
    <cellStyle name="Currency 4 2 5 10" xfId="13607" xr:uid="{87F1B163-5B83-4557-A952-E2C29472F216}"/>
    <cellStyle name="Currency 4 2 5 2" xfId="1878" xr:uid="{00000000-0005-0000-0000-00006F030000}"/>
    <cellStyle name="Currency 4 2 5 2 2" xfId="24953" xr:uid="{BBEF5993-F8AC-4524-941D-112A15F3447D}"/>
    <cellStyle name="Currency 4 2 5 2 2 2" xfId="29678" xr:uid="{33DBED40-3AE8-4C44-861D-1863CE025044}"/>
    <cellStyle name="Currency 4 2 5 2 2 2 2" xfId="30842" xr:uid="{883563B9-AF8B-4872-A207-9A25B2B164BE}"/>
    <cellStyle name="Currency 4 2 5 2 3" xfId="23373" xr:uid="{043B26EB-F4A5-45D7-8163-B3F881D5C636}"/>
    <cellStyle name="Currency 4 2 5 2 4" xfId="30063"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7" xr:uid="{E85DF9EB-311B-4F81-9D96-394CE20C5CC6}"/>
    <cellStyle name="Currency 4 2 5 5 2 2" xfId="19577" xr:uid="{9A4B6684-C591-4F16-BFB6-3361E96139EE}"/>
    <cellStyle name="Currency 4 2 5 5 2 3" xfId="31091" xr:uid="{E7D19E49-7B60-44F2-B6FD-9392A2CF31AF}"/>
    <cellStyle name="Currency 4 2 5 5 2 4" xfId="30841" xr:uid="{784B0320-B780-4FBA-9D1B-039687A1453B}"/>
    <cellStyle name="Currency 4 2 5 5 3" xfId="12030" xr:uid="{8D53D6CB-B4E3-489F-BBCC-35A064EF6FAF}"/>
    <cellStyle name="Currency 4 2 5 5 3 2" xfId="22410" xr:uid="{64F3B7EC-0534-43AB-9EAD-0CC24A310D9A}"/>
    <cellStyle name="Currency 4 2 5 5 4" xfId="16744" xr:uid="{70F4C88B-8E51-42FE-8C6F-8A063CDA9E59}"/>
    <cellStyle name="Currency 4 2 5 6" xfId="4944" xr:uid="{D75D85CF-44E9-4C80-9CB6-9D9124C48907}"/>
    <cellStyle name="Currency 4 2 5 6 2" xfId="14239" xr:uid="{27564A53-3BA4-430B-B3EF-BF70748DDED5}"/>
    <cellStyle name="Currency 4 2 5 7" xfId="6692" xr:uid="{EF48389A-C1B4-42B8-8C4B-650B09C9B780}"/>
    <cellStyle name="Currency 4 2 5 7 2" xfId="17072" xr:uid="{F8AB562E-FFA0-4A7F-8969-4F39454F2260}"/>
    <cellStyle name="Currency 4 2 5 8" xfId="9525" xr:uid="{952B69F6-6B5D-4A85-847A-6DEDE172799E}"/>
    <cellStyle name="Currency 4 2 5 8 2" xfId="19905" xr:uid="{CEE02A62-0CD3-4293-B7B4-71B8F3D0F850}"/>
    <cellStyle name="Currency 4 2 5 9" xfId="23846" xr:uid="{2A72D9E9-32D0-4D14-AF50-E3BAE811FBCB}"/>
    <cellStyle name="Currency 4 2 6" xfId="1880" xr:uid="{00000000-0005-0000-0000-000072030000}"/>
    <cellStyle name="Currency 4 2 6 2" xfId="2881" xr:uid="{00000000-0005-0000-0000-000090020000}"/>
    <cellStyle name="Currency 4 2 6 2 2" xfId="7998" xr:uid="{5D8F085F-F860-4350-BA19-9FEA730AB68D}"/>
    <cellStyle name="Currency 4 2 6 2 2 2" xfId="26385" xr:uid="{4A5CEC5D-6DA3-4D94-BF9E-322F0E90D597}"/>
    <cellStyle name="Currency 4 2 6 2 2 2 2" xfId="31175" xr:uid="{93D65879-61DA-41FA-BF5B-6144E174BADC}"/>
    <cellStyle name="Currency 4 2 6 2 2 2 3" xfId="30843" xr:uid="{9E43A73B-313A-47DA-AE4A-45B5A584F094}"/>
    <cellStyle name="Currency 4 2 6 2 2 3" xfId="26503" xr:uid="{890B3BF8-48AC-47C6-AAC9-605649711EC0}"/>
    <cellStyle name="Currency 4 2 6 2 2 4" xfId="18378" xr:uid="{7FB0E7EE-E818-4648-B60B-1C8120B2A2CA}"/>
    <cellStyle name="Currency 4 2 6 2 3" xfId="10831" xr:uid="{61056E6D-32BB-45EE-8590-72DB29A983E9}"/>
    <cellStyle name="Currency 4 2 6 2 3 2" xfId="21211" xr:uid="{258AFFD5-7A7C-4EB2-84E4-9C0DB9D58681}"/>
    <cellStyle name="Currency 4 2 6 2 4" xfId="24954" xr:uid="{73DD1256-9F3D-417F-B69C-12C22E4E672C}"/>
    <cellStyle name="Currency 4 2 6 2 5" xfId="15545" xr:uid="{315A732A-0586-4DCE-A71C-DF0DB78775B4}"/>
    <cellStyle name="Currency 4 2 6 3" xfId="3620" xr:uid="{00000000-0005-0000-0000-000072030000}"/>
    <cellStyle name="Currency 4 2 6 4" xfId="5674" xr:uid="{4939E943-A2E0-427A-AEC4-B21F9D4F8159}"/>
    <cellStyle name="Currency 4 2 6 4 2" xfId="29768" xr:uid="{3E9B3AED-6894-4FB7-981B-D2BD8B1F19DF}"/>
    <cellStyle name="Currency 4 2 6 5" xfId="25113" xr:uid="{E30B2578-1288-47A3-B3BA-30B1805299C3}"/>
    <cellStyle name="Currency 4 2 6 6" xfId="13380" xr:uid="{8C718C21-172C-44CD-A8BD-BFF25B26646A}"/>
    <cellStyle name="Currency 4 2 7" xfId="1881" xr:uid="{00000000-0005-0000-0000-000073030000}"/>
    <cellStyle name="Currency 4 2 7 2" xfId="2493" xr:uid="{00000000-0005-0000-0000-000091020000}"/>
    <cellStyle name="Currency 4 2 7 2 2" xfId="7618" xr:uid="{1DE766FD-5D05-4437-B056-8A76C40DDAC2}"/>
    <cellStyle name="Currency 4 2 7 2 2 2" xfId="17998" xr:uid="{B4E5BD64-019F-4A22-A7FE-7D1E16BC3D5A}"/>
    <cellStyle name="Currency 4 2 7 2 3" xfId="10451" xr:uid="{4947354B-127E-4991-A5AF-5B8FEC7AE1DC}"/>
    <cellStyle name="Currency 4 2 7 2 3 2" xfId="20831" xr:uid="{ECFD314C-DBD6-41EE-86B1-BF20A1FB9818}"/>
    <cellStyle name="Currency 4 2 7 2 4" xfId="27943" xr:uid="{AC587898-EBF3-48E3-B172-2974943146AE}"/>
    <cellStyle name="Currency 4 2 7 2 5" xfId="27888" xr:uid="{16D58729-C246-4B37-87BA-1A2F3AFA2EBE}"/>
    <cellStyle name="Currency 4 2 7 2 6" xfId="15165" xr:uid="{3994FC5A-32A5-45BA-BD59-4D7DDBD598D6}"/>
    <cellStyle name="Currency 4 2 7 3" xfId="3602" xr:uid="{00000000-0005-0000-0000-000073030000}"/>
    <cellStyle name="Currency 4 2 7 4" xfId="5675" xr:uid="{EA961475-3856-4FED-AB9C-654EB4EC64FD}"/>
    <cellStyle name="Currency 4 2 7 4 2" xfId="29869" xr:uid="{65B5D0E8-B145-4E9B-89E2-C7AEE6F364BA}"/>
    <cellStyle name="Currency 4 2 7 5" xfId="23893" xr:uid="{CB6FFF07-08EE-4C7E-B764-E810EDFDC868}"/>
    <cellStyle name="Currency 4 2 7 6" xfId="12881" xr:uid="{88AABC15-3833-4375-B132-D2ADFE52CB51}"/>
    <cellStyle name="Currency 4 2 8" xfId="1861" xr:uid="{00000000-0005-0000-0000-000074030000}"/>
    <cellStyle name="Currency 4 2 8 2" xfId="2187" xr:uid="{00000000-0005-0000-0000-000078020000}"/>
    <cellStyle name="Currency 4 2 8 2 2" xfId="7314" xr:uid="{ADD0A165-ABE0-4F90-A33F-077F5FF9274C}"/>
    <cellStyle name="Currency 4 2 8 2 2 2" xfId="17694" xr:uid="{C1BBF7D4-FBF1-47C1-BB55-91EFC3948301}"/>
    <cellStyle name="Currency 4 2 8 2 3" xfId="10147" xr:uid="{33E315B1-4D3D-49E9-A76E-8054D92275A7}"/>
    <cellStyle name="Currency 4 2 8 2 3 2" xfId="20527" xr:uid="{88A0F51E-EE8C-447C-B6BC-64E9415C38E1}"/>
    <cellStyle name="Currency 4 2 8 2 4" xfId="26697" xr:uid="{36B731ED-7B10-4707-8CE6-205628889D4E}"/>
    <cellStyle name="Currency 4 2 8 2 5" xfId="27852" xr:uid="{C058DF41-89BC-4679-BC90-E6969DEB80F2}"/>
    <cellStyle name="Currency 4 2 8 2 6" xfId="14861" xr:uid="{99E20BDB-1FDA-4F7A-9084-46C793C71BFD}"/>
    <cellStyle name="Currency 4 2 8 3" xfId="3650" xr:uid="{00000000-0005-0000-0000-000074030000}"/>
    <cellStyle name="Currency 4 2 8 4" xfId="24961" xr:uid="{3F0C25D4-5FA2-4F09-A128-283041A580CB}"/>
    <cellStyle name="Currency 4 2 9" xfId="3881" xr:uid="{DC251A4F-5AD9-45C1-BD34-8461C5214166}"/>
    <cellStyle name="Currency 4 2 9 2" xfId="8713" xr:uid="{C1BC6D1A-7EE7-4C47-87C8-C0673B800AAC}"/>
    <cellStyle name="Currency 4 2 9 2 2" xfId="19093" xr:uid="{648BA1C2-C386-4F11-BB8B-8B4A1CC8CB92}"/>
    <cellStyle name="Currency 4 2 9 3" xfId="11546" xr:uid="{BF03B1AD-0DE8-47DE-A307-4E2A32AA0B13}"/>
    <cellStyle name="Currency 4 2 9 3 2" xfId="21926" xr:uid="{0D3D9BC0-3938-4572-A44C-6B9F1688C330}"/>
    <cellStyle name="Currency 4 2 9 4" xfId="27235" xr:uid="{11A01AB7-B43D-42C9-8214-AD90DCB92BD5}"/>
    <cellStyle name="Currency 4 2 9 5" xfId="27202" xr:uid="{20CAEDD4-581A-49A6-A983-2D7BD69C167F}"/>
    <cellStyle name="Currency 4 2 9 6" xfId="16260" xr:uid="{35051925-8774-429B-B45F-CA6B9A703F0C}"/>
    <cellStyle name="Currency 4 20" xfId="12396" xr:uid="{66CD73B6-8B5C-4CEE-B1C4-83C336E77431}"/>
    <cellStyle name="Currency 4 3" xfId="563" xr:uid="{00000000-0005-0000-0000-000075030000}"/>
    <cellStyle name="Currency 4 3 10" xfId="4945" xr:uid="{9A699C1C-8F3B-46EB-83CA-1AEA14EAD978}"/>
    <cellStyle name="Currency 4 3 10 2" xfId="14240" xr:uid="{533075EF-05BA-4DF2-AB97-D7CA5F6AAFE4}"/>
    <cellStyle name="Currency 4 3 11" xfId="6693" xr:uid="{A047A60A-45CE-407B-A049-2223B505892E}"/>
    <cellStyle name="Currency 4 3 11 2" xfId="17073" xr:uid="{8CD57AC2-6D36-4FFB-9CDE-DCF555BE769C}"/>
    <cellStyle name="Currency 4 3 12" xfId="9526" xr:uid="{F62B27D1-058D-4BAB-B5E3-7E6115F0D553}"/>
    <cellStyle name="Currency 4 3 12 2" xfId="19906" xr:uid="{A08D132D-B56D-4C61-9E3E-B618E503E16E}"/>
    <cellStyle name="Currency 4 3 13" xfId="23762" xr:uid="{8560C23E-977A-4A64-B47A-9FD147CA5650}"/>
    <cellStyle name="Currency 4 3 14" xfId="12456" xr:uid="{4762B291-B850-4854-8306-35256D12D3FD}"/>
    <cellStyle name="Currency 4 3 2" xfId="564" xr:uid="{00000000-0005-0000-0000-000076030000}"/>
    <cellStyle name="Currency 4 3 2 10" xfId="9527" xr:uid="{27C6D75F-52DE-487D-BC75-E0B3602422C3}"/>
    <cellStyle name="Currency 4 3 2 10 2" xfId="19907" xr:uid="{1B5D55DB-60E2-4650-A86B-78944CCAE8EB}"/>
    <cellStyle name="Currency 4 3 2 11" xfId="25156" xr:uid="{7ED0C198-C02C-4ECA-8665-A8C06E408FE9}"/>
    <cellStyle name="Currency 4 3 2 12" xfId="12526" xr:uid="{92334CDC-3C23-41BD-96F3-07E3CBAB7346}"/>
    <cellStyle name="Currency 4 3 2 2" xfId="565" xr:uid="{00000000-0005-0000-0000-000077030000}"/>
    <cellStyle name="Currency 4 3 2 2 10" xfId="13108" xr:uid="{D3D01A0B-D037-4579-A100-754466682299}"/>
    <cellStyle name="Currency 4 3 2 2 2" xfId="1885" xr:uid="{00000000-0005-0000-0000-000078030000}"/>
    <cellStyle name="Currency 4 3 2 2 2 2" xfId="3094" xr:uid="{00000000-0005-0000-0000-000095020000}"/>
    <cellStyle name="Currency 4 3 2 2 2 2 2" xfId="8174" xr:uid="{431901E0-513B-4CF2-8D5D-986A9E846F3A}"/>
    <cellStyle name="Currency 4 3 2 2 2 2 2 2" xfId="28843" xr:uid="{922F41E3-1DB6-434C-A0D9-A6FF7A394730}"/>
    <cellStyle name="Currency 4 3 2 2 2 2 2 3" xfId="26574" xr:uid="{664EEE51-80C3-4F52-8D6F-16F5EDD72CB5}"/>
    <cellStyle name="Currency 4 3 2 2 2 2 2 4" xfId="18554" xr:uid="{BF461208-CAF5-4577-A105-16DBE970C91D}"/>
    <cellStyle name="Currency 4 3 2 2 2 2 3" xfId="11007" xr:uid="{573BC5E8-3CBD-4FA2-B415-D13A00A46334}"/>
    <cellStyle name="Currency 4 3 2 2 2 2 3 2" xfId="21387" xr:uid="{355DB9A7-1995-4D56-813E-1DEF9DBC9DA3}"/>
    <cellStyle name="Currency 4 3 2 2 2 2 4" xfId="25334" xr:uid="{2B76BC04-7F80-4A50-A4AC-4067138F4F14}"/>
    <cellStyle name="Currency 4 3 2 2 2 2 5" xfId="15721" xr:uid="{7A68242E-E209-4C5B-A7EE-931705DD0DC6}"/>
    <cellStyle name="Currency 4 3 2 2 2 3" xfId="2050" xr:uid="{00000000-0005-0000-0000-000078030000}"/>
    <cellStyle name="Currency 4 3 2 2 2 4" xfId="5678" xr:uid="{61CE8434-0474-4A82-9F1F-8BA9FFBDF874}"/>
    <cellStyle name="Currency 4 3 2 2 2 4 2" xfId="29968" xr:uid="{A6E3D5D1-B127-4385-8A3C-57C615A4EC53}"/>
    <cellStyle name="Currency 4 3 2 2 2 5" xfId="25269" xr:uid="{33DFC427-3C70-4236-B0CE-940975B9A690}"/>
    <cellStyle name="Currency 4 3 2 2 2 6" xfId="13609" xr:uid="{967115A1-23CB-4789-979C-E6482BE18D03}"/>
    <cellStyle name="Currency 4 3 2 2 3" xfId="1886" xr:uid="{00000000-0005-0000-0000-000079030000}"/>
    <cellStyle name="Currency 4 3 2 2 3 2" xfId="4682" xr:uid="{D687D2B6-DA4A-4542-A697-38DDD98C7F33}"/>
    <cellStyle name="Currency 4 3 2 2 3 2 2" xfId="9417" xr:uid="{D7FB4EC8-26ED-4030-9003-C2309259B9E9}"/>
    <cellStyle name="Currency 4 3 2 2 3 2 2 2" xfId="19797" xr:uid="{8B040653-5A27-43E5-99DA-246719ED798D}"/>
    <cellStyle name="Currency 4 3 2 2 3 2 3" xfId="12250" xr:uid="{33F75AFC-4D16-4F09-B9C3-B835056393B0}"/>
    <cellStyle name="Currency 4 3 2 2 3 2 3 2" xfId="22630" xr:uid="{96ECDE40-5D39-4568-B7FC-3DA71F52A446}"/>
    <cellStyle name="Currency 4 3 2 2 3 2 4" xfId="26189" xr:uid="{8C2499C7-1BB1-4D22-A139-187B9857C1C6}"/>
    <cellStyle name="Currency 4 3 2 2 3 2 5" xfId="27315" xr:uid="{005548B2-6083-46C7-874E-DB5A032DBE42}"/>
    <cellStyle name="Currency 4 3 2 2 3 2 6" xfId="16964" xr:uid="{66D36A2C-378A-41BD-B227-E81F29D242ED}"/>
    <cellStyle name="Currency 4 3 2 2 3 3" xfId="23751" xr:uid="{CC39D2C1-EDB8-46AE-990C-9B1731256481}"/>
    <cellStyle name="Currency 4 3 2 2 3 3 2" xfId="29913" xr:uid="{B4D4653B-9700-4885-9B5D-00CF112D66D6}"/>
    <cellStyle name="Currency 4 3 2 2 3 4" xfId="30025" xr:uid="{BE5F880F-D1A7-43E6-9257-37876B1379C7}"/>
    <cellStyle name="Currency 4 3 2 2 4" xfId="1884" xr:uid="{00000000-0005-0000-0000-00007A030000}"/>
    <cellStyle name="Currency 4 3 2 2 4 2" xfId="26961" xr:uid="{DB772303-1715-451F-983D-FA4084595956}"/>
    <cellStyle name="Currency 4 3 2 2 4 3" xfId="26336" xr:uid="{B0BAF356-AC96-4D61-AF66-90BA33F5234A}"/>
    <cellStyle name="Currency 4 3 2 2 5" xfId="4274" xr:uid="{A7A2FC4F-1B1A-43AE-B621-BB9F2BE98CD3}"/>
    <cellStyle name="Currency 4 3 2 2 5 2" xfId="9046" xr:uid="{2F16989A-4C37-47DA-A55F-50A0BD59F9D8}"/>
    <cellStyle name="Currency 4 3 2 2 5 2 2" xfId="19426" xr:uid="{8689B158-0518-473E-BD0D-57F774152E57}"/>
    <cellStyle name="Currency 4 3 2 2 5 2 3" xfId="31050" xr:uid="{395ABA41-C54B-4D28-9E45-B54CD7F229E6}"/>
    <cellStyle name="Currency 4 3 2 2 5 2 4" xfId="30844" xr:uid="{34E27599-88F6-41D0-87AB-5DEC06A25F09}"/>
    <cellStyle name="Currency 4 3 2 2 5 3" xfId="11879" xr:uid="{E4603E20-55BE-4014-BABB-902A708700C4}"/>
    <cellStyle name="Currency 4 3 2 2 5 3 2" xfId="22259" xr:uid="{F991F5B0-BFFF-4E23-8F84-EB2D2F643857}"/>
    <cellStyle name="Currency 4 3 2 2 5 4" xfId="27636" xr:uid="{31792131-8CCE-4EE1-B222-AE2C8621D08A}"/>
    <cellStyle name="Currency 4 3 2 2 5 5" xfId="25998" xr:uid="{270E6B12-61FF-49F3-B084-548FD7B3F23B}"/>
    <cellStyle name="Currency 4 3 2 2 5 6" xfId="16593" xr:uid="{1926910E-F59C-4D08-B99B-D9ADC6666F7F}"/>
    <cellStyle name="Currency 4 3 2 2 6" xfId="4947" xr:uid="{65C9F64E-A345-4F6D-B067-E29F264CEBF1}"/>
    <cellStyle name="Currency 4 3 2 2 6 2" xfId="26269" xr:uid="{E4C9A842-FCE7-42FB-8EA1-B50F3956D4E8}"/>
    <cellStyle name="Currency 4 3 2 2 6 3" xfId="26017" xr:uid="{8942F952-991D-4545-B1C8-7054C9722F12}"/>
    <cellStyle name="Currency 4 3 2 2 6 4" xfId="14242" xr:uid="{6E39C487-927A-43EB-B196-1CFC238D7AB4}"/>
    <cellStyle name="Currency 4 3 2 2 7" xfId="6695" xr:uid="{1E6FCB53-9A9F-48E2-AE4D-948B598459AA}"/>
    <cellStyle name="Currency 4 3 2 2 7 2" xfId="17075" xr:uid="{6D6D364E-56A0-4083-97C6-B7ABE2445DE3}"/>
    <cellStyle name="Currency 4 3 2 2 8" xfId="9528" xr:uid="{8E041D61-AC19-44A3-9FCA-06C6CF48BC2D}"/>
    <cellStyle name="Currency 4 3 2 2 8 2" xfId="19908" xr:uid="{DA438EE4-CD2F-474E-8A82-E4887BC253B2}"/>
    <cellStyle name="Currency 4 3 2 2 9" xfId="22905" xr:uid="{9470BD46-6C7B-4129-9FE4-95AE546C6D94}"/>
    <cellStyle name="Currency 4 3 2 3" xfId="1887" xr:uid="{00000000-0005-0000-0000-00007B030000}"/>
    <cellStyle name="Currency 4 3 2 3 2" xfId="3095" xr:uid="{00000000-0005-0000-0000-000096020000}"/>
    <cellStyle name="Currency 4 3 2 3 2 2" xfId="8175" xr:uid="{5272ADC5-508E-411B-A874-76D8F5F024FC}"/>
    <cellStyle name="Currency 4 3 2 3 2 2 2" xfId="28844" xr:uid="{6C67E993-C03E-461A-93EC-806EE3E12229}"/>
    <cellStyle name="Currency 4 3 2 3 2 2 2 2" xfId="31234" xr:uid="{F67D50A3-C1A7-4415-BBD6-E83CA67CA0E1}"/>
    <cellStyle name="Currency 4 3 2 3 2 2 2 3" xfId="30846" xr:uid="{FCC25CCB-B954-4AC4-AED2-AF96C2ACAAD6}"/>
    <cellStyle name="Currency 4 3 2 3 2 2 3" xfId="28033" xr:uid="{C1BAA7E1-189B-4F7B-9825-9D14D5E6F70D}"/>
    <cellStyle name="Currency 4 3 2 3 2 2 4" xfId="18555" xr:uid="{7F99C888-7723-41E2-82D6-9C1AD52869EF}"/>
    <cellStyle name="Currency 4 3 2 3 2 3" xfId="11008" xr:uid="{52DCBDCA-C818-497D-9869-FA4E869D9771}"/>
    <cellStyle name="Currency 4 3 2 3 2 3 2" xfId="21388" xr:uid="{73E0972A-E446-4E7A-88F6-E7F33842FBBB}"/>
    <cellStyle name="Currency 4 3 2 3 2 4" xfId="25660" xr:uid="{73031C5A-7497-4E29-BDA7-0512A1953CC8}"/>
    <cellStyle name="Currency 4 3 2 3 2 5" xfId="15722" xr:uid="{9E20F832-96A2-4E8D-90E0-9A69DE3190FF}"/>
    <cellStyle name="Currency 4 3 2 3 3" xfId="3599" xr:uid="{00000000-0005-0000-0000-00007B030000}"/>
    <cellStyle name="Currency 4 3 2 3 4" xfId="4426" xr:uid="{6DDD7D65-28CE-4D3E-A44A-510FBD4F835A}"/>
    <cellStyle name="Currency 4 3 2 3 4 2" xfId="9198" xr:uid="{12518834-FEB3-4C1E-B124-6B3AE272E447}"/>
    <cellStyle name="Currency 4 3 2 3 4 2 2" xfId="19578" xr:uid="{3AEC82BC-741C-4963-A6A7-E69D788CF2B4}"/>
    <cellStyle name="Currency 4 3 2 3 4 2 3" xfId="31092" xr:uid="{5F90A487-DD6C-4B22-8CD2-6F6807FDE49D}"/>
    <cellStyle name="Currency 4 3 2 3 4 2 4" xfId="30845" xr:uid="{88CE84D6-B319-4B38-9C82-3871BE944E4C}"/>
    <cellStyle name="Currency 4 3 2 3 4 3" xfId="12031" xr:uid="{324E1B08-31D5-433A-B7EF-B14FB1EE9A77}"/>
    <cellStyle name="Currency 4 3 2 3 4 3 2" xfId="22411" xr:uid="{D2A73898-9C50-4702-A7E4-FDD42B4EFF43}"/>
    <cellStyle name="Currency 4 3 2 3 4 4" xfId="16745" xr:uid="{26A21FF5-F3E3-46B8-892F-02FEDF25E251}"/>
    <cellStyle name="Currency 4 3 2 3 5" xfId="5679" xr:uid="{B3D1B3D3-BD8D-4388-8905-3C78189C9462}"/>
    <cellStyle name="Currency 4 3 2 3 5 2" xfId="29691" xr:uid="{72B473B9-F902-428F-854C-CB54D507686F}"/>
    <cellStyle name="Currency 4 3 2 3 5 2 2" xfId="30988" xr:uid="{A7C94F98-A8FA-4C61-B245-EF8864580272}"/>
    <cellStyle name="Currency 4 3 2 3 6" xfId="23330" xr:uid="{A28249A9-1B42-46FA-8253-9E0649BE0E8D}"/>
    <cellStyle name="Currency 4 3 2 3 7" xfId="13610" xr:uid="{4366B9E4-935E-4BC4-A2FC-D62291D3DD33}"/>
    <cellStyle name="Currency 4 3 2 4" xfId="1888" xr:uid="{00000000-0005-0000-0000-00007C030000}"/>
    <cellStyle name="Currency 4 3 2 4 2" xfId="3093" xr:uid="{00000000-0005-0000-0000-000097020000}"/>
    <cellStyle name="Currency 4 3 2 4 2 2" xfId="8173" xr:uid="{2AA79186-35BF-4AB7-8615-D8FC3006284E}"/>
    <cellStyle name="Currency 4 3 2 4 2 2 2" xfId="28842" xr:uid="{0748F1C7-BF01-4D79-99D3-CC23532C7C08}"/>
    <cellStyle name="Currency 4 3 2 4 2 2 3" xfId="26368" xr:uid="{F5636C90-FA6E-4D36-A794-409EDA9FC76C}"/>
    <cellStyle name="Currency 4 3 2 4 2 2 4" xfId="18553" xr:uid="{E3F93777-0AA8-4E8E-9CB1-D33EEC051AFE}"/>
    <cellStyle name="Currency 4 3 2 4 2 3" xfId="11006" xr:uid="{8800727E-E687-49E5-8545-D324E313515D}"/>
    <cellStyle name="Currency 4 3 2 4 2 3 2" xfId="21386" xr:uid="{CCA90335-FFEC-42FA-BFFE-9F6E4BFCE406}"/>
    <cellStyle name="Currency 4 3 2 4 2 4" xfId="25748" xr:uid="{61F83009-EE7B-4FE2-B8A1-D1361417A92E}"/>
    <cellStyle name="Currency 4 3 2 4 2 5" xfId="15720" xr:uid="{6B04E6E0-2145-4AC9-8D43-6CEAA1964412}"/>
    <cellStyle name="Currency 4 3 2 4 3" xfId="3642" xr:uid="{00000000-0005-0000-0000-00007C030000}"/>
    <cellStyle name="Currency 4 3 2 4 4" xfId="5680" xr:uid="{C640D449-3274-4163-9177-C2B189F2C72C}"/>
    <cellStyle name="Currency 4 3 2 4 4 2" xfId="29967" xr:uid="{82E5840C-98F6-4266-BB3E-9495DB6AA215}"/>
    <cellStyle name="Currency 4 3 2 4 5" xfId="24437" xr:uid="{CBE45B56-A6D5-48B2-BEEC-1DBA16F13214}"/>
    <cellStyle name="Currency 4 3 2 4 6" xfId="13608" xr:uid="{503D5554-44FB-47EB-AA47-30AFC02FDB54}"/>
    <cellStyle name="Currency 4 3 2 5" xfId="1883" xr:uid="{00000000-0005-0000-0000-00007D030000}"/>
    <cellStyle name="Currency 4 3 2 5 2" xfId="2530" xr:uid="{00000000-0005-0000-0000-000098020000}"/>
    <cellStyle name="Currency 4 3 2 5 2 2" xfId="7655" xr:uid="{45782A99-C040-476D-8109-DAB93457B98C}"/>
    <cellStyle name="Currency 4 3 2 5 2 2 2" xfId="18035" xr:uid="{1BCC0329-9BBF-4386-9AAE-ED987479FE29}"/>
    <cellStyle name="Currency 4 3 2 5 2 3" xfId="10488" xr:uid="{011D311B-C356-48D3-8513-12AD3C693DF2}"/>
    <cellStyle name="Currency 4 3 2 5 2 3 2" xfId="20868" xr:uid="{BD679459-1A5C-4A83-B445-DDDE95068A0D}"/>
    <cellStyle name="Currency 4 3 2 5 2 4" xfId="26039" xr:uid="{CB20989F-4E56-4E42-BAD2-C3CE414364C8}"/>
    <cellStyle name="Currency 4 3 2 5 2 5" xfId="26487" xr:uid="{D744808E-988F-4667-8697-41C769EA1F94}"/>
    <cellStyle name="Currency 4 3 2 5 2 6" xfId="15202" xr:uid="{CAB2C7AB-E0FA-4038-A976-C4C0141F17C3}"/>
    <cellStyle name="Currency 4 3 2 5 3" xfId="3594" xr:uid="{00000000-0005-0000-0000-00007D030000}"/>
    <cellStyle name="Currency 4 3 2 5 4" xfId="5677" xr:uid="{9B281BAA-7273-431B-858A-DC8F830D672D}"/>
    <cellStyle name="Currency 4 3 2 5 4 2" xfId="29876" xr:uid="{A7BF50A6-9658-419F-8EF1-2A93352FCFF0}"/>
    <cellStyle name="Currency 4 3 2 5 5" xfId="25526" xr:uid="{A433C727-125E-4712-80D9-2249998B7C61}"/>
    <cellStyle name="Currency 4 3 2 5 6" xfId="12918" xr:uid="{72BAE5A0-0A62-461D-B319-92C955040D75}"/>
    <cellStyle name="Currency 4 3 2 6" xfId="2294" xr:uid="{00000000-0005-0000-0000-000093020000}"/>
    <cellStyle name="Currency 4 3 2 6 2" xfId="7421" xr:uid="{573730B2-6DF5-4968-8E53-BB584D4D9B5D}"/>
    <cellStyle name="Currency 4 3 2 6 2 2" xfId="17801" xr:uid="{7098C69E-C26E-4964-A488-545F50883304}"/>
    <cellStyle name="Currency 4 3 2 6 3" xfId="10254" xr:uid="{8DA82A10-A801-49D3-BCF1-829C12A7EDEF}"/>
    <cellStyle name="Currency 4 3 2 6 3 2" xfId="20634" xr:uid="{226D0063-D70E-4F9F-8CCA-5E9A3E3909BF}"/>
    <cellStyle name="Currency 4 3 2 6 4" xfId="24220" xr:uid="{1F2D0923-44FE-43C1-9D3A-DF58C45ECA3B}"/>
    <cellStyle name="Currency 4 3 2 6 5" xfId="28447" xr:uid="{35900C64-B02A-47CB-8F4F-F6318E6CBECD}"/>
    <cellStyle name="Currency 4 3 2 6 6" xfId="14968" xr:uid="{20358FD6-C655-4F25-AB71-B4D9B5677E40}"/>
    <cellStyle name="Currency 4 3 2 7" xfId="3829" xr:uid="{CC8AB601-20F8-46A1-99F0-FF82EF572E23}"/>
    <cellStyle name="Currency 4 3 2 7 2" xfId="8662" xr:uid="{B92CC1AF-3C75-469F-8E7A-C9B323D68897}"/>
    <cellStyle name="Currency 4 3 2 7 2 2" xfId="19042" xr:uid="{8CFA6148-FB25-419F-A120-58823471F241}"/>
    <cellStyle name="Currency 4 3 2 7 3" xfId="11495" xr:uid="{345BC201-8947-4FBD-A505-FEF6E28E0FEC}"/>
    <cellStyle name="Currency 4 3 2 7 3 2" xfId="21875" xr:uid="{814F75CD-0E58-42C0-8E63-2349D83BA6CB}"/>
    <cellStyle name="Currency 4 3 2 7 4" xfId="27429" xr:uid="{7847A7E7-6D3B-4782-93C0-383385C0D8C6}"/>
    <cellStyle name="Currency 4 3 2 7 5" xfId="28303" xr:uid="{1631A1B8-97AE-4868-9C2F-0408EF79A9F8}"/>
    <cellStyle name="Currency 4 3 2 7 6" xfId="16209" xr:uid="{4B7FC55B-1059-4DDE-BC2C-45759D2EE56F}"/>
    <cellStyle name="Currency 4 3 2 8" xfId="4946" xr:uid="{149C158A-2C1F-4B22-97C4-837DB49A74A5}"/>
    <cellStyle name="Currency 4 3 2 8 2" xfId="14241" xr:uid="{DF30DEBC-9468-405C-A55A-4779272FD582}"/>
    <cellStyle name="Currency 4 3 2 9" xfId="6694" xr:uid="{36C16F1A-DD89-4C2A-B4BB-531D28BE5BF9}"/>
    <cellStyle name="Currency 4 3 2 9 2" xfId="17074" xr:uid="{87BE574B-570A-471A-BCE6-4273FB47E94E}"/>
    <cellStyle name="Currency 4 3 3" xfId="566" xr:uid="{00000000-0005-0000-0000-00007E030000}"/>
    <cellStyle name="Currency 4 3 3 10" xfId="24258" xr:uid="{BBD9D141-9D54-4B0B-B012-1A12C50B7675}"/>
    <cellStyle name="Currency 4 3 3 11" xfId="12684" xr:uid="{D013353A-95BF-4B51-8603-30728729F02A}"/>
    <cellStyle name="Currency 4 3 3 2" xfId="1890" xr:uid="{00000000-0005-0000-0000-00007F030000}"/>
    <cellStyle name="Currency 4 3 3 2 2" xfId="3097" xr:uid="{00000000-0005-0000-0000-00009B020000}"/>
    <cellStyle name="Currency 4 3 3 2 2 2" xfId="6172" xr:uid="{245EEFC1-6B63-448A-97EC-91AE304FE9B6}"/>
    <cellStyle name="Currency 4 3 3 2 2 2 2" xfId="23165" xr:uid="{F17C049D-B39A-479C-878E-B4531B11AF40}"/>
    <cellStyle name="Currency 4 3 3 2 2 2 2 2" xfId="26357" xr:uid="{67DD8835-D50D-46F0-AFB8-584049758599}"/>
    <cellStyle name="Currency 4 3 3 2 2 2 2 3" xfId="31147" xr:uid="{0C03AF1E-A399-4040-90B7-A6DB64E525B5}"/>
    <cellStyle name="Currency 4 3 3 2 2 2 3" xfId="26942" xr:uid="{B29565CC-6216-4006-88B0-F2500B66673A}"/>
    <cellStyle name="Currency 4 3 3 2 2 2 4" xfId="15724" xr:uid="{0AD99BDE-7CDA-449F-805C-DB52653259F5}"/>
    <cellStyle name="Currency 4 3 3 2 2 3" xfId="8177" xr:uid="{23BEF528-081F-49B6-A416-3D3638EBE064}"/>
    <cellStyle name="Currency 4 3 3 2 2 3 2" xfId="28846" xr:uid="{42028672-A77A-429F-BD9C-D23E941022C8}"/>
    <cellStyle name="Currency 4 3 3 2 2 3 3" xfId="28047" xr:uid="{D72A9D18-7426-49D8-99A8-DC9811BD7C70}"/>
    <cellStyle name="Currency 4 3 3 2 2 3 4" xfId="18557" xr:uid="{53366010-FDCE-42DF-BEDC-19E65E079376}"/>
    <cellStyle name="Currency 4 3 3 2 2 4" xfId="11010" xr:uid="{D6215F48-4D36-4238-AACC-55FE6CB2BA47}"/>
    <cellStyle name="Currency 4 3 3 2 2 4 2" xfId="21390" xr:uid="{58CF0DD9-1988-4660-B353-8EEEB994E4B5}"/>
    <cellStyle name="Currency 4 3 3 2 2 5" xfId="25112" xr:uid="{8C8C27A2-B225-4307-8FAC-A39C3F654CA1}"/>
    <cellStyle name="Currency 4 3 3 2 2 6" xfId="13612" xr:uid="{74DC2818-4F22-4589-A48B-CC099277795E}"/>
    <cellStyle name="Currency 4 3 3 2 3" xfId="2694" xr:uid="{00000000-0005-0000-0000-00009A020000}"/>
    <cellStyle name="Currency 4 3 3 2 3 2" xfId="7818" xr:uid="{9D515FEF-8A85-47C8-8397-199D56B57A6B}"/>
    <cellStyle name="Currency 4 3 3 2 3 2 2" xfId="28039" xr:uid="{5BC7E876-1AC7-42F3-9B06-D43958D69461}"/>
    <cellStyle name="Currency 4 3 3 2 3 2 3" xfId="26324" xr:uid="{B0F2F618-7156-4AA4-9660-479C72FA1DB4}"/>
    <cellStyle name="Currency 4 3 3 2 3 2 4" xfId="18198" xr:uid="{A51AF457-E504-460D-A4C6-447A6BFFAA1E}"/>
    <cellStyle name="Currency 4 3 3 2 3 3" xfId="10651" xr:uid="{58092095-639B-4C55-8F73-07474A03EB78}"/>
    <cellStyle name="Currency 4 3 3 2 3 3 2" xfId="21031" xr:uid="{0A5B0C68-DC37-4547-8D6F-8FFC80CCAE6E}"/>
    <cellStyle name="Currency 4 3 3 2 3 4" xfId="22913" xr:uid="{2E94CA68-84F5-4371-997B-9A9E2FB2C410}"/>
    <cellStyle name="Currency 4 3 3 2 3 5" xfId="15365" xr:uid="{085F8945-E70C-4C5B-81B7-4BA41C04168F}"/>
    <cellStyle name="Currency 4 3 3 2 4" xfId="2061" xr:uid="{00000000-0005-0000-0000-00007F030000}"/>
    <cellStyle name="Currency 4 3 3 2 5" xfId="4275" xr:uid="{A9A18A0C-B394-4F5F-BF25-6004A0FCDDA6}"/>
    <cellStyle name="Currency 4 3 3 2 5 2" xfId="9047" xr:uid="{F2DEDE17-5381-434E-91FC-A24B5A2A9568}"/>
    <cellStyle name="Currency 4 3 3 2 5 2 2" xfId="19427" xr:uid="{5FE51EAB-0B6A-4106-9FF9-085D964A5C33}"/>
    <cellStyle name="Currency 4 3 3 2 5 2 3" xfId="31051" xr:uid="{0BFC20F7-3A11-46FD-A2F7-E61DF009DCA7}"/>
    <cellStyle name="Currency 4 3 3 2 5 2 4" xfId="30848" xr:uid="{9DD54116-BB81-4751-8D21-DAB26CEE32EB}"/>
    <cellStyle name="Currency 4 3 3 2 5 3" xfId="11880" xr:uid="{997E97EB-6E8E-4CCA-B091-B182EDB645CE}"/>
    <cellStyle name="Currency 4 3 3 2 5 3 2" xfId="22260" xr:uid="{D98C5CFD-729B-4D98-8BAC-917EF94E0A0D}"/>
    <cellStyle name="Currency 4 3 3 2 5 4" xfId="27050" xr:uid="{826E9520-A070-4296-B78E-3CD7B68F2EC7}"/>
    <cellStyle name="Currency 4 3 3 2 5 5" xfId="26065" xr:uid="{AC5B1DFC-E7DF-4333-923C-2D3E5D36A2FF}"/>
    <cellStyle name="Currency 4 3 3 2 5 6" xfId="16594" xr:uid="{2AEC2E42-3485-4143-A840-508CDFFB36DC}"/>
    <cellStyle name="Currency 4 3 3 2 6" xfId="5682" xr:uid="{972BBD7A-F399-4590-BF19-5F777C22464B}"/>
    <cellStyle name="Currency 4 3 3 2 6 2" xfId="29728" xr:uid="{D3EB36FD-8CEE-4738-97ED-A99FD52FAEF4}"/>
    <cellStyle name="Currency 4 3 3 2 6 2 2" xfId="30989" xr:uid="{DE4878C6-2BEC-46D2-8EF8-E46B9720E401}"/>
    <cellStyle name="Currency 4 3 3 2 7" xfId="23078" xr:uid="{FA5A0E59-A3DD-4FCF-886D-7BA328640A88}"/>
    <cellStyle name="Currency 4 3 3 2 8" xfId="13109" xr:uid="{961B7C68-AC7B-4528-AEBD-859B5922B658}"/>
    <cellStyle name="Currency 4 3 3 3" xfId="1891" xr:uid="{00000000-0005-0000-0000-000080030000}"/>
    <cellStyle name="Currency 4 3 3 3 2" xfId="3098" xr:uid="{00000000-0005-0000-0000-00009C020000}"/>
    <cellStyle name="Currency 4 3 3 3 2 2" xfId="8178" xr:uid="{5D357443-C1F7-4A1C-9A8B-79E5CA8A3AF0}"/>
    <cellStyle name="Currency 4 3 3 3 2 2 2" xfId="28847" xr:uid="{389F4B05-E69E-4B79-A5EB-FB4A2C3A844E}"/>
    <cellStyle name="Currency 4 3 3 3 2 2 3" xfId="27249" xr:uid="{BDBEEE43-9FEA-4186-8A77-5F7AE2D391F4}"/>
    <cellStyle name="Currency 4 3 3 3 2 2 4" xfId="18558" xr:uid="{3BF5F718-0A52-45F6-9084-5976DFC6A62C}"/>
    <cellStyle name="Currency 4 3 3 3 2 3" xfId="11011" xr:uid="{60E0BED4-FD2E-46DA-B474-4B3E367F65B5}"/>
    <cellStyle name="Currency 4 3 3 3 2 3 2" xfId="21391" xr:uid="{1525BF26-D227-414E-A4A0-2ED22683DAD2}"/>
    <cellStyle name="Currency 4 3 3 3 2 4" xfId="25185" xr:uid="{614AF8FC-B633-4E2A-995B-43A3D63DE41E}"/>
    <cellStyle name="Currency 4 3 3 3 2 5" xfId="15725" xr:uid="{9EF9895C-16FA-4D39-9EAF-B812BA93A86E}"/>
    <cellStyle name="Currency 4 3 3 3 3" xfId="3662" xr:uid="{00000000-0005-0000-0000-000080030000}"/>
    <cellStyle name="Currency 4 3 3 3 4" xfId="4427" xr:uid="{C8B4E7B0-83F8-4699-88CD-54B2D8F32DAD}"/>
    <cellStyle name="Currency 4 3 3 3 4 2" xfId="9199" xr:uid="{88F62EE2-8CDA-4E15-9F65-299F86D0604F}"/>
    <cellStyle name="Currency 4 3 3 3 4 2 2" xfId="19579" xr:uid="{CC824306-A436-4FA1-9C48-B30A2DE20F78}"/>
    <cellStyle name="Currency 4 3 3 3 4 2 3" xfId="31093" xr:uid="{292C4124-F0A2-4D10-B359-250B7466A5C3}"/>
    <cellStyle name="Currency 4 3 3 3 4 2 4" xfId="30849" xr:uid="{A251918D-5AFF-4910-8A3B-8CF0EE42D7C7}"/>
    <cellStyle name="Currency 4 3 3 3 4 3" xfId="12032" xr:uid="{EC78C1D7-62E6-412F-A837-6B3BC6F3BBEB}"/>
    <cellStyle name="Currency 4 3 3 3 4 3 2" xfId="22412" xr:uid="{2709CD85-FF35-4D8E-8CC3-10ECB200DCBC}"/>
    <cellStyle name="Currency 4 3 3 3 4 4" xfId="16746" xr:uid="{7F4B26FF-D4A7-46E9-93B3-18D5F33723A2}"/>
    <cellStyle name="Currency 4 3 3 3 5" xfId="5683" xr:uid="{39341862-0181-4C5E-949D-F89F697D04ED}"/>
    <cellStyle name="Currency 4 3 3 3 5 2" xfId="29707" xr:uid="{0A9E1880-5A33-4257-9F52-C4E2B68CBF61}"/>
    <cellStyle name="Currency 4 3 3 3 6" xfId="23130" xr:uid="{8F53FD9C-35CA-4984-B648-71AC776AAF06}"/>
    <cellStyle name="Currency 4 3 3 3 7" xfId="13613" xr:uid="{1797E221-8C55-4BBC-98CB-F63B9DF2C26F}"/>
    <cellStyle name="Currency 4 3 3 4" xfId="1889" xr:uid="{00000000-0005-0000-0000-000081030000}"/>
    <cellStyle name="Currency 4 3 3 4 2" xfId="3096" xr:uid="{00000000-0005-0000-0000-00009D020000}"/>
    <cellStyle name="Currency 4 3 3 4 2 2" xfId="8176" xr:uid="{75731091-C8C8-4086-9613-B0BFBF99BB4C}"/>
    <cellStyle name="Currency 4 3 3 4 2 2 2" xfId="28845" xr:uid="{A9B7BDBC-3237-4D16-8EB7-E59D345EA710}"/>
    <cellStyle name="Currency 4 3 3 4 2 2 3" xfId="27708" xr:uid="{34106B4D-48C0-422F-B2A2-4705F8BF2F97}"/>
    <cellStyle name="Currency 4 3 3 4 2 2 4" xfId="18556" xr:uid="{B9344271-A5BC-4D7F-9A60-06A53FC305C1}"/>
    <cellStyle name="Currency 4 3 3 4 2 3" xfId="11009" xr:uid="{FAB33934-4D9C-445B-8905-2DFCCCC46A85}"/>
    <cellStyle name="Currency 4 3 3 4 2 3 2" xfId="21389" xr:uid="{2DAF6D68-1EBA-4936-8DF6-49BE2A53F212}"/>
    <cellStyle name="Currency 4 3 3 4 2 4" xfId="25512" xr:uid="{0D7914E2-4B85-432C-BF3E-E82AADB1BCE8}"/>
    <cellStyle name="Currency 4 3 3 4 2 5" xfId="15723" xr:uid="{9B134EE1-DA6C-43CB-81DE-684E88B1AFB6}"/>
    <cellStyle name="Currency 4 3 3 4 3" xfId="3691" xr:uid="{00000000-0005-0000-0000-000081030000}"/>
    <cellStyle name="Currency 4 3 3 4 4" xfId="5681" xr:uid="{FFFF2C30-4094-4398-B9F9-3EFC21446922}"/>
    <cellStyle name="Currency 4 3 3 4 4 2" xfId="29969" xr:uid="{7281F1A7-5F24-44A1-A148-B239A0D0B065}"/>
    <cellStyle name="Currency 4 3 3 4 5" xfId="24877" xr:uid="{34060291-EB8B-4FDF-8F6B-C68A873BBE5A}"/>
    <cellStyle name="Currency 4 3 3 4 6" xfId="13611" xr:uid="{DBF80413-4B85-4FD0-8623-469CE5DB1163}"/>
    <cellStyle name="Currency 4 3 3 5" xfId="2633" xr:uid="{00000000-0005-0000-0000-00009E020000}"/>
    <cellStyle name="Currency 4 3 3 5 2" xfId="5895" xr:uid="{30465DA8-295D-4FD1-975C-B9501B7FDABB}"/>
    <cellStyle name="Currency 4 3 3 5 2 2" xfId="28538" xr:uid="{D45496F4-22F6-4EDB-8423-1E500DA34D54}"/>
    <cellStyle name="Currency 4 3 3 5 2 3" xfId="26512" xr:uid="{D37A4C49-08CB-4830-9C8E-9A3C743A1751}"/>
    <cellStyle name="Currency 4 3 3 5 2 4" xfId="15305" xr:uid="{03AF7162-17DC-47F8-BB8B-C360C6A5E3D7}"/>
    <cellStyle name="Currency 4 3 3 5 3" xfId="7758" xr:uid="{CD4E4338-ED5C-4DB3-B49F-56E7FE929F23}"/>
    <cellStyle name="Currency 4 3 3 5 3 2" xfId="18138" xr:uid="{BF2569F1-CDEE-4A66-94C7-73C62BD4EB5C}"/>
    <cellStyle name="Currency 4 3 3 5 4" xfId="10591" xr:uid="{EAB99A54-5986-4ED6-91B2-5BE26F1B2864}"/>
    <cellStyle name="Currency 4 3 3 5 4 2" xfId="20971" xr:uid="{A67839FB-8767-4BA5-A560-9AE78FC03245}"/>
    <cellStyle name="Currency 4 3 3 5 5" xfId="23407" xr:uid="{FE6B56DB-BA94-4381-A568-A113EC141101}"/>
    <cellStyle name="Currency 4 3 3 5 6" xfId="13021" xr:uid="{986DF7A8-CB28-4B4A-9794-FE267059F919}"/>
    <cellStyle name="Currency 4 3 3 6" xfId="4138" xr:uid="{6B123A2A-35D1-4A82-89EB-FD8F530B11B4}"/>
    <cellStyle name="Currency 4 3 3 6 2" xfId="8910" xr:uid="{2AA728DB-79E0-434A-A116-CC49DDAE427A}"/>
    <cellStyle name="Currency 4 3 3 6 2 2" xfId="19290" xr:uid="{BFFE1D5F-ECAF-4472-A238-DD25F93BE0A5}"/>
    <cellStyle name="Currency 4 3 3 6 2 3" xfId="31020" xr:uid="{E791E615-2623-44F5-A62F-E2834F94C37C}"/>
    <cellStyle name="Currency 4 3 3 6 2 4" xfId="30847" xr:uid="{B37A22F8-B1F5-4E35-B076-D364916926AD}"/>
    <cellStyle name="Currency 4 3 3 6 3" xfId="11743" xr:uid="{31C873FB-3A67-447A-916B-1B6FA9E3B8AA}"/>
    <cellStyle name="Currency 4 3 3 6 3 2" xfId="22123" xr:uid="{C2F14EF1-3B83-482B-AAA2-439783D70DF3}"/>
    <cellStyle name="Currency 4 3 3 6 4" xfId="24704" xr:uid="{4309507B-EF60-4074-9701-FB124E1202DD}"/>
    <cellStyle name="Currency 4 3 3 6 5" xfId="25997" xr:uid="{DA3EAE5A-1285-4AF0-93AA-0E5AC0CEA453}"/>
    <cellStyle name="Currency 4 3 3 6 6" xfId="16457" xr:uid="{5E5F0659-D264-4DC8-95F8-E400C140D3EA}"/>
    <cellStyle name="Currency 4 3 3 7" xfId="4948" xr:uid="{C4D5D6D7-A836-410F-A574-41204BD7140B}"/>
    <cellStyle name="Currency 4 3 3 7 2" xfId="27577" xr:uid="{6C095663-747A-4181-9A96-532C6BCFB1CC}"/>
    <cellStyle name="Currency 4 3 3 7 3" xfId="27142" xr:uid="{D5E4766A-3BE3-4BF4-B0B2-EB170B5B6CA6}"/>
    <cellStyle name="Currency 4 3 3 7 4" xfId="14243" xr:uid="{D0D72598-D96B-4636-B304-F39020885D2D}"/>
    <cellStyle name="Currency 4 3 3 8" xfId="6696" xr:uid="{977495BE-1DF0-4EDE-A4A1-41A24A5790A3}"/>
    <cellStyle name="Currency 4 3 3 8 2" xfId="17076" xr:uid="{F717E167-9746-4026-B445-1B738C09ECD1}"/>
    <cellStyle name="Currency 4 3 3 9" xfId="9529" xr:uid="{E4334F6A-5E5F-40A4-BA5C-9E120F5BA3A6}"/>
    <cellStyle name="Currency 4 3 3 9 2" xfId="19909" xr:uid="{5BB767F8-A693-49B8-8B5B-3E0A0EB5EF1E}"/>
    <cellStyle name="Currency 4 3 4" xfId="567" xr:uid="{00000000-0005-0000-0000-000082030000}"/>
    <cellStyle name="Currency 4 3 4 10" xfId="13107" xr:uid="{AE740A6D-D45A-41E1-8273-9F297354F55A}"/>
    <cellStyle name="Currency 4 3 4 2" xfId="1893" xr:uid="{00000000-0005-0000-0000-000083030000}"/>
    <cellStyle name="Currency 4 3 4 2 2" xfId="3099" xr:uid="{00000000-0005-0000-0000-0000A0020000}"/>
    <cellStyle name="Currency 4 3 4 2 2 2" xfId="8179" xr:uid="{8AE1DDD6-2F21-49C5-B8C6-F52A50611B85}"/>
    <cellStyle name="Currency 4 3 4 2 2 2 2" xfId="28848" xr:uid="{2AEB745B-9CFB-4146-9EB2-3C2423E878BB}"/>
    <cellStyle name="Currency 4 3 4 2 2 2 3" xfId="27434" xr:uid="{27C29BB6-0D2D-4B52-A89C-F7B556C93D73}"/>
    <cellStyle name="Currency 4 3 4 2 2 2 4" xfId="18559" xr:uid="{58809F57-2B38-4802-BF8E-4A86F6A2186C}"/>
    <cellStyle name="Currency 4 3 4 2 2 3" xfId="11012" xr:uid="{A3B24448-6335-4720-A2C9-621BDF34B786}"/>
    <cellStyle name="Currency 4 3 4 2 2 3 2" xfId="21392" xr:uid="{9C3A51D5-237D-4870-8D4C-49825FECA1E4}"/>
    <cellStyle name="Currency 4 3 4 2 2 4" xfId="23880" xr:uid="{51FD7B37-87BC-4AFC-ADD7-D314DF309365}"/>
    <cellStyle name="Currency 4 3 4 2 2 5" xfId="15726" xr:uid="{47C9BDD8-BA39-499A-9171-FE30EE837C58}"/>
    <cellStyle name="Currency 4 3 4 2 3" xfId="3627" xr:uid="{00000000-0005-0000-0000-000083030000}"/>
    <cellStyle name="Currency 4 3 4 2 4" xfId="5684" xr:uid="{61FA4F1F-147C-45F5-8CB7-1B0BF2586D1D}"/>
    <cellStyle name="Currency 4 3 4 2 4 2" xfId="29970" xr:uid="{504B7EA9-2541-4886-B966-3E2F7E9D8798}"/>
    <cellStyle name="Currency 4 3 4 2 5" xfId="23193" xr:uid="{56FD0A9D-05CC-4AFD-9BCB-9FAF22FC024B}"/>
    <cellStyle name="Currency 4 3 4 2 6" xfId="13614" xr:uid="{2BC2A876-45C4-4DD6-AFEF-F320778FC734}"/>
    <cellStyle name="Currency 4 3 4 3" xfId="1894" xr:uid="{00000000-0005-0000-0000-000084030000}"/>
    <cellStyle name="Currency 4 3 4 3 2" xfId="4672" xr:uid="{FC46B6DE-95DF-48B7-89E0-F85CC2E3B4FC}"/>
    <cellStyle name="Currency 4 3 4 3 2 2" xfId="9412" xr:uid="{C830E2BF-63CA-4B55-89D4-19C026E0371F}"/>
    <cellStyle name="Currency 4 3 4 3 2 2 2" xfId="19792" xr:uid="{BDFB18EF-1D44-4ADF-B996-56BA3193D84B}"/>
    <cellStyle name="Currency 4 3 4 3 2 3" xfId="12245" xr:uid="{05777228-4C2C-4BCB-84B0-0CA92B2C0925}"/>
    <cellStyle name="Currency 4 3 4 3 2 3 2" xfId="22625" xr:uid="{124C1774-841D-4E92-9868-6659CFDD3911}"/>
    <cellStyle name="Currency 4 3 4 3 2 4" xfId="27570" xr:uid="{2B944392-4C06-4870-9C5C-35925D1716EE}"/>
    <cellStyle name="Currency 4 3 4 3 2 5" xfId="27076" xr:uid="{BCD72EFD-AFA5-415B-B905-191A0B6B1AFD}"/>
    <cellStyle name="Currency 4 3 4 3 2 6" xfId="16959" xr:uid="{CB2F6201-3F3D-42C1-BE4E-85EB8E0C8C23}"/>
    <cellStyle name="Currency 4 3 4 3 3" xfId="24792" xr:uid="{704EF74D-05DA-4D4E-81E7-7F257B0BFD73}"/>
    <cellStyle name="Currency 4 3 4 3 3 2" xfId="29912" xr:uid="{52E0AAA9-AC47-4051-8A56-EA4E1FA813B4}"/>
    <cellStyle name="Currency 4 3 4 3 4" xfId="30024" xr:uid="{BDE30902-7BFB-4D12-BD65-976D37EB3886}"/>
    <cellStyle name="Currency 4 3 4 4" xfId="1892" xr:uid="{00000000-0005-0000-0000-000085030000}"/>
    <cellStyle name="Currency 4 3 4 5" xfId="4273" xr:uid="{F91ACA83-4F2D-4012-ADCB-25A69197F09D}"/>
    <cellStyle name="Currency 4 3 4 5 2" xfId="9045" xr:uid="{BAA519F8-BB36-43DB-BD39-CE9712C067E0}"/>
    <cellStyle name="Currency 4 3 4 5 2 2" xfId="19425" xr:uid="{65CE24DD-BF71-43F7-9085-07995EA112DC}"/>
    <cellStyle name="Currency 4 3 4 5 2 3" xfId="31049" xr:uid="{FB39CD15-218C-4493-A9AF-8E1F9FF5135F}"/>
    <cellStyle name="Currency 4 3 4 5 2 4" xfId="30850" xr:uid="{E1B2DA33-F3FC-4394-A0AA-285A315E6745}"/>
    <cellStyle name="Currency 4 3 4 5 3" xfId="11878" xr:uid="{1D267E38-EAEA-4AA5-99A3-A6D3F8F2F5ED}"/>
    <cellStyle name="Currency 4 3 4 5 3 2" xfId="22258" xr:uid="{EFC23FBC-FD34-4D6B-9C27-A797C61C3AF5}"/>
    <cellStyle name="Currency 4 3 4 5 4" xfId="27828" xr:uid="{7CEA81F8-915D-4A38-988A-7948ECEFB604}"/>
    <cellStyle name="Currency 4 3 4 5 5" xfId="28554" xr:uid="{E7734652-6C3F-4F0D-96AD-ABF938A9F511}"/>
    <cellStyle name="Currency 4 3 4 5 6" xfId="16592" xr:uid="{3B81F487-7C4D-4339-AEB5-257283E08EAA}"/>
    <cellStyle name="Currency 4 3 4 6" xfId="4949" xr:uid="{030DFC46-68C6-48EC-A562-735E9351B92C}"/>
    <cellStyle name="Currency 4 3 4 6 2" xfId="14244" xr:uid="{95223E6A-58A3-4A37-BE3B-B296D9027FD0}"/>
    <cellStyle name="Currency 4 3 4 7" xfId="6697" xr:uid="{9FEF5103-A120-4214-8154-D7122FB63341}"/>
    <cellStyle name="Currency 4 3 4 7 2" xfId="17077" xr:uid="{DC476D78-A6CD-4F39-B1BB-85870CB30E12}"/>
    <cellStyle name="Currency 4 3 4 8" xfId="9530" xr:uid="{6869894A-9083-4BBC-8B94-A2F55E090560}"/>
    <cellStyle name="Currency 4 3 4 8 2" xfId="19910" xr:uid="{BE929E4D-6764-43FE-A142-789698901C59}"/>
    <cellStyle name="Currency 4 3 4 9" xfId="24021" xr:uid="{6EA85735-1263-470C-9A08-C9A8953A5A63}"/>
    <cellStyle name="Currency 4 3 5" xfId="1895" xr:uid="{00000000-0005-0000-0000-000086030000}"/>
    <cellStyle name="Currency 4 3 5 2" xfId="3100" xr:uid="{00000000-0005-0000-0000-0000A1020000}"/>
    <cellStyle name="Currency 4 3 5 2 2" xfId="8180" xr:uid="{087061CE-0A29-40D7-AEC0-35E907205918}"/>
    <cellStyle name="Currency 4 3 5 2 2 2" xfId="28849" xr:uid="{0D1D4FAA-A692-4A2B-93B6-4B280AB9AECA}"/>
    <cellStyle name="Currency 4 3 5 2 2 2 2" xfId="31235" xr:uid="{543C203C-95B6-4864-94A6-8BD3E79DA64B}"/>
    <cellStyle name="Currency 4 3 5 2 2 2 3" xfId="30852" xr:uid="{0971C87F-E455-41E8-ABF8-2BC0027F690C}"/>
    <cellStyle name="Currency 4 3 5 2 2 3" xfId="27819" xr:uid="{22F52395-28E4-4932-93E2-115E61BE8B7B}"/>
    <cellStyle name="Currency 4 3 5 2 2 4" xfId="18560" xr:uid="{D722F38D-F55F-4E21-8EFC-D462EBFBA666}"/>
    <cellStyle name="Currency 4 3 5 2 3" xfId="11013" xr:uid="{D088AC67-98D9-4721-9256-0DAAD732BA06}"/>
    <cellStyle name="Currency 4 3 5 2 3 2" xfId="21393" xr:uid="{D435C61C-2FAF-4831-9980-AD606B14E2B8}"/>
    <cellStyle name="Currency 4 3 5 2 4" xfId="23574" xr:uid="{9C3BAC46-B5C7-4513-B6F2-CEA7C1979815}"/>
    <cellStyle name="Currency 4 3 5 2 5" xfId="15727" xr:uid="{72243DB0-BA44-4ECB-AD3D-E32CE0FDB110}"/>
    <cellStyle name="Currency 4 3 5 3" xfId="3559" xr:uid="{00000000-0005-0000-0000-000086030000}"/>
    <cellStyle name="Currency 4 3 5 4" xfId="4428" xr:uid="{B29F8216-9F8D-482A-828C-7107F57C7913}"/>
    <cellStyle name="Currency 4 3 5 4 2" xfId="9200" xr:uid="{0649228C-693A-4A74-97E4-B82EA40458D9}"/>
    <cellStyle name="Currency 4 3 5 4 2 2" xfId="19580" xr:uid="{61DA59B9-544E-4109-B3CB-8971F4F8CE50}"/>
    <cellStyle name="Currency 4 3 5 4 2 3" xfId="31094" xr:uid="{A8CD7337-3682-4CEA-AF65-6EE0FD3A735D}"/>
    <cellStyle name="Currency 4 3 5 4 2 4" xfId="30851" xr:uid="{A9A8128F-3665-438B-8D34-4F62BF436405}"/>
    <cellStyle name="Currency 4 3 5 4 3" xfId="12033" xr:uid="{D6195DAA-53EE-41FE-A33E-08B3D8B942F0}"/>
    <cellStyle name="Currency 4 3 5 4 3 2" xfId="22413" xr:uid="{2623672B-EB3B-4F7E-BCC4-1F8C278D1051}"/>
    <cellStyle name="Currency 4 3 5 4 4" xfId="16747" xr:uid="{22ED227D-3A11-4111-AACB-FF1E6F351120}"/>
    <cellStyle name="Currency 4 3 5 5" xfId="5685" xr:uid="{7E96A1D9-66E5-4FBA-9768-97165FB23BD1}"/>
    <cellStyle name="Currency 4 3 5 5 2" xfId="29686" xr:uid="{8351C799-133B-4166-88AA-AFA491555915}"/>
    <cellStyle name="Currency 4 3 5 5 2 2" xfId="30990" xr:uid="{8AE52235-88AA-4879-8CF8-35F89D2E8477}"/>
    <cellStyle name="Currency 4 3 5 6" xfId="25170" xr:uid="{5FAEF081-7E2E-41CB-99FB-6D5A7583AB2D}"/>
    <cellStyle name="Currency 4 3 5 7" xfId="13615" xr:uid="{4C3D984E-B103-40C6-8BE6-58158F3D54A0}"/>
    <cellStyle name="Currency 4 3 6" xfId="1896" xr:uid="{00000000-0005-0000-0000-000087030000}"/>
    <cellStyle name="Currency 4 3 6 2" xfId="2883" xr:uid="{00000000-0005-0000-0000-0000A2020000}"/>
    <cellStyle name="Currency 4 3 6 2 2" xfId="8000" xr:uid="{74124B81-524A-4799-99E9-7BD3E0A5D31B}"/>
    <cellStyle name="Currency 4 3 6 2 2 2" xfId="25836" xr:uid="{6795BBEC-4B08-418A-8583-1E6541133F36}"/>
    <cellStyle name="Currency 4 3 6 2 2 2 2" xfId="31166" xr:uid="{282841D4-51CD-48A0-8C75-7AB767A6AA5C}"/>
    <cellStyle name="Currency 4 3 6 2 2 2 3" xfId="30853" xr:uid="{6C61F38E-E05A-4904-B280-18DC8E4926BF}"/>
    <cellStyle name="Currency 4 3 6 2 2 3" xfId="28223" xr:uid="{6E514E81-DECF-4892-872D-B0168FF66791}"/>
    <cellStyle name="Currency 4 3 6 2 2 4" xfId="18380" xr:uid="{E5D29A37-B5CD-4DF4-AB5C-D1DFE2305AFA}"/>
    <cellStyle name="Currency 4 3 6 2 3" xfId="10833" xr:uid="{6C856AB7-B618-4128-83E5-3C8D49B3AE84}"/>
    <cellStyle name="Currency 4 3 6 2 3 2" xfId="21213" xr:uid="{026C891D-38F0-47C6-BE0E-A3DD0406CBA4}"/>
    <cellStyle name="Currency 4 3 6 2 4" xfId="22847" xr:uid="{F99703F3-B22F-4351-8728-4842B8BA4150}"/>
    <cellStyle name="Currency 4 3 6 2 5" xfId="15547" xr:uid="{9A548102-19BA-4234-B71F-35FD9771DD80}"/>
    <cellStyle name="Currency 4 3 6 3" xfId="3588" xr:uid="{00000000-0005-0000-0000-000087030000}"/>
    <cellStyle name="Currency 4 3 6 4" xfId="5686" xr:uid="{167B630D-F127-4469-8162-A32592159BAA}"/>
    <cellStyle name="Currency 4 3 6 4 2" xfId="29927" xr:uid="{61D729A3-778D-4A96-BFF7-41C4C5FAF594}"/>
    <cellStyle name="Currency 4 3 6 5" xfId="25217" xr:uid="{36C5E636-26E2-4622-AD43-BDBD8D288012}"/>
    <cellStyle name="Currency 4 3 6 6" xfId="13382" xr:uid="{BDCCAD98-CB43-420D-90F1-27CA2F3F0D19}"/>
    <cellStyle name="Currency 4 3 7" xfId="1882" xr:uid="{00000000-0005-0000-0000-000088030000}"/>
    <cellStyle name="Currency 4 3 7 2" xfId="2470" xr:uid="{00000000-0005-0000-0000-0000A3020000}"/>
    <cellStyle name="Currency 4 3 7 2 2" xfId="7595" xr:uid="{35277BF4-85D6-4DDF-A5A9-0BB656953092}"/>
    <cellStyle name="Currency 4 3 7 2 2 2" xfId="17975" xr:uid="{00B577A0-E585-4383-87BF-D644932D10CA}"/>
    <cellStyle name="Currency 4 3 7 2 3" xfId="10428" xr:uid="{1E7E954D-F4BC-4D52-B7A7-62A586FA092D}"/>
    <cellStyle name="Currency 4 3 7 2 3 2" xfId="20808" xr:uid="{FB59F1BA-6212-4581-8480-DB9AD295B4D3}"/>
    <cellStyle name="Currency 4 3 7 2 4" xfId="27164" xr:uid="{859CFEFB-53CA-4B7E-813F-16FD5EA8AB12}"/>
    <cellStyle name="Currency 4 3 7 2 5" xfId="28675" xr:uid="{C8E56A8A-E7D9-4A16-87B8-2F638FE792EF}"/>
    <cellStyle name="Currency 4 3 7 2 6" xfId="15142" xr:uid="{AE777392-77DF-479D-B976-9ABB8D658E94}"/>
    <cellStyle name="Currency 4 3 7 3" xfId="3701" xr:uid="{00000000-0005-0000-0000-000088030000}"/>
    <cellStyle name="Currency 4 3 7 4" xfId="5676" xr:uid="{E2521B25-7D48-4716-AE33-2479DAA07BA6}"/>
    <cellStyle name="Currency 4 3 7 4 2" xfId="29864" xr:uid="{ED283249-7832-40BF-813D-7A87C76D57BB}"/>
    <cellStyle name="Currency 4 3 7 5" xfId="25062" xr:uid="{0D87D897-DA24-4F46-95B8-8298DAF32F7B}"/>
    <cellStyle name="Currency 4 3 7 6" xfId="12858" xr:uid="{5247CC81-3C80-448B-A7A4-837570488085}"/>
    <cellStyle name="Currency 4 3 8" xfId="2224" xr:uid="{00000000-0005-0000-0000-000092020000}"/>
    <cellStyle name="Currency 4 3 8 2" xfId="7351" xr:uid="{B5806281-0079-4A9D-A756-81AD65AD44FE}"/>
    <cellStyle name="Currency 4 3 8 2 2" xfId="17731" xr:uid="{3C5FD1D2-517A-4B9F-B94B-117F3371827D}"/>
    <cellStyle name="Currency 4 3 8 2 2 2" xfId="31124" xr:uid="{D7F480B7-CB4C-485D-96A0-E1B2EBD6C500}"/>
    <cellStyle name="Currency 4 3 8 2 2 3" xfId="30854" xr:uid="{DC34D8E2-CC8E-42A4-BA04-DCD8DE3CEB56}"/>
    <cellStyle name="Currency 4 3 8 3" xfId="10184" xr:uid="{F031D557-6255-451B-80EA-F08A9F594EFC}"/>
    <cellStyle name="Currency 4 3 8 3 2" xfId="20564" xr:uid="{0B09AA96-5D23-49E3-925C-3F8A727C3400}"/>
    <cellStyle name="Currency 4 3 8 4" xfId="24619" xr:uid="{3DDFCC10-D393-43AB-94BC-22E785DA803E}"/>
    <cellStyle name="Currency 4 3 8 5" xfId="27279" xr:uid="{64CAF36B-F3AB-4AF9-8E1E-75348DF5CA28}"/>
    <cellStyle name="Currency 4 3 8 6" xfId="14898" xr:uid="{19ACD2B1-BC17-4050-8824-312BD00E30D6}"/>
    <cellStyle name="Currency 4 3 9" xfId="3883" xr:uid="{685CFCD8-CDB7-4015-8D35-50302F345A20}"/>
    <cellStyle name="Currency 4 3 9 2" xfId="8715" xr:uid="{8F84AFEA-39EF-46C8-8593-D237744CD0FC}"/>
    <cellStyle name="Currency 4 3 9 2 2" xfId="19095" xr:uid="{0C377D4E-80B1-4051-9438-5403749A64FE}"/>
    <cellStyle name="Currency 4 3 9 3" xfId="11548" xr:uid="{0BB00F3B-32C6-45D3-8764-2C694BF52872}"/>
    <cellStyle name="Currency 4 3 9 3 2" xfId="21928" xr:uid="{C3744CEE-0F3B-439F-AE70-7556DF7FA767}"/>
    <cellStyle name="Currency 4 3 9 4" xfId="27024" xr:uid="{7366C550-7A2A-46C4-B2C6-9FA891548DF0}"/>
    <cellStyle name="Currency 4 3 9 5" xfId="25932" xr:uid="{616CD1AB-1B85-44E7-9724-B42505400F6B}"/>
    <cellStyle name="Currency 4 3 9 6" xfId="16262" xr:uid="{EDA75DD9-58EA-492E-8249-0664B4196C9A}"/>
    <cellStyle name="Currency 4 4" xfId="568" xr:uid="{00000000-0005-0000-0000-000089030000}"/>
    <cellStyle name="Currency 4 4 10" xfId="6698" xr:uid="{404CEE2B-BD34-48EE-B90B-E3D8AC3D9FC6}"/>
    <cellStyle name="Currency 4 4 10 2" xfId="17078" xr:uid="{45E71150-9A8E-45BF-917B-DDE4AC91A546}"/>
    <cellStyle name="Currency 4 4 11" xfId="9531" xr:uid="{CBB5FE6E-E9CC-4D61-926F-9DED3D90AEED}"/>
    <cellStyle name="Currency 4 4 11 2" xfId="19911" xr:uid="{48800006-4CE4-48BA-A891-70824E9FF7EE}"/>
    <cellStyle name="Currency 4 4 12" xfId="25097" xr:uid="{77469EB1-1EFB-4C22-A1EE-BED7AA70A80D}"/>
    <cellStyle name="Currency 4 4 13" xfId="12436" xr:uid="{8CB51D5A-F1E7-4E3A-9646-89AA26D74E5B}"/>
    <cellStyle name="Currency 4 4 2" xfId="569" xr:uid="{00000000-0005-0000-0000-00008A030000}"/>
    <cellStyle name="Currency 4 4 2 10" xfId="9532" xr:uid="{BA4B807B-EBC4-4CE9-9480-9551FC4002E6}"/>
    <cellStyle name="Currency 4 4 2 10 2" xfId="19912" xr:uid="{2B0EBC39-CF5A-4313-97C3-FE1473BB0A80}"/>
    <cellStyle name="Currency 4 4 2 11" xfId="23202" xr:uid="{63598945-3864-4262-B140-8013553060D5}"/>
    <cellStyle name="Currency 4 4 2 12" xfId="12527" xr:uid="{5789DC16-1E00-4F5A-A367-B8B17870A40B}"/>
    <cellStyle name="Currency 4 4 2 2" xfId="570" xr:uid="{00000000-0005-0000-0000-00008B030000}"/>
    <cellStyle name="Currency 4 4 2 2 10" xfId="13111" xr:uid="{D6539105-A78B-4395-96BE-89FF952F2316}"/>
    <cellStyle name="Currency 4 4 2 2 2" xfId="1900" xr:uid="{00000000-0005-0000-0000-00008C030000}"/>
    <cellStyle name="Currency 4 4 2 2 2 2" xfId="3102" xr:uid="{00000000-0005-0000-0000-0000A7020000}"/>
    <cellStyle name="Currency 4 4 2 2 2 2 2" xfId="8182" xr:uid="{904F3012-57A0-4FAC-A0C4-16E2551489D6}"/>
    <cellStyle name="Currency 4 4 2 2 2 2 2 2" xfId="28851" xr:uid="{F9DF3389-46C0-4F6D-87EA-4F9FA8FDD3EC}"/>
    <cellStyle name="Currency 4 4 2 2 2 2 2 3" xfId="26208" xr:uid="{A847656F-3BE7-420F-8BB9-FE71ECFC7CB1}"/>
    <cellStyle name="Currency 4 4 2 2 2 2 2 4" xfId="18562" xr:uid="{F9C791EA-47C4-4D6F-84B3-278E92AA242F}"/>
    <cellStyle name="Currency 4 4 2 2 2 2 3" xfId="11015" xr:uid="{B479306D-E10B-45A5-9E29-8F290E3E7518}"/>
    <cellStyle name="Currency 4 4 2 2 2 2 3 2" xfId="21395" xr:uid="{7B3583D4-0490-439D-9C9D-67AB612751A6}"/>
    <cellStyle name="Currency 4 4 2 2 2 2 4" xfId="25769" xr:uid="{ADDBE3C1-5401-4A68-A34B-E3EEB1E9444B}"/>
    <cellStyle name="Currency 4 4 2 2 2 2 5" xfId="15729" xr:uid="{FC29D236-847B-4302-B653-8FA99C016C7C}"/>
    <cellStyle name="Currency 4 4 2 2 2 3" xfId="2059" xr:uid="{00000000-0005-0000-0000-00008C030000}"/>
    <cellStyle name="Currency 4 4 2 2 2 4" xfId="5688" xr:uid="{49DCF050-5439-44B0-B2A0-27FBC55DC5F2}"/>
    <cellStyle name="Currency 4 4 2 2 2 4 2" xfId="29972" xr:uid="{D1DCE2EF-CF6D-4E8A-B51C-2B950AC4303B}"/>
    <cellStyle name="Currency 4 4 2 2 2 5" xfId="25499" xr:uid="{6C76CE48-A73C-420F-850E-F2D87934E8E8}"/>
    <cellStyle name="Currency 4 4 2 2 2 6" xfId="13617" xr:uid="{B236BE07-737A-4F1E-AECD-C28CF3BB3BBF}"/>
    <cellStyle name="Currency 4 4 2 2 3" xfId="1901" xr:uid="{00000000-0005-0000-0000-00008D030000}"/>
    <cellStyle name="Currency 4 4 2 2 3 2" xfId="4637" xr:uid="{0C00C94B-26DF-4D56-86FA-2DE02AE2073A}"/>
    <cellStyle name="Currency 4 4 2 2 3 2 2" xfId="9400" xr:uid="{8FB0F8C5-0716-4305-9138-95591A01C0EC}"/>
    <cellStyle name="Currency 4 4 2 2 3 2 2 2" xfId="19780" xr:uid="{EA6C1482-82CF-48AC-AB9E-080BC2C233C5}"/>
    <cellStyle name="Currency 4 4 2 2 3 2 3" xfId="12233" xr:uid="{0EF530DB-0878-4B04-871E-A8959322BCC1}"/>
    <cellStyle name="Currency 4 4 2 2 3 2 3 2" xfId="22613" xr:uid="{1E50517A-98E6-403B-AAB3-C323593220CF}"/>
    <cellStyle name="Currency 4 4 2 2 3 2 4" xfId="28532" xr:uid="{C961A8A3-2CAC-486B-AA24-F13E980734BC}"/>
    <cellStyle name="Currency 4 4 2 2 3 2 5" xfId="27741" xr:uid="{BEA10562-25F9-4A67-ABCB-2331AD229B15}"/>
    <cellStyle name="Currency 4 4 2 2 3 2 6" xfId="16947" xr:uid="{1E765E18-2498-4D09-BA71-010723323D88}"/>
    <cellStyle name="Currency 4 4 2 2 3 3" xfId="25166" xr:uid="{6CF94AE3-F2BC-4D46-A438-01193BD28FD6}"/>
    <cellStyle name="Currency 4 4 2 2 3 3 2" xfId="29915" xr:uid="{4DEBB916-963E-4C15-96CA-2D790B655BDA}"/>
    <cellStyle name="Currency 4 4 2 2 3 4" xfId="30026" xr:uid="{C5F67086-089E-473F-A519-DBC59DD5DC2B}"/>
    <cellStyle name="Currency 4 4 2 2 4" xfId="1899" xr:uid="{00000000-0005-0000-0000-00008E030000}"/>
    <cellStyle name="Currency 4 4 2 2 4 2" xfId="26966" xr:uid="{7B61A0D3-E365-47E1-BF65-D22D21EAE7CE}"/>
    <cellStyle name="Currency 4 4 2 2 4 3" xfId="26337" xr:uid="{E01B3AF2-4017-4494-9A21-EB0A702E2343}"/>
    <cellStyle name="Currency 4 4 2 2 5" xfId="4276" xr:uid="{6DC5CC5C-81B1-41CA-AF6F-42D5C858E366}"/>
    <cellStyle name="Currency 4 4 2 2 5 2" xfId="9048" xr:uid="{872823FF-714C-4919-9973-525F488C0AD6}"/>
    <cellStyle name="Currency 4 4 2 2 5 2 2" xfId="19428" xr:uid="{DA923F79-00BA-43E4-88B8-1823DF5B7DDC}"/>
    <cellStyle name="Currency 4 4 2 2 5 2 3" xfId="31052" xr:uid="{67C2670F-6277-4849-9F51-8CFAF8E73D83}"/>
    <cellStyle name="Currency 4 4 2 2 5 2 4" xfId="30855" xr:uid="{971BAED6-D407-4FD7-A43D-F427F1A24A97}"/>
    <cellStyle name="Currency 4 4 2 2 5 3" xfId="11881" xr:uid="{4488F104-BB63-424A-B6A4-DF65B16FE62A}"/>
    <cellStyle name="Currency 4 4 2 2 5 3 2" xfId="22261" xr:uid="{335289AC-A5B9-4F76-87A6-C8B175484858}"/>
    <cellStyle name="Currency 4 4 2 2 5 4" xfId="28124" xr:uid="{13C84519-E98E-4148-B72C-47FE7DBA1F15}"/>
    <cellStyle name="Currency 4 4 2 2 5 5" xfId="27305" xr:uid="{B8E4A41B-B127-429B-98E1-6EF7377FA336}"/>
    <cellStyle name="Currency 4 4 2 2 5 6" xfId="16595" xr:uid="{67B8AC4C-076B-42B0-9A7C-6FC78E05BE64}"/>
    <cellStyle name="Currency 4 4 2 2 6" xfId="4952" xr:uid="{EAAD5C14-B388-4533-BDE9-BA38E3AF803A}"/>
    <cellStyle name="Currency 4 4 2 2 6 2" xfId="25888" xr:uid="{E49C18D3-FB38-469E-8EA2-39A1D214DC13}"/>
    <cellStyle name="Currency 4 4 2 2 6 3" xfId="28566" xr:uid="{2E1853E3-62B7-4CC5-B257-0D16C2DE95E9}"/>
    <cellStyle name="Currency 4 4 2 2 6 4" xfId="14247" xr:uid="{8F5DAE46-A7AD-4C60-AF86-494ADEBA80E8}"/>
    <cellStyle name="Currency 4 4 2 2 7" xfId="6700" xr:uid="{53544C6D-2AA2-4246-8F53-958AF5BCE891}"/>
    <cellStyle name="Currency 4 4 2 2 7 2" xfId="17080" xr:uid="{21941154-B79A-4F77-838D-8F5E673FC827}"/>
    <cellStyle name="Currency 4 4 2 2 8" xfId="9533" xr:uid="{1D27AFAA-4D01-4EE1-B2E9-62A529030E4B}"/>
    <cellStyle name="Currency 4 4 2 2 8 2" xfId="19913" xr:uid="{ED8FA4F6-2117-4996-B6FC-DDA7A2612F4F}"/>
    <cellStyle name="Currency 4 4 2 2 9" xfId="23042" xr:uid="{61B35C58-98F4-487B-AA0D-5B8797BD6998}"/>
    <cellStyle name="Currency 4 4 2 3" xfId="1902" xr:uid="{00000000-0005-0000-0000-00008F030000}"/>
    <cellStyle name="Currency 4 4 2 3 2" xfId="3103" xr:uid="{00000000-0005-0000-0000-0000A8020000}"/>
    <cellStyle name="Currency 4 4 2 3 2 2" xfId="8183" xr:uid="{3B528368-0FAA-46F3-A206-3A93A5B139D4}"/>
    <cellStyle name="Currency 4 4 2 3 2 2 2" xfId="28852" xr:uid="{A30D016A-33D0-433E-9A70-42BF902C9450}"/>
    <cellStyle name="Currency 4 4 2 3 2 2 2 2" xfId="31236" xr:uid="{E94BF9FB-9A35-482A-8B21-EE0A99A9AEF2}"/>
    <cellStyle name="Currency 4 4 2 3 2 2 2 3" xfId="30857" xr:uid="{84D2B151-C397-47FE-9C49-48B74BB9F4A9}"/>
    <cellStyle name="Currency 4 4 2 3 2 2 3" xfId="26572" xr:uid="{CAF3D6DB-8A27-4249-9DF8-58FA3009249E}"/>
    <cellStyle name="Currency 4 4 2 3 2 2 4" xfId="18563" xr:uid="{59533188-AAA2-4A27-84AC-9B729203AB49}"/>
    <cellStyle name="Currency 4 4 2 3 2 3" xfId="11016" xr:uid="{59A4FE0E-396F-4DB4-BED8-6EA8B4E36012}"/>
    <cellStyle name="Currency 4 4 2 3 2 3 2" xfId="21396" xr:uid="{3C3A709D-827E-4127-A388-92EE304839C4}"/>
    <cellStyle name="Currency 4 4 2 3 2 4" xfId="23261" xr:uid="{12A27AB1-F8A3-47B3-9C80-05B24D69BA66}"/>
    <cellStyle name="Currency 4 4 2 3 2 5" xfId="15730" xr:uid="{8E99F1F0-99DF-4F1D-BEBD-3FA027A3087B}"/>
    <cellStyle name="Currency 4 4 2 3 3" xfId="3692" xr:uid="{00000000-0005-0000-0000-00008F030000}"/>
    <cellStyle name="Currency 4 4 2 3 4" xfId="4429" xr:uid="{F8CB2A5C-4D26-4BAD-8830-9C4F07E2F2A3}"/>
    <cellStyle name="Currency 4 4 2 3 4 2" xfId="9201" xr:uid="{4DC3113D-FC04-454A-85D0-39366B9F0756}"/>
    <cellStyle name="Currency 4 4 2 3 4 2 2" xfId="19581" xr:uid="{A8304793-2B18-4B4C-9B60-EDFE5C9562EF}"/>
    <cellStyle name="Currency 4 4 2 3 4 2 3" xfId="31095" xr:uid="{DBDCC3BC-59A6-4FDF-8CB5-5162634392A0}"/>
    <cellStyle name="Currency 4 4 2 3 4 2 4" xfId="30856" xr:uid="{E266DC82-37B3-4A61-9149-D8B676B10235}"/>
    <cellStyle name="Currency 4 4 2 3 4 3" xfId="12034" xr:uid="{CC4055C3-9AB9-48BA-B8E9-6F062B9F8F27}"/>
    <cellStyle name="Currency 4 4 2 3 4 3 2" xfId="22414" xr:uid="{3A3D4CBD-6E01-4641-AD71-CF8A85125E52}"/>
    <cellStyle name="Currency 4 4 2 3 4 4" xfId="16748" xr:uid="{9F1DF4B1-6A9D-463B-89D0-8A2B6CDAB99D}"/>
    <cellStyle name="Currency 4 4 2 3 5" xfId="5689" xr:uid="{C340B98F-AC3B-46E2-A9ED-DC08D3F861F0}"/>
    <cellStyle name="Currency 4 4 2 3 5 2" xfId="29703" xr:uid="{3EFD9C23-21A4-42B7-958E-84631AA98301}"/>
    <cellStyle name="Currency 4 4 2 3 5 2 2" xfId="30991" xr:uid="{8BD50B0A-F77B-4D5C-9272-98C9DD72C43D}"/>
    <cellStyle name="Currency 4 4 2 3 6" xfId="23542" xr:uid="{46D9FF0A-A3C3-41E8-8AD7-2B3DFD6AED77}"/>
    <cellStyle name="Currency 4 4 2 3 7" xfId="13618" xr:uid="{542F7D67-A4C1-4700-BB7E-DADA16235EDD}"/>
    <cellStyle name="Currency 4 4 2 4" xfId="1903" xr:uid="{00000000-0005-0000-0000-000090030000}"/>
    <cellStyle name="Currency 4 4 2 4 2" xfId="3101" xr:uid="{00000000-0005-0000-0000-0000A9020000}"/>
    <cellStyle name="Currency 4 4 2 4 2 2" xfId="8181" xr:uid="{17B8D159-7256-494F-B250-69E5D9BAD987}"/>
    <cellStyle name="Currency 4 4 2 4 2 2 2" xfId="28850" xr:uid="{EC7EE37A-1F50-4984-B8F6-00D4FE7D8E0D}"/>
    <cellStyle name="Currency 4 4 2 4 2 2 3" xfId="28629" xr:uid="{C9A4E31C-CD58-49A0-9548-1EEEE3BD061D}"/>
    <cellStyle name="Currency 4 4 2 4 2 2 4" xfId="18561" xr:uid="{2FBDEEA3-5C6D-4F5E-AA43-C3D5A9AD4D5E}"/>
    <cellStyle name="Currency 4 4 2 4 2 3" xfId="11014" xr:uid="{5CA98DED-1729-4747-B387-2556E0E9DF5F}"/>
    <cellStyle name="Currency 4 4 2 4 2 3 2" xfId="21394" xr:uid="{64DE3F4C-3939-4F6B-80DF-1E2EF6213C4F}"/>
    <cellStyle name="Currency 4 4 2 4 2 4" xfId="23674" xr:uid="{66CB5B40-14CE-477C-AA1C-4296E2E86AD6}"/>
    <cellStyle name="Currency 4 4 2 4 2 5" xfId="15728" xr:uid="{04B5EFF6-90EA-46B9-8433-3DA27578DA20}"/>
    <cellStyle name="Currency 4 4 2 4 3" xfId="3557" xr:uid="{00000000-0005-0000-0000-000090030000}"/>
    <cellStyle name="Currency 4 4 2 4 4" xfId="5690" xr:uid="{5A4FEA78-B599-41CC-9868-BAC943503E9D}"/>
    <cellStyle name="Currency 4 4 2 4 4 2" xfId="29971" xr:uid="{B94433C2-4C03-4B4D-94A5-E917D4637908}"/>
    <cellStyle name="Currency 4 4 2 4 5" xfId="25241" xr:uid="{1189934D-B514-4902-8BD7-4DD15F495D81}"/>
    <cellStyle name="Currency 4 4 2 4 6" xfId="13616" xr:uid="{FA1F9B35-0FF6-4C7F-BD90-8D63413D74B5}"/>
    <cellStyle name="Currency 4 4 2 5" xfId="1898" xr:uid="{00000000-0005-0000-0000-000091030000}"/>
    <cellStyle name="Currency 4 4 2 5 2" xfId="2613" xr:uid="{00000000-0005-0000-0000-0000AA020000}"/>
    <cellStyle name="Currency 4 4 2 5 2 2" xfId="7738" xr:uid="{37D6E4AC-6E33-48CD-B4F6-0F2D4F7211EE}"/>
    <cellStyle name="Currency 4 4 2 5 2 2 2" xfId="18118" xr:uid="{D5A6CDF3-81CB-4326-A0F4-7C6106191F34}"/>
    <cellStyle name="Currency 4 4 2 5 2 3" xfId="10571" xr:uid="{360FB14A-F563-424E-8F6B-7C3C04B9D6BE}"/>
    <cellStyle name="Currency 4 4 2 5 2 3 2" xfId="20951" xr:uid="{D5B3335F-D1F0-43A7-8E43-044703D0FA0A}"/>
    <cellStyle name="Currency 4 4 2 5 2 4" xfId="28619" xr:uid="{809EF085-D442-48A5-8B95-365BB7689706}"/>
    <cellStyle name="Currency 4 4 2 5 2 5" xfId="28704" xr:uid="{2E3EEC90-EDBD-455D-B6D2-470488E51772}"/>
    <cellStyle name="Currency 4 4 2 5 2 6" xfId="15285" xr:uid="{69626681-85A9-4215-9E2D-76B0326E7A5E}"/>
    <cellStyle name="Currency 4 4 2 5 3" xfId="3661" xr:uid="{00000000-0005-0000-0000-000091030000}"/>
    <cellStyle name="Currency 4 4 2 5 4" xfId="5687" xr:uid="{9A95B928-1804-4328-A082-0B5689D37A2C}"/>
    <cellStyle name="Currency 4 4 2 5 4 2" xfId="29886" xr:uid="{1E337AB5-CDC0-4D6B-AC88-B5A57522C2AF}"/>
    <cellStyle name="Currency 4 4 2 5 5" xfId="24928" xr:uid="{8411776B-11BF-4BE8-ABFA-40E931CBA0E3}"/>
    <cellStyle name="Currency 4 4 2 5 6" xfId="13001" xr:uid="{3E4E4568-3942-4CB4-B949-E39BC913EBD6}"/>
    <cellStyle name="Currency 4 4 2 6" xfId="2295" xr:uid="{00000000-0005-0000-0000-0000A5020000}"/>
    <cellStyle name="Currency 4 4 2 6 2" xfId="7422" xr:uid="{E769182C-50E2-494B-B656-84B35C9E559F}"/>
    <cellStyle name="Currency 4 4 2 6 2 2" xfId="17802" xr:uid="{84CAB30E-1C3F-4459-AD27-1DC4F7CF4018}"/>
    <cellStyle name="Currency 4 4 2 6 3" xfId="10255" xr:uid="{EC05B593-AEE7-4DB6-BC0C-A9497656B60F}"/>
    <cellStyle name="Currency 4 4 2 6 3 2" xfId="20635" xr:uid="{83854D91-4B8B-4C36-82F1-7F454EDB584A}"/>
    <cellStyle name="Currency 4 4 2 6 4" xfId="24743" xr:uid="{C669A425-66C2-4ED1-A1DF-A830A5952BA5}"/>
    <cellStyle name="Currency 4 4 2 6 5" xfId="28463" xr:uid="{912F3BA5-9B24-44BA-8038-B34D4DF4ED18}"/>
    <cellStyle name="Currency 4 4 2 6 6" xfId="14969" xr:uid="{641CB3F8-BA3B-4F14-922D-071F117F0920}"/>
    <cellStyle name="Currency 4 4 2 7" xfId="3830" xr:uid="{3FE98610-9D18-4345-AD19-91A8C7D105E1}"/>
    <cellStyle name="Currency 4 4 2 7 2" xfId="8663" xr:uid="{5C5AC266-51EB-4694-89B0-52A9EFCE5390}"/>
    <cellStyle name="Currency 4 4 2 7 2 2" xfId="19043" xr:uid="{015B5D4E-6227-4C9C-ABC6-C1B4B6FAFFEA}"/>
    <cellStyle name="Currency 4 4 2 7 3" xfId="11496" xr:uid="{27C27FC8-0E34-4E18-A02C-78CA3130BED3}"/>
    <cellStyle name="Currency 4 4 2 7 3 2" xfId="21876" xr:uid="{1C3B1938-8D74-4943-B0AF-DC54C33600CD}"/>
    <cellStyle name="Currency 4 4 2 7 4" xfId="27627" xr:uid="{0462E136-9BD1-4F29-83FA-58F2DDCE40C6}"/>
    <cellStyle name="Currency 4 4 2 7 5" xfId="28513" xr:uid="{A60B902E-5467-4FE7-9F66-80C1EDACA61A}"/>
    <cellStyle name="Currency 4 4 2 7 6" xfId="16210" xr:uid="{34ED2F95-0A2F-4442-AB6C-F9A33800E411}"/>
    <cellStyle name="Currency 4 4 2 8" xfId="4951" xr:uid="{070C5DCD-F2E8-4339-A158-DD67509D6194}"/>
    <cellStyle name="Currency 4 4 2 8 2" xfId="14246" xr:uid="{18E2B826-99F8-4C7C-A55E-3ABFEFCC4102}"/>
    <cellStyle name="Currency 4 4 2 9" xfId="6699" xr:uid="{7D36F73A-72D9-4DA8-A62D-5C3412A1B7BA}"/>
    <cellStyle name="Currency 4 4 2 9 2" xfId="17079" xr:uid="{E341D44A-0501-45F4-9C3E-5483722A356E}"/>
    <cellStyle name="Currency 4 4 3" xfId="571" xr:uid="{00000000-0005-0000-0000-000092030000}"/>
    <cellStyle name="Currency 4 4 3 10" xfId="12685" xr:uid="{FEA75997-780D-472D-A3E4-56A6D8F8D8D1}"/>
    <cellStyle name="Currency 4 4 3 2" xfId="1905" xr:uid="{00000000-0005-0000-0000-000093030000}"/>
    <cellStyle name="Currency 4 4 3 2 2" xfId="3104" xr:uid="{00000000-0005-0000-0000-0000AC020000}"/>
    <cellStyle name="Currency 4 4 3 2 2 2" xfId="8184" xr:uid="{28A35267-3598-4547-B6FF-E3EA3107BCDF}"/>
    <cellStyle name="Currency 4 4 3 2 2 2 2" xfId="28853" xr:uid="{C67EC69A-2795-4635-AE3E-6A52A68182C3}"/>
    <cellStyle name="Currency 4 4 3 2 2 2 3" xfId="28467" xr:uid="{1D2F5812-0DA1-46AE-A5EC-23E1466B517C}"/>
    <cellStyle name="Currency 4 4 3 2 2 2 4" xfId="18564" xr:uid="{D286A884-068B-4F1B-B885-4ECF551E0351}"/>
    <cellStyle name="Currency 4 4 3 2 2 3" xfId="11017" xr:uid="{700160F2-40F2-48D5-9BE8-A4A1DCE89E6E}"/>
    <cellStyle name="Currency 4 4 3 2 2 3 2" xfId="21397" xr:uid="{32E4A722-FF26-4FBB-A586-1710AD22DEE3}"/>
    <cellStyle name="Currency 4 4 3 2 2 4" xfId="24461" xr:uid="{E2B1710F-D7E1-4F28-AC95-993566A223BF}"/>
    <cellStyle name="Currency 4 4 3 2 2 5" xfId="15731" xr:uid="{8A4C1AFD-8D7A-4968-B92C-20CA0B358FAF}"/>
    <cellStyle name="Currency 4 4 3 2 3" xfId="3554" xr:uid="{00000000-0005-0000-0000-000093030000}"/>
    <cellStyle name="Currency 4 4 3 2 4" xfId="5691" xr:uid="{AC107150-D7A8-43D6-A222-7FFF60EC771B}"/>
    <cellStyle name="Currency 4 4 3 2 4 2" xfId="29973" xr:uid="{C447A071-5548-47AC-88AC-3044929A90F6}"/>
    <cellStyle name="Currency 4 4 3 2 5" xfId="23788" xr:uid="{6D5A2966-DEC8-4195-9E57-33702C82F7AF}"/>
    <cellStyle name="Currency 4 4 3 2 6" xfId="13619" xr:uid="{41C66B63-F1BD-466A-91A3-EE4E189FBDC5}"/>
    <cellStyle name="Currency 4 4 3 3" xfId="1906" xr:uid="{00000000-0005-0000-0000-000094030000}"/>
    <cellStyle name="Currency 4 4 3 3 2" xfId="2695" xr:uid="{00000000-0005-0000-0000-0000AD020000}"/>
    <cellStyle name="Currency 4 4 3 3 2 2" xfId="7819" xr:uid="{F4A44545-97FC-4ABC-B0CA-0534910A0E56}"/>
    <cellStyle name="Currency 4 4 3 3 2 2 2" xfId="18199" xr:uid="{4FCEEDDB-95A9-49A5-A002-DB520D4E0F2F}"/>
    <cellStyle name="Currency 4 4 3 3 2 3" xfId="10652" xr:uid="{A00B99ED-6FFB-4878-96CC-4D02ACAF498A}"/>
    <cellStyle name="Currency 4 4 3 3 2 3 2" xfId="21032" xr:uid="{4899BC26-5703-4E8C-9F3A-C9D8141923CF}"/>
    <cellStyle name="Currency 4 4 3 3 2 4" xfId="15366" xr:uid="{B68A6950-1935-433C-9F30-5649A67CDB1F}"/>
    <cellStyle name="Currency 4 4 3 3 2 5" xfId="30452" xr:uid="{3220311B-FB69-4A21-9EA6-BA827237813C}"/>
    <cellStyle name="Currency 4 4 3 3 3" xfId="3584" xr:uid="{00000000-0005-0000-0000-000094030000}"/>
    <cellStyle name="Currency 4 4 3 3 4" xfId="5692" xr:uid="{193A20EF-0047-4A6C-B664-DEFD302C7B8D}"/>
    <cellStyle name="Currency 4 4 3 3 4 2" xfId="29914" xr:uid="{42A8928A-AD1B-4DB0-86BB-E8BF6D29469A}"/>
    <cellStyle name="Currency 4 4 3 3 5" xfId="22806" xr:uid="{D25D342D-75CA-4B2D-B80B-1365CC0697DE}"/>
    <cellStyle name="Currency 4 4 3 3 6" xfId="13110" xr:uid="{F258322D-6E49-4C94-BB42-D022721D18A1}"/>
    <cellStyle name="Currency 4 4 3 4" xfId="1904" xr:uid="{00000000-0005-0000-0000-000095030000}"/>
    <cellStyle name="Currency 4 4 3 4 2" xfId="3770" xr:uid="{07F20531-A377-448D-B2B8-5E0726E4CBB2}"/>
    <cellStyle name="Currency 4 4 3 4 2 2" xfId="8614" xr:uid="{76E14BB7-D181-41E8-B76A-F4E1F05ABA42}"/>
    <cellStyle name="Currency 4 4 3 4 2 2 2" xfId="18994" xr:uid="{E2D1C956-7BE2-4240-9848-9C0D30018986}"/>
    <cellStyle name="Currency 4 4 3 4 2 3" xfId="11447" xr:uid="{A905F953-8ED5-4CF9-95A4-615ED1708C5A}"/>
    <cellStyle name="Currency 4 4 3 4 2 3 2" xfId="21827" xr:uid="{802B883D-F7B5-4863-84E2-8110B3E7C1FB}"/>
    <cellStyle name="Currency 4 4 3 4 2 4" xfId="25972" xr:uid="{7B0FDD69-632A-4DC5-87F6-15114CCC50D2}"/>
    <cellStyle name="Currency 4 4 3 4 2 5" xfId="27419" xr:uid="{B0617012-55C5-4B9D-9146-D67D52658F3F}"/>
    <cellStyle name="Currency 4 4 3 4 2 6" xfId="16161" xr:uid="{575C6C11-3418-4007-9630-4BC7159E78AA}"/>
    <cellStyle name="Currency 4 4 3 4 3" xfId="22864" xr:uid="{1A29221E-C015-45FA-9134-C2C3C9F98B1E}"/>
    <cellStyle name="Currency 4 4 3 5" xfId="4139" xr:uid="{D4B1C4AC-16F6-4633-954B-0E0639E01914}"/>
    <cellStyle name="Currency 4 4 3 5 2" xfId="8911" xr:uid="{D7A5433B-2D57-4DA7-A6D4-3BD9D4C7D0DC}"/>
    <cellStyle name="Currency 4 4 3 5 2 2" xfId="29014" xr:uid="{EC1ADC02-8593-4A90-A032-DC0937DEC627}"/>
    <cellStyle name="Currency 4 4 3 5 2 3" xfId="26750" xr:uid="{551323B0-0D08-4463-B72F-EEF383D59218}"/>
    <cellStyle name="Currency 4 4 3 5 2 4" xfId="19291" xr:uid="{A9E9D21B-0A62-44F0-AB74-22AE5AD93639}"/>
    <cellStyle name="Currency 4 4 3 5 2 5" xfId="31021" xr:uid="{C772FF49-A530-4A0E-B7EF-F2DE775CB904}"/>
    <cellStyle name="Currency 4 4 3 5 3" xfId="11744" xr:uid="{7FB50B49-0896-451A-BBB1-938C24C33B3A}"/>
    <cellStyle name="Currency 4 4 3 5 3 2" xfId="22124" xr:uid="{AAA9B7F7-BD78-41D7-90CE-DE4F4B1FCF26}"/>
    <cellStyle name="Currency 4 4 3 5 4" xfId="25538" xr:uid="{5242B304-AD13-4A62-B493-DDBA6577F6BA}"/>
    <cellStyle name="Currency 4 4 3 5 5" xfId="16458" xr:uid="{D206A757-E919-4031-A5E0-10222AEA5ABD}"/>
    <cellStyle name="Currency 4 4 3 6" xfId="4953" xr:uid="{FA65F11D-481D-4170-8FA9-798AA2830B03}"/>
    <cellStyle name="Currency 4 4 3 6 2" xfId="27068" xr:uid="{BF1A825B-FB2D-457F-BB69-1A877B3C389E}"/>
    <cellStyle name="Currency 4 4 3 6 3" xfId="26850" xr:uid="{7A281B76-9630-499F-A6B8-7D065D0DF04C}"/>
    <cellStyle name="Currency 4 4 3 6 4" xfId="14248" xr:uid="{F93EA684-5F36-4F2A-9DA9-44F08D372E5C}"/>
    <cellStyle name="Currency 4 4 3 7" xfId="6701" xr:uid="{5212CBAC-1EE9-4989-8552-1BB543D5560E}"/>
    <cellStyle name="Currency 4 4 3 7 2" xfId="26031" xr:uid="{AE55EBFC-81F0-4FFF-A7C4-B51FE344C49E}"/>
    <cellStyle name="Currency 4 4 3 7 3" xfId="27023" xr:uid="{F22A5A6A-32A6-49E5-96B0-484D43E6094B}"/>
    <cellStyle name="Currency 4 4 3 7 4" xfId="17081" xr:uid="{4022AFF0-7B99-4C08-BBE1-DF9E77BD4DA2}"/>
    <cellStyle name="Currency 4 4 3 8" xfId="9534" xr:uid="{BC568C3D-AE73-4B82-BFB4-A38DC814868E}"/>
    <cellStyle name="Currency 4 4 3 8 2" xfId="19914" xr:uid="{F0944CF6-52BD-4779-B313-62D489AF6120}"/>
    <cellStyle name="Currency 4 4 3 9" xfId="25501" xr:uid="{F6E34D30-A59B-4D54-AD44-B7D52207DF03}"/>
    <cellStyle name="Currency 4 4 4" xfId="572" xr:uid="{00000000-0005-0000-0000-000096030000}"/>
    <cellStyle name="Currency 4 4 4 10" xfId="13620" xr:uid="{22A6E31E-BFED-4155-83F3-C6B38C339ED3}"/>
    <cellStyle name="Currency 4 4 4 2" xfId="1908" xr:uid="{00000000-0005-0000-0000-000097030000}"/>
    <cellStyle name="Currency 4 4 4 2 2" xfId="23514" xr:uid="{6C469949-B796-41B0-A72C-3324EE72B59F}"/>
    <cellStyle name="Currency 4 4 4 2 2 2" xfId="29795" xr:uid="{F7B71C15-7722-459E-8BE7-FADD50187F71}"/>
    <cellStyle name="Currency 4 4 4 2 2 2 2" xfId="30859" xr:uid="{9D9B1BB6-7F98-4579-9936-669B30E05F76}"/>
    <cellStyle name="Currency 4 4 4 2 3" xfId="23158" xr:uid="{84ACC6A3-99BA-4642-A269-125562AF4504}"/>
    <cellStyle name="Currency 4 4 4 2 4" xfId="30064"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2" xr:uid="{2BBECCD9-6495-43AF-86E0-81F64B2A7737}"/>
    <cellStyle name="Currency 4 4 4 5 2 2" xfId="19582" xr:uid="{23BF737A-2D23-4F63-9F38-0B7BFF6210B1}"/>
    <cellStyle name="Currency 4 4 4 5 2 3" xfId="31096" xr:uid="{922E07EA-F204-451A-9C0B-BC8E8926C35D}"/>
    <cellStyle name="Currency 4 4 4 5 2 4" xfId="30858" xr:uid="{301E1222-4E62-42A9-A362-C26BC40FFCB3}"/>
    <cellStyle name="Currency 4 4 4 5 3" xfId="12035" xr:uid="{2444FECE-BC68-423D-839C-5CE3B4F9BC1B}"/>
    <cellStyle name="Currency 4 4 4 5 3 2" xfId="22415" xr:uid="{58EF8FE6-53F6-4028-B2BB-75F236249CBD}"/>
    <cellStyle name="Currency 4 4 4 5 4" xfId="16749" xr:uid="{B558872C-317E-4B14-AB9F-874B55B2F5C5}"/>
    <cellStyle name="Currency 4 4 4 6" xfId="4954" xr:uid="{18ABB6A8-C403-456C-98F4-0EE04349E584}"/>
    <cellStyle name="Currency 4 4 4 6 2" xfId="14249" xr:uid="{58E46FBB-755C-4FB2-A35F-47E549F0BD49}"/>
    <cellStyle name="Currency 4 4 4 7" xfId="6702" xr:uid="{596064E9-A3D6-4168-8E40-533C5FE5261B}"/>
    <cellStyle name="Currency 4 4 4 7 2" xfId="17082" xr:uid="{4EDFE94E-D8DB-4C33-9E32-6E6954FC7DB2}"/>
    <cellStyle name="Currency 4 4 4 8" xfId="9535" xr:uid="{7E8CFD0C-E04E-4D79-A5B5-E36825FD963E}"/>
    <cellStyle name="Currency 4 4 4 8 2" xfId="19915" xr:uid="{D344D597-610C-4218-9B56-5A1108029B26}"/>
    <cellStyle name="Currency 4 4 4 9" xfId="22776" xr:uid="{273C5658-5482-4CBD-8210-7DC046A9AB81}"/>
    <cellStyle name="Currency 4 4 5" xfId="1910" xr:uid="{00000000-0005-0000-0000-00009A030000}"/>
    <cellStyle name="Currency 4 4 5 2" xfId="2884" xr:uid="{00000000-0005-0000-0000-0000AF020000}"/>
    <cellStyle name="Currency 4 4 5 2 2" xfId="8001" xr:uid="{E706C878-2C34-422A-A8A0-D864701A29BC}"/>
    <cellStyle name="Currency 4 4 5 2 2 2" xfId="26459" xr:uid="{8F6912E3-A45B-4771-8C84-42F8D99A8E39}"/>
    <cellStyle name="Currency 4 4 5 2 2 2 2" xfId="31177" xr:uid="{E6ECC9DB-DC28-467B-B7F1-CDE8E720F8D3}"/>
    <cellStyle name="Currency 4 4 5 2 2 2 3" xfId="30860" xr:uid="{8A1F00C7-AFCE-4683-94ED-A78DC54E07F5}"/>
    <cellStyle name="Currency 4 4 5 2 2 3" xfId="28363" xr:uid="{3E644810-A0E0-49AF-9121-6E0D617C9F9B}"/>
    <cellStyle name="Currency 4 4 5 2 2 4" xfId="18381" xr:uid="{48D5BEDA-330E-4BCC-B7F7-1F58EFDF3FAB}"/>
    <cellStyle name="Currency 4 4 5 2 3" xfId="10834" xr:uid="{8385A4A4-CAE6-464C-8D6D-09A97C966A1D}"/>
    <cellStyle name="Currency 4 4 5 2 3 2" xfId="21214" xr:uid="{2D781732-0962-4F77-983C-1CDD76FA6BB9}"/>
    <cellStyle name="Currency 4 4 5 2 4" xfId="25204" xr:uid="{4BA2EDA2-92EE-40D3-8CD0-5982FF26CE6C}"/>
    <cellStyle name="Currency 4 4 5 2 5" xfId="15548" xr:uid="{6D334121-FCC4-4222-AF17-882F68418372}"/>
    <cellStyle name="Currency 4 4 5 3" xfId="3560" xr:uid="{00000000-0005-0000-0000-00009A030000}"/>
    <cellStyle name="Currency 4 4 5 4" xfId="5693" xr:uid="{185473FA-8510-43D0-BF8C-2C41F88C632B}"/>
    <cellStyle name="Currency 4 4 5 4 2" xfId="29849" xr:uid="{53673545-98E4-4DAE-8363-8BC88BF5941E}"/>
    <cellStyle name="Currency 4 4 5 5" xfId="22972" xr:uid="{C3CB335E-5D79-45F9-AA49-2C67A54AC125}"/>
    <cellStyle name="Currency 4 4 5 6" xfId="13383" xr:uid="{E33E0FD3-8ACA-447C-B22D-09D67C881F8C}"/>
    <cellStyle name="Currency 4 4 6" xfId="1911" xr:uid="{00000000-0005-0000-0000-00009B030000}"/>
    <cellStyle name="Currency 4 4 6 2" xfId="2450" xr:uid="{00000000-0005-0000-0000-0000B0020000}"/>
    <cellStyle name="Currency 4 4 6 2 2" xfId="7575" xr:uid="{8C7E1CB5-24B2-4C06-B574-3CCF8E4D4FAF}"/>
    <cellStyle name="Currency 4 4 6 2 2 2" xfId="17955" xr:uid="{6A488EF1-40BC-410B-A9DD-E4DD703411B9}"/>
    <cellStyle name="Currency 4 4 6 2 3" xfId="10408" xr:uid="{2C895468-9D6B-45DE-9B6E-63DB10E7354C}"/>
    <cellStyle name="Currency 4 4 6 2 3 2" xfId="20788" xr:uid="{04CD12E1-4B0D-4532-9DDB-BE35C5B28512}"/>
    <cellStyle name="Currency 4 4 6 2 4" xfId="27416" xr:uid="{D1E79319-E313-4D2C-9D9E-08BDF44ED27D}"/>
    <cellStyle name="Currency 4 4 6 2 5" xfId="26268" xr:uid="{1AE1D3C1-28D4-4D37-86B0-3452ECD9B6AA}"/>
    <cellStyle name="Currency 4 4 6 2 6" xfId="15122" xr:uid="{C20D0B3A-B542-4016-967C-E7A10907E596}"/>
    <cellStyle name="Currency 4 4 6 3" xfId="3592" xr:uid="{00000000-0005-0000-0000-00009B030000}"/>
    <cellStyle name="Currency 4 4 6 4" xfId="5694" xr:uid="{2C0CC53D-152E-44E5-AED9-191AC3BD2EEB}"/>
    <cellStyle name="Currency 4 4 6 4 2" xfId="29860" xr:uid="{349FD21A-67D9-40B3-8E31-F2333293EFC2}"/>
    <cellStyle name="Currency 4 4 6 5" xfId="25350" xr:uid="{8FD0F9DD-B8DA-44AE-86E7-B484DD0FA26C}"/>
    <cellStyle name="Currency 4 4 6 6" xfId="12838" xr:uid="{AD2A135C-E052-4007-9C51-0C179C5E7320}"/>
    <cellStyle name="Currency 4 4 7" xfId="1897" xr:uid="{00000000-0005-0000-0000-00009C030000}"/>
    <cellStyle name="Currency 4 4 7 2" xfId="2204" xr:uid="{00000000-0005-0000-0000-0000A4020000}"/>
    <cellStyle name="Currency 4 4 7 2 2" xfId="7331" xr:uid="{62EF3B49-9C3F-4DB0-8470-22FF7A1A9DB0}"/>
    <cellStyle name="Currency 4 4 7 2 2 2" xfId="17711" xr:uid="{8274FE90-26AD-47D5-B025-2D6ABB711C56}"/>
    <cellStyle name="Currency 4 4 7 2 3" xfId="10164" xr:uid="{080EBF57-24D2-4B02-8980-3C5D00F55BB7}"/>
    <cellStyle name="Currency 4 4 7 2 3 2" xfId="20544" xr:uid="{0372398F-1696-4722-9F52-2C7BF476EABC}"/>
    <cellStyle name="Currency 4 4 7 2 4" xfId="27694" xr:uid="{260BCC71-9ADF-41F7-9F7F-8DDE0748C47A}"/>
    <cellStyle name="Currency 4 4 7 2 5" xfId="26532" xr:uid="{CD9566BE-C759-4FE2-8BFE-14AD9676A026}"/>
    <cellStyle name="Currency 4 4 7 2 6" xfId="14878" xr:uid="{70853DB0-5ABB-4046-A264-8072BB939B1E}"/>
    <cellStyle name="Currency 4 4 7 3" xfId="3550" xr:uid="{00000000-0005-0000-0000-00009C030000}"/>
    <cellStyle name="Currency 4 4 7 4" xfId="23996" xr:uid="{3627A03A-4482-445B-90C3-B16E8F917721}"/>
    <cellStyle name="Currency 4 4 8" xfId="3884" xr:uid="{8F492FEB-DD26-4D92-B639-56080C96DAD0}"/>
    <cellStyle name="Currency 4 4 8 2" xfId="8716" xr:uid="{DAD2360B-067F-4D07-A858-480B67333D2B}"/>
    <cellStyle name="Currency 4 4 8 2 2" xfId="19096" xr:uid="{C7898B95-E082-451B-B2EC-50C3150B9BA5}"/>
    <cellStyle name="Currency 4 4 8 3" xfId="11549" xr:uid="{5D0C0B8C-1995-4240-B3F9-561A2014C994}"/>
    <cellStyle name="Currency 4 4 8 3 2" xfId="21929" xr:uid="{EE1C25E8-167D-4C7C-B018-6839FBE69164}"/>
    <cellStyle name="Currency 4 4 8 4" xfId="26449" xr:uid="{82287D56-B02D-4F68-B9A6-64009DFF896E}"/>
    <cellStyle name="Currency 4 4 8 5" xfId="28737" xr:uid="{F831583E-FE89-4A56-8161-10A6D8C24FD3}"/>
    <cellStyle name="Currency 4 4 8 6" xfId="16263" xr:uid="{30ACCFBB-EB86-4E6F-8833-07FD0F8ACD5B}"/>
    <cellStyle name="Currency 4 4 9" xfId="4950" xr:uid="{CDC5A57C-39E3-4F44-8543-1AF3DDF56F13}"/>
    <cellStyle name="Currency 4 4 9 2" xfId="26486" xr:uid="{B2BCE877-50E5-41D9-B7EB-2E62128CFE4F}"/>
    <cellStyle name="Currency 4 4 9 3" xfId="28379" xr:uid="{B9AD3C45-5151-45F4-9C1E-9B37CB2D1074}"/>
    <cellStyle name="Currency 4 4 9 4" xfId="14245" xr:uid="{8E423349-87EE-42D6-AED9-9F1C41279132}"/>
    <cellStyle name="Currency 4 5" xfId="573" xr:uid="{00000000-0005-0000-0000-00009D030000}"/>
    <cellStyle name="Currency 4 5 10" xfId="6703" xr:uid="{96D8005A-5D5D-4F79-BBBF-7E5CB28B4B4F}"/>
    <cellStyle name="Currency 4 5 10 2" xfId="17083" xr:uid="{81F424D6-4264-4E30-BEB1-0817CD168E12}"/>
    <cellStyle name="Currency 4 5 11" xfId="9536" xr:uid="{3F991DD6-16B1-4177-928C-BAF66C83B4F2}"/>
    <cellStyle name="Currency 4 5 11 2" xfId="19916" xr:uid="{A7B41CDA-B897-4123-A170-00939D138172}"/>
    <cellStyle name="Currency 4 5 12" xfId="23112" xr:uid="{E500777F-BE40-4CCF-A9CD-C9040D92E351}"/>
    <cellStyle name="Currency 4 5 13" xfId="12528" xr:uid="{1D7A1179-43DD-4B78-BF9D-06270AD4081B}"/>
    <cellStyle name="Currency 4 5 2" xfId="574" xr:uid="{00000000-0005-0000-0000-00009E030000}"/>
    <cellStyle name="Currency 4 5 2 10" xfId="24625" xr:uid="{936AD911-D8C4-43A4-826C-E4A0CEE467A1}"/>
    <cellStyle name="Currency 4 5 2 11" xfId="12686" xr:uid="{3BE07639-9D6E-46C0-8899-0CFA846D1B4E}"/>
    <cellStyle name="Currency 4 5 2 2" xfId="575" xr:uid="{00000000-0005-0000-0000-00009F030000}"/>
    <cellStyle name="Currency 4 5 2 2 2" xfId="1915" xr:uid="{00000000-0005-0000-0000-0000A0030000}"/>
    <cellStyle name="Currency 4 5 2 2 2 2" xfId="25698" xr:uid="{4DA1172A-F308-41C1-8CF1-3AFF6E52A4D0}"/>
    <cellStyle name="Currency 4 5 2 2 2 2 2" xfId="29814" xr:uid="{54AEC88B-7641-4033-8E17-654214DB9AAB}"/>
    <cellStyle name="Currency 4 5 2 2 2 2 2 2" xfId="30862" xr:uid="{7381C2EE-3CA1-46AD-B6E8-34B86631DCC2}"/>
    <cellStyle name="Currency 4 5 2 2 2 3" xfId="25549" xr:uid="{28F1393C-3413-4434-818B-1BEA030FD1C4}"/>
    <cellStyle name="Currency 4 5 2 2 2 4" xfId="30065" xr:uid="{0B5255B4-B7A2-4EE0-89D0-EB53C585A7A2}"/>
    <cellStyle name="Currency 4 5 2 2 3" xfId="1916" xr:uid="{00000000-0005-0000-0000-0000A1030000}"/>
    <cellStyle name="Currency 4 5 2 2 3 2" xfId="28278" xr:uid="{50B40CE8-5CD9-417B-992B-76488973FBEE}"/>
    <cellStyle name="Currency 4 5 2 2 3 3" xfId="27748" xr:uid="{8C12FD05-3DB0-4D9C-B5B8-A93CD492E9A2}"/>
    <cellStyle name="Currency 4 5 2 2 4" xfId="1914" xr:uid="{00000000-0005-0000-0000-0000A2030000}"/>
    <cellStyle name="Currency 4 5 2 2 5" xfId="4957" xr:uid="{06F5503A-5501-48DF-AE79-3F46F4403A51}"/>
    <cellStyle name="Currency 4 5 2 2 5 2" xfId="28397" xr:uid="{6F744894-9EB6-451C-8783-B144588227CA}"/>
    <cellStyle name="Currency 4 5 2 2 5 2 2" xfId="31205" xr:uid="{D619C706-0816-463B-AC58-19A8A3D29D53}"/>
    <cellStyle name="Currency 4 5 2 2 5 2 3" xfId="30861" xr:uid="{B367D80E-8DFE-4B0E-B803-BCECA40AD35A}"/>
    <cellStyle name="Currency 4 5 2 2 5 3" xfId="26343" xr:uid="{DD6A66B5-B137-407F-9C2F-621CDB3F8CC8}"/>
    <cellStyle name="Currency 4 5 2 2 5 4" xfId="14252" xr:uid="{D83F280C-9B11-4050-AC8A-E67693348519}"/>
    <cellStyle name="Currency 4 5 2 2 6" xfId="6705" xr:uid="{EE93D6B9-B3EB-4524-A2EE-0312B0817817}"/>
    <cellStyle name="Currency 4 5 2 2 6 2" xfId="17085" xr:uid="{53293CAC-3243-4905-A96F-0BE3DAB1F405}"/>
    <cellStyle name="Currency 4 5 2 2 7" xfId="9538" xr:uid="{EBBCB11B-E385-46E9-9E80-D9F72677C98A}"/>
    <cellStyle name="Currency 4 5 2 2 7 2" xfId="19918" xr:uid="{F9E1AEC7-09F0-49FB-96CF-0604B4EEA2D1}"/>
    <cellStyle name="Currency 4 5 2 2 8" xfId="24940" xr:uid="{3AB8780B-A800-4DD5-8250-85632D3B4D59}"/>
    <cellStyle name="Currency 4 5 2 2 9" xfId="13621" xr:uid="{A648DF40-1D57-43EF-902C-77D60F3FB356}"/>
    <cellStyle name="Currency 4 5 2 3" xfId="1917" xr:uid="{00000000-0005-0000-0000-0000A3030000}"/>
    <cellStyle name="Currency 4 5 2 3 2" xfId="2696" xr:uid="{00000000-0005-0000-0000-0000B4020000}"/>
    <cellStyle name="Currency 4 5 2 3 2 2" xfId="7820" xr:uid="{67C18852-F72D-450B-B688-FF3BB6681BEB}"/>
    <cellStyle name="Currency 4 5 2 3 2 2 2" xfId="18200" xr:uid="{6B9144A4-11AF-4880-AF7A-EFF01DABC516}"/>
    <cellStyle name="Currency 4 5 2 3 2 3" xfId="10653" xr:uid="{DACA02BB-B318-4FFD-A752-9E48C2216722}"/>
    <cellStyle name="Currency 4 5 2 3 2 3 2" xfId="21033" xr:uid="{E723C75D-F9F7-4F0C-B47B-9E2213D69722}"/>
    <cellStyle name="Currency 4 5 2 3 2 4" xfId="15367" xr:uid="{B860F650-DF92-412F-A990-63AF6856B0E9}"/>
    <cellStyle name="Currency 4 5 2 3 2 5" xfId="30453" xr:uid="{355E64D1-2E56-48F9-84A3-D2E0274B7114}"/>
    <cellStyle name="Currency 4 5 2 3 3" xfId="3675" xr:uid="{00000000-0005-0000-0000-0000A3030000}"/>
    <cellStyle name="Currency 4 5 2 3 4" xfId="5695" xr:uid="{0CD193E0-BEC1-4BF2-9788-987F9986CB96}"/>
    <cellStyle name="Currency 4 5 2 3 4 2" xfId="29759" xr:uid="{99F86FCC-1A9F-4D57-BA3E-48351CE66BC9}"/>
    <cellStyle name="Currency 4 5 2 3 5" xfId="25187" xr:uid="{125BE751-1BD6-47F7-842E-CEBBAC01888C}"/>
    <cellStyle name="Currency 4 5 2 3 6" xfId="13112" xr:uid="{21994009-8AC5-412E-B726-0E1FDA509878}"/>
    <cellStyle name="Currency 4 5 2 4" xfId="1918" xr:uid="{00000000-0005-0000-0000-0000A4030000}"/>
    <cellStyle name="Currency 4 5 2 4 2" xfId="4631" xr:uid="{BA18F28B-B30E-475A-A9D3-122AB6CEE39E}"/>
    <cellStyle name="Currency 4 5 2 4 2 2" xfId="9398" xr:uid="{9A68ECEB-8860-4DAC-A876-F0FFE7E1EBBD}"/>
    <cellStyle name="Currency 4 5 2 4 2 2 2" xfId="19778" xr:uid="{3A8E03A7-588B-4FE6-96FE-51678034FA98}"/>
    <cellStyle name="Currency 4 5 2 4 2 2 3" xfId="31107" xr:uid="{49C92F80-9083-4A60-A898-B9E99DF67213}"/>
    <cellStyle name="Currency 4 5 2 4 2 2 4" xfId="30863" xr:uid="{6CEECFC6-3451-4ABE-A9DF-E8C6F4B15275}"/>
    <cellStyle name="Currency 4 5 2 4 2 3" xfId="12231" xr:uid="{8EC2CF1B-DDA4-40E6-82CF-831E173360E4}"/>
    <cellStyle name="Currency 4 5 2 4 2 3 2" xfId="22611" xr:uid="{6B75FAE7-0EB2-4AF6-90E3-7863B23C4EC5}"/>
    <cellStyle name="Currency 4 5 2 4 2 4" xfId="27723" xr:uid="{21ADC332-137F-4210-8E5E-06BFA4605AD4}"/>
    <cellStyle name="Currency 4 5 2 4 2 5" xfId="28414" xr:uid="{4D589DCE-7D71-4DC6-8C8F-0F643AD2B7CC}"/>
    <cellStyle name="Currency 4 5 2 4 2 6" xfId="16945" xr:uid="{735BD329-52F2-4E9F-8861-1305BAC1A1BF}"/>
    <cellStyle name="Currency 4 5 2 4 3" xfId="22665" xr:uid="{B1B04259-86DC-4B25-824F-1D24D88090AB}"/>
    <cellStyle name="Currency 4 5 2 4 3 2" xfId="29916" xr:uid="{5BBE9C94-0D99-4B58-8FC7-D89D9325D11D}"/>
    <cellStyle name="Currency 4 5 2 4 4" xfId="30027" xr:uid="{9967B865-BEDC-4A63-801B-5525C2EDC36C}"/>
    <cellStyle name="Currency 4 5 2 5" xfId="1913" xr:uid="{00000000-0005-0000-0000-0000A5030000}"/>
    <cellStyle name="Currency 4 5 2 5 2" xfId="24046" xr:uid="{0D05523D-B528-4033-A555-6E964F1AABAC}"/>
    <cellStyle name="Currency 4 5 2 5 3" xfId="25821" xr:uid="{F99162FC-7F1B-4FCA-89F8-447E787AAD95}"/>
    <cellStyle name="Currency 4 5 2 6" xfId="4140" xr:uid="{50D9385E-5919-4685-9204-577765CC4A3B}"/>
    <cellStyle name="Currency 4 5 2 6 2" xfId="8912" xr:uid="{AEBA6F39-5836-428B-9617-79274402EF9A}"/>
    <cellStyle name="Currency 4 5 2 6 2 2" xfId="19292" xr:uid="{2F0A757F-31C8-4EED-B23D-7F988BF96807}"/>
    <cellStyle name="Currency 4 5 2 6 3" xfId="11745" xr:uid="{E263A163-386C-412B-BA71-3CDC89A52DAA}"/>
    <cellStyle name="Currency 4 5 2 6 3 2" xfId="22125" xr:uid="{528AAB7A-FF20-4760-844E-90D0F881E7A4}"/>
    <cellStyle name="Currency 4 5 2 6 4" xfId="27902" xr:uid="{5DC743F1-2CEC-4105-92A1-374C9B082498}"/>
    <cellStyle name="Currency 4 5 2 6 5" xfId="27780" xr:uid="{6B6A6791-AA8B-4932-B61E-E7194F5E38FA}"/>
    <cellStyle name="Currency 4 5 2 6 6" xfId="16459" xr:uid="{EB6EFB00-28D2-4BD3-ADF9-75B56417D836}"/>
    <cellStyle name="Currency 4 5 2 7" xfId="4956" xr:uid="{FF155009-9AE8-472A-9786-1C5CC368329D}"/>
    <cellStyle name="Currency 4 5 2 7 2" xfId="27017" xr:uid="{1795F53F-CF1C-4045-9A4C-F0F3A2201498}"/>
    <cellStyle name="Currency 4 5 2 7 3" xfId="26115" xr:uid="{F40AD9EC-DE66-45CF-B0E2-400E0AE4591C}"/>
    <cellStyle name="Currency 4 5 2 7 4" xfId="14251" xr:uid="{50F566A2-5536-4CA9-B693-1925A58069AE}"/>
    <cellStyle name="Currency 4 5 2 8" xfId="6704" xr:uid="{1EDC8D52-5429-4EA0-BC30-B850169953D7}"/>
    <cellStyle name="Currency 4 5 2 8 2" xfId="17084" xr:uid="{18CDBB35-502C-46D6-A711-7757F3F93718}"/>
    <cellStyle name="Currency 4 5 2 9" xfId="9537" xr:uid="{2E013ABA-A669-4820-9CC5-6735C91F7EA0}"/>
    <cellStyle name="Currency 4 5 2 9 2" xfId="19917" xr:uid="{5FEF1FDC-1A94-4A05-910B-3E5D62136936}"/>
    <cellStyle name="Currency 4 5 3" xfId="576" xr:uid="{00000000-0005-0000-0000-0000A6030000}"/>
    <cellStyle name="Currency 4 5 3 10" xfId="13622" xr:uid="{334D3E92-60E7-42E3-8CC0-E74FC9A43C56}"/>
    <cellStyle name="Currency 4 5 3 2" xfId="1920" xr:uid="{00000000-0005-0000-0000-0000A7030000}"/>
    <cellStyle name="Currency 4 5 3 2 2" xfId="23943" xr:uid="{AAF0F971-3028-4122-875F-31812B9A5C10}"/>
    <cellStyle name="Currency 4 5 3 2 2 2" xfId="29817" xr:uid="{4B3D4FBF-846C-4EAB-8330-290E50CB5918}"/>
    <cellStyle name="Currency 4 5 3 2 2 2 2" xfId="30865" xr:uid="{56E3ECBD-CC6C-4809-A0CF-27A26DF84B37}"/>
    <cellStyle name="Currency 4 5 3 2 3" xfId="25619" xr:uid="{CE950C91-DA13-4A1B-A20A-059D6EE2D92A}"/>
    <cellStyle name="Currency 4 5 3 2 3 2" xfId="26036" xr:uid="{BE3BCC2F-6352-4B40-AC21-B009231F1344}"/>
    <cellStyle name="Currency 4 5 3 2 4" xfId="30066" xr:uid="{B604ADA6-9D95-4C24-AA2C-55BB6B9DA913}"/>
    <cellStyle name="Currency 4 5 3 3" xfId="1921" xr:uid="{00000000-0005-0000-0000-0000A8030000}"/>
    <cellStyle name="Currency 4 5 3 4" xfId="1919" xr:uid="{00000000-0005-0000-0000-0000A9030000}"/>
    <cellStyle name="Currency 4 5 3 4 2" xfId="22935" xr:uid="{71B5603C-6766-4D0C-B1CC-BB0C74847168}"/>
    <cellStyle name="Currency 4 5 3 4 3" xfId="23188" xr:uid="{1205E03B-BC6A-4DE9-88A4-2BEF1DEAC256}"/>
    <cellStyle name="Currency 4 5 3 5" xfId="4431" xr:uid="{3AA8AD3D-7C60-4403-BB09-DDF91B3CAE59}"/>
    <cellStyle name="Currency 4 5 3 5 2" xfId="9203" xr:uid="{A3A5C4BF-1097-4467-8467-E6868B8BA4F4}"/>
    <cellStyle name="Currency 4 5 3 5 2 2" xfId="19583" xr:uid="{49F42FB0-91CB-458C-A7D4-235AF0A55179}"/>
    <cellStyle name="Currency 4 5 3 5 2 3" xfId="31097" xr:uid="{33326015-762D-4E88-83D4-A64BE6A0CC24}"/>
    <cellStyle name="Currency 4 5 3 5 2 4" xfId="30864" xr:uid="{F643D74F-7AFF-4B03-A864-927FA527D96F}"/>
    <cellStyle name="Currency 4 5 3 5 3" xfId="12036" xr:uid="{E00CD68C-A290-4DB5-A1CF-3644D0747AC5}"/>
    <cellStyle name="Currency 4 5 3 5 3 2" xfId="22416" xr:uid="{E84E2549-6431-44F9-B607-FBBBD1DC9327}"/>
    <cellStyle name="Currency 4 5 3 5 4" xfId="28381" xr:uid="{0F213479-C7BF-460B-921C-9BF2F16D4990}"/>
    <cellStyle name="Currency 4 5 3 5 5" xfId="28281" xr:uid="{22548A9C-4DD8-41F0-A41C-723D58FD4503}"/>
    <cellStyle name="Currency 4 5 3 5 6" xfId="16750" xr:uid="{52FEF294-8412-4EB3-8765-5D8BDE2BE71D}"/>
    <cellStyle name="Currency 4 5 3 6" xfId="4958" xr:uid="{761BB72E-4A93-4F6D-952A-D789235B3BEF}"/>
    <cellStyle name="Currency 4 5 3 6 2" xfId="25856" xr:uid="{CC96E5FE-101D-49B5-AFF2-F0D67BAF3B1D}"/>
    <cellStyle name="Currency 4 5 3 6 3" xfId="25957" xr:uid="{2BE1B934-0731-458E-BBB0-C55DFA45F7BC}"/>
    <cellStyle name="Currency 4 5 3 6 4" xfId="14253" xr:uid="{8405B132-7A1C-4C01-9D7B-5EB24C9806D1}"/>
    <cellStyle name="Currency 4 5 3 7" xfId="6706" xr:uid="{E097C61D-B8A4-4BA3-A749-1FB076D1944C}"/>
    <cellStyle name="Currency 4 5 3 7 2" xfId="17086" xr:uid="{A011E640-EF48-4A1F-8560-DE3E220E899D}"/>
    <cellStyle name="Currency 4 5 3 8" xfId="9539" xr:uid="{AC37EC65-F8CF-42B4-8DC6-FADD287AB63E}"/>
    <cellStyle name="Currency 4 5 3 8 2" xfId="19919" xr:uid="{C869296A-CF30-471C-9C5F-F51BBB60F5C0}"/>
    <cellStyle name="Currency 4 5 3 9" xfId="23967" xr:uid="{F443B76C-96A1-45EC-9AFC-26C101FCEB45}"/>
    <cellStyle name="Currency 4 5 4" xfId="577" xr:uid="{00000000-0005-0000-0000-0000AA030000}"/>
    <cellStyle name="Currency 4 5 4 2" xfId="1923" xr:uid="{00000000-0005-0000-0000-0000AB030000}"/>
    <cellStyle name="Currency 4 5 4 2 2" xfId="24662" xr:uid="{263B1B22-114C-495E-9350-2ABE6490124D}"/>
    <cellStyle name="Currency 4 5 4 2 2 2" xfId="29801" xr:uid="{C804928D-1D33-4538-9314-49B044D66F42}"/>
    <cellStyle name="Currency 4 5 4 2 2 2 2" xfId="30867" xr:uid="{B0C9A63D-7494-4D52-8251-421A392B421C}"/>
    <cellStyle name="Currency 4 5 4 2 3" xfId="24066" xr:uid="{0D856946-7117-49EA-AC01-0064A38C42CE}"/>
    <cellStyle name="Currency 4 5 4 2 4" xfId="30043" xr:uid="{EEFDFB76-2D08-40FB-A6B7-3476F3E82C64}"/>
    <cellStyle name="Currency 4 5 4 3" xfId="1924" xr:uid="{00000000-0005-0000-0000-0000AC030000}"/>
    <cellStyle name="Currency 4 5 4 4" xfId="1922" xr:uid="{00000000-0005-0000-0000-0000AD030000}"/>
    <cellStyle name="Currency 4 5 4 5" xfId="4959" xr:uid="{87419F56-CBBC-4EC5-A5FA-A3AF979B0915}"/>
    <cellStyle name="Currency 4 5 4 5 2" xfId="14254" xr:uid="{8C5EB694-52CC-490F-B3E9-4913D21D4D43}"/>
    <cellStyle name="Currency 4 5 4 5 2 2" xfId="31118" xr:uid="{599ACB9C-A937-47CA-9D0F-C4AB326FB162}"/>
    <cellStyle name="Currency 4 5 4 5 2 3" xfId="30866" xr:uid="{E8603F16-F09A-4E09-9D28-44B44FEF8439}"/>
    <cellStyle name="Currency 4 5 4 6" xfId="6707" xr:uid="{1798A0C3-0F0E-4A89-8589-844DF65E9F42}"/>
    <cellStyle name="Currency 4 5 4 6 2" xfId="17087" xr:uid="{D3FD206B-DAD5-4DAA-A970-AB8DDC53341A}"/>
    <cellStyle name="Currency 4 5 4 7" xfId="9540" xr:uid="{34AC5E68-4DFB-4911-BF94-7C4459F2FB46}"/>
    <cellStyle name="Currency 4 5 4 7 2" xfId="19920" xr:uid="{1F244D45-9C5C-42D4-8B24-CE2D3F89822F}"/>
    <cellStyle name="Currency 4 5 4 8" xfId="22684" xr:uid="{4C3C79CF-25CE-4C16-9BB0-1769F28B1B20}"/>
    <cellStyle name="Currency 4 5 4 9" xfId="13384" xr:uid="{E635F5DB-2E3E-441B-8400-72BF51338561}"/>
    <cellStyle name="Currency 4 5 5" xfId="1925" xr:uid="{00000000-0005-0000-0000-0000AE030000}"/>
    <cellStyle name="Currency 4 5 5 2" xfId="2510" xr:uid="{00000000-0005-0000-0000-0000B7020000}"/>
    <cellStyle name="Currency 4 5 5 2 2" xfId="7635" xr:uid="{4D22E8A7-EB57-45C4-8DF7-78D97C020D56}"/>
    <cellStyle name="Currency 4 5 5 2 2 2" xfId="18015" xr:uid="{BA4C1423-C482-4431-9131-04E1CC4EBD81}"/>
    <cellStyle name="Currency 4 5 5 2 3" xfId="10468" xr:uid="{01F0FA39-D08C-48DA-938C-69F3BAC55A8E}"/>
    <cellStyle name="Currency 4 5 5 2 3 2" xfId="20848" xr:uid="{A02A1E62-6C59-45F9-97D0-856E7E73EC12}"/>
    <cellStyle name="Currency 4 5 5 2 4" xfId="15182" xr:uid="{96FC25C0-6B7E-46EA-8430-CD9F99FE003C}"/>
    <cellStyle name="Currency 4 5 5 2 5" xfId="30454" xr:uid="{D1D92241-B440-4161-9AD3-507B6B28F8E2}"/>
    <cellStyle name="Currency 4 5 5 3" xfId="3686" xr:uid="{00000000-0005-0000-0000-0000AE030000}"/>
    <cellStyle name="Currency 4 5 5 4" xfId="5696" xr:uid="{87D1524C-BFE7-422B-B989-9D522BADBCA1}"/>
    <cellStyle name="Currency 4 5 5 4 2" xfId="29850" xr:uid="{866D774B-6445-4880-8BA7-0099CB8DF3AA}"/>
    <cellStyle name="Currency 4 5 5 5" xfId="22724" xr:uid="{EF4411FA-DFA8-451D-B7E7-839389F36923}"/>
    <cellStyle name="Currency 4 5 5 6" xfId="12898" xr:uid="{C5E1F394-9FDA-44B8-BAB0-E2548220D597}"/>
    <cellStyle name="Currency 4 5 6" xfId="1926" xr:uid="{00000000-0005-0000-0000-0000AF030000}"/>
    <cellStyle name="Currency 4 5 6 2" xfId="2296" xr:uid="{00000000-0005-0000-0000-0000B1020000}"/>
    <cellStyle name="Currency 4 5 6 2 2" xfId="7423" xr:uid="{27282295-7FE3-42E8-957D-24B26439D840}"/>
    <cellStyle name="Currency 4 5 6 2 2 2" xfId="17803" xr:uid="{8C24B4EF-0358-4F54-A912-98B5E3379049}"/>
    <cellStyle name="Currency 4 5 6 2 3" xfId="10256" xr:uid="{FDFC2E07-E644-4F02-BCB8-66A9F1B8790E}"/>
    <cellStyle name="Currency 4 5 6 2 3 2" xfId="20636" xr:uid="{1A61F4DB-4348-4174-B239-F5DF689F2EE0}"/>
    <cellStyle name="Currency 4 5 6 2 4" xfId="27455" xr:uid="{B9F256C9-BCCC-4534-8886-D9B3C7D21615}"/>
    <cellStyle name="Currency 4 5 6 2 5" xfId="28510" xr:uid="{73746A97-BD3D-47E7-A938-B4DCC51B3BDF}"/>
    <cellStyle name="Currency 4 5 6 2 6" xfId="14970" xr:uid="{CAE99062-2993-4F26-AC84-E97E092E225E}"/>
    <cellStyle name="Currency 4 5 6 3" xfId="2049" xr:uid="{00000000-0005-0000-0000-0000AF030000}"/>
    <cellStyle name="Currency 4 5 6 4" xfId="24323" xr:uid="{E848D214-C233-4FDB-AA84-DF3F125B0AE0}"/>
    <cellStyle name="Currency 4 5 6 4 2" xfId="29872" xr:uid="{AB0F7101-5019-4E1F-BD3B-6E1E7DC5302C}"/>
    <cellStyle name="Currency 4 5 6 5" xfId="30002" xr:uid="{8A598608-F3B4-41BB-B471-9AEA4AC2105B}"/>
    <cellStyle name="Currency 4 5 7" xfId="1912" xr:uid="{00000000-0005-0000-0000-0000B0030000}"/>
    <cellStyle name="Currency 4 5 7 2" xfId="25774" xr:uid="{E7C99D6A-38BF-4E4B-8018-AFD0CBFA99FB}"/>
    <cellStyle name="Currency 4 5 7 3" xfId="24240" xr:uid="{76B8FB3E-46A1-4D15-A448-AE8DEDB8CB73}"/>
    <cellStyle name="Currency 4 5 8" xfId="3885" xr:uid="{BB75FD07-1C78-4151-9DF4-68E424D3C4F2}"/>
    <cellStyle name="Currency 4 5 8 2" xfId="8717" xr:uid="{DD397074-4919-4D6A-A38A-F372E30130F0}"/>
    <cellStyle name="Currency 4 5 8 2 2" xfId="19097" xr:uid="{DEB98FC7-18DE-4F8A-97A3-431584117BB8}"/>
    <cellStyle name="Currency 4 5 8 3" xfId="11550" xr:uid="{359770BD-143E-4F4F-AA98-5F7305CF618B}"/>
    <cellStyle name="Currency 4 5 8 3 2" xfId="21930" xr:uid="{E66B9320-DBDD-445D-8DE7-4A10CDECB151}"/>
    <cellStyle name="Currency 4 5 8 4" xfId="28026" xr:uid="{D526BE72-91DA-4754-AA1C-03DB8E0B0E8A}"/>
    <cellStyle name="Currency 4 5 8 5" xfId="27121" xr:uid="{497ECD56-B183-48DE-AA7E-44F24EB94C74}"/>
    <cellStyle name="Currency 4 5 8 6" xfId="16264" xr:uid="{F82953C5-58DF-4A68-B24B-5112198EFBCF}"/>
    <cellStyle name="Currency 4 5 9" xfId="4955" xr:uid="{2BF12BF6-A88D-4CD8-B463-BE6A723B4788}"/>
    <cellStyle name="Currency 4 5 9 2" xfId="28424" xr:uid="{CE4A9F61-2D6F-40AD-B611-F92BB82A6F93}"/>
    <cellStyle name="Currency 4 5 9 3" xfId="28541" xr:uid="{7D4837C6-7F11-49AB-8B5C-DA6D94A2B26B}"/>
    <cellStyle name="Currency 4 5 9 4" xfId="14250" xr:uid="{7B7D4E74-8C23-4621-9E92-669FBB089CC4}"/>
    <cellStyle name="Currency 4 6" xfId="578" xr:uid="{00000000-0005-0000-0000-0000B1030000}"/>
    <cellStyle name="Currency 4 6 10" xfId="6708" xr:uid="{B07F9FF6-3CB0-41E2-BE48-9F074A4EFF3F}"/>
    <cellStyle name="Currency 4 6 10 2" xfId="17088" xr:uid="{AE70F2C7-B997-463B-B121-3804A5096F80}"/>
    <cellStyle name="Currency 4 6 11" xfId="9541" xr:uid="{91979687-FDE0-42FF-AD58-6BBF9A4F60A5}"/>
    <cellStyle name="Currency 4 6 11 2" xfId="19921" xr:uid="{4896E6C4-B379-47ED-86FC-84F546494045}"/>
    <cellStyle name="Currency 4 6 12" xfId="24980" xr:uid="{7B097255-9119-4B78-A77F-24C10930B021}"/>
    <cellStyle name="Currency 4 6 13" xfId="12529" xr:uid="{B856397C-6609-41B2-9AE5-C15254210415}"/>
    <cellStyle name="Currency 4 6 2" xfId="579" xr:uid="{00000000-0005-0000-0000-0000B2030000}"/>
    <cellStyle name="Currency 4 6 2 10" xfId="23957" xr:uid="{1E0057A9-BBA2-4D46-B7EA-18EF09872F67}"/>
    <cellStyle name="Currency 4 6 2 11" xfId="12687" xr:uid="{6D82921E-0A4A-470C-944C-C94A67F7B50E}"/>
    <cellStyle name="Currency 4 6 2 2" xfId="580" xr:uid="{00000000-0005-0000-0000-0000B3030000}"/>
    <cellStyle name="Currency 4 6 2 2 2" xfId="1930" xr:uid="{00000000-0005-0000-0000-0000B4030000}"/>
    <cellStyle name="Currency 4 6 2 2 2 2" xfId="24065" xr:uid="{1A248772-3124-424D-BDF8-03CF48AD404B}"/>
    <cellStyle name="Currency 4 6 2 2 2 2 2" xfId="29800" xr:uid="{909C59C1-8B84-41E5-BC5D-A742D25F0966}"/>
    <cellStyle name="Currency 4 6 2 2 2 2 2 2" xfId="30869" xr:uid="{33A67EFD-F51B-4EDD-ACDC-7AA56856132E}"/>
    <cellStyle name="Currency 4 6 2 2 2 3" xfId="25070" xr:uid="{E0EA9661-5210-4CF1-B311-A122A5430DBF}"/>
    <cellStyle name="Currency 4 6 2 2 2 4" xfId="30067" xr:uid="{B544388C-494D-4615-984D-2FF79A0A057C}"/>
    <cellStyle name="Currency 4 6 2 2 3" xfId="1931" xr:uid="{00000000-0005-0000-0000-0000B5030000}"/>
    <cellStyle name="Currency 4 6 2 2 3 2" xfId="27018" xr:uid="{6D4BFB8F-F4E3-488F-AE7F-8B569DEE806B}"/>
    <cellStyle name="Currency 4 6 2 2 3 3" xfId="28380" xr:uid="{8E7070DA-EB58-4185-BD19-1566856F6854}"/>
    <cellStyle name="Currency 4 6 2 2 4" xfId="1929" xr:uid="{00000000-0005-0000-0000-0000B6030000}"/>
    <cellStyle name="Currency 4 6 2 2 5" xfId="4962" xr:uid="{2250466A-D110-4398-98F0-42A79CBF6180}"/>
    <cellStyle name="Currency 4 6 2 2 5 2" xfId="28536" xr:uid="{891F3589-F1CB-45CE-84A4-2A06312D3154}"/>
    <cellStyle name="Currency 4 6 2 2 5 2 2" xfId="31207" xr:uid="{0C5E9D99-D942-47ED-AA42-8E46FBC624DE}"/>
    <cellStyle name="Currency 4 6 2 2 5 2 3" xfId="30868" xr:uid="{AFFC98E0-9F11-4EDB-A318-463DF76AA7AC}"/>
    <cellStyle name="Currency 4 6 2 2 5 3" xfId="28571" xr:uid="{A706AA9B-20B4-41A2-8CB2-06ABDF2DCB6C}"/>
    <cellStyle name="Currency 4 6 2 2 5 4" xfId="14257" xr:uid="{D0255818-1554-4D74-96D0-52D65F034DCA}"/>
    <cellStyle name="Currency 4 6 2 2 6" xfId="6710" xr:uid="{45FD87FF-A2B1-4E29-9C9F-D546B2E334A5}"/>
    <cellStyle name="Currency 4 6 2 2 6 2" xfId="17090" xr:uid="{BA993446-4CF5-4070-9D3E-44C57E92FAF0}"/>
    <cellStyle name="Currency 4 6 2 2 7" xfId="9543" xr:uid="{1C96D7B5-F815-48C5-8BC9-BE47EAD44157}"/>
    <cellStyle name="Currency 4 6 2 2 7 2" xfId="19923" xr:uid="{4F90AFAC-EF2A-48EB-AE86-2E926B19D934}"/>
    <cellStyle name="Currency 4 6 2 2 8" xfId="23432" xr:uid="{BAE1E1BE-A151-440D-A3FD-1B74FF6E838B}"/>
    <cellStyle name="Currency 4 6 2 2 9" xfId="13623" xr:uid="{69D5B8D4-D772-40A6-A8B6-2592C5AE2DBC}"/>
    <cellStyle name="Currency 4 6 2 3" xfId="1932" xr:uid="{00000000-0005-0000-0000-0000B7030000}"/>
    <cellStyle name="Currency 4 6 2 3 2" xfId="2697" xr:uid="{00000000-0005-0000-0000-0000BB020000}"/>
    <cellStyle name="Currency 4 6 2 3 2 2" xfId="7821" xr:uid="{9141CB2B-C0D0-46F5-A473-8965105435F5}"/>
    <cellStyle name="Currency 4 6 2 3 2 2 2" xfId="18201" xr:uid="{58125A39-26CC-49B5-BB19-D1DF4CDA251E}"/>
    <cellStyle name="Currency 4 6 2 3 2 3" xfId="10654" xr:uid="{39219585-75A2-4539-B70E-18DB55ACB9D9}"/>
    <cellStyle name="Currency 4 6 2 3 2 3 2" xfId="21034" xr:uid="{3A80A820-F0DF-4A51-840B-F2D3EC169472}"/>
    <cellStyle name="Currency 4 6 2 3 2 4" xfId="15368" xr:uid="{03AA89C8-A028-4B49-8381-59A5B0E5E97C}"/>
    <cellStyle name="Currency 4 6 2 3 2 5" xfId="30455" xr:uid="{78266109-4A71-4784-91E5-B862DD85110C}"/>
    <cellStyle name="Currency 4 6 2 3 3" xfId="3635" xr:uid="{00000000-0005-0000-0000-0000B7030000}"/>
    <cellStyle name="Currency 4 6 2 3 4" xfId="5697" xr:uid="{B38A81BB-9A36-40AA-950D-281B6FFF8927}"/>
    <cellStyle name="Currency 4 6 2 3 4 2" xfId="29760" xr:uid="{67054A47-93D4-47AB-AD53-E56BF5421076}"/>
    <cellStyle name="Currency 4 6 2 3 5" xfId="22980" xr:uid="{B6E933DD-A71A-437B-AB0D-1555CA191641}"/>
    <cellStyle name="Currency 4 6 2 3 6" xfId="13113" xr:uid="{97F811E8-74C9-46E0-BE4A-E9879D19FAC3}"/>
    <cellStyle name="Currency 4 6 2 4" xfId="1933" xr:uid="{00000000-0005-0000-0000-0000B8030000}"/>
    <cellStyle name="Currency 4 6 2 4 2" xfId="3769" xr:uid="{711868DE-36E0-40D7-A79D-79449C7A383C}"/>
    <cellStyle name="Currency 4 6 2 4 2 2" xfId="8613" xr:uid="{F546AFF6-7058-4C82-90AC-4A81EC8083D9}"/>
    <cellStyle name="Currency 4 6 2 4 2 2 2" xfId="18993" xr:uid="{E88E79F6-1F23-4001-9309-BDEA1C2F6BF3}"/>
    <cellStyle name="Currency 4 6 2 4 2 2 3" xfId="30999" xr:uid="{50D06B9C-4AB5-43C5-B1A6-6C448FBE4A75}"/>
    <cellStyle name="Currency 4 6 2 4 2 2 4" xfId="30870" xr:uid="{04687B75-08B5-48CB-8CF3-ADAA48B62C27}"/>
    <cellStyle name="Currency 4 6 2 4 2 3" xfId="11446" xr:uid="{2DD8B225-19F8-4553-BC04-74AC6264B56E}"/>
    <cellStyle name="Currency 4 6 2 4 2 3 2" xfId="21826" xr:uid="{FC3F1D3B-7AA2-4711-B757-CB01029872EA}"/>
    <cellStyle name="Currency 4 6 2 4 2 4" xfId="28627" xr:uid="{D1889FEE-D5E8-4C56-976E-BB0BF757AFB4}"/>
    <cellStyle name="Currency 4 6 2 4 2 5" xfId="27299" xr:uid="{4CED908C-E0B3-49F6-AEE7-7441216FCEE4}"/>
    <cellStyle name="Currency 4 6 2 4 2 6" xfId="16160" xr:uid="{83C002B8-BD9C-4D22-8A9D-BA9F67B034FD}"/>
    <cellStyle name="Currency 4 6 2 4 3" xfId="25295" xr:uid="{F7CEB48C-B5A7-412F-9C5F-E2E4C2E67336}"/>
    <cellStyle name="Currency 4 6 2 4 3 2" xfId="29917" xr:uid="{5A87EBC1-D111-497B-B547-E9E6BC33C8DF}"/>
    <cellStyle name="Currency 4 6 2 4 4" xfId="30028" xr:uid="{8DDC0C0A-0576-413A-A87E-09C0201918F9}"/>
    <cellStyle name="Currency 4 6 2 5" xfId="1928" xr:uid="{00000000-0005-0000-0000-0000B9030000}"/>
    <cellStyle name="Currency 4 6 2 5 2" xfId="23049" xr:uid="{DEB66FCC-EAF6-49BE-BE1E-44208B92D060}"/>
    <cellStyle name="Currency 4 6 2 5 3" xfId="25804" xr:uid="{450EC3BB-E536-4A0F-ADBB-326E1FBE7306}"/>
    <cellStyle name="Currency 4 6 2 6" xfId="4141" xr:uid="{6809CE90-3BD2-4B14-B987-2478FE084EC5}"/>
    <cellStyle name="Currency 4 6 2 6 2" xfId="8913" xr:uid="{BF742BF3-4A54-4718-BBA4-B70ABFCB325F}"/>
    <cellStyle name="Currency 4 6 2 6 2 2" xfId="19293" xr:uid="{5AEACD83-2843-4E92-9040-B7E679159810}"/>
    <cellStyle name="Currency 4 6 2 6 3" xfId="11746" xr:uid="{A514B5F4-9004-4CED-84F6-59A48E97A795}"/>
    <cellStyle name="Currency 4 6 2 6 3 2" xfId="22126" xr:uid="{6ECBD18E-EA1B-4676-AF35-72C30BB44837}"/>
    <cellStyle name="Currency 4 6 2 6 4" xfId="26525" xr:uid="{AC3EA581-D422-4D75-92EF-30FFC4170AA4}"/>
    <cellStyle name="Currency 4 6 2 6 5" xfId="26881" xr:uid="{73973956-B136-4DDB-A0F9-8C9BC541783A}"/>
    <cellStyle name="Currency 4 6 2 6 6" xfId="16460" xr:uid="{2B2A8B2D-56B9-4B2F-ACC8-74592709D082}"/>
    <cellStyle name="Currency 4 6 2 7" xfId="4961" xr:uid="{DC1DDCAA-438F-4D69-A3BE-2C2B2BF09732}"/>
    <cellStyle name="Currency 4 6 2 7 2" xfId="27131" xr:uid="{6E317467-9D0D-42C3-9EA7-11486512D191}"/>
    <cellStyle name="Currency 4 6 2 7 3" xfId="26146" xr:uid="{D0347F24-C2A8-4668-BC74-81112063EE9F}"/>
    <cellStyle name="Currency 4 6 2 7 4" xfId="14256" xr:uid="{608F617D-8CC8-4305-BB38-54EA70AEDA53}"/>
    <cellStyle name="Currency 4 6 2 8" xfId="6709" xr:uid="{F62F604B-18CC-4DDC-B82F-9B55E4F25239}"/>
    <cellStyle name="Currency 4 6 2 8 2" xfId="17089" xr:uid="{C4A721BE-FE4D-496E-98CD-FD18782DD36D}"/>
    <cellStyle name="Currency 4 6 2 9" xfId="9542" xr:uid="{69CFD19C-2246-45B2-9FE6-6E2A756EAC3A}"/>
    <cellStyle name="Currency 4 6 2 9 2" xfId="19922" xr:uid="{DB01D7A8-7C61-4D43-9903-A09A922AE58A}"/>
    <cellStyle name="Currency 4 6 3" xfId="581" xr:uid="{00000000-0005-0000-0000-0000BA030000}"/>
    <cellStyle name="Currency 4 6 3 10" xfId="13624" xr:uid="{E2B005EC-0FC7-4563-9527-17FDC2EF4E14}"/>
    <cellStyle name="Currency 4 6 3 2" xfId="1935" xr:uid="{00000000-0005-0000-0000-0000BB030000}"/>
    <cellStyle name="Currency 4 6 3 2 2" xfId="24889" xr:uid="{C36765B5-20D3-4E36-850B-6ABAEC0FF880}"/>
    <cellStyle name="Currency 4 6 3 2 2 2" xfId="29792" xr:uid="{5BD17850-E81F-4D87-8CFA-6F1B58B55BE2}"/>
    <cellStyle name="Currency 4 6 3 2 2 2 2" xfId="30872" xr:uid="{4106EB6B-C055-4934-8903-1EC3CEE1C66A}"/>
    <cellStyle name="Currency 4 6 3 2 3" xfId="23226" xr:uid="{2C26A46C-6DAC-4B8D-A2CE-FB3895391873}"/>
    <cellStyle name="Currency 4 6 3 2 3 2" xfId="27863" xr:uid="{10E1699B-2241-47D5-9787-3D9730D666CE}"/>
    <cellStyle name="Currency 4 6 3 2 4" xfId="30068" xr:uid="{C6C642F4-8913-48F4-A9F0-7CC515AFA269}"/>
    <cellStyle name="Currency 4 6 3 3" xfId="1936" xr:uid="{00000000-0005-0000-0000-0000BC030000}"/>
    <cellStyle name="Currency 4 6 3 4" xfId="1934" xr:uid="{00000000-0005-0000-0000-0000BD030000}"/>
    <cellStyle name="Currency 4 6 3 4 2" xfId="27206" xr:uid="{76CF2D70-31C2-4FE1-8EE7-818EBE82C205}"/>
    <cellStyle name="Currency 4 6 3 4 3" xfId="28334" xr:uid="{32B145DB-C29E-4812-BF17-9D7B62B1F686}"/>
    <cellStyle name="Currency 4 6 3 5" xfId="4432" xr:uid="{8E2BD8CA-0D4D-4E62-BC0A-ED15E529F6CD}"/>
    <cellStyle name="Currency 4 6 3 5 2" xfId="9204" xr:uid="{0270927F-5680-4C53-B40F-53E15082B603}"/>
    <cellStyle name="Currency 4 6 3 5 2 2" xfId="19584" xr:uid="{0BB2AAF7-C416-498D-9B8B-9B560F3D4281}"/>
    <cellStyle name="Currency 4 6 3 5 2 3" xfId="31098" xr:uid="{61AF2E4D-FDA5-40C5-9E4A-57B74CB50473}"/>
    <cellStyle name="Currency 4 6 3 5 2 4" xfId="30871" xr:uid="{03009555-2AD8-4DBA-836C-59EF688A36D7}"/>
    <cellStyle name="Currency 4 6 3 5 3" xfId="12037" xr:uid="{AFFC388E-3DF7-4EFE-AAE8-CB07387570F2}"/>
    <cellStyle name="Currency 4 6 3 5 3 2" xfId="22417" xr:uid="{DE035A88-F17D-4998-A618-16A3E9A1EB7B}"/>
    <cellStyle name="Currency 4 6 3 5 4" xfId="28533" xr:uid="{6DF86680-28CD-4D06-9B04-0CF22F6BCB13}"/>
    <cellStyle name="Currency 4 6 3 5 5" xfId="27207" xr:uid="{6226D374-F607-49AC-91C2-FC30A724A561}"/>
    <cellStyle name="Currency 4 6 3 5 6" xfId="16751" xr:uid="{8022CEF5-0D2F-4278-A2EB-218C34FF6C4C}"/>
    <cellStyle name="Currency 4 6 3 6" xfId="4963" xr:uid="{4330E251-CD90-4B32-93FC-55EAA4CDFFD9}"/>
    <cellStyle name="Currency 4 6 3 6 2" xfId="28480" xr:uid="{215BA51B-A8B7-44C4-9585-F41E758D65E3}"/>
    <cellStyle name="Currency 4 6 3 6 3" xfId="28659" xr:uid="{9EB08D96-3FD3-47EA-B870-C504493DB19B}"/>
    <cellStyle name="Currency 4 6 3 6 4" xfId="14258" xr:uid="{60E90AF3-05F3-47F4-A189-98678D978807}"/>
    <cellStyle name="Currency 4 6 3 7" xfId="6711" xr:uid="{E7E018BF-333B-44B4-92CA-F7E2C56EB859}"/>
    <cellStyle name="Currency 4 6 3 7 2" xfId="17091" xr:uid="{D7F8E667-89B4-4688-B8FD-C186A76ABA1A}"/>
    <cellStyle name="Currency 4 6 3 8" xfId="9544" xr:uid="{5923932E-B7A2-4154-924A-867AD747AB75}"/>
    <cellStyle name="Currency 4 6 3 8 2" xfId="19924" xr:uid="{96D35695-3217-4658-B362-5229A795E688}"/>
    <cellStyle name="Currency 4 6 3 9" xfId="24328" xr:uid="{11F1C252-E24B-475A-A6CB-0594284AF6DE}"/>
    <cellStyle name="Currency 4 6 4" xfId="582" xr:uid="{00000000-0005-0000-0000-0000BE030000}"/>
    <cellStyle name="Currency 4 6 4 2" xfId="1938" xr:uid="{00000000-0005-0000-0000-0000BF030000}"/>
    <cellStyle name="Currency 4 6 4 2 2" xfId="24732" xr:uid="{F6B067B5-A3E8-44C1-A0BD-699CBD37ED89}"/>
    <cellStyle name="Currency 4 6 4 2 2 2" xfId="29804" xr:uid="{50A05FD2-552A-489D-921C-33EF4CB07C26}"/>
    <cellStyle name="Currency 4 6 4 2 2 2 2" xfId="30874" xr:uid="{20DD1A3A-4C66-426C-8AF0-5DD8ECADACD2}"/>
    <cellStyle name="Currency 4 6 4 2 3" xfId="22733" xr:uid="{49722CC7-D743-4F52-82C1-3F54B76E2373}"/>
    <cellStyle name="Currency 4 6 4 2 4" xfId="30044" xr:uid="{103C0001-4553-4204-B33E-FA357C6EA3AE}"/>
    <cellStyle name="Currency 4 6 4 3" xfId="1939" xr:uid="{00000000-0005-0000-0000-0000C0030000}"/>
    <cellStyle name="Currency 4 6 4 4" xfId="1937" xr:uid="{00000000-0005-0000-0000-0000C1030000}"/>
    <cellStyle name="Currency 4 6 4 5" xfId="4964" xr:uid="{E8104B68-60BF-44F6-A198-148619EA8402}"/>
    <cellStyle name="Currency 4 6 4 5 2" xfId="14259" xr:uid="{F993D79C-324D-4094-90E8-80912C5B10B5}"/>
    <cellStyle name="Currency 4 6 4 5 2 2" xfId="31119" xr:uid="{9BFE5A8D-C545-4F3A-8596-DCD99BE51191}"/>
    <cellStyle name="Currency 4 6 4 5 2 3" xfId="30873" xr:uid="{A064A3F5-5B54-4892-9309-AD84AB3D99CF}"/>
    <cellStyle name="Currency 4 6 4 6" xfId="6712" xr:uid="{B47C4504-D587-4D4B-A5E5-B5D92E7C2E97}"/>
    <cellStyle name="Currency 4 6 4 6 2" xfId="17092" xr:uid="{C233BEB7-DD31-4D3D-A7D9-62A75FCF85AD}"/>
    <cellStyle name="Currency 4 6 4 7" xfId="9545" xr:uid="{AB973561-B002-4343-AC5F-1462A0AC63B3}"/>
    <cellStyle name="Currency 4 6 4 7 2" xfId="19925" xr:uid="{F17DB19A-C246-4994-86EC-1CC8D02BB663}"/>
    <cellStyle name="Currency 4 6 4 8" xfId="24956" xr:uid="{F86C4079-2D3E-4067-BF88-768835AA9419}"/>
    <cellStyle name="Currency 4 6 4 9" xfId="13385" xr:uid="{FBE96D83-CC4B-4205-B350-C9D1F5359855}"/>
    <cellStyle name="Currency 4 6 5" xfId="1940" xr:uid="{00000000-0005-0000-0000-0000C2030000}"/>
    <cellStyle name="Currency 4 6 5 2" xfId="2573" xr:uid="{00000000-0005-0000-0000-0000BE020000}"/>
    <cellStyle name="Currency 4 6 5 2 2" xfId="7698" xr:uid="{F5D68F96-F0DA-4749-84B4-D6B389395435}"/>
    <cellStyle name="Currency 4 6 5 2 2 2" xfId="18078" xr:uid="{16F57B8C-289B-40FB-9E86-96BDD41AD2DE}"/>
    <cellStyle name="Currency 4 6 5 2 3" xfId="10531" xr:uid="{26C5C6E3-E275-4B47-AA68-731DCEF045DA}"/>
    <cellStyle name="Currency 4 6 5 2 3 2" xfId="20911" xr:uid="{343B79BB-FD30-4CBF-B8D2-4EADF47A6AD8}"/>
    <cellStyle name="Currency 4 6 5 2 4" xfId="15245" xr:uid="{60EFE88D-3491-47D8-A831-9D6B14B3372A}"/>
    <cellStyle name="Currency 4 6 5 2 5" xfId="30456" xr:uid="{E18A8C60-CC08-4E1E-A0CA-FB0ED894DFBA}"/>
    <cellStyle name="Currency 4 6 5 3" xfId="2084" xr:uid="{00000000-0005-0000-0000-0000C2030000}"/>
    <cellStyle name="Currency 4 6 5 4" xfId="5698" xr:uid="{7B617730-E9B4-416A-9358-07A6A410E9D6}"/>
    <cellStyle name="Currency 4 6 5 4 2" xfId="29851" xr:uid="{E0193312-E9E5-449A-AE34-3BA53CF5D6B0}"/>
    <cellStyle name="Currency 4 6 5 5" xfId="24699" xr:uid="{463D0040-66A8-4624-B6B9-13090BDD56A9}"/>
    <cellStyle name="Currency 4 6 5 6" xfId="12961" xr:uid="{BEAC7C64-E13E-4CCE-A360-392E2851F7F6}"/>
    <cellStyle name="Currency 4 6 6" xfId="1941" xr:uid="{00000000-0005-0000-0000-0000C3030000}"/>
    <cellStyle name="Currency 4 6 6 2" xfId="2297" xr:uid="{00000000-0005-0000-0000-0000B8020000}"/>
    <cellStyle name="Currency 4 6 6 2 2" xfId="7424" xr:uid="{3A032AAF-4944-4C9B-8E3F-725920A81EF8}"/>
    <cellStyle name="Currency 4 6 6 2 2 2" xfId="17804" xr:uid="{D7495DBE-760B-494D-B401-8FBC27B6F3E8}"/>
    <cellStyle name="Currency 4 6 6 2 3" xfId="10257" xr:uid="{4684E2E0-4CBE-4AA0-AC83-2A299CC44737}"/>
    <cellStyle name="Currency 4 6 6 2 3 2" xfId="20637" xr:uid="{B444816C-3FAE-4F49-BEE5-6B9562F8C546}"/>
    <cellStyle name="Currency 4 6 6 2 4" xfId="26426" xr:uid="{7CC14572-D99A-45ED-9A72-5F853AB95C6C}"/>
    <cellStyle name="Currency 4 6 6 2 5" xfId="27669" xr:uid="{50E25C06-2115-445B-B9B8-E34236366B27}"/>
    <cellStyle name="Currency 4 6 6 2 6" xfId="14971" xr:uid="{D3E9DC08-5AB2-4141-BCE7-79ABD7C17FC4}"/>
    <cellStyle name="Currency 4 6 6 3" xfId="3567" xr:uid="{00000000-0005-0000-0000-0000C3030000}"/>
    <cellStyle name="Currency 4 6 6 4" xfId="23614" xr:uid="{F73A3D5D-7C63-4474-93C8-2F8C85107F04}"/>
    <cellStyle name="Currency 4 6 6 4 2" xfId="29883" xr:uid="{99FEDB83-0EE7-41D5-884E-FFFD18F1BF1A}"/>
    <cellStyle name="Currency 4 6 6 5" xfId="30006" xr:uid="{1460142F-DF54-4A6F-A3ED-28B82CD6A1AD}"/>
    <cellStyle name="Currency 4 6 7" xfId="1927" xr:uid="{00000000-0005-0000-0000-0000C4030000}"/>
    <cellStyle name="Currency 4 6 7 2" xfId="28517" xr:uid="{2B3A5AD4-3B72-4F07-A3C7-D11D3D3B1C66}"/>
    <cellStyle name="Currency 4 6 7 3" xfId="27210" xr:uid="{5F1C9F25-9141-46C1-A1B3-03D885C2C8D1}"/>
    <cellStyle name="Currency 4 6 8" xfId="3886" xr:uid="{321DE718-E9DD-4CC6-9A43-BD6F7C64AB7F}"/>
    <cellStyle name="Currency 4 6 8 2" xfId="8718" xr:uid="{AD18585E-0449-46B3-922D-ACB393122CAA}"/>
    <cellStyle name="Currency 4 6 8 2 2" xfId="19098" xr:uid="{4D1C51FA-2DFF-4B0C-A693-C516D66EA62D}"/>
    <cellStyle name="Currency 4 6 8 3" xfId="11551" xr:uid="{1F5E6A13-92D4-46EC-9A46-2A9CB594B694}"/>
    <cellStyle name="Currency 4 6 8 3 2" xfId="21931" xr:uid="{A633267D-7F4D-48B2-A353-1F07ACD67AB0}"/>
    <cellStyle name="Currency 4 6 8 4" xfId="27777" xr:uid="{DA6FD5AD-9B55-4E2B-B7EA-D19834A23184}"/>
    <cellStyle name="Currency 4 6 8 5" xfId="28436" xr:uid="{BD2F0D9E-4719-4DF7-87A2-968EC5181914}"/>
    <cellStyle name="Currency 4 6 8 6" xfId="16265" xr:uid="{0A23D878-012A-4A19-A859-A12D6AEE8510}"/>
    <cellStyle name="Currency 4 6 9" xfId="4960" xr:uid="{DE7EAA6F-BFD6-4F03-B088-0A8D226152DC}"/>
    <cellStyle name="Currency 4 6 9 2" xfId="27118" xr:uid="{06CA89B7-6312-4E86-9D6C-FD22CC4C758E}"/>
    <cellStyle name="Currency 4 6 9 3" xfId="25948" xr:uid="{E0EC0313-2058-4B8D-B267-99353C57F5E2}"/>
    <cellStyle name="Currency 4 6 9 4" xfId="14255" xr:uid="{7833206C-B6D0-426E-BE34-4FCBBBB89811}"/>
    <cellStyle name="Currency 4 7" xfId="583" xr:uid="{00000000-0005-0000-0000-0000C5030000}"/>
    <cellStyle name="Currency 4 7 10" xfId="9546" xr:uid="{01959434-F34D-4B0B-8F37-8B08E578F8AF}"/>
    <cellStyle name="Currency 4 7 10 2" xfId="19926" xr:uid="{FA30C7BA-0903-4083-8A76-27524D961128}"/>
    <cellStyle name="Currency 4 7 11" xfId="24122" xr:uid="{3B9E7350-C702-438E-80B8-77257FFCE4AC}"/>
    <cellStyle name="Currency 4 7 12" xfId="12530"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2" xr:uid="{6B603E88-43AA-46D0-B30C-7C5E2BA0DCA6}"/>
    <cellStyle name="Currency 4 7 2 2 2 2 2" xfId="18382" xr:uid="{3104BB23-EFDE-4A36-BB1E-E3882DCC46F1}"/>
    <cellStyle name="Currency 4 7 2 2 2 2 2 2" xfId="31138" xr:uid="{2D7C246A-68B7-4CFD-A4B1-20F461BF2A36}"/>
    <cellStyle name="Currency 4 7 2 2 2 2 2 3" xfId="30875" xr:uid="{58998F0B-85AE-486C-A382-95439DE4F342}"/>
    <cellStyle name="Currency 4 7 2 2 2 3" xfId="10835" xr:uid="{0B57C376-07B2-4A4E-8EC5-44E61586E5AF}"/>
    <cellStyle name="Currency 4 7 2 2 2 3 2" xfId="21215" xr:uid="{57CDE2AC-2F0C-4449-821A-49DD0ACB7F52}"/>
    <cellStyle name="Currency 4 7 2 2 2 4" xfId="27604" xr:uid="{B2E46E50-9B9F-44C6-AFD4-8A5B5F6A0169}"/>
    <cellStyle name="Currency 4 7 2 2 2 5" xfId="28027" xr:uid="{553B760F-710B-46B0-B275-FCB41B94D847}"/>
    <cellStyle name="Currency 4 7 2 2 2 6" xfId="15549" xr:uid="{9237B366-6A9D-4927-9B96-8F59977269B7}"/>
    <cellStyle name="Currency 4 7 2 2 3" xfId="3674" xr:uid="{00000000-0005-0000-0000-0000C7030000}"/>
    <cellStyle name="Currency 4 7 2 2 4" xfId="5699" xr:uid="{22D5A381-C581-4E10-97AC-9DBF758EBF8B}"/>
    <cellStyle name="Currency 4 7 2 2 4 2" xfId="29769" xr:uid="{0C7B32D4-BB29-4F76-8B8A-FD0BCD18A388}"/>
    <cellStyle name="Currency 4 7 2 2 5" xfId="23224" xr:uid="{AAE7014B-67D7-4C40-B0E9-01940099DFC8}"/>
    <cellStyle name="Currency 4 7 2 2 6" xfId="13386" xr:uid="{79982C24-3858-4D30-A106-E097CF27C8FA}"/>
    <cellStyle name="Currency 4 7 2 3" xfId="1945" xr:uid="{00000000-0005-0000-0000-0000C8030000}"/>
    <cellStyle name="Currency 4 7 2 3 2" xfId="22778" xr:uid="{C881F5B4-F3A9-4ED8-B9EF-E79DA3E8F815}"/>
    <cellStyle name="Currency 4 7 2 3 2 2" xfId="30876" xr:uid="{46A40648-E8C7-46BB-B02E-964BBBAC44C8}"/>
    <cellStyle name="Currency 4 7 2 3 2 3" xfId="30558" xr:uid="{7FB00D90-5EFF-407A-A2EE-BCB114692E06}"/>
    <cellStyle name="Currency 4 7 2 3 3" xfId="24174" xr:uid="{26544DD9-D091-4B2C-811F-DB5F89FFB9E2}"/>
    <cellStyle name="Currency 4 7 2 3 4" xfId="30045" xr:uid="{03F34DAA-9662-4CDA-B389-E9B2513FC7EF}"/>
    <cellStyle name="Currency 4 7 2 3 5" xfId="29665" xr:uid="{B1A5471A-E9DF-4A58-98F4-687E63BF72A9}"/>
    <cellStyle name="Currency 4 7 2 4" xfId="1943" xr:uid="{00000000-0005-0000-0000-0000C9030000}"/>
    <cellStyle name="Currency 4 7 2 4 2" xfId="27766" xr:uid="{35AA840F-E0D9-4801-A904-7666944D530D}"/>
    <cellStyle name="Currency 4 7 2 4 2 2" xfId="30877" xr:uid="{1515B294-8235-40E8-A6B4-154D4660E385}"/>
    <cellStyle name="Currency 4 7 2 4 2 3" xfId="30593" xr:uid="{1E8B89AC-8DA1-43FC-A4C2-8D0D6782A5B1}"/>
    <cellStyle name="Currency 4 7 2 4 3" xfId="27554" xr:uid="{309E2BD4-6415-423E-9A3A-269217115A99}"/>
    <cellStyle name="Currency 4 7 2 5" xfId="4966" xr:uid="{9BE4CE84-067E-4295-A27D-905C278DD623}"/>
    <cellStyle name="Currency 4 7 2 5 2" xfId="26372" xr:uid="{3D365F35-CF2A-4441-B8D2-A563921F7C70}"/>
    <cellStyle name="Currency 4 7 2 5 3" xfId="28208" xr:uid="{C26C9849-AAC5-4C2E-BD2A-17A120A28152}"/>
    <cellStyle name="Currency 4 7 2 5 4" xfId="14261" xr:uid="{15504211-C8FB-48E3-ABE1-52F60A82B2EA}"/>
    <cellStyle name="Currency 4 7 2 5 5" xfId="30615" xr:uid="{21AA2613-708A-4885-9EF8-F8F95C75AC44}"/>
    <cellStyle name="Currency 4 7 2 6" xfId="6714" xr:uid="{BEB38E83-4F2F-4E06-B525-7C7B913DDC00}"/>
    <cellStyle name="Currency 4 7 2 6 2" xfId="27671" xr:uid="{B3B20FE0-6D17-420D-A700-4AF685066E12}"/>
    <cellStyle name="Currency 4 7 2 6 3" xfId="27316" xr:uid="{783F09BB-E3D5-4BB4-AAF7-C9480B15745D}"/>
    <cellStyle name="Currency 4 7 2 6 4" xfId="17094" xr:uid="{86F38118-6FB7-423B-811B-008EFB0E9E1C}"/>
    <cellStyle name="Currency 4 7 2 7" xfId="9547" xr:uid="{873BF6CA-07A0-4CE0-A052-DE6BD5390744}"/>
    <cellStyle name="Currency 4 7 2 7 2" xfId="19927" xr:uid="{AB1AAE0F-D698-4FBA-AF06-EF0C6B5B4929}"/>
    <cellStyle name="Currency 4 7 2 8" xfId="22884" xr:uid="{EF53D26A-A562-47AF-9875-D9B1DACB83A1}"/>
    <cellStyle name="Currency 4 7 2 9" xfId="12688" xr:uid="{7A29D792-EFEE-4E6D-BDD9-6CAF58E6AD12}"/>
    <cellStyle name="Currency 4 7 3" xfId="585" xr:uid="{00000000-0005-0000-0000-0000CA030000}"/>
    <cellStyle name="Currency 4 7 3 2" xfId="1947" xr:uid="{00000000-0005-0000-0000-0000CB030000}"/>
    <cellStyle name="Currency 4 7 3 2 2" xfId="28432" xr:uid="{B4A62C14-DA6C-4FEF-A267-1F04A97C9276}"/>
    <cellStyle name="Currency 4 7 3 2 2 2" xfId="30879" xr:uid="{0702549B-AD85-4AE4-A433-868C879C86F7}"/>
    <cellStyle name="Currency 4 7 3 2 2 3" xfId="30606" xr:uid="{A38BBF4E-F180-48DE-B4A0-4A2613B2FFB9}"/>
    <cellStyle name="Currency 4 7 3 2 3" xfId="27993" xr:uid="{B87E3442-56D6-4DE3-9FCB-CCFCEF4BF84C}"/>
    <cellStyle name="Currency 4 7 3 3" xfId="1948" xr:uid="{00000000-0005-0000-0000-0000CC030000}"/>
    <cellStyle name="Currency 4 7 3 4" xfId="1946" xr:uid="{00000000-0005-0000-0000-0000CD030000}"/>
    <cellStyle name="Currency 4 7 3 5" xfId="4967" xr:uid="{AA653B47-EB77-473A-AE3F-55E72BE8DAE9}"/>
    <cellStyle name="Currency 4 7 3 5 2" xfId="26651" xr:uid="{F73D796E-D2FC-4D1D-804E-0483698AE38C}"/>
    <cellStyle name="Currency 4 7 3 5 2 2" xfId="31180" xr:uid="{60D792DD-C0A3-4059-B1B7-EE8D93B21A3E}"/>
    <cellStyle name="Currency 4 7 3 5 2 3" xfId="30878" xr:uid="{965771F9-B135-4B0F-888D-B2C2DB99A4E6}"/>
    <cellStyle name="Currency 4 7 3 5 3" xfId="27687" xr:uid="{3C6439A3-0637-4EC0-A383-FC5F4D8D1E46}"/>
    <cellStyle name="Currency 4 7 3 5 4" xfId="14262" xr:uid="{003F3429-F97A-40D6-994C-FCB7138F97CF}"/>
    <cellStyle name="Currency 4 7 3 6" xfId="6715" xr:uid="{19B11A2C-F7D2-418F-B52D-2DFDE34271BB}"/>
    <cellStyle name="Currency 4 7 3 6 2" xfId="17095" xr:uid="{62A2C9DA-8A04-4F2E-BAA4-FE6F50340982}"/>
    <cellStyle name="Currency 4 7 3 7" xfId="9548" xr:uid="{F966EB47-0C3E-4CAD-B1A0-0DDDE86F84C8}"/>
    <cellStyle name="Currency 4 7 3 7 2" xfId="19928" xr:uid="{CF16DF1A-19C2-439F-89B1-FE7280222081}"/>
    <cellStyle name="Currency 4 7 3 8" xfId="24319" xr:uid="{9F439C94-388B-49EA-AE61-E9EB10CD7F2D}"/>
    <cellStyle name="Currency 4 7 3 9" xfId="13114" xr:uid="{59F93EE0-36F1-41C3-BE48-868E13347F87}"/>
    <cellStyle name="Currency 4 7 4" xfId="1949" xr:uid="{00000000-0005-0000-0000-0000CE030000}"/>
    <cellStyle name="Currency 4 7 4 2" xfId="2298" xr:uid="{00000000-0005-0000-0000-0000BF020000}"/>
    <cellStyle name="Currency 4 7 4 2 2" xfId="7425" xr:uid="{E48ED43D-F5C3-466C-8932-8EA701B06B69}"/>
    <cellStyle name="Currency 4 7 4 2 2 2" xfId="17805" xr:uid="{021EBDA7-4A55-4B1A-8E08-9A45AC1DAE19}"/>
    <cellStyle name="Currency 4 7 4 2 2 2 2" xfId="31128" xr:uid="{5CB58FDC-842F-4366-B972-CDDC1BFA162B}"/>
    <cellStyle name="Currency 4 7 4 2 2 2 3" xfId="30880" xr:uid="{89EB998A-6F45-4617-8268-95C9947F0B85}"/>
    <cellStyle name="Currency 4 7 4 2 3" xfId="10258" xr:uid="{5F500F5C-9323-4E28-A82A-5EE59E6F1C0D}"/>
    <cellStyle name="Currency 4 7 4 2 3 2" xfId="20638" xr:uid="{7905FF4E-937E-4733-8C99-F1A3D0F00B32}"/>
    <cellStyle name="Currency 4 7 4 2 4" xfId="26105" xr:uid="{78E47DCE-5F4E-4AD3-BF2E-A24265D35436}"/>
    <cellStyle name="Currency 4 7 4 2 5" xfId="25919" xr:uid="{60C943FF-852C-4686-A2F2-471DCBB227B8}"/>
    <cellStyle name="Currency 4 7 4 2 6" xfId="14972" xr:uid="{2C1DD2A8-26E0-4FA0-850F-EB722BC0EC15}"/>
    <cellStyle name="Currency 4 7 4 3" xfId="3636" xr:uid="{00000000-0005-0000-0000-0000CE030000}"/>
    <cellStyle name="Currency 4 7 4 4" xfId="24131" xr:uid="{C3AEE799-7253-4F20-A455-E163AF421BCE}"/>
    <cellStyle name="Currency 4 7 4 4 2" xfId="29739" xr:uid="{424C1383-0C0A-4A87-94FC-0B530D5B9FC1}"/>
    <cellStyle name="Currency 4 7 4 5" xfId="29852" xr:uid="{83D46F38-F5C3-4492-BE02-3C9E29784F87}"/>
    <cellStyle name="Currency 4 7 4 6" xfId="29994" xr:uid="{D5B75D03-C87F-4FB3-9F1A-AC55BC0986B3}"/>
    <cellStyle name="Currency 4 7 5" xfId="1950" xr:uid="{00000000-0005-0000-0000-0000CF030000}"/>
    <cellStyle name="Currency 4 7 5 2" xfId="25267" xr:uid="{CDE00D5B-E828-41FA-A68A-9B3CE7066B15}"/>
    <cellStyle name="Currency 4 7 5 2 2" xfId="29732" xr:uid="{6772595D-F27B-4705-AC0E-A786A7A8AE55}"/>
    <cellStyle name="Currency 4 7 5 2 2 2" xfId="30881" xr:uid="{1E6F16AA-3248-4BCF-B673-DB6874B6D555}"/>
    <cellStyle name="Currency 4 7 5 3" xfId="25599" xr:uid="{6CD831BA-6D09-4C68-9F08-905171E640CA}"/>
    <cellStyle name="Currency 4 7 5 4" xfId="30029" xr:uid="{540ADC2A-6053-4F65-B211-C07661CCB067}"/>
    <cellStyle name="Currency 4 7 6" xfId="1942" xr:uid="{00000000-0005-0000-0000-0000D0030000}"/>
    <cellStyle name="Currency 4 7 6 2" xfId="26142" xr:uid="{D0C1945C-72AA-4573-AA8D-1633DBEA2CAD}"/>
    <cellStyle name="Currency 4 7 6 2 2" xfId="30882" xr:uid="{BD05442E-4299-43AF-92D8-BA01610430CE}"/>
    <cellStyle name="Currency 4 7 6 2 3" xfId="30592" xr:uid="{D3EEBA4A-4BA4-4D6E-A7B4-E64301858765}"/>
    <cellStyle name="Currency 4 7 6 3" xfId="26610" xr:uid="{80965D0B-9059-4A46-AB05-60F1B5BE61C6}"/>
    <cellStyle name="Currency 4 7 7" xfId="3887" xr:uid="{3CBD11E9-3EFC-4C96-87B7-EE0635EA82F6}"/>
    <cellStyle name="Currency 4 7 7 2" xfId="8719" xr:uid="{C09B8340-DE6C-4EA8-BFDB-E3BDAC3AEDB5}"/>
    <cellStyle name="Currency 4 7 7 2 2" xfId="28967" xr:uid="{DA69CAC2-1877-47CD-8950-A4DBE86E05FA}"/>
    <cellStyle name="Currency 4 7 7 2 3" xfId="26338" xr:uid="{3095DECA-ABD6-4A11-BFFB-415C87BB631B}"/>
    <cellStyle name="Currency 4 7 7 2 4" xfId="19099" xr:uid="{844FAEA3-8AE7-4FF2-9811-CD15EE833D2C}"/>
    <cellStyle name="Currency 4 7 7 3" xfId="11552" xr:uid="{520FC835-1AC3-4133-BB04-81EC5AF58F3A}"/>
    <cellStyle name="Currency 4 7 7 3 2" xfId="21932" xr:uid="{56B72C26-D985-4269-A376-6B44A11A5B02}"/>
    <cellStyle name="Currency 4 7 7 4" xfId="26170" xr:uid="{19CA4702-B36A-4E5B-BA4B-964627BCA4F1}"/>
    <cellStyle name="Currency 4 7 7 5" xfId="16266" xr:uid="{76069791-02B8-4769-971D-31681C043604}"/>
    <cellStyle name="Currency 4 7 8" xfId="4965" xr:uid="{E34E299F-AD46-449C-B1A5-51BB76C325C5}"/>
    <cellStyle name="Currency 4 7 8 2" xfId="26216" xr:uid="{110CC1CA-6673-4FEF-9546-96A44FD1D013}"/>
    <cellStyle name="Currency 4 7 8 3" xfId="26110" xr:uid="{13470DEA-F8EA-4EC0-8163-E6E509DC569E}"/>
    <cellStyle name="Currency 4 7 8 4" xfId="14260" xr:uid="{7183D54A-FE39-464F-AC51-ABB77E7320DC}"/>
    <cellStyle name="Currency 4 7 9" xfId="6713" xr:uid="{7A444773-9948-4586-8685-1453BE4EF030}"/>
    <cellStyle name="Currency 4 7 9 2" xfId="27940" xr:uid="{4F70E5F3-9058-4E7A-A4A6-D7B8B9CB4522}"/>
    <cellStyle name="Currency 4 7 9 3" xfId="25930" xr:uid="{E8AB6CF0-D2D9-41EE-B58D-ECFE27D21A7A}"/>
    <cellStyle name="Currency 4 7 9 4" xfId="17093" xr:uid="{EB6CB191-D83A-4A53-B2B2-AF23D0F26A38}"/>
    <cellStyle name="Currency 4 8" xfId="586" xr:uid="{00000000-0005-0000-0000-0000D1030000}"/>
    <cellStyle name="Currency 4 8 10" xfId="9549" xr:uid="{518031D6-4FCB-461D-A0DD-8E4DEA690AE2}"/>
    <cellStyle name="Currency 4 8 10 2" xfId="19929" xr:uid="{184D2E45-1BC4-44DB-8F5B-2B1B1E655BD7}"/>
    <cellStyle name="Currency 4 8 11" xfId="24277" xr:uid="{A45ACE86-53A0-47D8-AFEE-FA1132DBDB5D}"/>
    <cellStyle name="Currency 4 8 12" xfId="12531"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3" xr:uid="{E548F0CD-450D-4E66-B747-E1F07B4CE89B}"/>
    <cellStyle name="Currency 4 8 2 2 2 2 2" xfId="18383" xr:uid="{AA0CD93F-8B9E-48DE-BC3E-C028EAF890B7}"/>
    <cellStyle name="Currency 4 8 2 2 2 2 2 2" xfId="31139" xr:uid="{AAC7DD63-F3B0-4EA7-A2AB-A56CAF05FE90}"/>
    <cellStyle name="Currency 4 8 2 2 2 2 2 3" xfId="30883" xr:uid="{27A2AC4E-6837-47B5-B15A-55F5344721D7}"/>
    <cellStyle name="Currency 4 8 2 2 2 3" xfId="10836" xr:uid="{FB0535CB-6403-4CD1-BBC9-99FE07A18266}"/>
    <cellStyle name="Currency 4 8 2 2 2 3 2" xfId="21216" xr:uid="{D31FD4FE-8859-499C-A08A-C800879E72ED}"/>
    <cellStyle name="Currency 4 8 2 2 2 4" xfId="27567" xr:uid="{5E9F9818-4E59-4FD4-AE8B-AAB6D387220B}"/>
    <cellStyle name="Currency 4 8 2 2 2 5" xfId="26663" xr:uid="{EED42D54-F4B2-462E-AAA6-BE60A2E7D909}"/>
    <cellStyle name="Currency 4 8 2 2 2 6" xfId="15550" xr:uid="{3D7AB569-1D06-4E43-90FC-96E2AEDF0612}"/>
    <cellStyle name="Currency 4 8 2 2 3" xfId="3563" xr:uid="{00000000-0005-0000-0000-0000D3030000}"/>
    <cellStyle name="Currency 4 8 2 2 4" xfId="5700" xr:uid="{887A2B17-B989-4808-B3BE-25836BED9DF9}"/>
    <cellStyle name="Currency 4 8 2 2 4 2" xfId="29770" xr:uid="{2A63CC11-416D-448A-B04D-B1999AFE4288}"/>
    <cellStyle name="Currency 4 8 2 2 5" xfId="24340" xr:uid="{538A3F27-62A4-40A7-AE9E-6B0991C0545A}"/>
    <cellStyle name="Currency 4 8 2 2 6" xfId="13387" xr:uid="{0891E334-E200-4194-AB74-154CC4C3C0A4}"/>
    <cellStyle name="Currency 4 8 2 3" xfId="1954" xr:uid="{00000000-0005-0000-0000-0000D4030000}"/>
    <cellStyle name="Currency 4 8 2 3 2" xfId="23759" xr:uid="{4167CAEE-D7F3-4B74-BE25-2A71A9085DE6}"/>
    <cellStyle name="Currency 4 8 2 3 2 2" xfId="30884" xr:uid="{757A3CB7-1C55-4D56-B945-482D3CE86FCE}"/>
    <cellStyle name="Currency 4 8 2 3 2 3" xfId="30559" xr:uid="{1C10DF34-CC59-4FAB-BE80-EACF5A93CA72}"/>
    <cellStyle name="Currency 4 8 2 3 3" xfId="23119" xr:uid="{1602DC18-E900-4AE9-A316-7D2565CB3207}"/>
    <cellStyle name="Currency 4 8 2 3 4" xfId="30046" xr:uid="{1CDABCE1-0483-422E-A6D0-DA2E0546B955}"/>
    <cellStyle name="Currency 4 8 2 3 5" xfId="29666" xr:uid="{791DC7EE-5FE3-4AE5-8D27-7C884F499AE2}"/>
    <cellStyle name="Currency 4 8 2 4" xfId="1952" xr:uid="{00000000-0005-0000-0000-0000D5030000}"/>
    <cellStyle name="Currency 4 8 2 4 2" xfId="28680" xr:uid="{83965D3F-0DFF-4118-9460-A46F81EC8DEC}"/>
    <cellStyle name="Currency 4 8 2 4 2 2" xfId="30885" xr:uid="{6A9CCD15-757E-42F7-A126-7DE3F6BF7048}"/>
    <cellStyle name="Currency 4 8 2 4 2 3" xfId="30595" xr:uid="{A308E91F-CE51-4207-A946-3A96D42EA8B7}"/>
    <cellStyle name="Currency 4 8 2 4 3" xfId="28187" xr:uid="{6E725EBC-1C03-473F-9833-307F8ED7DBCB}"/>
    <cellStyle name="Currency 4 8 2 5" xfId="4969" xr:uid="{FE49F526-4A03-4D67-942E-39B9CEE06BC7}"/>
    <cellStyle name="Currency 4 8 2 5 2" xfId="27185" xr:uid="{CCEF0CE8-ED12-41CC-A5DA-75CBBE495874}"/>
    <cellStyle name="Currency 4 8 2 5 3" xfId="25832" xr:uid="{1E7BBEEA-1730-44BA-8B2F-82CB56AA59C3}"/>
    <cellStyle name="Currency 4 8 2 5 4" xfId="14264" xr:uid="{5C96AFE2-855B-4472-BA64-DE3E33E7118E}"/>
    <cellStyle name="Currency 4 8 2 5 5" xfId="30638" xr:uid="{145C9633-4B64-48AF-8723-20B8C3906735}"/>
    <cellStyle name="Currency 4 8 2 6" xfId="6717" xr:uid="{3D58F211-A727-433E-A8B3-2D8FC8B20216}"/>
    <cellStyle name="Currency 4 8 2 6 2" xfId="28000" xr:uid="{D57B6D92-A933-4D4A-83E2-10FE3DE01E32}"/>
    <cellStyle name="Currency 4 8 2 6 3" xfId="26500" xr:uid="{A2D3AB61-87CE-41E9-8B2B-F2F8BFB69031}"/>
    <cellStyle name="Currency 4 8 2 6 4" xfId="17097" xr:uid="{0AA9968E-AC9E-442A-8CB7-C801B0D797A3}"/>
    <cellStyle name="Currency 4 8 2 7" xfId="9550" xr:uid="{8098CF5B-4973-49BE-8D14-5AB93CF6AA1E}"/>
    <cellStyle name="Currency 4 8 2 7 2" xfId="19930" xr:uid="{07DD1F18-8F7C-4C8C-AE04-17172020A973}"/>
    <cellStyle name="Currency 4 8 2 8" xfId="24218" xr:uid="{D229254F-E064-430C-BF8B-3F30208DFEBF}"/>
    <cellStyle name="Currency 4 8 2 9" xfId="12689" xr:uid="{C192F418-C48E-4364-A551-71DCACA3D032}"/>
    <cellStyle name="Currency 4 8 3" xfId="588" xr:uid="{00000000-0005-0000-0000-0000D6030000}"/>
    <cellStyle name="Currency 4 8 3 2" xfId="1956" xr:uid="{00000000-0005-0000-0000-0000D7030000}"/>
    <cellStyle name="Currency 4 8 3 2 2" xfId="28583" xr:uid="{7EA758D2-EF56-4EBA-A852-ECFF349D9C77}"/>
    <cellStyle name="Currency 4 8 3 2 2 2" xfId="30887" xr:uid="{6B43E411-504A-48A0-881D-A4CB093416FC}"/>
    <cellStyle name="Currency 4 8 3 2 2 3" xfId="30607" xr:uid="{E9C158B3-78D8-4AF3-8BD1-0F4A0B4EB020}"/>
    <cellStyle name="Currency 4 8 3 2 3" xfId="28376" xr:uid="{2BDE907B-0B78-4F02-BEEA-9C16113F20AA}"/>
    <cellStyle name="Currency 4 8 3 3" xfId="1957" xr:uid="{00000000-0005-0000-0000-0000D8030000}"/>
    <cellStyle name="Currency 4 8 3 4" xfId="1955" xr:uid="{00000000-0005-0000-0000-0000D9030000}"/>
    <cellStyle name="Currency 4 8 3 5" xfId="4970" xr:uid="{1B67C4BD-FEAB-4343-81B0-70E336F834C2}"/>
    <cellStyle name="Currency 4 8 3 5 2" xfId="27523" xr:uid="{933B019B-A4E7-43F1-BD1A-DA7B8BE0F85B}"/>
    <cellStyle name="Currency 4 8 3 5 2 2" xfId="31193" xr:uid="{1FA06368-9692-4F87-BA84-A8F7113127B3}"/>
    <cellStyle name="Currency 4 8 3 5 2 3" xfId="30886" xr:uid="{74CDC86A-7890-43A0-9099-81F98F0722EF}"/>
    <cellStyle name="Currency 4 8 3 5 3" xfId="26318" xr:uid="{FB2441D9-4696-44F3-B408-41CC938A49F8}"/>
    <cellStyle name="Currency 4 8 3 5 4" xfId="14265" xr:uid="{DE8D23D6-F8F1-4D45-8451-54228F7AAD04}"/>
    <cellStyle name="Currency 4 8 3 6" xfId="6718" xr:uid="{C23168E2-68BC-429D-9D04-F8821D43FD9B}"/>
    <cellStyle name="Currency 4 8 3 6 2" xfId="17098" xr:uid="{84173598-8D21-4CAF-A027-41BC34BC5835}"/>
    <cellStyle name="Currency 4 8 3 7" xfId="9551" xr:uid="{9FBCFA64-336F-422C-9C68-0F81301671C2}"/>
    <cellStyle name="Currency 4 8 3 7 2" xfId="19931" xr:uid="{CC8E98EB-A85B-4F27-BEB5-132F1C32EB97}"/>
    <cellStyle name="Currency 4 8 3 8" xfId="25285" xr:uid="{79F85939-2849-403A-99CB-8B646D555D1A}"/>
    <cellStyle name="Currency 4 8 3 9" xfId="13115" xr:uid="{8288B027-EE5F-4543-886C-BA48309EFD97}"/>
    <cellStyle name="Currency 4 8 4" xfId="1958" xr:uid="{00000000-0005-0000-0000-0000DA030000}"/>
    <cellStyle name="Currency 4 8 4 2" xfId="2299" xr:uid="{00000000-0005-0000-0000-0000C3020000}"/>
    <cellStyle name="Currency 4 8 4 2 2" xfId="7426" xr:uid="{AF1ECB60-ACC3-4E29-8CD9-99C548D0A883}"/>
    <cellStyle name="Currency 4 8 4 2 2 2" xfId="17806" xr:uid="{FC9917A7-7396-417E-BADB-979A351E7805}"/>
    <cellStyle name="Currency 4 8 4 2 2 2 2" xfId="31129" xr:uid="{1050FCCF-014F-4A61-8409-ABEAF81E4B6C}"/>
    <cellStyle name="Currency 4 8 4 2 2 2 3" xfId="30888" xr:uid="{FC86CB32-E70B-4812-90F6-F48A30AB6E2C}"/>
    <cellStyle name="Currency 4 8 4 2 3" xfId="10259" xr:uid="{9517CDA0-EE05-48CD-8A06-CA12BAA552D6}"/>
    <cellStyle name="Currency 4 8 4 2 3 2" xfId="20639" xr:uid="{101B4E7A-75C1-48B0-8903-922C92FA678A}"/>
    <cellStyle name="Currency 4 8 4 2 4" xfId="28396" xr:uid="{85CDAA97-1CAD-4B64-90D6-923E8F129023}"/>
    <cellStyle name="Currency 4 8 4 2 5" xfId="25949" xr:uid="{D643E276-0D8D-4A16-BA2F-D2D2976E80BC}"/>
    <cellStyle name="Currency 4 8 4 2 6" xfId="14973" xr:uid="{A33E5F38-7B4F-4342-831F-1643BCEDB035}"/>
    <cellStyle name="Currency 4 8 4 3" xfId="2088" xr:uid="{00000000-0005-0000-0000-0000DA030000}"/>
    <cellStyle name="Currency 4 8 4 4" xfId="25541" xr:uid="{6404CD47-CF8C-4F73-BCAE-891702C8F286}"/>
    <cellStyle name="Currency 4 8 4 4 2" xfId="29740" xr:uid="{95BBA192-E16E-479F-A9AC-4984C46E7EF3}"/>
    <cellStyle name="Currency 4 8 4 5" xfId="29853" xr:uid="{C8D3D891-209E-4B26-9316-25A831B4C4AB}"/>
    <cellStyle name="Currency 4 8 4 6" xfId="29995" xr:uid="{86931842-3154-47E1-A149-1B03081C7CA9}"/>
    <cellStyle name="Currency 4 8 5" xfId="1959" xr:uid="{00000000-0005-0000-0000-0000DB030000}"/>
    <cellStyle name="Currency 4 8 5 2" xfId="25622" xr:uid="{FDE13DD4-4BFE-4241-AF39-D2C68C9AD7B0}"/>
    <cellStyle name="Currency 4 8 5 2 2" xfId="29813" xr:uid="{51867E3E-322C-45C2-AAB5-A9260D89EAA5}"/>
    <cellStyle name="Currency 4 8 5 2 2 2" xfId="30889" xr:uid="{1A883A60-46C3-43A6-A992-715105DD7CC1}"/>
    <cellStyle name="Currency 4 8 5 3" xfId="23098" xr:uid="{7A60B91C-EC8E-45C0-8A86-C875998593D9}"/>
    <cellStyle name="Currency 4 8 5 4" xfId="30030" xr:uid="{A621AE50-9826-4A13-9FC9-FFD777B68BD3}"/>
    <cellStyle name="Currency 4 8 6" xfId="1951" xr:uid="{00000000-0005-0000-0000-0000DC030000}"/>
    <cellStyle name="Currency 4 8 6 2" xfId="25842" xr:uid="{F485F629-3DA4-44A2-B8A8-546D8AA4877F}"/>
    <cellStyle name="Currency 4 8 6 2 2" xfId="30890" xr:uid="{529C92E7-70BA-45B3-AD7F-442288B598B1}"/>
    <cellStyle name="Currency 4 8 6 2 3" xfId="30594" xr:uid="{C285BB10-709D-4317-88CD-0FA126CCFB66}"/>
    <cellStyle name="Currency 4 8 6 3" xfId="27930" xr:uid="{67E7D5C4-4291-414C-B668-C038AB5B4730}"/>
    <cellStyle name="Currency 4 8 7" xfId="3888" xr:uid="{75AA0707-E7A1-49F2-96B5-A9DDA61F2F28}"/>
    <cellStyle name="Currency 4 8 7 2" xfId="8720" xr:uid="{DAEA6783-1B67-4BC5-9B10-29C804B64F3F}"/>
    <cellStyle name="Currency 4 8 7 2 2" xfId="28968" xr:uid="{85DBFA5D-B137-4531-BDFE-283897605602}"/>
    <cellStyle name="Currency 4 8 7 2 3" xfId="28270" xr:uid="{AC920C50-ED0E-4719-96D3-5B5D50A74886}"/>
    <cellStyle name="Currency 4 8 7 2 4" xfId="19100" xr:uid="{5DA4536C-9937-4FA0-AD85-B74BF051B58E}"/>
    <cellStyle name="Currency 4 8 7 3" xfId="11553" xr:uid="{47C6DD1A-A8F8-40D0-8141-553D7D95F5FA}"/>
    <cellStyle name="Currency 4 8 7 3 2" xfId="21933" xr:uid="{6AE81B20-7D9E-4468-80C1-003CA6D3DF48}"/>
    <cellStyle name="Currency 4 8 7 4" xfId="26295" xr:uid="{F07E7FD3-1053-4F4D-BAED-6E1CAC6C222D}"/>
    <cellStyle name="Currency 4 8 7 5" xfId="16267" xr:uid="{18D8913E-BFAE-4FD9-B645-B3A6A40A1E7E}"/>
    <cellStyle name="Currency 4 8 8" xfId="4968" xr:uid="{9E8825FE-50AE-4262-80AB-C3CBD6D88B2F}"/>
    <cellStyle name="Currency 4 8 8 2" xfId="27767" xr:uid="{DF2BDCE6-4C51-452D-A0A5-87AAC2CC1C69}"/>
    <cellStyle name="Currency 4 8 8 3" xfId="26136" xr:uid="{AF02D72E-3ADE-4F23-ACEF-46F911C96B37}"/>
    <cellStyle name="Currency 4 8 8 4" xfId="14263" xr:uid="{56112834-C55F-41FB-A3AF-7D3A241E4254}"/>
    <cellStyle name="Currency 4 8 9" xfId="6716" xr:uid="{47385384-7DC7-43EA-9D98-865E182695F7}"/>
    <cellStyle name="Currency 4 8 9 2" xfId="26113" xr:uid="{7DA3908F-553E-45FE-8585-31B030A5F62A}"/>
    <cellStyle name="Currency 4 8 9 3" xfId="28032" xr:uid="{14C37885-BFB7-4575-B570-1CCC1080F5EA}"/>
    <cellStyle name="Currency 4 8 9 4" xfId="17096" xr:uid="{26C25D8C-F834-4199-A88F-910068EE38EC}"/>
    <cellStyle name="Currency 4 9" xfId="589" xr:uid="{00000000-0005-0000-0000-0000DD030000}"/>
    <cellStyle name="Currency 4 9 10" xfId="12523" xr:uid="{11D205F3-DE9A-4585-96C1-3790524650F3}"/>
    <cellStyle name="Currency 4 9 2" xfId="1961" xr:uid="{00000000-0005-0000-0000-0000DE030000}"/>
    <cellStyle name="Currency 4 9 2 2" xfId="3105" xr:uid="{00000000-0005-0000-0000-0000C8020000}"/>
    <cellStyle name="Currency 4 9 2 2 2" xfId="8185" xr:uid="{E0C42976-7985-468B-A550-00C105659867}"/>
    <cellStyle name="Currency 4 9 2 2 2 2" xfId="18565" xr:uid="{0DB0E157-2439-41AF-9E6E-4B439D093BCA}"/>
    <cellStyle name="Currency 4 9 2 2 2 2 2" xfId="31144" xr:uid="{ED8C307C-F610-47C6-A831-49895CEE396D}"/>
    <cellStyle name="Currency 4 9 2 2 2 2 3" xfId="30891" xr:uid="{33621EAE-9D95-48E9-891A-0F259B49272F}"/>
    <cellStyle name="Currency 4 9 2 2 3" xfId="11018" xr:uid="{D7DEB894-76C8-4B7B-B912-EBD1C82FE3F2}"/>
    <cellStyle name="Currency 4 9 2 2 3 2" xfId="21398" xr:uid="{8065ECFA-8095-493D-9111-5F5913647C23}"/>
    <cellStyle name="Currency 4 9 2 2 4" xfId="25611" xr:uid="{A7FF5CE1-F4BB-4703-8B1C-0C380512F35C}"/>
    <cellStyle name="Currency 4 9 2 2 4 2" xfId="30075" xr:uid="{A4FDCC8D-1AF2-4A28-BC45-E5AB8BDBB980}"/>
    <cellStyle name="Currency 4 9 2 2 5" xfId="27511" xr:uid="{C5753C4E-F4AE-4664-A289-C298AAB6A474}"/>
    <cellStyle name="Currency 4 9 2 2 6" xfId="15732" xr:uid="{12DC9B3A-26A7-4B40-A2C7-BD544A7C2F73}"/>
    <cellStyle name="Currency 4 9 2 3" xfId="3685" xr:uid="{00000000-0005-0000-0000-0000DE030000}"/>
    <cellStyle name="Currency 4 9 2 3 2" xfId="27013" xr:uid="{B8A8630C-F521-49C0-9A08-B8D1C46D1721}"/>
    <cellStyle name="Currency 4 9 2 3 3" xfId="28317" xr:uid="{DEC5B4E7-8E1A-47EA-AF52-8C7579DC672B}"/>
    <cellStyle name="Currency 4 9 2 4" xfId="5701" xr:uid="{B6CD54E5-5D90-49B7-A633-F341EAD9C0A5}"/>
    <cellStyle name="Currency 4 9 2 4 2" xfId="29782" xr:uid="{F000CD1D-B1BA-49CE-A26C-7AEFE89CA9A5}"/>
    <cellStyle name="Currency 4 9 2 5" xfId="24271" xr:uid="{85355DC1-7AA6-4677-8462-5632C34BF0BE}"/>
    <cellStyle name="Currency 4 9 2 5 2" xfId="26911" xr:uid="{E28A2460-A64C-4999-BF1B-1A22498ADAD4}"/>
    <cellStyle name="Currency 4 9 2 6" xfId="28082" xr:uid="{BBBB1EFF-5326-432C-BD02-5C918A2E7B14}"/>
    <cellStyle name="Currency 4 9 2 7" xfId="13625" xr:uid="{7EDD3587-7095-4A81-B74E-8090122F2B34}"/>
    <cellStyle name="Currency 4 9 3" xfId="1962" xr:uid="{00000000-0005-0000-0000-0000DF030000}"/>
    <cellStyle name="Currency 4 9 3 2" xfId="2689" xr:uid="{00000000-0005-0000-0000-0000C9020000}"/>
    <cellStyle name="Currency 4 9 3 2 2" xfId="7813" xr:uid="{499AF24C-55A5-43E5-8835-11CA6641B905}"/>
    <cellStyle name="Currency 4 9 3 2 2 2" xfId="18193" xr:uid="{9DAB7D1E-765A-44CC-B652-721FFFD8C93B}"/>
    <cellStyle name="Currency 4 9 3 2 3" xfId="10646" xr:uid="{28A4B673-4DE0-49FC-9A42-CFD31A36EA67}"/>
    <cellStyle name="Currency 4 9 3 2 3 2" xfId="21026" xr:uid="{8C89E73C-B22B-4568-BBBC-10F63CA44619}"/>
    <cellStyle name="Currency 4 9 3 2 4" xfId="15360" xr:uid="{1A747241-6007-4043-8042-4BD7A52ED86B}"/>
    <cellStyle name="Currency 4 9 3 2 5" xfId="30457" xr:uid="{E82066D7-0909-4523-8345-4B323B12606B}"/>
    <cellStyle name="Currency 4 9 3 3" xfId="3655" xr:uid="{00000000-0005-0000-0000-0000DF030000}"/>
    <cellStyle name="Currency 4 9 3 4" xfId="5702" xr:uid="{572965EA-1F6C-4640-9DDC-DE1E721E4148}"/>
    <cellStyle name="Currency 4 9 3 4 2" xfId="29757" xr:uid="{B6BCDE65-9BFA-44F5-9903-F31404CCA55C}"/>
    <cellStyle name="Currency 4 9 3 5" xfId="23303" xr:uid="{EC92654A-2F5D-49BE-A509-D34B0A753554}"/>
    <cellStyle name="Currency 4 9 3 6" xfId="13102" xr:uid="{47CEFBAA-F193-4528-BF13-F969C4A1BCEF}"/>
    <cellStyle name="Currency 4 9 4" xfId="1960" xr:uid="{00000000-0005-0000-0000-0000E0030000}"/>
    <cellStyle name="Currency 4 9 4 2" xfId="2291" xr:uid="{00000000-0005-0000-0000-0000C7020000}"/>
    <cellStyle name="Currency 4 9 4 2 2" xfId="7418" xr:uid="{7A09F447-6EA0-45DE-A9B3-A1537B9AA0F4}"/>
    <cellStyle name="Currency 4 9 4 2 2 2" xfId="17798" xr:uid="{010FA966-37C5-491A-82C2-DD3903AA0F71}"/>
    <cellStyle name="Currency 4 9 4 2 3" xfId="10251" xr:uid="{7380F39E-75E2-45CC-A417-0B9249EE1EC5}"/>
    <cellStyle name="Currency 4 9 4 2 3 2" xfId="20631" xr:uid="{46E0CA4A-9B8F-4B3A-AF50-0F606033AE0B}"/>
    <cellStyle name="Currency 4 9 4 2 4" xfId="26542" xr:uid="{9ADB49FD-3CB9-4CDC-8AAA-C677630C1A11}"/>
    <cellStyle name="Currency 4 9 4 2 5" xfId="28116" xr:uid="{0CD4B079-9BBC-47CC-94A8-0E21C37AAE90}"/>
    <cellStyle name="Currency 4 9 4 2 6" xfId="14965" xr:uid="{C3DDA060-F454-4492-AC0D-4E8A716A4AEF}"/>
    <cellStyle name="Currency 4 9 4 3" xfId="3644" xr:uid="{00000000-0005-0000-0000-0000E0030000}"/>
    <cellStyle name="Currency 4 9 4 4" xfId="23983" xr:uid="{D7ECF183-A9FB-4F7A-A59A-272E2F6F535B}"/>
    <cellStyle name="Currency 4 9 5" xfId="3826" xr:uid="{000ACA94-2153-4302-8B6A-722AE35328B8}"/>
    <cellStyle name="Currency 4 9 5 2" xfId="8659" xr:uid="{11C3A1BE-D6BB-4FEA-9A33-5739A5F19DCD}"/>
    <cellStyle name="Currency 4 9 5 2 2" xfId="28960" xr:uid="{E30A7CFA-2FBE-4A31-8130-E3872CD9262E}"/>
    <cellStyle name="Currency 4 9 5 2 3" xfId="27858" xr:uid="{750A93EA-6EC4-4482-8E09-BB7898C875FF}"/>
    <cellStyle name="Currency 4 9 5 2 4" xfId="19039" xr:uid="{A4156738-3B33-45C9-8F87-F92746E6BC31}"/>
    <cellStyle name="Currency 4 9 5 3" xfId="11492" xr:uid="{54DAEE57-6E01-4FD8-A9B2-EE7413C74CE5}"/>
    <cellStyle name="Currency 4 9 5 3 2" xfId="21872" xr:uid="{3975A300-1731-4B47-A5A3-B76F484A0F52}"/>
    <cellStyle name="Currency 4 9 5 4" xfId="25753" xr:uid="{250618F8-EF53-42EA-BF04-9BA8BA23A39C}"/>
    <cellStyle name="Currency 4 9 5 5" xfId="16206" xr:uid="{B2215B16-2AAC-4F29-86DA-A576F75C9006}"/>
    <cellStyle name="Currency 4 9 6" xfId="4971" xr:uid="{956C2F0C-4E4E-480B-96A2-4BBD31510532}"/>
    <cellStyle name="Currency 4 9 6 2" xfId="28185" xr:uid="{45A2E1B6-8B39-4378-BE7B-C76A7ABED3EE}"/>
    <cellStyle name="Currency 4 9 6 3" xfId="28729" xr:uid="{899332CF-46F8-49BA-8867-DB0F2C08DFEE}"/>
    <cellStyle name="Currency 4 9 6 4" xfId="14266" xr:uid="{CE595702-DCCF-41D9-BDC1-4D86F6395577}"/>
    <cellStyle name="Currency 4 9 7" xfId="6719" xr:uid="{E35CBB27-1B3C-4ACE-AD83-4A5591761FD0}"/>
    <cellStyle name="Currency 4 9 7 2" xfId="26024" xr:uid="{86AA3093-66DE-4256-A269-75B7758D8FC7}"/>
    <cellStyle name="Currency 4 9 7 3" xfId="26677" xr:uid="{606BAAFF-75AE-49D7-9979-D40C7276D32D}"/>
    <cellStyle name="Currency 4 9 7 4" xfId="17099" xr:uid="{29091485-7FBD-4321-846C-24EB68313981}"/>
    <cellStyle name="Currency 4 9 8" xfId="9552" xr:uid="{4A590147-89C2-47D7-838D-C3AB6BAC093D}"/>
    <cellStyle name="Currency 4 9 8 2" xfId="19932" xr:uid="{D10AACFD-BBEE-484B-B36A-84DE24B11EED}"/>
    <cellStyle name="Currency 4 9 9" xfId="24553" xr:uid="{498B69E5-0439-4408-87C4-7EF87E505B1E}"/>
    <cellStyle name="Currency 5" xfId="590" xr:uid="{00000000-0005-0000-0000-0000E1030000}"/>
    <cellStyle name="Currency 5 10" xfId="4972" xr:uid="{0127C852-060E-4046-8C0D-4B566FAC3A77}"/>
    <cellStyle name="Currency 5 10 2" xfId="26244" xr:uid="{C59BE194-529F-4702-B46B-7874E29DE31A}"/>
    <cellStyle name="Currency 5 10 3" xfId="26441" xr:uid="{ADFDD67C-45AA-450C-A480-B07F7596B9D6}"/>
    <cellStyle name="Currency 5 10 4" xfId="14267" xr:uid="{240572AE-B301-4AFC-8245-514967858343}"/>
    <cellStyle name="Currency 5 11" xfId="6720" xr:uid="{0A1A5FF7-B1C8-4455-BC0A-1A0494662DFA}"/>
    <cellStyle name="Currency 5 11 2" xfId="17100" xr:uid="{CE1C590A-1E08-492D-A5D4-C48EC666C3D4}"/>
    <cellStyle name="Currency 5 12" xfId="9553" xr:uid="{D0967022-4EB5-4BE0-9D2F-A8094341CF11}"/>
    <cellStyle name="Currency 5 12 2" xfId="19933" xr:uid="{BE20113A-F2EE-459C-BCE6-ECDBC109DA46}"/>
    <cellStyle name="Currency 5 13" xfId="23093" xr:uid="{F26D2CE7-28B3-4E2E-9C07-3001E7351776}"/>
    <cellStyle name="Currency 5 14" xfId="12406" xr:uid="{CF35860C-8F77-4620-8FAD-AD17DEF49300}"/>
    <cellStyle name="Currency 5 2" xfId="591" xr:uid="{00000000-0005-0000-0000-0000E2030000}"/>
    <cellStyle name="Currency 5 2 10" xfId="6721" xr:uid="{E241A098-71E3-45C7-B9E5-0F648599E5C0}"/>
    <cellStyle name="Currency 5 2 10 2" xfId="17101" xr:uid="{9DB1438C-B8F5-4138-997F-97D84CE6F65E}"/>
    <cellStyle name="Currency 5 2 11" xfId="9554" xr:uid="{380C6E5F-325D-453D-B49C-0AD68D0C9071}"/>
    <cellStyle name="Currency 5 2 11 2" xfId="19934" xr:uid="{8C168D19-AB32-4FC5-AE1E-523857214607}"/>
    <cellStyle name="Currency 5 2 12" xfId="22829" xr:uid="{CD754010-E9EC-4548-95AF-18F4EA7CC937}"/>
    <cellStyle name="Currency 5 2 13" xfId="12466" xr:uid="{96E8DC89-4338-4D2F-9FB1-91BCDCC04C70}"/>
    <cellStyle name="Currency 5 2 2" xfId="592" xr:uid="{00000000-0005-0000-0000-0000E3030000}"/>
    <cellStyle name="Currency 5 2 2 10" xfId="9555" xr:uid="{12517C23-DBF5-49AA-90FA-E749FF9B3FD9}"/>
    <cellStyle name="Currency 5 2 2 10 2" xfId="19935" xr:uid="{C8BE885C-3F64-4CD4-9BDA-5C4C40B1FE9E}"/>
    <cellStyle name="Currency 5 2 2 11" xfId="25374" xr:uid="{9F58AD45-78BC-432D-82CA-4ADD14D6E206}"/>
    <cellStyle name="Currency 5 2 2 12" xfId="12533" xr:uid="{E802454A-CA30-4ECF-9F44-10C3636636FD}"/>
    <cellStyle name="Currency 5 2 2 2" xfId="1966" xr:uid="{00000000-0005-0000-0000-0000E4030000}"/>
    <cellStyle name="Currency 5 2 2 2 2" xfId="3107" xr:uid="{00000000-0005-0000-0000-0000CE020000}"/>
    <cellStyle name="Currency 5 2 2 2 2 2" xfId="6173" xr:uid="{BE24A938-2881-4F5D-B62A-4F1162D03E33}"/>
    <cellStyle name="Currency 5 2 2 2 2 2 2" xfId="25852" xr:uid="{F20382A5-D65C-4100-B2A8-7EB455708DDE}"/>
    <cellStyle name="Currency 5 2 2 2 2 2 3" xfId="26680" xr:uid="{8EBAF09A-2434-47C3-B9AB-2BF0BE142A89}"/>
    <cellStyle name="Currency 5 2 2 2 2 2 4" xfId="15734" xr:uid="{71DF357E-08E2-481E-A961-D9A9A85D0FE6}"/>
    <cellStyle name="Currency 5 2 2 2 2 3" xfId="8187" xr:uid="{F888BC8D-2822-4D7A-8F80-B60D7A25CE3A}"/>
    <cellStyle name="Currency 5 2 2 2 2 3 2" xfId="18567" xr:uid="{691322DB-4935-4B9B-9354-691D3668F327}"/>
    <cellStyle name="Currency 5 2 2 2 2 4" xfId="11020" xr:uid="{59742B54-0DA4-486F-9740-1D38F5BE12FD}"/>
    <cellStyle name="Currency 5 2 2 2 2 4 2" xfId="21400" xr:uid="{F9F6A6C8-279B-4E64-9E63-3C8E184E9F76}"/>
    <cellStyle name="Currency 5 2 2 2 2 5" xfId="23950" xr:uid="{088AD340-C2CC-47BE-8891-D6CC3414FE2E}"/>
    <cellStyle name="Currency 5 2 2 2 2 6" xfId="27620" xr:uid="{3C20AB5A-5E9F-43FE-AFE1-016CD4FFEADD}"/>
    <cellStyle name="Currency 5 2 2 2 2 7" xfId="13627" xr:uid="{B10AB8D8-0FC4-4067-ACD0-E5B0002F9029}"/>
    <cellStyle name="Currency 5 2 2 2 3" xfId="2700" xr:uid="{00000000-0005-0000-0000-0000CD020000}"/>
    <cellStyle name="Currency 5 2 2 2 3 2" xfId="7824" xr:uid="{0FA2EE59-89F7-42BE-AFCA-13B241F95610}"/>
    <cellStyle name="Currency 5 2 2 2 3 2 2" xfId="28282" xr:uid="{C2137D5F-7224-4361-94BB-42021950E03A}"/>
    <cellStyle name="Currency 5 2 2 2 3 2 3" xfId="27886" xr:uid="{8B47DE6B-C0A3-4808-BD11-76C664370C32}"/>
    <cellStyle name="Currency 5 2 2 2 3 2 4" xfId="18204" xr:uid="{DE64AA34-7A3F-4BE8-AC87-76B82DFB15AA}"/>
    <cellStyle name="Currency 5 2 2 2 3 3" xfId="10657" xr:uid="{4D2AD998-5A82-41E0-A69E-3F76050FA43C}"/>
    <cellStyle name="Currency 5 2 2 2 3 3 2" xfId="21037" xr:uid="{BF6A1076-4AD6-4E1B-8DA6-B5CA46C39230}"/>
    <cellStyle name="Currency 5 2 2 2 3 4" xfId="23308" xr:uid="{799AABCF-471B-405C-90D8-CDB7F1658679}"/>
    <cellStyle name="Currency 5 2 2 2 3 5" xfId="15371" xr:uid="{7ACDB224-994C-428F-913A-C2A5B9336ACA}"/>
    <cellStyle name="Currency 5 2 2 2 4" xfId="2047" xr:uid="{00000000-0005-0000-0000-0000E4030000}"/>
    <cellStyle name="Currency 5 2 2 2 4 2" xfId="26834" xr:uid="{C64A4FF9-2FD0-4583-B837-5708E557185E}"/>
    <cellStyle name="Currency 5 2 2 2 4 3" xfId="28443" xr:uid="{70E40412-F726-4A29-B8F5-5630BE3A9276}"/>
    <cellStyle name="Currency 5 2 2 2 5" xfId="4277" xr:uid="{C3D7F732-DE5D-41EF-8592-DE3D2EBC22AC}"/>
    <cellStyle name="Currency 5 2 2 2 5 2" xfId="9049" xr:uid="{2D83AAB7-EE53-414D-B71E-98FD02A0314D}"/>
    <cellStyle name="Currency 5 2 2 2 5 2 2" xfId="19429" xr:uid="{3729AD62-DADD-410C-836C-C0173341262F}"/>
    <cellStyle name="Currency 5 2 2 2 5 2 3" xfId="31053" xr:uid="{65379D5D-A019-44C2-A4F5-8978204D96E1}"/>
    <cellStyle name="Currency 5 2 2 2 5 2 4" xfId="30892" xr:uid="{742D8526-B98A-43F7-82DB-E1B0DFFD6C96}"/>
    <cellStyle name="Currency 5 2 2 2 5 3" xfId="11882" xr:uid="{0FE592E7-404D-48FC-A7B7-7FDE44FBAA0E}"/>
    <cellStyle name="Currency 5 2 2 2 5 3 2" xfId="22262" xr:uid="{9B9EB93E-D50F-45EE-81A7-B342F4A32DB7}"/>
    <cellStyle name="Currency 5 2 2 2 5 4" xfId="26407" xr:uid="{B91ECD61-4C35-4E4A-8D9C-C36D8ADEC10B}"/>
    <cellStyle name="Currency 5 2 2 2 5 5" xfId="26848" xr:uid="{EE06C130-8C70-4964-9F7A-D8C37715BFD6}"/>
    <cellStyle name="Currency 5 2 2 2 5 6" xfId="16596" xr:uid="{4301A36F-BCF2-4881-9C48-F364E56E7571}"/>
    <cellStyle name="Currency 5 2 2 2 6" xfId="5705" xr:uid="{56AE04DD-2B1B-45C9-B774-49C5775046E0}"/>
    <cellStyle name="Currency 5 2 2 2 6 2" xfId="29729" xr:uid="{65C9FCB2-3DEC-4426-9C59-F87A66AA0CC0}"/>
    <cellStyle name="Currency 5 2 2 2 6 2 2" xfId="30992" xr:uid="{AFC39984-8795-40B8-B32F-0117AF697C54}"/>
    <cellStyle name="Currency 5 2 2 2 7" xfId="24565" xr:uid="{EC4152A8-D2AF-4A3A-9787-6E2DEE37E7D4}"/>
    <cellStyle name="Currency 5 2 2 2 8" xfId="13118" xr:uid="{E767FA5A-7327-467C-AF41-77D3C067A458}"/>
    <cellStyle name="Currency 5 2 2 3" xfId="1967" xr:uid="{00000000-0005-0000-0000-0000E5030000}"/>
    <cellStyle name="Currency 5 2 2 3 2" xfId="3108" xr:uid="{00000000-0005-0000-0000-0000CF020000}"/>
    <cellStyle name="Currency 5 2 2 3 2 2" xfId="8188" xr:uid="{13245339-F13E-40A8-839B-4D77E86C6D7A}"/>
    <cellStyle name="Currency 5 2 2 3 2 2 2" xfId="28855" xr:uid="{49F4AEF3-A94A-4BB7-93FF-EEDEC1683101}"/>
    <cellStyle name="Currency 5 2 2 3 2 2 2 2" xfId="31237" xr:uid="{87F82027-79CD-47F8-AA9B-02A445559384}"/>
    <cellStyle name="Currency 5 2 2 3 2 2 2 3" xfId="30894" xr:uid="{17A3B4CC-F29C-453C-BBA9-895349B92972}"/>
    <cellStyle name="Currency 5 2 2 3 2 2 3" xfId="26107" xr:uid="{565CDC13-D9D4-436A-BAA9-98069B5E57AD}"/>
    <cellStyle name="Currency 5 2 2 3 2 2 4" xfId="18568" xr:uid="{7A405561-471D-43CB-9F39-50752F34F453}"/>
    <cellStyle name="Currency 5 2 2 3 2 3" xfId="11021" xr:uid="{3F84DF8C-8F7C-4373-BE1E-22BAFE9DD44F}"/>
    <cellStyle name="Currency 5 2 2 3 2 3 2" xfId="21401" xr:uid="{9DFEDBB8-6F7C-4CBC-8F69-9531275ED852}"/>
    <cellStyle name="Currency 5 2 2 3 2 4" xfId="23583" xr:uid="{9906515C-0ACF-40FA-AA3D-B1FEC0FE45AD}"/>
    <cellStyle name="Currency 5 2 2 3 2 5" xfId="15735" xr:uid="{09C152D0-E30A-445F-806F-9A2FB440B1E9}"/>
    <cellStyle name="Currency 5 2 2 3 3" xfId="3548" xr:uid="{00000000-0005-0000-0000-0000E5030000}"/>
    <cellStyle name="Currency 5 2 2 3 4" xfId="4433" xr:uid="{32BAE54B-9351-4830-AA5E-63816AB07ED5}"/>
    <cellStyle name="Currency 5 2 2 3 4 2" xfId="9205" xr:uid="{87614C63-EABE-46FA-900D-6B5F9639F88D}"/>
    <cellStyle name="Currency 5 2 2 3 4 2 2" xfId="19585" xr:uid="{F36A6D76-44E8-433A-86D5-8EEC553E5D49}"/>
    <cellStyle name="Currency 5 2 2 3 4 2 3" xfId="31099" xr:uid="{448935C6-ECC2-4E7F-9166-42A235C27226}"/>
    <cellStyle name="Currency 5 2 2 3 4 2 4" xfId="30893" xr:uid="{C5657449-ECBB-4564-A545-23B9D035DF66}"/>
    <cellStyle name="Currency 5 2 2 3 4 3" xfId="12038" xr:uid="{E7C9D73E-8A42-41F0-8DDC-A7D39D80369F}"/>
    <cellStyle name="Currency 5 2 2 3 4 3 2" xfId="22418" xr:uid="{85B7CB9A-F6D9-4C07-9848-E505521E2E02}"/>
    <cellStyle name="Currency 5 2 2 3 4 4" xfId="16752" xr:uid="{55D64D6B-C1B4-467E-962E-74EF844202D6}"/>
    <cellStyle name="Currency 5 2 2 3 5" xfId="5706" xr:uid="{64BFFDB4-46D1-483C-8C4F-E280CB1ECB1C}"/>
    <cellStyle name="Currency 5 2 2 3 5 2" xfId="29711" xr:uid="{DD288719-AB35-4C89-88F1-540C0355360C}"/>
    <cellStyle name="Currency 5 2 2 3 5 2 2" xfId="30993" xr:uid="{2203EE67-0F45-4FCA-8501-AF4CCD1B0C73}"/>
    <cellStyle name="Currency 5 2 2 3 6" xfId="24898" xr:uid="{F8B21FAF-1CA2-4C0F-B3E2-9F62AED2DA5F}"/>
    <cellStyle name="Currency 5 2 2 3 7" xfId="13628" xr:uid="{006AB017-2D5D-4BEE-A7CB-912CA41008FB}"/>
    <cellStyle name="Currency 5 2 2 4" xfId="1965" xr:uid="{00000000-0005-0000-0000-0000E6030000}"/>
    <cellStyle name="Currency 5 2 2 4 2" xfId="3106" xr:uid="{00000000-0005-0000-0000-0000D0020000}"/>
    <cellStyle name="Currency 5 2 2 4 2 2" xfId="8186" xr:uid="{EC4D431F-F668-4FCE-815C-FD5EACEEDF85}"/>
    <cellStyle name="Currency 5 2 2 4 2 2 2" xfId="28854" xr:uid="{7C5B0695-8C13-41C0-ACF4-145D7F65FF93}"/>
    <cellStyle name="Currency 5 2 2 4 2 2 3" xfId="28614" xr:uid="{8D54ADB9-69AE-475B-AE53-5F93F4C469AC}"/>
    <cellStyle name="Currency 5 2 2 4 2 2 4" xfId="18566" xr:uid="{3CB38A1D-D5FD-45BB-979C-084854CB23D1}"/>
    <cellStyle name="Currency 5 2 2 4 2 3" xfId="11019" xr:uid="{1EDC9C14-BB5A-42E7-8C1B-2A6A66C32E66}"/>
    <cellStyle name="Currency 5 2 2 4 2 3 2" xfId="21399" xr:uid="{4B569564-AC9C-4E2F-A36D-AB280A0C0C45}"/>
    <cellStyle name="Currency 5 2 2 4 2 4" xfId="26802" xr:uid="{D3CBC96C-8DCC-4604-856F-C197D0CBC5C0}"/>
    <cellStyle name="Currency 5 2 2 4 2 5" xfId="15733" xr:uid="{EC11DDBB-96CA-4144-A30D-CF3021608613}"/>
    <cellStyle name="Currency 5 2 2 4 3" xfId="3680" xr:uid="{00000000-0005-0000-0000-0000E6030000}"/>
    <cellStyle name="Currency 5 2 2 4 4" xfId="5704" xr:uid="{F0F3577E-AEB9-46D9-839A-DC5FBFCEA274}"/>
    <cellStyle name="Currency 5 2 2 4 4 2" xfId="29974" xr:uid="{1A47C2B6-3535-4DAD-8D31-63333AA84210}"/>
    <cellStyle name="Currency 5 2 2 4 5" xfId="22999" xr:uid="{33E7FD05-6AC1-4553-A763-5F9ADDC95EFB}"/>
    <cellStyle name="Currency 5 2 2 4 6" xfId="13626" xr:uid="{A1CD338B-CC30-4727-B3F0-0E4E5CC6C8A2}"/>
    <cellStyle name="Currency 5 2 2 5" xfId="2642" xr:uid="{00000000-0005-0000-0000-0000D1020000}"/>
    <cellStyle name="Currency 5 2 2 5 2" xfId="5904" xr:uid="{01A77C53-D4B3-4B4A-A7AA-DA49AF807277}"/>
    <cellStyle name="Currency 5 2 2 5 2 2" xfId="28062" xr:uid="{8EF9D5B8-AD4E-41E9-A228-6AF16D4B036F}"/>
    <cellStyle name="Currency 5 2 2 5 2 2 2" xfId="31200" xr:uid="{E9A01D91-80DD-41A2-BDF4-F2C3BA223E61}"/>
    <cellStyle name="Currency 5 2 2 5 2 2 3" xfId="30895" xr:uid="{4927734C-1128-4F35-ADA5-EBE5F5527F8D}"/>
    <cellStyle name="Currency 5 2 2 5 2 3" xfId="28472" xr:uid="{82D05B3D-86D8-4506-AE14-DBD6FF00D9F8}"/>
    <cellStyle name="Currency 5 2 2 5 2 4" xfId="15314" xr:uid="{73BC589D-4447-4249-B1BB-4F0E836F79EB}"/>
    <cellStyle name="Currency 5 2 2 5 3" xfId="7767" xr:uid="{0BCD7F6B-EB32-4F4B-BE32-1005B1112FD0}"/>
    <cellStyle name="Currency 5 2 2 5 3 2" xfId="18147" xr:uid="{39F2C129-AC1D-49B2-8889-3EA2F448443B}"/>
    <cellStyle name="Currency 5 2 2 5 4" xfId="10600" xr:uid="{D3A2D10F-02C4-4FC8-8984-C693054A334C}"/>
    <cellStyle name="Currency 5 2 2 5 4 2" xfId="20980" xr:uid="{7E6ADA5D-3DC7-41ED-99C9-A4042922E532}"/>
    <cellStyle name="Currency 5 2 2 5 5" xfId="23544" xr:uid="{2A62B28A-3D7D-44E1-830E-A4B18F3C462C}"/>
    <cellStyle name="Currency 5 2 2 5 6" xfId="13031" xr:uid="{BC0D04A2-EDC2-44C0-8A7A-ECF31AD1A87E}"/>
    <cellStyle name="Currency 5 2 2 6" xfId="2301" xr:uid="{00000000-0005-0000-0000-0000CC020000}"/>
    <cellStyle name="Currency 5 2 2 6 2" xfId="7428" xr:uid="{33D726B9-173A-495B-A4BA-834CE620BF69}"/>
    <cellStyle name="Currency 5 2 2 6 2 2" xfId="17808" xr:uid="{856799D2-AB87-4DD2-9C94-BFDB3D72AE03}"/>
    <cellStyle name="Currency 5 2 2 6 3" xfId="10261" xr:uid="{A462F4E5-48AC-4A2C-992B-92C429FC328E}"/>
    <cellStyle name="Currency 5 2 2 6 3 2" xfId="20641" xr:uid="{5D9F252F-0DAB-4171-9706-3A1FB1F31BA3}"/>
    <cellStyle name="Currency 5 2 2 6 4" xfId="22671" xr:uid="{60C51A38-352A-40DD-A8EB-74F53D2FCD6C}"/>
    <cellStyle name="Currency 5 2 2 6 5" xfId="28364" xr:uid="{3779EA25-6211-41A3-BEC2-2229A6763BFA}"/>
    <cellStyle name="Currency 5 2 2 6 6" xfId="14975" xr:uid="{5552B899-4FCC-4E4B-BB6F-B5232499BD8E}"/>
    <cellStyle name="Currency 5 2 2 7" xfId="3832" xr:uid="{58CAFAE7-4ECC-4D05-802A-591E6F0FD407}"/>
    <cellStyle name="Currency 5 2 2 7 2" xfId="8665" xr:uid="{3E47732A-E67C-496E-A27B-A49411598E3D}"/>
    <cellStyle name="Currency 5 2 2 7 2 2" xfId="19045" xr:uid="{E366572E-1173-45A7-B79D-6E597AD48165}"/>
    <cellStyle name="Currency 5 2 2 7 3" xfId="11498" xr:uid="{5D129DB0-375F-4A95-A0F4-3754244C1E48}"/>
    <cellStyle name="Currency 5 2 2 7 3 2" xfId="21878" xr:uid="{172E324E-C1CA-4DC2-9EC6-D823E04B7C3C}"/>
    <cellStyle name="Currency 5 2 2 7 4" xfId="28164" xr:uid="{D0852ACE-D955-4A7A-B56D-9C118288E0DC}"/>
    <cellStyle name="Currency 5 2 2 7 5" xfId="26371" xr:uid="{40CB9855-3EF7-4ABB-B7BD-BE754A9C6D1E}"/>
    <cellStyle name="Currency 5 2 2 7 6" xfId="16212" xr:uid="{28EF5B7D-0FFC-4496-99BB-22D48954D381}"/>
    <cellStyle name="Currency 5 2 2 8" xfId="4974" xr:uid="{9D741363-ECFB-4E78-AFE7-4000DC29E105}"/>
    <cellStyle name="Currency 5 2 2 8 2" xfId="14269" xr:uid="{D1F2BAB2-2536-4CDA-B233-F70097286BE6}"/>
    <cellStyle name="Currency 5 2 2 9" xfId="6722" xr:uid="{D10E9798-92C9-4F75-AC71-6A5E424527EA}"/>
    <cellStyle name="Currency 5 2 2 9 2" xfId="17102" xr:uid="{1919B9F7-EDFA-44F2-944A-76EF107B027F}"/>
    <cellStyle name="Currency 5 2 3" xfId="593" xr:uid="{00000000-0005-0000-0000-0000E7030000}"/>
    <cellStyle name="Currency 5 2 3 10" xfId="12691" xr:uid="{49183BEA-A4DB-49F9-8A1B-1EAE12D1B3C9}"/>
    <cellStyle name="Currency 5 2 3 2" xfId="1969" xr:uid="{00000000-0005-0000-0000-0000E8030000}"/>
    <cellStyle name="Currency 5 2 3 2 2" xfId="3109" xr:uid="{00000000-0005-0000-0000-0000D3020000}"/>
    <cellStyle name="Currency 5 2 3 2 2 2" xfId="8189" xr:uid="{E868AF50-4A6D-44BC-83C9-209DB309BB0F}"/>
    <cellStyle name="Currency 5 2 3 2 2 2 2" xfId="28856" xr:uid="{3BF9C56A-BDC1-4F4D-A53B-A83632B095C2}"/>
    <cellStyle name="Currency 5 2 3 2 2 2 3" xfId="28155" xr:uid="{4F0EEC13-E5DE-4629-8270-13F61F99DAFD}"/>
    <cellStyle name="Currency 5 2 3 2 2 2 4" xfId="18569" xr:uid="{BA89C912-96B1-42CB-9CB7-76ECD2E69A53}"/>
    <cellStyle name="Currency 5 2 3 2 2 3" xfId="11022" xr:uid="{B32F4D25-280E-4123-BC8C-A882B4C247D2}"/>
    <cellStyle name="Currency 5 2 3 2 2 3 2" xfId="21402" xr:uid="{AB4B76B5-E409-402B-A20C-F8E07C5FC7A2}"/>
    <cellStyle name="Currency 5 2 3 2 2 4" xfId="24399" xr:uid="{19D40202-82EB-4A14-9C2F-762EB18BA50F}"/>
    <cellStyle name="Currency 5 2 3 2 2 5" xfId="15736" xr:uid="{B043A422-93FE-44A2-A3D7-AC99CBEFA6FB}"/>
    <cellStyle name="Currency 5 2 3 2 3" xfId="3664" xr:uid="{00000000-0005-0000-0000-0000E8030000}"/>
    <cellStyle name="Currency 5 2 3 2 4" xfId="5707" xr:uid="{5ED9074E-CFC1-4F0E-AAA7-8ED93D6F736E}"/>
    <cellStyle name="Currency 5 2 3 2 4 2" xfId="29975" xr:uid="{EA9668FA-7D48-4451-A463-CEDC38FAAA6D}"/>
    <cellStyle name="Currency 5 2 3 2 5" xfId="24147" xr:uid="{A436BADA-01CA-44B5-B13D-BF91D5BD6C72}"/>
    <cellStyle name="Currency 5 2 3 2 6" xfId="13629" xr:uid="{2A0D9A90-7C39-497B-99CC-B6BDC390AD1B}"/>
    <cellStyle name="Currency 5 2 3 3" xfId="1970" xr:uid="{00000000-0005-0000-0000-0000E9030000}"/>
    <cellStyle name="Currency 5 2 3 3 2" xfId="2699" xr:uid="{00000000-0005-0000-0000-0000D4020000}"/>
    <cellStyle name="Currency 5 2 3 3 2 2" xfId="7823" xr:uid="{D0CDFCE5-20BF-42ED-9EFB-FAB04946587F}"/>
    <cellStyle name="Currency 5 2 3 3 2 2 2" xfId="18203" xr:uid="{3BCED285-7CC5-4070-8A11-76E588F6BC4F}"/>
    <cellStyle name="Currency 5 2 3 3 2 3" xfId="10656" xr:uid="{33CCFA73-7431-4161-8256-7B377A9BDBFA}"/>
    <cellStyle name="Currency 5 2 3 3 2 3 2" xfId="21036" xr:uid="{9BC23E41-2CDA-49D1-80AC-DF071D9AEEBF}"/>
    <cellStyle name="Currency 5 2 3 3 2 4" xfId="15370" xr:uid="{0B0E1420-F3F3-4F8F-A6BE-B2272087307F}"/>
    <cellStyle name="Currency 5 2 3 3 2 5" xfId="30458" xr:uid="{DAB7CACA-8941-4CE4-B122-9A8774B9A021}"/>
    <cellStyle name="Currency 5 2 3 3 3" xfId="3578" xr:uid="{00000000-0005-0000-0000-0000E9030000}"/>
    <cellStyle name="Currency 5 2 3 3 4" xfId="5708" xr:uid="{59616245-D824-46F1-81B0-F7CE84542057}"/>
    <cellStyle name="Currency 5 2 3 3 4 2" xfId="29918" xr:uid="{9D672207-4D78-471A-8306-1D5902F0DCD8}"/>
    <cellStyle name="Currency 5 2 3 3 5" xfId="25056" xr:uid="{F07ECF11-1D7B-4D79-A0FD-D2F0BF3D7837}"/>
    <cellStyle name="Currency 5 2 3 3 6" xfId="13117" xr:uid="{FF00E2A5-B4FB-49BB-96AB-5F24D126800F}"/>
    <cellStyle name="Currency 5 2 3 4" xfId="1968" xr:uid="{00000000-0005-0000-0000-0000EA030000}"/>
    <cellStyle name="Currency 5 2 3 4 2" xfId="3774" xr:uid="{9AA53097-E567-4935-BA95-65CC50D0B73B}"/>
    <cellStyle name="Currency 5 2 3 4 2 2" xfId="8616" xr:uid="{CCB07CC6-C475-4E96-BCAA-C52F5825DCF7}"/>
    <cellStyle name="Currency 5 2 3 4 2 2 2" xfId="18996" xr:uid="{04CD8D01-CEF3-4C9C-9BD0-1F5042A669E1}"/>
    <cellStyle name="Currency 5 2 3 4 2 3" xfId="11449" xr:uid="{225A8900-8F68-4269-B454-4E2E9025351E}"/>
    <cellStyle name="Currency 5 2 3 4 2 3 2" xfId="21829" xr:uid="{C188CF2C-115D-430F-9000-0E4E6571A19D}"/>
    <cellStyle name="Currency 5 2 3 4 2 4" xfId="26214" xr:uid="{0570CA31-8D59-46B5-8184-FEF8F7383B00}"/>
    <cellStyle name="Currency 5 2 3 4 2 5" xfId="26374" xr:uid="{28A2C1DE-F28A-4A55-9019-D1FB2D6D72D0}"/>
    <cellStyle name="Currency 5 2 3 4 2 6" xfId="16163" xr:uid="{F5D30928-98B2-467C-B2BC-D2080B97E6F0}"/>
    <cellStyle name="Currency 5 2 3 4 3" xfId="23678" xr:uid="{D15642E2-80E6-4635-98B9-0DDE89D66073}"/>
    <cellStyle name="Currency 5 2 3 5" xfId="4143" xr:uid="{BBE70D2D-604E-48B2-9D68-4A06E241AAB5}"/>
    <cellStyle name="Currency 5 2 3 5 2" xfId="8915" xr:uid="{A3449125-85BB-4347-9B52-EF23126E01C2}"/>
    <cellStyle name="Currency 5 2 3 5 2 2" xfId="29016" xr:uid="{6EB8AFAA-0881-4674-A52E-7A008315E4E0}"/>
    <cellStyle name="Currency 5 2 3 5 2 3" xfId="27597" xr:uid="{6EAEA2C4-443D-4C95-8CB1-EB87AE134AB5}"/>
    <cellStyle name="Currency 5 2 3 5 2 4" xfId="19295" xr:uid="{3D378635-15D0-4947-BD6B-4C612F00492B}"/>
    <cellStyle name="Currency 5 2 3 5 2 5" xfId="31023" xr:uid="{0D38C156-3687-44A0-89ED-AC90BFF6346D}"/>
    <cellStyle name="Currency 5 2 3 5 3" xfId="11748" xr:uid="{10C9EC3E-9AE2-4D9B-8479-211D3D07ED47}"/>
    <cellStyle name="Currency 5 2 3 5 3 2" xfId="22128" xr:uid="{15C832C3-6FF0-4856-A177-D03E7D068492}"/>
    <cellStyle name="Currency 5 2 3 5 4" xfId="26967" xr:uid="{F0640651-E4BA-485E-91B0-95C69E14D0AE}"/>
    <cellStyle name="Currency 5 2 3 5 5" xfId="16462" xr:uid="{BF109E69-ADD6-4229-AE11-DEB910336621}"/>
    <cellStyle name="Currency 5 2 3 6" xfId="4975" xr:uid="{19071EE0-5BFD-4F9E-9132-C53B4E247934}"/>
    <cellStyle name="Currency 5 2 3 6 2" xfId="28608" xr:uid="{5CCE0AB4-0287-4537-BF16-6DCB69FE2869}"/>
    <cellStyle name="Currency 5 2 3 6 3" xfId="27544" xr:uid="{69E98944-73A7-42A3-85AF-E17CD6BE819A}"/>
    <cellStyle name="Currency 5 2 3 6 4" xfId="14270" xr:uid="{9F6DB649-75FE-4421-9D34-EF7190C56541}"/>
    <cellStyle name="Currency 5 2 3 7" xfId="6723" xr:uid="{159000B8-7CC5-4955-8443-5AF2213C3E1C}"/>
    <cellStyle name="Currency 5 2 3 7 2" xfId="27879" xr:uid="{F909FE96-1CC9-415B-BC21-01A6FFCF83BC}"/>
    <cellStyle name="Currency 5 2 3 7 3" xfId="25975" xr:uid="{94FF8E5B-AA91-4B15-97A2-1A1AE04C25C4}"/>
    <cellStyle name="Currency 5 2 3 7 4" xfId="17103" xr:uid="{1DC87CFE-6CBF-4909-AECA-D5D13067C0F9}"/>
    <cellStyle name="Currency 5 2 3 8" xfId="9556" xr:uid="{2E40F6E5-2FED-4555-BFC0-2C0C435350C4}"/>
    <cellStyle name="Currency 5 2 3 8 2" xfId="19936" xr:uid="{220242D1-ABC7-43E6-B0E8-FF42CA590FC7}"/>
    <cellStyle name="Currency 5 2 3 9" xfId="22664" xr:uid="{D9AD0612-914B-436B-8DAE-F1188956DD8B}"/>
    <cellStyle name="Currency 5 2 4" xfId="1971" xr:uid="{00000000-0005-0000-0000-0000EB030000}"/>
    <cellStyle name="Currency 5 2 4 2" xfId="3110" xr:uid="{00000000-0005-0000-0000-0000D5020000}"/>
    <cellStyle name="Currency 5 2 4 2 2" xfId="8190" xr:uid="{25AFDB09-23E2-482C-8E76-09BB28DEADCF}"/>
    <cellStyle name="Currency 5 2 4 2 2 2" xfId="28857" xr:uid="{06FCD6AD-893B-4A36-A0AD-D369F771C15A}"/>
    <cellStyle name="Currency 5 2 4 2 2 2 2" xfId="31238" xr:uid="{73676227-5E83-4702-8972-5E4E8CEB392D}"/>
    <cellStyle name="Currency 5 2 4 2 2 2 3" xfId="30897" xr:uid="{13AFE293-B1E9-4C3C-B65C-D9B74021402C}"/>
    <cellStyle name="Currency 5 2 4 2 2 3" xfId="26051" xr:uid="{4EF20C12-2878-49D2-8D87-1A4B0612BC68}"/>
    <cellStyle name="Currency 5 2 4 2 2 4" xfId="18570" xr:uid="{53A0814F-3C91-470B-9122-F71FDD3F23C7}"/>
    <cellStyle name="Currency 5 2 4 2 3" xfId="11023" xr:uid="{B5B91CCF-256F-4CE3-BF8B-CED889D41FC5}"/>
    <cellStyle name="Currency 5 2 4 2 3 2" xfId="21403" xr:uid="{0C977F6E-A74F-42C8-9858-D8827CB31566}"/>
    <cellStyle name="Currency 5 2 4 2 4" xfId="23956" xr:uid="{83B7EFE6-940B-4612-89E7-D38FCF8EE350}"/>
    <cellStyle name="Currency 5 2 4 2 5" xfId="15737" xr:uid="{E729032C-0C99-45F8-AE83-A66126EFFACB}"/>
    <cellStyle name="Currency 5 2 4 3" xfId="2048" xr:uid="{00000000-0005-0000-0000-0000EB030000}"/>
    <cellStyle name="Currency 5 2 4 4" xfId="4434" xr:uid="{EAF59091-946C-4F5C-9343-3EB106ED6014}"/>
    <cellStyle name="Currency 5 2 4 4 2" xfId="9206" xr:uid="{9DE673C5-9FAC-4C6B-A3AD-1258CD7F4F41}"/>
    <cellStyle name="Currency 5 2 4 4 2 2" xfId="19586" xr:uid="{7306ABE8-FFF7-463F-8A00-99CCC9E3B069}"/>
    <cellStyle name="Currency 5 2 4 4 2 3" xfId="31100" xr:uid="{04F8AB4D-3583-413E-A867-E9E1E954177D}"/>
    <cellStyle name="Currency 5 2 4 4 2 4" xfId="30896" xr:uid="{033065B8-3DEE-4E7E-9008-7D6E15491596}"/>
    <cellStyle name="Currency 5 2 4 4 3" xfId="12039" xr:uid="{84643D44-AB5A-4804-B4B3-D8D413675A2D}"/>
    <cellStyle name="Currency 5 2 4 4 3 2" xfId="22419" xr:uid="{BB6414FD-0893-461E-A134-D075A290A690}"/>
    <cellStyle name="Currency 5 2 4 4 4" xfId="28672" xr:uid="{D727F6B1-6619-4645-A993-510B5AE51350}"/>
    <cellStyle name="Currency 5 2 4 4 5" xfId="28189" xr:uid="{E3AEF5FB-7525-4F93-99F2-9954E237AACE}"/>
    <cellStyle name="Currency 5 2 4 4 6" xfId="16753" xr:uid="{3E4750C6-930A-4339-AE91-F90BECE985F2}"/>
    <cellStyle name="Currency 5 2 4 5" xfId="5709" xr:uid="{81CCBD4C-4647-4780-BDEB-D175A3F5ADBE}"/>
    <cellStyle name="Currency 5 2 4 5 2" xfId="29693" xr:uid="{5AD77B6F-1F47-49A8-8F2D-FBDD0BA971A3}"/>
    <cellStyle name="Currency 5 2 4 5 2 2" xfId="30994" xr:uid="{61B4BDAA-FE5F-4AB7-9E5D-32E54EF4F78A}"/>
    <cellStyle name="Currency 5 2 4 6" xfId="22715" xr:uid="{912E2D58-135C-466F-977B-D7FCE32E6FF0}"/>
    <cellStyle name="Currency 5 2 4 7" xfId="13630" xr:uid="{3CE5B02C-94B0-4AC5-8DF4-DCF0A61C21CA}"/>
    <cellStyle name="Currency 5 2 5" xfId="1972" xr:uid="{00000000-0005-0000-0000-0000EC030000}"/>
    <cellStyle name="Currency 5 2 5 2" xfId="2888" xr:uid="{00000000-0005-0000-0000-0000D6020000}"/>
    <cellStyle name="Currency 5 2 5 2 2" xfId="8005" xr:uid="{76E26953-D137-4A0D-A497-4B6AC98CE538}"/>
    <cellStyle name="Currency 5 2 5 2 2 2" xfId="28656" xr:uid="{63423EA7-9E9C-41A3-9548-819C174CD01F}"/>
    <cellStyle name="Currency 5 2 5 2 2 2 2" xfId="31211" xr:uid="{BF6DB955-8871-4EAF-9EB8-C68B85D30551}"/>
    <cellStyle name="Currency 5 2 5 2 2 2 3" xfId="30898" xr:uid="{C2C9D297-6FFA-48E8-8FCF-9BB4213F41C3}"/>
    <cellStyle name="Currency 5 2 5 2 2 3" xfId="26011" xr:uid="{37321E1F-694C-4E0C-9870-7424F46302A7}"/>
    <cellStyle name="Currency 5 2 5 2 2 4" xfId="18385" xr:uid="{7CFBABE8-19D0-41B9-A18C-0F534E5095CC}"/>
    <cellStyle name="Currency 5 2 5 2 3" xfId="10838" xr:uid="{B90DC41B-6A12-425B-AEEF-D5D78A8A4A53}"/>
    <cellStyle name="Currency 5 2 5 2 3 2" xfId="21218" xr:uid="{3D52AE92-5923-457B-9350-B22A4AE1191A}"/>
    <cellStyle name="Currency 5 2 5 2 4" xfId="25927" xr:uid="{DAB2A62E-EF04-4D21-ABCA-3D8381BF181C}"/>
    <cellStyle name="Currency 5 2 5 2 5" xfId="15552" xr:uid="{86AEB658-238E-45DA-8F63-23B312B7D1A9}"/>
    <cellStyle name="Currency 5 2 5 3" xfId="3607" xr:uid="{00000000-0005-0000-0000-0000EC030000}"/>
    <cellStyle name="Currency 5 2 5 4" xfId="5710" xr:uid="{34D882F9-3A98-4786-A61F-2BA19F885A26}"/>
    <cellStyle name="Currency 5 2 5 4 2" xfId="29928" xr:uid="{7102F65A-C7BE-4D84-A759-F42C9E8516B6}"/>
    <cellStyle name="Currency 5 2 5 5" xfId="23044" xr:uid="{C6FB78A3-7FB3-4C8B-AE13-0BA29A31CEF6}"/>
    <cellStyle name="Currency 5 2 5 6" xfId="13389" xr:uid="{23481EF7-DAB4-448F-896D-7EFA49323FD9}"/>
    <cellStyle name="Currency 5 2 6" xfId="1964" xr:uid="{00000000-0005-0000-0000-0000ED030000}"/>
    <cellStyle name="Currency 5 2 6 2" xfId="2540" xr:uid="{00000000-0005-0000-0000-0000D7020000}"/>
    <cellStyle name="Currency 5 2 6 2 2" xfId="7665" xr:uid="{74261CAA-4101-473F-B347-C83F8EAEB42F}"/>
    <cellStyle name="Currency 5 2 6 2 2 2" xfId="18045" xr:uid="{49FBE54B-FD8E-4F2D-838F-4B8FC9ADB860}"/>
    <cellStyle name="Currency 5 2 6 2 3" xfId="10498" xr:uid="{556E629B-FE91-426B-933D-E95FA4998D76}"/>
    <cellStyle name="Currency 5 2 6 2 3 2" xfId="20878" xr:uid="{E11A0ED8-348A-4DA6-9D90-EEF14F0BBC40}"/>
    <cellStyle name="Currency 5 2 6 2 4" xfId="26577" xr:uid="{C9B861A8-D8EB-43AD-B25A-681F5470E314}"/>
    <cellStyle name="Currency 5 2 6 2 5" xfId="25902" xr:uid="{66E2E6D2-0C15-4FBD-B3CD-FFBE6CC078CC}"/>
    <cellStyle name="Currency 5 2 6 2 6" xfId="15212" xr:uid="{2507063B-74EC-4F1F-AF09-CFD95B288AF3}"/>
    <cellStyle name="Currency 5 2 6 3" xfId="3593" xr:uid="{00000000-0005-0000-0000-0000ED030000}"/>
    <cellStyle name="Currency 5 2 6 4" xfId="5703" xr:uid="{6044BC41-93EB-4D46-8847-7E28FDC1C7F0}"/>
    <cellStyle name="Currency 5 2 6 4 2" xfId="29878" xr:uid="{C483D0FC-BB86-4D28-A080-8736F3CBDE28}"/>
    <cellStyle name="Currency 5 2 6 5" xfId="23120" xr:uid="{DFB24F9D-60E6-480E-886E-475EF7F1242B}"/>
    <cellStyle name="Currency 5 2 6 6" xfId="12928" xr:uid="{244FD039-EA37-4B72-A255-228CC58257FA}"/>
    <cellStyle name="Currency 5 2 7" xfId="2234" xr:uid="{00000000-0005-0000-0000-0000CB020000}"/>
    <cellStyle name="Currency 5 2 7 2" xfId="7361" xr:uid="{46D783E5-C67D-4AD0-83C0-CF4DD70F2D04}"/>
    <cellStyle name="Currency 5 2 7 2 2" xfId="26297" xr:uid="{0094EF5E-9118-446E-8932-915721C49C84}"/>
    <cellStyle name="Currency 5 2 7 2 2 2" xfId="31174" xr:uid="{0ABF76C8-146E-4EA9-9EF4-12330D97B2F4}"/>
    <cellStyle name="Currency 5 2 7 2 2 3" xfId="30899" xr:uid="{B13E3068-9BEB-46ED-BF85-C4985B631957}"/>
    <cellStyle name="Currency 5 2 7 2 3" xfId="26141" xr:uid="{8D63E90A-D234-400F-9E75-4182E9C21698}"/>
    <cellStyle name="Currency 5 2 7 2 4" xfId="17741" xr:uid="{F397A08D-393B-4E26-BD24-2E6F720FBD36}"/>
    <cellStyle name="Currency 5 2 7 3" xfId="10194" xr:uid="{E9F0637B-A05F-4E9D-8BA2-C2EBC2EFAA4D}"/>
    <cellStyle name="Currency 5 2 7 3 2" xfId="20574" xr:uid="{BC39AA1D-EDCB-4BA3-9D5E-5853FA61C57D}"/>
    <cellStyle name="Currency 5 2 7 4" xfId="25305" xr:uid="{35146824-73C6-468D-82D5-4BCD67342811}"/>
    <cellStyle name="Currency 5 2 7 5" xfId="14908" xr:uid="{7EB1EE87-E11D-47CB-A2B8-C4724D639E82}"/>
    <cellStyle name="Currency 5 2 8" xfId="3890" xr:uid="{F5558CD4-A4A2-4E3D-AB6A-144E8681197F}"/>
    <cellStyle name="Currency 5 2 8 2" xfId="8722" xr:uid="{2F1B63F7-D083-429E-B1CA-1A6BFE7DDEA4}"/>
    <cellStyle name="Currency 5 2 8 2 2" xfId="19102" xr:uid="{AA81A8B7-20C9-4F9B-90A1-BEB1376ACEFA}"/>
    <cellStyle name="Currency 5 2 8 3" xfId="11555" xr:uid="{75471A33-C8F0-40CF-B5BF-4A81D5F9A038}"/>
    <cellStyle name="Currency 5 2 8 3 2" xfId="21935" xr:uid="{1A25BBFC-EAD0-476B-B10E-5BE1DFD38444}"/>
    <cellStyle name="Currency 5 2 8 4" xfId="27960" xr:uid="{38D58FC1-9BAF-45DE-9227-885220FBB692}"/>
    <cellStyle name="Currency 5 2 8 5" xfId="28578" xr:uid="{145D1AFD-484B-4FDE-876F-13C665ED8789}"/>
    <cellStyle name="Currency 5 2 8 6" xfId="16269" xr:uid="{82A908FC-D9AF-4CB9-9FAE-0596054F1EA2}"/>
    <cellStyle name="Currency 5 2 9" xfId="4973" xr:uid="{83D789FE-00E7-4353-9F50-F27A53E5C0A6}"/>
    <cellStyle name="Currency 5 2 9 2" xfId="25928" xr:uid="{D31F2547-600E-4F5D-B779-A3F82E3BA780}"/>
    <cellStyle name="Currency 5 2 9 3" xfId="27070" xr:uid="{080F0B0A-5BC7-4901-AD69-507C20B1622B}"/>
    <cellStyle name="Currency 5 2 9 4" xfId="14268" xr:uid="{5C56210C-0634-43D4-9558-692036755A96}"/>
    <cellStyle name="Currency 5 3" xfId="594" xr:uid="{00000000-0005-0000-0000-0000EE030000}"/>
    <cellStyle name="Currency 5 3 10" xfId="9557" xr:uid="{2A505504-F946-417F-8A75-43BF4BB35F9D}"/>
    <cellStyle name="Currency 5 3 10 2" xfId="19937" xr:uid="{A7220A94-B2B4-4AE1-9570-D96C08F7CB0B}"/>
    <cellStyle name="Currency 5 3 11" xfId="23032" xr:uid="{526A7DBF-D3D2-442D-9A54-DD31D9FDF6E8}"/>
    <cellStyle name="Currency 5 3 12" xfId="12532" xr:uid="{20BE156C-F121-4FA0-B6FD-EE6E99003D67}"/>
    <cellStyle name="Currency 5 3 2" xfId="1974" xr:uid="{00000000-0005-0000-0000-0000EF030000}"/>
    <cellStyle name="Currency 5 3 2 2" xfId="3112" xr:uid="{00000000-0005-0000-0000-0000DA020000}"/>
    <cellStyle name="Currency 5 3 2 2 2" xfId="6174" xr:uid="{2A83A707-9693-4504-A63C-CB91999D274E}"/>
    <cellStyle name="Currency 5 3 2 2 2 2" xfId="24180" xr:uid="{957406F0-CF59-4D3C-9C8C-E18064A609A3}"/>
    <cellStyle name="Currency 5 3 2 2 2 2 2" xfId="28715" xr:uid="{30692465-3C1C-4D4C-BF5B-4B86D75AD3A7}"/>
    <cellStyle name="Currency 5 3 2 2 2 2 3" xfId="31150" xr:uid="{50F8AEFD-436B-4734-8134-882238514C1B}"/>
    <cellStyle name="Currency 5 3 2 2 2 3" xfId="28080" xr:uid="{44E0DBA9-7F9D-4F75-A250-7B439F25517A}"/>
    <cellStyle name="Currency 5 3 2 2 2 4" xfId="15739" xr:uid="{ECECBAE7-FE6A-418C-A364-9CC2967EB8CB}"/>
    <cellStyle name="Currency 5 3 2 2 3" xfId="8192" xr:uid="{B638F41F-98D3-49A1-A601-35D9335CCE81}"/>
    <cellStyle name="Currency 5 3 2 2 3 2" xfId="18572" xr:uid="{DCE59326-8858-4E51-A3B0-845F3FA7CFDF}"/>
    <cellStyle name="Currency 5 3 2 2 4" xfId="11025" xr:uid="{56957B04-499B-48B4-98D4-D7E7F4C67751}"/>
    <cellStyle name="Currency 5 3 2 2 4 2" xfId="21405" xr:uid="{8C77967D-6BBC-4B84-B128-12C314811052}"/>
    <cellStyle name="Currency 5 3 2 2 5" xfId="24903" xr:uid="{54FD32AF-935F-4AE0-935A-654E37BB2CEA}"/>
    <cellStyle name="Currency 5 3 2 2 5 2" xfId="30076" xr:uid="{F958E69A-68BF-4BA9-81F7-14578EED27A9}"/>
    <cellStyle name="Currency 5 3 2 2 6" xfId="26920" xr:uid="{AF32DBC3-ACF6-4745-AD7B-F110F70C1559}"/>
    <cellStyle name="Currency 5 3 2 2 7" xfId="13632" xr:uid="{76CCBC9C-1C00-49D1-B059-63613061B900}"/>
    <cellStyle name="Currency 5 3 2 3" xfId="2701" xr:uid="{00000000-0005-0000-0000-0000D9020000}"/>
    <cellStyle name="Currency 5 3 2 3 2" xfId="7825" xr:uid="{5C7BCAA3-9C9F-492F-8861-2AD267BF934E}"/>
    <cellStyle name="Currency 5 3 2 3 2 2" xfId="27067" xr:uid="{55EF035C-8796-42AA-B3B7-EB9756ADAED2}"/>
    <cellStyle name="Currency 5 3 2 3 2 3" xfId="27408" xr:uid="{24DD1B34-5BDA-469F-96C6-8E6E015D9E3F}"/>
    <cellStyle name="Currency 5 3 2 3 2 4" xfId="18205" xr:uid="{12DA4345-B994-4CCF-88F1-B9C2539AD072}"/>
    <cellStyle name="Currency 5 3 2 3 3" xfId="10658" xr:uid="{2C015DA8-CF23-4D00-8256-2EACF4E418A2}"/>
    <cellStyle name="Currency 5 3 2 3 3 2" xfId="21038" xr:uid="{70FD7D19-0E93-462C-9581-32C4AEB2F859}"/>
    <cellStyle name="Currency 5 3 2 3 4" xfId="24099" xr:uid="{FB9ECE9D-A2D2-4743-BCED-964CFCC7B75D}"/>
    <cellStyle name="Currency 5 3 2 3 5" xfId="15372" xr:uid="{9C8C138F-CE6E-4288-94A8-950FEF0B812D}"/>
    <cellStyle name="Currency 5 3 2 4" xfId="3699" xr:uid="{00000000-0005-0000-0000-0000EF030000}"/>
    <cellStyle name="Currency 5 3 2 4 2" xfId="26890" xr:uid="{C9DBE510-EFCE-4A0C-8EE8-48DD9ED241FF}"/>
    <cellStyle name="Currency 5 3 2 4 3" xfId="26496" xr:uid="{49081016-EABC-4DB1-B361-D6F414E29952}"/>
    <cellStyle name="Currency 5 3 2 5" xfId="4278" xr:uid="{313F8346-39CD-4124-8B3A-C4CAB3DD2ECA}"/>
    <cellStyle name="Currency 5 3 2 5 2" xfId="9050" xr:uid="{099BCFBD-F523-4301-A1A6-C0079B714369}"/>
    <cellStyle name="Currency 5 3 2 5 2 2" xfId="19430" xr:uid="{27CFA0D3-4438-46F6-878B-42D727E86880}"/>
    <cellStyle name="Currency 5 3 2 5 2 3" xfId="31054" xr:uid="{033E1420-9C77-473B-804F-C41CBED77E74}"/>
    <cellStyle name="Currency 5 3 2 5 2 4" xfId="30900" xr:uid="{13CA0AD7-30C4-4001-B64F-03E7560C4A03}"/>
    <cellStyle name="Currency 5 3 2 5 3" xfId="11883" xr:uid="{E5116A94-E160-444D-A2C3-020F35D29607}"/>
    <cellStyle name="Currency 5 3 2 5 3 2" xfId="22263" xr:uid="{D7658E5A-BB9F-4E05-855D-29A5263DD5F0}"/>
    <cellStyle name="Currency 5 3 2 5 4" xfId="26953" xr:uid="{95732337-E1E3-4AC6-B7DD-8469E5DEFCBB}"/>
    <cellStyle name="Currency 5 3 2 5 5" xfId="27488" xr:uid="{B5F126A9-6131-4F53-870D-FC414775705C}"/>
    <cellStyle name="Currency 5 3 2 5 6" xfId="16597" xr:uid="{CC305DE1-2E81-4E5A-9508-CAE9EA08AB9C}"/>
    <cellStyle name="Currency 5 3 2 6" xfId="5712" xr:uid="{2162A165-A601-451F-A59D-9BF2EFCF87E1}"/>
    <cellStyle name="Currency 5 3 2 6 2" xfId="29730" xr:uid="{7E661BEA-FF8D-4BD4-AFEB-927EC4D8CCA8}"/>
    <cellStyle name="Currency 5 3 2 6 2 2" xfId="30995" xr:uid="{6539BE70-08E3-4AA4-B58E-F300449EC90E}"/>
    <cellStyle name="Currency 5 3 2 7" xfId="22909" xr:uid="{2A10CFEC-0929-4835-ABE0-3A392EEEC7A6}"/>
    <cellStyle name="Currency 5 3 2 8" xfId="13119" xr:uid="{47A9C792-CC8F-4DF3-B7EE-6BD5C7B06878}"/>
    <cellStyle name="Currency 5 3 2 9" xfId="29996" xr:uid="{2C104A3A-A926-488C-8CAB-843E476B7B22}"/>
    <cellStyle name="Currency 5 3 3" xfId="1975" xr:uid="{00000000-0005-0000-0000-0000F0030000}"/>
    <cellStyle name="Currency 5 3 3 2" xfId="3113" xr:uid="{00000000-0005-0000-0000-0000DB020000}"/>
    <cellStyle name="Currency 5 3 3 2 2" xfId="8193" xr:uid="{86FFB7B9-2A55-4AB6-B2B2-D1802A59687B}"/>
    <cellStyle name="Currency 5 3 3 2 2 2" xfId="28859" xr:uid="{01C80663-FA5B-4EA7-9670-DC6D2E0C723D}"/>
    <cellStyle name="Currency 5 3 3 2 2 2 2" xfId="31239" xr:uid="{3C0EFCA0-5665-4D69-876A-58B83D160D6D}"/>
    <cellStyle name="Currency 5 3 3 2 2 2 3" xfId="30902" xr:uid="{DFA99822-3024-4E51-8F42-35A278ABE4E4}"/>
    <cellStyle name="Currency 5 3 3 2 2 3" xfId="26629" xr:uid="{685863A7-BFEF-415D-A2CE-7B02227AD743}"/>
    <cellStyle name="Currency 5 3 3 2 2 4" xfId="18573" xr:uid="{2B83C1F7-E7AD-42DC-AFA0-80882660E932}"/>
    <cellStyle name="Currency 5 3 3 2 3" xfId="11026" xr:uid="{D850F367-3396-4AD9-B76D-E56459C3DE3C}"/>
    <cellStyle name="Currency 5 3 3 2 3 2" xfId="21406" xr:uid="{C9751C7E-EED7-40B7-99CB-553163E6D914}"/>
    <cellStyle name="Currency 5 3 3 2 4" xfId="24125" xr:uid="{F1D85D90-2F0F-4588-A85A-C8D9E996F941}"/>
    <cellStyle name="Currency 5 3 3 2 5" xfId="15740" xr:uid="{0A1C1433-46CA-4D11-98FF-9932F571D779}"/>
    <cellStyle name="Currency 5 3 3 3" xfId="2086" xr:uid="{00000000-0005-0000-0000-0000F0030000}"/>
    <cellStyle name="Currency 5 3 3 4" xfId="4435" xr:uid="{20CFB897-666F-4149-87D6-72BD94186F0A}"/>
    <cellStyle name="Currency 5 3 3 4 2" xfId="9207" xr:uid="{FEBB92A8-84BF-498D-9CC9-F630B4376368}"/>
    <cellStyle name="Currency 5 3 3 4 2 2" xfId="19587" xr:uid="{62507DBF-4272-4F62-BCDC-95743CA0B033}"/>
    <cellStyle name="Currency 5 3 3 4 2 3" xfId="31101" xr:uid="{785265B5-1F83-4815-9163-77914337B262}"/>
    <cellStyle name="Currency 5 3 3 4 2 4" xfId="30901" xr:uid="{7FC14047-A419-4FF0-AC80-82C714D7AF82}"/>
    <cellStyle name="Currency 5 3 3 4 3" xfId="12040" xr:uid="{6051F4A6-5D37-4162-ADF9-79B7787E3719}"/>
    <cellStyle name="Currency 5 3 3 4 3 2" xfId="22420" xr:uid="{2436F9F3-320D-4752-9AF1-E43DC261CDA1}"/>
    <cellStyle name="Currency 5 3 3 4 4" xfId="16754" xr:uid="{6F6A6062-2CE2-4B46-864C-7998CC3BFE47}"/>
    <cellStyle name="Currency 5 3 3 5" xfId="5713" xr:uid="{B225AD9D-70E2-4841-A531-CDA142155BD0}"/>
    <cellStyle name="Currency 5 3 3 5 2" xfId="29697" xr:uid="{A379AF37-E0F1-412B-A298-3E3C42206E20}"/>
    <cellStyle name="Currency 5 3 3 5 2 2" xfId="30996" xr:uid="{1F76261D-623D-47D8-8A94-50739780B2FC}"/>
    <cellStyle name="Currency 5 3 3 6" xfId="23072" xr:uid="{F18CE366-3398-446C-8744-B602531D5D21}"/>
    <cellStyle name="Currency 5 3 3 7" xfId="13633" xr:uid="{DF8FB77F-CD78-4108-AC65-79380C8B667D}"/>
    <cellStyle name="Currency 5 3 4" xfId="1973" xr:uid="{00000000-0005-0000-0000-0000F1030000}"/>
    <cellStyle name="Currency 5 3 4 2" xfId="3111" xr:uid="{00000000-0005-0000-0000-0000DC020000}"/>
    <cellStyle name="Currency 5 3 4 2 2" xfId="8191" xr:uid="{12605518-45C2-4A5E-B142-B539828DFC7C}"/>
    <cellStyle name="Currency 5 3 4 2 2 2" xfId="28858" xr:uid="{F2C64340-B6DF-456D-A36F-9ED0B197E7CF}"/>
    <cellStyle name="Currency 5 3 4 2 2 3" xfId="28283" xr:uid="{50F5FF16-544C-433F-AD2A-CC87A8B1AA2D}"/>
    <cellStyle name="Currency 5 3 4 2 2 4" xfId="18571" xr:uid="{2A125001-18F0-499F-A790-154D829D4369}"/>
    <cellStyle name="Currency 5 3 4 2 3" xfId="11024" xr:uid="{EBBBB68E-B7A9-4727-B8A5-CA63FBCD5FE7}"/>
    <cellStyle name="Currency 5 3 4 2 3 2" xfId="21404" xr:uid="{E180010A-2FCD-46F1-BA44-5BA0B1F655D8}"/>
    <cellStyle name="Currency 5 3 4 2 4" xfId="22874" xr:uid="{F8FA9813-888C-472C-A853-49F365954C32}"/>
    <cellStyle name="Currency 5 3 4 2 5" xfId="15738" xr:uid="{7F15E761-E3B1-4282-80AD-D5D4A5947524}"/>
    <cellStyle name="Currency 5 3 4 3" xfId="3544" xr:uid="{00000000-0005-0000-0000-0000F1030000}"/>
    <cellStyle name="Currency 5 3 4 4" xfId="5711" xr:uid="{3EEC26B5-3962-41F9-B6A3-EC813AA1EBAC}"/>
    <cellStyle name="Currency 5 3 4 4 2" xfId="29976" xr:uid="{D1112619-8F7B-4CEF-915B-708D2443B095}"/>
    <cellStyle name="Currency 5 3 4 5" xfId="24981" xr:uid="{B04AF8FD-6114-4C71-A9D7-E976CE18350C}"/>
    <cellStyle name="Currency 5 3 4 6" xfId="13631" xr:uid="{1BA1C8B1-6A6F-459D-B36D-75354FAD0DB3}"/>
    <cellStyle name="Currency 5 3 5" xfId="2583" xr:uid="{00000000-0005-0000-0000-0000DD020000}"/>
    <cellStyle name="Currency 5 3 5 2" xfId="5848" xr:uid="{3F6A570E-8A5C-4C20-A93D-0E180E864A90}"/>
    <cellStyle name="Currency 5 3 5 2 2" xfId="26968" xr:uid="{D1EBB5CD-FC7A-4F10-B519-46CA29184018}"/>
    <cellStyle name="Currency 5 3 5 2 2 2" xfId="31186" xr:uid="{C9C22307-3BA8-47BE-87A8-DE51ADDD98DB}"/>
    <cellStyle name="Currency 5 3 5 2 2 3" xfId="30903" xr:uid="{D3CCDC70-5088-44B7-86FC-33B08181C61A}"/>
    <cellStyle name="Currency 5 3 5 2 3" xfId="27435" xr:uid="{A30D7B8C-6247-4972-9E66-87FE75BA273A}"/>
    <cellStyle name="Currency 5 3 5 2 4" xfId="15255" xr:uid="{5A8FF11C-9103-4B97-B92A-D4028022214B}"/>
    <cellStyle name="Currency 5 3 5 3" xfId="7708" xr:uid="{9460C487-FB9F-432D-B8BA-58C64B66EF9C}"/>
    <cellStyle name="Currency 5 3 5 3 2" xfId="18088" xr:uid="{F4EF039A-E7C5-446C-85C1-54823D809576}"/>
    <cellStyle name="Currency 5 3 5 4" xfId="10541" xr:uid="{76470AA5-DD44-48EC-BF0C-40932FC056F6}"/>
    <cellStyle name="Currency 5 3 5 4 2" xfId="20921" xr:uid="{3D8BF286-0DD9-4AB7-85AA-76A759003684}"/>
    <cellStyle name="Currency 5 3 5 5" xfId="22928" xr:uid="{EB799ACC-0960-4BBD-AFBD-116C4BD090D4}"/>
    <cellStyle name="Currency 5 3 5 6" xfId="12971" xr:uid="{15AE4B7D-C61A-47C5-9B30-FD9BCA05DBB6}"/>
    <cellStyle name="Currency 5 3 6" xfId="2300" xr:uid="{00000000-0005-0000-0000-0000D8020000}"/>
    <cellStyle name="Currency 5 3 6 2" xfId="7427" xr:uid="{37D454D2-98EC-4ECA-875B-525C939A12B9}"/>
    <cellStyle name="Currency 5 3 6 2 2" xfId="17807" xr:uid="{FD2A3EEF-D7B3-4708-9FF7-7DBA0EEEC3A6}"/>
    <cellStyle name="Currency 5 3 6 3" xfId="10260" xr:uid="{66DE0595-77D0-44E2-BBAB-22A938590D29}"/>
    <cellStyle name="Currency 5 3 6 3 2" xfId="20640" xr:uid="{5A5654FD-D243-4742-BB0B-511AAA74AA3D}"/>
    <cellStyle name="Currency 5 3 6 4" xfId="24667" xr:uid="{953EE173-511B-4B9D-A92A-2D18C7063975}"/>
    <cellStyle name="Currency 5 3 6 5" xfId="28652" xr:uid="{8A1E049F-A38F-4793-A084-89101582F1E5}"/>
    <cellStyle name="Currency 5 3 6 6" xfId="14974" xr:uid="{A75CB0B2-BEB0-40BE-BC81-57A1FBA3825F}"/>
    <cellStyle name="Currency 5 3 7" xfId="3831" xr:uid="{4F7D27AA-E36A-485B-B1CA-FAD81716445B}"/>
    <cellStyle name="Currency 5 3 7 2" xfId="8664" xr:uid="{CA439490-CAC7-4667-8AAC-FC5DAB444913}"/>
    <cellStyle name="Currency 5 3 7 2 2" xfId="19044" xr:uid="{CA2B8348-30AA-4FB0-AE43-CECC40FCD663}"/>
    <cellStyle name="Currency 5 3 7 3" xfId="11497" xr:uid="{B425CEAF-FDE3-4E01-8713-78F3DCD91BC4}"/>
    <cellStyle name="Currency 5 3 7 3 2" xfId="21877" xr:uid="{D7EFDDC8-32C9-4BC3-A30B-61BCCA7B0596}"/>
    <cellStyle name="Currency 5 3 7 4" xfId="26161" xr:uid="{02640B68-3BEC-48B3-AC71-22D042167650}"/>
    <cellStyle name="Currency 5 3 7 5" xfId="25942" xr:uid="{B7C5EF07-BCE7-453B-898D-822557617857}"/>
    <cellStyle name="Currency 5 3 7 6" xfId="16211" xr:uid="{E8BDBC14-C79C-495C-87FC-BF87E75E23FC}"/>
    <cellStyle name="Currency 5 3 8" xfId="4976" xr:uid="{72549817-FBAA-4BE4-BCFB-74426F487CE8}"/>
    <cellStyle name="Currency 5 3 8 2" xfId="14271" xr:uid="{84018680-E061-4D9B-B808-5B964A2F0278}"/>
    <cellStyle name="Currency 5 3 9" xfId="6724" xr:uid="{7F742B85-07C3-4481-90BB-0054BDEEFD95}"/>
    <cellStyle name="Currency 5 3 9 2" xfId="17104" xr:uid="{86DC57A8-873C-436C-A7EF-6D6D1E4794F1}"/>
    <cellStyle name="Currency 5 4" xfId="595" xr:uid="{00000000-0005-0000-0000-0000F2030000}"/>
    <cellStyle name="Currency 5 4 10" xfId="12690" xr:uid="{91FE20A7-7F48-4F48-AD49-63CAB8CF3EEC}"/>
    <cellStyle name="Currency 5 4 2" xfId="1977" xr:uid="{00000000-0005-0000-0000-0000F3030000}"/>
    <cellStyle name="Currency 5 4 2 2" xfId="3114" xr:uid="{00000000-0005-0000-0000-0000DF020000}"/>
    <cellStyle name="Currency 5 4 2 2 2" xfId="8194" xr:uid="{608C7477-457B-446D-B4DA-1DE51946CB0C}"/>
    <cellStyle name="Currency 5 4 2 2 2 2" xfId="28860" xr:uid="{E574C560-A659-49CE-8A64-D1A07C293872}"/>
    <cellStyle name="Currency 5 4 2 2 2 3" xfId="27736" xr:uid="{A8559155-7CA4-4F41-9566-ACCBE439BD16}"/>
    <cellStyle name="Currency 5 4 2 2 2 4" xfId="18574" xr:uid="{326B5A18-FE67-48F1-857D-9002C90345F5}"/>
    <cellStyle name="Currency 5 4 2 2 3" xfId="11027" xr:uid="{92F448A3-E2F1-491A-BEB4-F0D29626B307}"/>
    <cellStyle name="Currency 5 4 2 2 3 2" xfId="21407" xr:uid="{8E9DA054-293F-4B35-9F07-D93D74CA882A}"/>
    <cellStyle name="Currency 5 4 2 2 4" xfId="23746" xr:uid="{0CC4DA2D-40A8-4977-A8A0-7877AAC19348}"/>
    <cellStyle name="Currency 5 4 2 2 5" xfId="15741" xr:uid="{A7D646FF-DCED-4ADD-A46C-B4FB30D778F5}"/>
    <cellStyle name="Currency 5 4 2 3" xfId="3641" xr:uid="{00000000-0005-0000-0000-0000F3030000}"/>
    <cellStyle name="Currency 5 4 2 4" xfId="5714" xr:uid="{671213EE-3688-4CDB-B942-51A717C3AE88}"/>
    <cellStyle name="Currency 5 4 2 4 2" xfId="29783" xr:uid="{19716B96-BD5D-41F7-9047-88F0E9D8F84C}"/>
    <cellStyle name="Currency 5 4 2 5" xfId="22822" xr:uid="{93D8A375-BAFB-437F-86FC-856A9BB2B527}"/>
    <cellStyle name="Currency 5 4 2 6" xfId="13634" xr:uid="{59CC9632-D058-4580-807A-C5EA2077C297}"/>
    <cellStyle name="Currency 5 4 3" xfId="1978" xr:uid="{00000000-0005-0000-0000-0000F4030000}"/>
    <cellStyle name="Currency 5 4 3 2" xfId="2698" xr:uid="{00000000-0005-0000-0000-0000E0020000}"/>
    <cellStyle name="Currency 5 4 3 2 2" xfId="7822" xr:uid="{9341D43D-1C0E-42BD-9D8B-CA18E72E65F2}"/>
    <cellStyle name="Currency 5 4 3 2 2 2" xfId="18202" xr:uid="{EB82C059-FCC5-413A-933D-7D4E33815D96}"/>
    <cellStyle name="Currency 5 4 3 2 3" xfId="10655" xr:uid="{B84212C0-4E2C-4BC6-AF4A-87BB56C1A2BC}"/>
    <cellStyle name="Currency 5 4 3 2 3 2" xfId="21035" xr:uid="{0E5706C4-251B-4ACD-847A-54DAED91BE3A}"/>
    <cellStyle name="Currency 5 4 3 2 4" xfId="15369" xr:uid="{1DDD8357-BD14-4A90-A5B6-F047397DF222}"/>
    <cellStyle name="Currency 5 4 3 2 5" xfId="30459" xr:uid="{C4BF89D7-9F8D-4225-9959-7ECED6738608}"/>
    <cellStyle name="Currency 5 4 3 3" xfId="2075" xr:uid="{00000000-0005-0000-0000-0000F4030000}"/>
    <cellStyle name="Currency 5 4 3 4" xfId="5715" xr:uid="{C626BE1A-2589-41B4-9BF0-6DAE18296A2F}"/>
    <cellStyle name="Currency 5 4 3 4 2" xfId="29761" xr:uid="{0D89A086-9FE6-4E3D-B526-1494DED2FF2F}"/>
    <cellStyle name="Currency 5 4 3 5" xfId="24140" xr:uid="{A701F4B5-A178-4B62-9F6D-3F10986EB839}"/>
    <cellStyle name="Currency 5 4 3 6" xfId="13116" xr:uid="{016BC64A-2097-4BBD-A94A-7AB945153B0D}"/>
    <cellStyle name="Currency 5 4 4" xfId="1976" xr:uid="{00000000-0005-0000-0000-0000F5030000}"/>
    <cellStyle name="Currency 5 4 4 2" xfId="4686" xr:uid="{4A9AF939-667D-426D-BF72-468498A1B299}"/>
    <cellStyle name="Currency 5 4 4 2 2" xfId="9418" xr:uid="{DCC31A4E-62FC-4BBF-B111-099F2404D1D3}"/>
    <cellStyle name="Currency 5 4 4 2 2 2" xfId="19798" xr:uid="{1A9D43C8-75CA-4A65-86DA-6C19B5A8B3C2}"/>
    <cellStyle name="Currency 5 4 4 2 3" xfId="12251" xr:uid="{A6A378A7-7F53-4A49-B81B-6D854337725F}"/>
    <cellStyle name="Currency 5 4 4 2 3 2" xfId="22631" xr:uid="{036EA76D-6C2F-4A47-BAFD-8A3C8A6EB59F}"/>
    <cellStyle name="Currency 5 4 4 2 4" xfId="26956" xr:uid="{A643EE9A-7110-41F1-BE5E-9E5F937DAD2E}"/>
    <cellStyle name="Currency 5 4 4 2 5" xfId="27889" xr:uid="{B1C1B6A2-8145-467F-BFC5-731084B68B53}"/>
    <cellStyle name="Currency 5 4 4 2 6" xfId="16965" xr:uid="{FAF55C85-0749-4872-95DC-8EF33A3C598C}"/>
    <cellStyle name="Currency 5 4 4 3" xfId="25437" xr:uid="{CA55A9C6-C83B-4E04-9403-84DCF3766DC3}"/>
    <cellStyle name="Currency 5 4 5" xfId="4142" xr:uid="{4351797D-9F35-45B9-A501-D6C8B37865AB}"/>
    <cellStyle name="Currency 5 4 5 2" xfId="8914" xr:uid="{58F36EE9-2E46-479C-9774-5A44F1F69E95}"/>
    <cellStyle name="Currency 5 4 5 2 2" xfId="29015" xr:uid="{2A89CA53-4B3E-48BB-BFC5-A31C57775E4F}"/>
    <cellStyle name="Currency 5 4 5 2 3" xfId="27420" xr:uid="{9F5A11DB-F689-4946-97CF-E74A490888DF}"/>
    <cellStyle name="Currency 5 4 5 2 4" xfId="19294" xr:uid="{8310129C-6CF4-4DC5-AFA2-A7C7B72CA879}"/>
    <cellStyle name="Currency 5 4 5 2 5" xfId="31022" xr:uid="{FA1B9D74-2E46-4D44-8B9F-96DCD9E4367B}"/>
    <cellStyle name="Currency 5 4 5 3" xfId="11747" xr:uid="{EA5370BB-422B-45AF-91B1-117312D9EF82}"/>
    <cellStyle name="Currency 5 4 5 3 2" xfId="22127" xr:uid="{4FB895CC-5250-42D6-B349-900B7EC8493D}"/>
    <cellStyle name="Currency 5 4 5 4" xfId="25807" xr:uid="{1B0D57D7-4222-41ED-906A-604F94DFF6BF}"/>
    <cellStyle name="Currency 5 4 5 5" xfId="16461" xr:uid="{89F97546-8E0D-4D87-BD1D-2D9C95D03802}"/>
    <cellStyle name="Currency 5 4 6" xfId="4977" xr:uid="{05AA86AA-B956-4C7D-A85F-E71ECC7E3D77}"/>
    <cellStyle name="Currency 5 4 6 2" xfId="27406" xr:uid="{1D6F3CF0-6FC0-4471-864E-B6327B69F8F3}"/>
    <cellStyle name="Currency 5 4 6 3" xfId="28474" xr:uid="{7FB88171-DFFE-466B-8BFD-5009AC714BDE}"/>
    <cellStyle name="Currency 5 4 6 4" xfId="14272" xr:uid="{7F2B38FB-4F6E-42CE-8FAB-D074634CBA5E}"/>
    <cellStyle name="Currency 5 4 7" xfId="6725" xr:uid="{F09D6F83-2D9D-49C9-A0DD-63FB6631CDAF}"/>
    <cellStyle name="Currency 5 4 7 2" xfId="27470" xr:uid="{3E163E22-5C8D-462B-A9C0-375C535D2B24}"/>
    <cellStyle name="Currency 5 4 7 3" xfId="26589" xr:uid="{FFE8322E-E7E0-4E1B-94B0-854A7D0E1DC2}"/>
    <cellStyle name="Currency 5 4 7 4" xfId="17105" xr:uid="{3FDF2449-9107-48F9-AB7E-CCFE792520C0}"/>
    <cellStyle name="Currency 5 4 8" xfId="9558" xr:uid="{FFB26C31-5CDB-487B-B8B5-EA32DD2E44C9}"/>
    <cellStyle name="Currency 5 4 8 2" xfId="19938" xr:uid="{5F7B9E25-5849-4F68-B7D7-0E93C280E9FF}"/>
    <cellStyle name="Currency 5 4 9" xfId="24091" xr:uid="{0C8BFE14-6BAD-41F0-B421-3FE0ED6862E4}"/>
    <cellStyle name="Currency 5 5" xfId="596" xr:uid="{00000000-0005-0000-0000-0000F6030000}"/>
    <cellStyle name="Currency 5 5 10" xfId="13635" xr:uid="{C24FF668-0F55-4C40-B058-589BF35CA821}"/>
    <cellStyle name="Currency 5 5 2" xfId="1980" xr:uid="{00000000-0005-0000-0000-0000F7030000}"/>
    <cellStyle name="Currency 5 5 2 2" xfId="25668" xr:uid="{790EC5A2-5E7E-41A1-9E04-568B7350D030}"/>
    <cellStyle name="Currency 5 5 2 2 2" xfId="29791" xr:uid="{1F4A1241-11FA-4754-B428-B23B31049367}"/>
    <cellStyle name="Currency 5 5 2 2 2 2" xfId="30905" xr:uid="{80A3C272-8E3F-47B7-88D9-24B437AF7685}"/>
    <cellStyle name="Currency 5 5 2 3" xfId="23371" xr:uid="{B1715BAC-BC59-417D-8714-CAE2DF61EF57}"/>
    <cellStyle name="Currency 5 5 2 4" xfId="30069"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8" xr:uid="{9F8D59D1-09B3-40C2-8B8B-F268F51DD1BB}"/>
    <cellStyle name="Currency 5 5 5 2 2" xfId="19588" xr:uid="{E3D20698-26E1-4A07-B56F-F00E9B23B379}"/>
    <cellStyle name="Currency 5 5 5 2 3" xfId="31102" xr:uid="{B937916B-8AE6-4502-9C61-03713E9CBD21}"/>
    <cellStyle name="Currency 5 5 5 2 4" xfId="30904" xr:uid="{4ACA4BB3-F1EB-41B8-9D97-8BA7228130D4}"/>
    <cellStyle name="Currency 5 5 5 3" xfId="12041" xr:uid="{F5B7CD9A-2460-4120-9BDA-946B16A1F489}"/>
    <cellStyle name="Currency 5 5 5 3 2" xfId="22421" xr:uid="{49C8612A-B147-4726-9FC5-A28CE79D1144}"/>
    <cellStyle name="Currency 5 5 5 4" xfId="16755" xr:uid="{04719F41-4A62-4119-84DB-2843D9CB414A}"/>
    <cellStyle name="Currency 5 5 6" xfId="4978" xr:uid="{1AAFD49D-1AC0-435F-A1BE-BB2B4E0816E8}"/>
    <cellStyle name="Currency 5 5 6 2" xfId="14273" xr:uid="{1DB61BD0-C769-437A-BCF9-6F8208D65BA2}"/>
    <cellStyle name="Currency 5 5 7" xfId="6726" xr:uid="{76D83108-19A4-4119-B570-B4BB73744FC8}"/>
    <cellStyle name="Currency 5 5 7 2" xfId="17106" xr:uid="{3F366261-FB4D-4435-85E6-7F4A971C6329}"/>
    <cellStyle name="Currency 5 5 8" xfId="9559" xr:uid="{EE655E4D-0198-4FDF-B8D8-1829D78D95FE}"/>
    <cellStyle name="Currency 5 5 8 2" xfId="19939" xr:uid="{88DD83A9-4B72-41FF-83A9-1B6BD2B45F06}"/>
    <cellStyle name="Currency 5 5 9" xfId="24977" xr:uid="{8A0125E3-2A7B-4AD7-91C0-3A287C64D067}"/>
    <cellStyle name="Currency 5 6" xfId="1982" xr:uid="{00000000-0005-0000-0000-0000FA030000}"/>
    <cellStyle name="Currency 5 6 2" xfId="2887" xr:uid="{00000000-0005-0000-0000-0000E2020000}"/>
    <cellStyle name="Currency 5 6 2 2" xfId="8004" xr:uid="{2E193E91-A01E-474F-B187-BDECE44FC3CE}"/>
    <cellStyle name="Currency 5 6 2 2 2" xfId="28210" xr:uid="{14B6FC4E-13C6-486E-BD2F-5876CC7E56F9}"/>
    <cellStyle name="Currency 5 6 2 2 2 2" xfId="31202" xr:uid="{ABAD1DC5-D818-4810-B437-4255C3E9C2B6}"/>
    <cellStyle name="Currency 5 6 2 2 2 3" xfId="30906" xr:uid="{8826BB34-1D56-4F2D-8AA5-9443D9B05EC7}"/>
    <cellStyle name="Currency 5 6 2 2 3" xfId="25936" xr:uid="{7B1B73F0-B870-470B-B1FF-EC0D27148914}"/>
    <cellStyle name="Currency 5 6 2 2 4" xfId="18384" xr:uid="{76291567-BE7E-43A2-82AA-B861F2BCB18B}"/>
    <cellStyle name="Currency 5 6 2 3" xfId="10837" xr:uid="{8F3BAA17-2897-4FC4-B162-B95A2EF15202}"/>
    <cellStyle name="Currency 5 6 2 3 2" xfId="21217" xr:uid="{59BCAAB1-0305-4051-9B80-D7CB1593BCE7}"/>
    <cellStyle name="Currency 5 6 2 4" xfId="24077" xr:uid="{F76CEBF8-4834-40F1-A0A9-6F44D2561F5C}"/>
    <cellStyle name="Currency 5 6 2 5" xfId="15551" xr:uid="{42E59D82-A4BB-4E12-8D3B-A7ADF868AE10}"/>
    <cellStyle name="Currency 5 6 3" xfId="3690" xr:uid="{00000000-0005-0000-0000-0000FA030000}"/>
    <cellStyle name="Currency 5 6 4" xfId="5716" xr:uid="{44AFBA4B-F3DA-45E7-8031-F5B823D74560}"/>
    <cellStyle name="Currency 5 6 4 2" xfId="29771" xr:uid="{05354970-BE85-4C7B-82A1-A927A75CB5E7}"/>
    <cellStyle name="Currency 5 6 5" xfId="24382" xr:uid="{CEE84C07-4DD9-4E37-9909-5EA26BFF24D9}"/>
    <cellStyle name="Currency 5 6 6" xfId="13388" xr:uid="{FE2E4751-23A1-443E-A06D-B4B73D4BD3D1}"/>
    <cellStyle name="Currency 5 7" xfId="1983" xr:uid="{00000000-0005-0000-0000-0000FB030000}"/>
    <cellStyle name="Currency 5 7 2" xfId="2480" xr:uid="{00000000-0005-0000-0000-0000E3020000}"/>
    <cellStyle name="Currency 5 7 2 2" xfId="7605" xr:uid="{81B6ED4A-CE42-4A61-BC5D-69B84F9C950A}"/>
    <cellStyle name="Currency 5 7 2 2 2" xfId="17985" xr:uid="{EC1E4757-EBAC-4784-BD20-FAE4953C5107}"/>
    <cellStyle name="Currency 5 7 2 3" xfId="10438" xr:uid="{D96C0D71-7FB5-47A8-A8D2-DFF0C562FC28}"/>
    <cellStyle name="Currency 5 7 2 3 2" xfId="20818" xr:uid="{5704FB28-4B0F-4916-BAB8-DD4E455FE1C1}"/>
    <cellStyle name="Currency 5 7 2 4" xfId="28060" xr:uid="{176DABD7-062A-41D4-A3E9-5125FE11A5A2}"/>
    <cellStyle name="Currency 5 7 2 5" xfId="28111" xr:uid="{089B1CD4-9833-4307-A3A8-197B98A42D20}"/>
    <cellStyle name="Currency 5 7 2 6" xfId="15152" xr:uid="{E7288997-845B-4A37-A39E-CB8CA64486CE}"/>
    <cellStyle name="Currency 5 7 3" xfId="3646" xr:uid="{00000000-0005-0000-0000-0000FB030000}"/>
    <cellStyle name="Currency 5 7 4" xfId="5717" xr:uid="{D5A2B45C-A8A1-436C-867B-5602BB3F9600}"/>
    <cellStyle name="Currency 5 7 4 2" xfId="29866" xr:uid="{78EF0E7C-CE30-48B2-8566-392947B9B818}"/>
    <cellStyle name="Currency 5 7 5" xfId="25197" xr:uid="{F805B778-1D64-4E1D-8196-D016BB112E02}"/>
    <cellStyle name="Currency 5 7 6" xfId="12868" xr:uid="{0768B0B1-F2DF-46EA-BF3F-F005417F30AF}"/>
    <cellStyle name="Currency 5 8" xfId="1963" xr:uid="{00000000-0005-0000-0000-0000FC030000}"/>
    <cellStyle name="Currency 5 8 2" xfId="2174" xr:uid="{00000000-0005-0000-0000-0000CA020000}"/>
    <cellStyle name="Currency 5 8 2 2" xfId="7301" xr:uid="{2BA16162-0B6E-4C20-8A60-28E540FB236F}"/>
    <cellStyle name="Currency 5 8 2 2 2" xfId="17681" xr:uid="{2CEA732B-993F-4E49-B872-4050164EE667}"/>
    <cellStyle name="Currency 5 8 2 3" xfId="10134" xr:uid="{66F8AB2E-3877-4275-A413-CAAED56745D9}"/>
    <cellStyle name="Currency 5 8 2 3 2" xfId="20514" xr:uid="{F81159EA-7D78-4921-A44E-95C8EE2125C2}"/>
    <cellStyle name="Currency 5 8 2 4" xfId="26737" xr:uid="{6FD107C8-114F-437F-825E-FA84EED388ED}"/>
    <cellStyle name="Currency 5 8 2 5" xfId="26489" xr:uid="{D98CFA33-C3DA-4AA7-9704-EC68A6C02AD1}"/>
    <cellStyle name="Currency 5 8 2 6" xfId="14848" xr:uid="{E36A90A7-BB3D-4AB2-AD35-1E4820D63B8B}"/>
    <cellStyle name="Currency 5 8 3" xfId="3698" xr:uid="{00000000-0005-0000-0000-0000FC030000}"/>
    <cellStyle name="Currency 5 8 4" xfId="23105" xr:uid="{CBC88581-24CC-458C-88B9-2467C62CDA1B}"/>
    <cellStyle name="Currency 5 9" xfId="3889" xr:uid="{089FD322-7546-4AC5-8174-2B983C2A3FFE}"/>
    <cellStyle name="Currency 5 9 2" xfId="8721" xr:uid="{46C8EBAA-AF0F-49E2-B11D-4F23B851DDE3}"/>
    <cellStyle name="Currency 5 9 2 2" xfId="19101" xr:uid="{3CB0A62C-3199-451E-93BA-2F628417CE2F}"/>
    <cellStyle name="Currency 5 9 3" xfId="11554" xr:uid="{412B073C-4D5A-4365-8D2A-427813A664D6}"/>
    <cellStyle name="Currency 5 9 3 2" xfId="21934" xr:uid="{380DAE2D-2C25-449B-A3D6-DCB50C838165}"/>
    <cellStyle name="Currency 5 9 4" xfId="26138" xr:uid="{369AE772-9A07-4F68-A207-2E6415819356}"/>
    <cellStyle name="Currency 5 9 5" xfId="25848" xr:uid="{EBFBB05E-9A8E-4913-AC3E-CC6EB926AF5B}"/>
    <cellStyle name="Currency 5 9 6" xfId="16268" xr:uid="{0C6BF226-38BF-43C2-AEDA-7E1BF8DDD751}"/>
    <cellStyle name="Currency 6" xfId="597" xr:uid="{00000000-0005-0000-0000-0000FD030000}"/>
    <cellStyle name="Currency 6 10" xfId="9560" xr:uid="{1EA0F611-3155-48A5-8C31-EEC6CE029B84}"/>
    <cellStyle name="Currency 6 10 2" xfId="19940" xr:uid="{14666BCF-C789-4475-BFDE-8152F12E9745}"/>
    <cellStyle name="Currency 6 11" xfId="23618" xr:uid="{7664BDC0-6195-4172-9E81-37B7AE460F56}"/>
    <cellStyle name="Currency 6 12" xfId="12491" xr:uid="{D12D9897-9D11-4078-925E-AEBA1F89B9F2}"/>
    <cellStyle name="Currency 6 2" xfId="1985" xr:uid="{00000000-0005-0000-0000-0000FE030000}"/>
    <cellStyle name="Currency 6 2 2" xfId="3116" xr:uid="{00000000-0005-0000-0000-0000E6020000}"/>
    <cellStyle name="Currency 6 2 2 2" xfId="6175" xr:uid="{41933847-B37D-4CF3-B1C3-C2A3F0023F76}"/>
    <cellStyle name="Currency 6 2 2 2 2" xfId="25463" xr:uid="{C5B4FCA3-71BB-46EB-B165-796FF42A1962}"/>
    <cellStyle name="Currency 6 2 2 2 2 2" xfId="26041" xr:uid="{49327C3C-5CC5-4E00-A2C7-077FC4F6646A}"/>
    <cellStyle name="Currency 6 2 2 2 2 3" xfId="31159" xr:uid="{7174CBCE-36C5-49A4-8A6A-16D407A6799D}"/>
    <cellStyle name="Currency 6 2 2 2 3" xfId="27793" xr:uid="{F7BA3B34-2026-45D8-BC9D-A78B757B57CC}"/>
    <cellStyle name="Currency 6 2 2 2 4" xfId="15743" xr:uid="{96897134-F6B2-40EC-9D96-14782BAB8DB0}"/>
    <cellStyle name="Currency 6 2 2 3" xfId="8196" xr:uid="{935FC321-B1BF-4E0C-9691-C96009EC3645}"/>
    <cellStyle name="Currency 6 2 2 3 2" xfId="18576" xr:uid="{41DDD923-352C-4561-812D-9F1C77F6D68A}"/>
    <cellStyle name="Currency 6 2 2 4" xfId="11029" xr:uid="{12F3EE4D-909E-4E6C-BAB4-2A665E6B37D7}"/>
    <cellStyle name="Currency 6 2 2 4 2" xfId="21409" xr:uid="{B12CEDAB-C56F-4467-9B7D-62209E82D808}"/>
    <cellStyle name="Currency 6 2 2 5" xfId="24480" xr:uid="{B9ABA610-844E-4614-BED9-97A27F232E46}"/>
    <cellStyle name="Currency 6 2 2 5 2" xfId="30089" xr:uid="{0BC24850-1976-4B8D-9771-DD8AE4D32C86}"/>
    <cellStyle name="Currency 6 2 2 6" xfId="28367" xr:uid="{EBCA16AE-96D4-488D-A986-859CC7AA8139}"/>
    <cellStyle name="Currency 6 2 2 7" xfId="13637" xr:uid="{C0201F41-C9BE-43C8-A20F-53347090CEC1}"/>
    <cellStyle name="Currency 6 2 3" xfId="2702" xr:uid="{00000000-0005-0000-0000-0000E5020000}"/>
    <cellStyle name="Currency 6 2 3 2" xfId="7826" xr:uid="{F41249D0-7A9D-49D8-B97E-C71575881320}"/>
    <cellStyle name="Currency 6 2 3 2 2" xfId="27036" xr:uid="{C6DBE360-F8D9-4524-8089-2596FC9BD3A5}"/>
    <cellStyle name="Currency 6 2 3 2 3" xfId="28226" xr:uid="{D945A51B-627C-432C-82FB-D3AEB4B6BA7C}"/>
    <cellStyle name="Currency 6 2 3 2 4" xfId="18206" xr:uid="{E8D108F8-6C70-4CA6-BB20-483DC8D21A83}"/>
    <cellStyle name="Currency 6 2 3 3" xfId="10659" xr:uid="{EA5F64A1-BB6C-4133-87BA-209B1E04BE7A}"/>
    <cellStyle name="Currency 6 2 3 3 2" xfId="21039" xr:uid="{2209A6D1-CB4E-49BC-BE78-A9256B537895}"/>
    <cellStyle name="Currency 6 2 3 4" xfId="24804" xr:uid="{90B1C746-CEC8-4244-AC5B-0741602C24AB}"/>
    <cellStyle name="Currency 6 2 3 5" xfId="15373" xr:uid="{932ADFCE-F4FC-461A-828F-1AE3D6AE8352}"/>
    <cellStyle name="Currency 6 2 4" xfId="3654" xr:uid="{00000000-0005-0000-0000-0000FE030000}"/>
    <cellStyle name="Currency 6 2 4 2" xfId="28453" xr:uid="{63F8D999-7F7B-4DAE-890C-454CEE7A69B1}"/>
    <cellStyle name="Currency 6 2 4 3" xfId="25893" xr:uid="{7C3EFCC2-60A4-44AB-9B00-3C8AEB3CC08F}"/>
    <cellStyle name="Currency 6 2 5" xfId="4279" xr:uid="{0A54B1B6-D5EC-4B60-8488-8E844F69E768}"/>
    <cellStyle name="Currency 6 2 5 2" xfId="9051" xr:uid="{96D08450-67FA-427F-A700-EE2FA7C1E6D0}"/>
    <cellStyle name="Currency 6 2 5 2 2" xfId="19431" xr:uid="{8B446E14-3E80-406E-AB72-E793AB585FB6}"/>
    <cellStyle name="Currency 6 2 5 2 3" xfId="31055" xr:uid="{5A5FF8E9-866E-408A-B46E-C2931AFFF820}"/>
    <cellStyle name="Currency 6 2 5 2 4" xfId="30908" xr:uid="{BE2DD6EC-46BA-44B9-B70A-5F3A211DC23A}"/>
    <cellStyle name="Currency 6 2 5 3" xfId="11884" xr:uid="{6FED515D-769D-402D-BE61-E7E5C151CA14}"/>
    <cellStyle name="Currency 6 2 5 3 2" xfId="22264" xr:uid="{77DDBDA7-10D1-494E-853A-E3E54A80E644}"/>
    <cellStyle name="Currency 6 2 5 4" xfId="26218" xr:uid="{F88209D4-2611-4A4D-80C0-183001678291}"/>
    <cellStyle name="Currency 6 2 5 5" xfId="27665" xr:uid="{EDFDCC1C-357B-436A-9571-FC29BC349F21}"/>
    <cellStyle name="Currency 6 2 5 6" xfId="16598" xr:uid="{689D998D-21E7-44E1-B5E5-EEF577F2B970}"/>
    <cellStyle name="Currency 6 2 6" xfId="5719" xr:uid="{211A447E-EC8D-47DF-A862-D72C839427FA}"/>
    <cellStyle name="Currency 6 2 6 2" xfId="29731" xr:uid="{CA4427FA-A10B-4481-823D-5EF31B041201}"/>
    <cellStyle name="Currency 6 2 6 2 2" xfId="30997" xr:uid="{EF69C268-86AE-4EDB-AC7E-3233C401BC61}"/>
    <cellStyle name="Currency 6 2 7" xfId="24757" xr:uid="{E9123834-46AB-4CF8-ABC6-146C5D9A9E59}"/>
    <cellStyle name="Currency 6 2 8" xfId="13120" xr:uid="{AF98AD0D-47DC-446A-B679-F04EDFEFA06F}"/>
    <cellStyle name="Currency 6 2 9" xfId="29997" xr:uid="{9296D3E2-4786-402C-9F10-BE45CC94E49E}"/>
    <cellStyle name="Currency 6 3" xfId="1986" xr:uid="{00000000-0005-0000-0000-0000FF030000}"/>
    <cellStyle name="Currency 6 3 2" xfId="3117" xr:uid="{00000000-0005-0000-0000-0000E7020000}"/>
    <cellStyle name="Currency 6 3 2 2" xfId="8197" xr:uid="{A42269E5-EF6D-4546-883F-087D96D68D71}"/>
    <cellStyle name="Currency 6 3 2 2 2" xfId="28862" xr:uid="{D8DF697A-1BCE-42F1-B1E7-69818B45F003}"/>
    <cellStyle name="Currency 6 3 2 2 3" xfId="27522" xr:uid="{01BC7D5D-223E-4CAC-ACAC-DEE3D97D95FD}"/>
    <cellStyle name="Currency 6 3 2 2 4" xfId="18577" xr:uid="{BAFB95C7-D894-4254-9F23-CC8D8627E608}"/>
    <cellStyle name="Currency 6 3 2 3" xfId="11030" xr:uid="{DB002C45-3523-403B-92E9-95BAF0B84C52}"/>
    <cellStyle name="Currency 6 3 2 3 2" xfId="21410" xr:uid="{97F49ADB-395D-4F19-8B4A-AA2DD331D327}"/>
    <cellStyle name="Currency 6 3 2 4" xfId="23411" xr:uid="{331CA974-3839-4E27-88BD-C4F3536B56DC}"/>
    <cellStyle name="Currency 6 3 2 5" xfId="15744" xr:uid="{3D44AFBD-6996-4D3D-9D97-27BC1D839A73}"/>
    <cellStyle name="Currency 6 3 3" xfId="3547" xr:uid="{00000000-0005-0000-0000-0000FF030000}"/>
    <cellStyle name="Currency 6 3 4" xfId="4437" xr:uid="{ED58BECA-A716-49F3-8373-3BDA6CD396BE}"/>
    <cellStyle name="Currency 6 3 4 2" xfId="9209" xr:uid="{F7AB1362-96BC-4846-AC98-58AA61C4ADF0}"/>
    <cellStyle name="Currency 6 3 4 2 2" xfId="19589" xr:uid="{2416904C-F46A-405C-9FE3-E739BF625B09}"/>
    <cellStyle name="Currency 6 3 4 2 3" xfId="31103" xr:uid="{7343AD9B-9F62-4FE0-BEFA-F619984343F2}"/>
    <cellStyle name="Currency 6 3 4 2 4" xfId="30909" xr:uid="{B5D80BAF-81AD-475A-AFB2-441CB8F3FF0E}"/>
    <cellStyle name="Currency 6 3 4 3" xfId="12042" xr:uid="{808FC44F-BE7D-400B-865D-37EAC5AE0468}"/>
    <cellStyle name="Currency 6 3 4 3 2" xfId="22422" xr:uid="{63D3AC90-D885-4124-992E-75268A560771}"/>
    <cellStyle name="Currency 6 3 4 4" xfId="16756" xr:uid="{D834180F-68F2-40D5-B9E3-BE0B0228C591}"/>
    <cellStyle name="Currency 6 3 5" xfId="5720" xr:uid="{216E36E5-E6BE-4018-A098-F238F6D5197E}"/>
    <cellStyle name="Currency 6 3 5 2" xfId="29715" xr:uid="{00913BD0-ABC3-4764-9C14-4A1079851A3F}"/>
    <cellStyle name="Currency 6 3 6" xfId="23592" xr:uid="{816385BB-9A36-41AC-AB41-223E5D48DAF7}"/>
    <cellStyle name="Currency 6 3 7" xfId="13638" xr:uid="{F82B903B-0C41-4CDC-8103-12D78468FD01}"/>
    <cellStyle name="Currency 6 4" xfId="1984" xr:uid="{00000000-0005-0000-0000-000000040000}"/>
    <cellStyle name="Currency 6 4 2" xfId="3115" xr:uid="{00000000-0005-0000-0000-0000E8020000}"/>
    <cellStyle name="Currency 6 4 2 2" xfId="8195" xr:uid="{9CBED767-ABC8-441E-B684-E9B5EBA52657}"/>
    <cellStyle name="Currency 6 4 2 2 2" xfId="28861" xr:uid="{7C250B5E-154C-4DE5-A0CC-D6485A63AF0C}"/>
    <cellStyle name="Currency 6 4 2 2 3" xfId="27792" xr:uid="{167F707A-BFA8-4003-BC7C-34480F30AF81}"/>
    <cellStyle name="Currency 6 4 2 2 4" xfId="18575" xr:uid="{9E96AF3C-CC09-4EC3-A506-996BCEF3600D}"/>
    <cellStyle name="Currency 6 4 2 3" xfId="11028" xr:uid="{E127B122-23EA-477E-A860-ECEA5366CDB4}"/>
    <cellStyle name="Currency 6 4 2 3 2" xfId="21408" xr:uid="{132D29D2-3492-42D0-A488-324147D9FCA5}"/>
    <cellStyle name="Currency 6 4 2 4" xfId="25756" xr:uid="{765C5510-ED98-4DB0-9C6E-A26BCE9DF2E0}"/>
    <cellStyle name="Currency 6 4 2 5" xfId="15742" xr:uid="{48F901EA-C6B5-43C6-9851-A3444CE29B6A}"/>
    <cellStyle name="Currency 6 4 3" xfId="3552" xr:uid="{00000000-0005-0000-0000-000000040000}"/>
    <cellStyle name="Currency 6 4 4" xfId="5718" xr:uid="{11FA6911-EB75-43D7-84D4-A0499B2EEBBB}"/>
    <cellStyle name="Currency 6 4 4 2" xfId="29977" xr:uid="{AF218B08-8952-477D-9428-2F58BAAF89AB}"/>
    <cellStyle name="Currency 6 4 5" xfId="24859" xr:uid="{5F7FD4A1-DB18-425B-B6D1-66A6965E70C1}"/>
    <cellStyle name="Currency 6 4 6" xfId="13636" xr:uid="{6DF1BF81-40CD-468A-B241-4518F1185C6D}"/>
    <cellStyle name="Currency 6 5" xfId="2654" xr:uid="{00000000-0005-0000-0000-0000E9020000}"/>
    <cellStyle name="Currency 6 5 2" xfId="5914" xr:uid="{884454CE-9BB5-4952-A318-76C10FC2969B}"/>
    <cellStyle name="Currency 6 5 2 2" xfId="27782" xr:uid="{4FDB38CB-03AA-42FF-B207-98D7582340D6}"/>
    <cellStyle name="Currency 6 5 2 3" xfId="28531" xr:uid="{A6A2558C-E1CD-4C2B-9176-8E13D2286CC5}"/>
    <cellStyle name="Currency 6 5 2 4" xfId="15326" xr:uid="{D9FDA700-08F4-4C71-93E9-9407BC6B886E}"/>
    <cellStyle name="Currency 6 5 3" xfId="7779" xr:uid="{F2FAB7B5-F236-4DC4-B28B-3A6854E4B875}"/>
    <cellStyle name="Currency 6 5 3 2" xfId="18159" xr:uid="{0C874C31-2A39-405A-A16A-A06F88C1AC35}"/>
    <cellStyle name="Currency 6 5 4" xfId="10612" xr:uid="{CB2DA553-5D06-48A8-AB3B-AACFD3650070}"/>
    <cellStyle name="Currency 6 5 4 2" xfId="20992" xr:uid="{1403120B-21CB-46E2-9B76-9DD978DC38D4}"/>
    <cellStyle name="Currency 6 5 5" xfId="24612" xr:uid="{67F13161-25AE-4408-95FE-08905A1D8AA1}"/>
    <cellStyle name="Currency 6 5 6" xfId="13056" xr:uid="{E9754CFD-B7FF-45FA-A0ED-3474F3A0F8F5}"/>
    <cellStyle name="Currency 6 6" xfId="2259" xr:uid="{00000000-0005-0000-0000-0000E4020000}"/>
    <cellStyle name="Currency 6 6 2" xfId="7386" xr:uid="{7C3D1EAE-4B6B-474E-9444-4BA9474956D4}"/>
    <cellStyle name="Currency 6 6 2 2" xfId="17766" xr:uid="{7157F5A0-44A1-4505-AA98-97C60BBF8A9B}"/>
    <cellStyle name="Currency 6 6 3" xfId="10219" xr:uid="{2FF151E0-A286-4D71-B98D-0244C7A48819}"/>
    <cellStyle name="Currency 6 6 3 2" xfId="20599" xr:uid="{B845B794-5689-492F-9725-A7C4850136EE}"/>
    <cellStyle name="Currency 6 6 4" xfId="24752" xr:uid="{ECD448A1-191F-40A2-AC56-85EC7F255739}"/>
    <cellStyle name="Currency 6 6 5" xfId="27106" xr:uid="{E7222C6F-38D4-4265-BAD5-F6A728370D82}"/>
    <cellStyle name="Currency 6 6 6" xfId="14933" xr:uid="{9160889B-8DC8-4D98-822E-48072C4B21D1}"/>
    <cellStyle name="Currency 6 7" xfId="3878" xr:uid="{360D4F66-F527-41D6-8F24-FCC5A5565C18}"/>
    <cellStyle name="Currency 6 7 2" xfId="8710" xr:uid="{17793515-7535-4B1E-AA90-9C7F622372E0}"/>
    <cellStyle name="Currency 6 7 2 2" xfId="19090" xr:uid="{04A3C4D1-648D-45E3-9B5E-0D47174CAAE3}"/>
    <cellStyle name="Currency 6 7 2 3" xfId="31004" xr:uid="{975FE8FC-D74B-4BAB-BB02-E6313F0E9F56}"/>
    <cellStyle name="Currency 6 7 2 4" xfId="30907" xr:uid="{8B99E9DC-DF10-4D98-B2A7-FC4E44B23349}"/>
    <cellStyle name="Currency 6 7 3" xfId="11543" xr:uid="{8A54C42F-7E13-48C8-80EA-59EB08013AEF}"/>
    <cellStyle name="Currency 6 7 3 2" xfId="21923" xr:uid="{7BBA711C-00CF-466C-9E78-9C3F01AD11AB}"/>
    <cellStyle name="Currency 6 7 4" xfId="26482" xr:uid="{E34036AA-DC09-4709-8C5E-380A56D25544}"/>
    <cellStyle name="Currency 6 7 5" xfId="27946" xr:uid="{467C4526-CA73-4ED5-8981-41B423076598}"/>
    <cellStyle name="Currency 6 7 6" xfId="16257" xr:uid="{7BC8DB39-A4BD-44E8-BB49-CB6E0CA6B3C2}"/>
    <cellStyle name="Currency 6 8" xfId="4979" xr:uid="{B78EC983-8FF8-45D6-A2BE-5944B0A2127E}"/>
    <cellStyle name="Currency 6 8 2" xfId="14274" xr:uid="{457A1028-6AA1-48DA-861B-93D3474006AF}"/>
    <cellStyle name="Currency 6 9" xfId="6727" xr:uid="{FEDA079E-B119-4EF6-B8D5-5B72B9E2447A}"/>
    <cellStyle name="Currency 6 9 2" xfId="17107" xr:uid="{C5054BCD-63D8-4D93-8946-F8D687080C64}"/>
    <cellStyle name="Currency 7" xfId="2688" xr:uid="{00000000-0005-0000-0000-0000EA020000}"/>
    <cellStyle name="Currency 7 2" xfId="3118" xr:uid="{00000000-0005-0000-0000-0000EB020000}"/>
    <cellStyle name="Currency 7 2 2" xfId="6176" xr:uid="{D9E1B83A-3F24-471B-9EDA-B54E6533FE98}"/>
    <cellStyle name="Currency 7 2 2 2" xfId="24684" xr:uid="{CEFCDACB-282E-4FF9-BC48-3099B0FC7EE8}"/>
    <cellStyle name="Currency 7 2 2 2 2" xfId="26464" xr:uid="{A5B4D759-8536-4897-8E66-68106CAB1926}"/>
    <cellStyle name="Currency 7 2 2 2 3" xfId="31154" xr:uid="{A4B65126-91AD-4731-B18E-C941117B3CBF}"/>
    <cellStyle name="Currency 7 2 2 3" xfId="27288" xr:uid="{AB679207-A083-4BDA-AAF7-C356897E6C22}"/>
    <cellStyle name="Currency 7 2 2 4" xfId="15745" xr:uid="{D39065B7-B32F-45CB-83B8-87230959F43A}"/>
    <cellStyle name="Currency 7 2 3" xfId="8198" xr:uid="{3C3DEA77-9252-4CA8-95EE-509344333E7F}"/>
    <cellStyle name="Currency 7 2 3 2" xfId="28863" xr:uid="{68F4C44D-B657-416C-80FC-5D2B8078A738}"/>
    <cellStyle name="Currency 7 2 3 3" xfId="25955" xr:uid="{764CC72C-A203-49F1-83F5-21D1E1AC9C73}"/>
    <cellStyle name="Currency 7 2 3 4" xfId="18578" xr:uid="{46A679A2-A92A-43BF-8655-ACEB4DC7A7E3}"/>
    <cellStyle name="Currency 7 2 4" xfId="11031" xr:uid="{CE58C3F8-7D55-4BB5-BCAF-F941D45451FF}"/>
    <cellStyle name="Currency 7 2 4 2" xfId="21411" xr:uid="{3C7DC662-43E0-46B4-AC8B-4A2C14775DCF}"/>
    <cellStyle name="Currency 7 2 5" xfId="24753" xr:uid="{1744AF6C-B642-4038-B9F9-51CE37983E0F}"/>
    <cellStyle name="Currency 7 2 6" xfId="13639" xr:uid="{C64D0CCC-D5E4-4BBA-8D76-FCFD2937BB16}"/>
    <cellStyle name="Currency 7 2 6 2" xfId="30083" xr:uid="{A2DDCFAE-5DAF-42B0-8BC1-D233D3247146}"/>
    <cellStyle name="Currency 7 3" xfId="4270" xr:uid="{5108D09C-1E19-45C4-93DC-64048A56B178}"/>
    <cellStyle name="Currency 7 3 2" xfId="9042" xr:uid="{8F7597DB-637C-46B3-83BD-6588FA3E34D5}"/>
    <cellStyle name="Currency 7 3 2 2" xfId="29094" xr:uid="{06FC2BF0-EBD5-4CEB-9242-29A9386AB13C}"/>
    <cellStyle name="Currency 7 3 2 3" xfId="28686" xr:uid="{A3FB48B2-3692-4591-8E9F-3E16484E5530}"/>
    <cellStyle name="Currency 7 3 2 4" xfId="19422" xr:uid="{8B236A8B-DEBD-4E86-A4CE-0E6F116B28C3}"/>
    <cellStyle name="Currency 7 3 2 5" xfId="31046" xr:uid="{FF6DB03D-F4BC-4037-887B-3140CF3B8F7C}"/>
    <cellStyle name="Currency 7 3 3" xfId="11875" xr:uid="{C614D5A7-091C-4DD5-BA80-8AEEF15D9816}"/>
    <cellStyle name="Currency 7 3 3 2" xfId="22255" xr:uid="{945F5127-9043-4071-B578-DE8BFB6A1213}"/>
    <cellStyle name="Currency 7 3 4" xfId="24602" xr:uid="{3F6D4EEB-B317-43CE-93BF-EB575C97ED08}"/>
    <cellStyle name="Currency 7 3 5" xfId="16589" xr:uid="{C10B803F-9C27-4444-8090-74F8AD11404E}"/>
    <cellStyle name="Currency 7 4" xfId="5921" xr:uid="{888BDFFC-D2BF-45F4-A2B0-4399EE5C49DE}"/>
    <cellStyle name="Currency 7 4 2" xfId="25903" xr:uid="{3BF6F9AB-DC2E-447F-A41D-2567B62C22C6}"/>
    <cellStyle name="Currency 7 4 3" xfId="28061" xr:uid="{AA463E49-7A22-4909-979B-7CAF52DEDD91}"/>
    <cellStyle name="Currency 7 4 4" xfId="15359" xr:uid="{F3E089C9-EB82-4D8E-A808-DBDDFDF0CBC6}"/>
    <cellStyle name="Currency 7 5" xfId="7812" xr:uid="{6050E524-E0E1-4F67-919D-9C66FA0948FE}"/>
    <cellStyle name="Currency 7 5 2" xfId="28083" xr:uid="{A188E16C-5F3D-4633-9AD1-4AE3F6637154}"/>
    <cellStyle name="Currency 7 5 3" xfId="27116" xr:uid="{9FBEB50B-1AEB-4BCF-8344-A76646EF3686}"/>
    <cellStyle name="Currency 7 5 4" xfId="18192" xr:uid="{C204D0C8-FB98-404D-9491-702EDA690BB0}"/>
    <cellStyle name="Currency 7 6" xfId="10645" xr:uid="{6C513F88-72EA-4351-861A-D129ADD4254E}"/>
    <cellStyle name="Currency 7 6 2" xfId="21025" xr:uid="{FEDA0071-305A-4ED3-9BCA-BD38BD64DF1D}"/>
    <cellStyle name="Currency 7 7" xfId="23841" xr:uid="{18EA0297-8161-4A87-A071-53E82500C750}"/>
    <cellStyle name="Currency 7 8" xfId="24055" xr:uid="{D9559532-AA1D-410A-986C-78FAAC4D8BA3}"/>
    <cellStyle name="Currency 7 8 2" xfId="29984" xr:uid="{38CCC4F8-3A05-4E8F-A88E-F9A4A5382814}"/>
    <cellStyle name="Currency 7 9" xfId="13101" xr:uid="{30FB82D5-F473-4E05-BB1D-109AEF4101FC}"/>
    <cellStyle name="Currency 8" xfId="4934" xr:uid="{F197CEBD-2C5D-4CBF-9D96-43D31DB105BC}"/>
    <cellStyle name="Currency 8 2" xfId="25601" xr:uid="{0A3EC9D9-FE1A-46FC-829B-E8E11294A4C2}"/>
    <cellStyle name="Currency 8 3" xfId="14226" xr:uid="{12253B7A-9A70-4C29-8C8E-F200B7DAA98B}"/>
    <cellStyle name="Currency 8 4" xfId="30929" xr:uid="{D45966F1-6C24-42C2-8D71-F9FB2965BA9E}"/>
    <cellStyle name="Currency 9" xfId="6679" xr:uid="{92AD7E56-FF09-4440-B173-1094A71FB0D3}"/>
    <cellStyle name="Currency 9 2" xfId="17059"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5" builtinId="53" customBuiltin="1"/>
    <cellStyle name="Explanatory Text 2" xfId="29552" xr:uid="{B4576BC8-55D4-46C7-856A-8A52C91891FA}"/>
    <cellStyle name="FundHeaderRowCol.*" xfId="12313" xr:uid="{30107591-BA76-4D19-A887-3FEAE1650577}"/>
    <cellStyle name="FundHeaderRowCol.1" xfId="12314" xr:uid="{00EFF92D-2F4D-4486-B652-96404B414C85}"/>
    <cellStyle name="FundHeaderRowCol.2" xfId="12315" xr:uid="{69018372-DFBE-43C7-B42A-CF4B4A9EA553}"/>
    <cellStyle name="FundSectionHeaderRowDescCol" xfId="12316" xr:uid="{8BD053DD-2230-48D8-AC57-44B3DE83240D}"/>
    <cellStyle name="FundSectionHeaderRowJERefCol" xfId="12317" xr:uid="{8CE873D4-FF14-4149-A394-6FF189B8DF37}"/>
    <cellStyle name="FundSectionHeaderRowNameCol" xfId="12318" xr:uid="{AF61B6DD-8826-4CF0-90CF-282A2B921CC6}"/>
    <cellStyle name="Good" xfId="4830" builtinId="26" customBuiltin="1"/>
    <cellStyle name="Good 2" xfId="601" xr:uid="{00000000-0005-0000-0000-000004040000}"/>
    <cellStyle name="Good 3" xfId="602" xr:uid="{00000000-0005-0000-0000-000005040000}"/>
    <cellStyle name="Good 4" xfId="29553" xr:uid="{73D04EFA-6288-4DE1-AC60-080AD9DDB73A}"/>
    <cellStyle name="GroupSectionHeaderRowBalance" xfId="12319" xr:uid="{DA166E2E-B504-4B9A-8852-CD4BEAFC2AAE}"/>
    <cellStyle name="GroupSectionHeaderRowDescCol" xfId="12320" xr:uid="{09A65350-37C6-483C-9076-B9B9EE9DB424}"/>
    <cellStyle name="GroupSectionHeaderRowNameCol" xfId="12321" xr:uid="{48CEC677-4043-42C1-A934-4F76033302EF}"/>
    <cellStyle name="GroupSelectionHeaderRowJERefCol" xfId="12322" xr:uid="{94232F09-04F3-4E6D-B7DB-04F59E9CD5DE}"/>
    <cellStyle name="Heading 1" xfId="4826" builtinId="16" customBuiltin="1"/>
    <cellStyle name="Heading 1 2" xfId="603" xr:uid="{00000000-0005-0000-0000-000006040000}"/>
    <cellStyle name="Heading 1 3" xfId="604" xr:uid="{00000000-0005-0000-0000-000007040000}"/>
    <cellStyle name="Heading 1 4" xfId="29554" xr:uid="{CA4BF050-0BB8-4C07-AB32-EEDEC7DE8D02}"/>
    <cellStyle name="Heading 2" xfId="4827" builtinId="17" customBuiltin="1"/>
    <cellStyle name="Heading 2 2" xfId="605" xr:uid="{00000000-0005-0000-0000-000008040000}"/>
    <cellStyle name="Heading 2 3" xfId="606" xr:uid="{00000000-0005-0000-0000-000009040000}"/>
    <cellStyle name="Heading 2 4" xfId="29555" xr:uid="{C46319D0-77EB-4CD4-930D-A0782678B5C8}"/>
    <cellStyle name="Heading 3" xfId="4828" builtinId="18" customBuiltin="1"/>
    <cellStyle name="Heading 3 2" xfId="607" xr:uid="{00000000-0005-0000-0000-00000A040000}"/>
    <cellStyle name="Heading 3 2 2" xfId="29556" xr:uid="{34280CFD-9731-497F-BC7D-6606D1BE1D50}"/>
    <cellStyle name="Heading 3 3" xfId="608" xr:uid="{00000000-0005-0000-0000-00000B040000}"/>
    <cellStyle name="Heading 3 3 2" xfId="29557" xr:uid="{7F9170D1-699D-48ED-ACD3-2207BA3A3A38}"/>
    <cellStyle name="Heading 3 4" xfId="29558" xr:uid="{32EE2CF5-75CA-4329-B9DB-F327B55E31FB}"/>
    <cellStyle name="Heading 4" xfId="4829" builtinId="19" customBuiltin="1"/>
    <cellStyle name="Heading 4 2" xfId="609" xr:uid="{00000000-0005-0000-0000-00000C040000}"/>
    <cellStyle name="Heading 4 3" xfId="610" xr:uid="{00000000-0005-0000-0000-00000D040000}"/>
    <cellStyle name="Heading 4 4" xfId="29559" xr:uid="{26CF4506-3C0C-4149-82F5-67DE7222738E}"/>
    <cellStyle name="Hyperlink" xfId="611" builtinId="8"/>
    <cellStyle name="Hyperlink 2" xfId="612" xr:uid="{00000000-0005-0000-0000-00000F040000}"/>
    <cellStyle name="Hyperlink 2 2" xfId="29595" xr:uid="{AFC0C00D-F11C-4445-A195-9C58C7F6F9AF}"/>
    <cellStyle name="Hyperlink 3" xfId="613" xr:uid="{00000000-0005-0000-0000-000010040000}"/>
    <cellStyle name="Hyperlink 4" xfId="614" xr:uid="{00000000-0005-0000-0000-000011040000}"/>
    <cellStyle name="Hyperlink 5" xfId="29596" xr:uid="{53BF9B33-031B-4A47-A462-794552C5F5C4}"/>
    <cellStyle name="Input" xfId="4832" builtinId="20" customBuiltin="1"/>
    <cellStyle name="Input 2" xfId="615" xr:uid="{00000000-0005-0000-0000-000012040000}"/>
    <cellStyle name="Input 3" xfId="616" xr:uid="{00000000-0005-0000-0000-000013040000}"/>
    <cellStyle name="Input 4" xfId="29560" xr:uid="{C0B9884E-84BA-41A6-ADBA-85A7A4A4B29C}"/>
    <cellStyle name="JEDescriptionRowNameCol" xfId="12323" xr:uid="{D7AC7BB0-9688-456A-B8D3-FA09DD0137F5}"/>
    <cellStyle name="JEDetailRowCreditCol" xfId="12324" xr:uid="{2B66B052-A8A2-4315-8820-BA95C9FC0D86}"/>
    <cellStyle name="JEDetailRowDebitCol" xfId="12325" xr:uid="{BA43A963-4B13-4778-AB36-88E6086C035F}"/>
    <cellStyle name="JEDetailRowDescCol" xfId="12326" xr:uid="{866EA52A-1467-4A66-8C56-CBBB989288FF}"/>
    <cellStyle name="JEDetailRowNameCol" xfId="12327" xr:uid="{D5EDB40B-5B17-40F4-BA94-A5C2FF9895DF}"/>
    <cellStyle name="JEDetailRowWPRefCol" xfId="12328" xr:uid="{388908A3-E726-44B7-A73F-A3C06954DF15}"/>
    <cellStyle name="JEIdentityRowDescCol" xfId="12329" xr:uid="{825B0865-A30D-4C62-8B41-AA14FFCCB4D4}"/>
    <cellStyle name="JEIdentityRowNameCol" xfId="12330" xr:uid="{A0A88C57-EFB6-4680-B416-FABA545BB0F9}"/>
    <cellStyle name="JEIdentityRowWPRefCol" xfId="12331" xr:uid="{AA8FCA78-A35F-435A-9773-AE7D5DFEB05A}"/>
    <cellStyle name="JETotalRowCreditCol" xfId="12332" xr:uid="{CBC2F19F-9212-4A47-B1E9-F8CBBFEB30BF}"/>
    <cellStyle name="JETotalRowDebitCol" xfId="12333" xr:uid="{86004B0D-F111-43BD-91D6-74F17F1148B0}"/>
    <cellStyle name="JETotalRowDescCol" xfId="12334" xr:uid="{E60B60DE-39B9-4650-86A4-D2C09E6902FC}"/>
    <cellStyle name="JETotalRowNameCol" xfId="12335" xr:uid="{054CE1E2-C09D-4C50-B388-27AA302258ED}"/>
    <cellStyle name="JETotalRowWPRefCol" xfId="12336" xr:uid="{61C2FCFF-EC42-4DF3-8C13-5AD2D79709C0}"/>
    <cellStyle name="JETypeDescriptionRowDescCol" xfId="12337" xr:uid="{8065F69E-3861-45A6-A349-5CFDE18A5F97}"/>
    <cellStyle name="JETypeDescriptionRowNameCol" xfId="12338" xr:uid="{52E08EE2-90C8-4506-BF47-147EE565D429}"/>
    <cellStyle name="Linked Cell" xfId="4835" builtinId="24" customBuiltin="1"/>
    <cellStyle name="Linked Cell 2" xfId="617" xr:uid="{00000000-0005-0000-0000-000014040000}"/>
    <cellStyle name="Linked Cell 3" xfId="618" xr:uid="{00000000-0005-0000-0000-000015040000}"/>
    <cellStyle name="Linked Cell 4" xfId="29561" xr:uid="{8B4B6641-0453-4E55-B892-08C524C0A5B2}"/>
    <cellStyle name="NetIncomeLossRowBalance" xfId="12339" xr:uid="{1433FCB7-B0C9-4DF0-B9B6-271B460A2FE0}"/>
    <cellStyle name="NetIncomeLossRowDescCol" xfId="12340" xr:uid="{597C11A1-FC41-41D2-B06D-C46DAEDC1B38}"/>
    <cellStyle name="NetIncomeLossRowJERefCol" xfId="12341" xr:uid="{63E13319-5232-4EEA-94AD-7E617E4FE709}"/>
    <cellStyle name="NetIncomeLossRowNameCol" xfId="12342" xr:uid="{FBC05D99-2A3C-4D44-8907-1C72E5EF1406}"/>
    <cellStyle name="NetIncomeLossRowVarPectCol" xfId="12343" xr:uid="{34E3AE3A-34B2-4329-B9E3-10C568F30822}"/>
    <cellStyle name="NetIncomeLossRowWPRefCol" xfId="12344" xr:uid="{0373C2AB-7463-4889-B6F1-C9B138613C3F}"/>
    <cellStyle name="Neutral 2" xfId="619" xr:uid="{00000000-0005-0000-0000-000016040000}"/>
    <cellStyle name="Neutral 3" xfId="620" xr:uid="{00000000-0005-0000-0000-000017040000}"/>
    <cellStyle name="Neutral 4" xfId="12253" xr:uid="{C7790D3F-7D01-4B5C-A199-EBC5EBD75914}"/>
    <cellStyle name="Neutral 4 2" xfId="29562"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7" xr:uid="{A48A6148-8147-4125-A12B-D8297B0DC6CE}"/>
    <cellStyle name="Normal 10 10 2 2 2" xfId="25731" xr:uid="{B93DA6C7-7B79-4108-B9B5-B8A81754163B}"/>
    <cellStyle name="Normal 10 10 2 2 3" xfId="26657" xr:uid="{3251EC09-E98D-432F-9FC1-719234C11B5F}"/>
    <cellStyle name="Normal 10 10 2 2 4" xfId="15746" xr:uid="{2CD1E5DE-C9FF-4874-8003-89ED02E976BC}"/>
    <cellStyle name="Normal 10 10 2 3" xfId="8199" xr:uid="{1E044D6B-77A0-49E0-8B6C-5F8F91E4792D}"/>
    <cellStyle name="Normal 10 10 2 3 2" xfId="28864" xr:uid="{F1BD571F-1560-49E1-8425-9B4799EE4C95}"/>
    <cellStyle name="Normal 10 10 2 3 3" xfId="18579" xr:uid="{C1410412-EC63-425F-8309-06C9FBE86E43}"/>
    <cellStyle name="Normal 10 10 2 4" xfId="11032" xr:uid="{5BA87819-5ABC-4ED4-AEBE-8E4FF6B09B7D}"/>
    <cellStyle name="Normal 10 10 2 4 2" xfId="21412" xr:uid="{1F718540-6159-4DED-BADE-5D719579F358}"/>
    <cellStyle name="Normal 10 10 2 5" xfId="23358" xr:uid="{A2F437CA-096E-4AD7-ABF2-8FC71022E231}"/>
    <cellStyle name="Normal 10 10 2 6" xfId="13640" xr:uid="{A8B787A3-15CD-49C8-88EB-15F04FD33F37}"/>
    <cellStyle name="Normal 10 10 3" xfId="2858" xr:uid="{00000000-0005-0000-0000-000006030000}"/>
    <cellStyle name="Normal 10 10 3 2" xfId="6071" xr:uid="{04870463-D7A8-44C0-B512-4B2CCF31F619}"/>
    <cellStyle name="Normal 10 10 3 2 2" xfId="28551" xr:uid="{0AD1D515-099A-47C0-BF64-E4C2E245900B}"/>
    <cellStyle name="Normal 10 10 3 2 3" xfId="15527" xr:uid="{C4E869DD-5012-4D41-AFFC-13C01508893B}"/>
    <cellStyle name="Normal 10 10 3 3" xfId="7980" xr:uid="{03B7D17F-8189-4ACE-923B-BDA665E25C79}"/>
    <cellStyle name="Normal 10 10 3 3 2" xfId="18360" xr:uid="{9C417B3D-0AD0-4992-A722-66D546994356}"/>
    <cellStyle name="Normal 10 10 3 4" xfId="10813" xr:uid="{3689B4B7-D4D3-4C10-9185-0F3DB2326800}"/>
    <cellStyle name="Normal 10 10 3 4 2" xfId="21193" xr:uid="{19B5D9BC-9C95-4340-ADA3-A7B5FA429E57}"/>
    <cellStyle name="Normal 10 10 3 5" xfId="25370" xr:uid="{2F619995-6181-409A-ADB1-EC322F973720}"/>
    <cellStyle name="Normal 10 10 3 6" xfId="13347" xr:uid="{586F1DD7-06A8-47EA-861F-D9CA85A788C6}"/>
    <cellStyle name="Normal 10 10 4" xfId="4144" xr:uid="{E80EB3A7-2CB6-4571-B043-917518450B51}"/>
    <cellStyle name="Normal 10 10 4 2" xfId="8916" xr:uid="{6EF97CAD-3298-4E65-98A6-6064F4C57182}"/>
    <cellStyle name="Normal 10 10 4 2 2" xfId="29017" xr:uid="{417C58D3-9799-4D46-9F6E-85B0D5026EAA}"/>
    <cellStyle name="Normal 10 10 4 2 3" xfId="19296" xr:uid="{0F9E426B-F47A-45A8-908C-E03D1FBEF688}"/>
    <cellStyle name="Normal 10 10 4 3" xfId="11749" xr:uid="{FD8848E4-23E2-4675-A872-E92E6F18DEB4}"/>
    <cellStyle name="Normal 10 10 4 3 2" xfId="22129" xr:uid="{50D26883-7F62-478C-AC5A-4239A024C1CD}"/>
    <cellStyle name="Normal 10 10 4 4" xfId="26284" xr:uid="{09455926-8F40-4E56-AA80-029CE8CB3D13}"/>
    <cellStyle name="Normal 10 10 4 5" xfId="16463" xr:uid="{A1987070-EC4A-44EF-A443-F203EA91973B}"/>
    <cellStyle name="Normal 10 10 5" xfId="4981" xr:uid="{E753EFC7-DAAA-43D3-B599-9A8598387912}"/>
    <cellStyle name="Normal 10 10 5 2" xfId="27335" xr:uid="{00F6F234-CF51-4305-9F2C-ADABAAABFC62}"/>
    <cellStyle name="Normal 10 10 5 3" xfId="14276" xr:uid="{45C443CD-DFC3-4F30-AF6B-047E441B48B0}"/>
    <cellStyle name="Normal 10 10 6" xfId="6729" xr:uid="{F769CB9A-5118-40B8-BFE1-BA45F45B3866}"/>
    <cellStyle name="Normal 10 10 6 2" xfId="17109" xr:uid="{96160406-AA55-4F3A-89A2-A36B462387BC}"/>
    <cellStyle name="Normal 10 10 7" xfId="9562" xr:uid="{8CE60302-7137-4977-ACE2-0CB0D21166D4}"/>
    <cellStyle name="Normal 10 10 7 2" xfId="19942" xr:uid="{BD059445-37A6-42A9-BBB6-2958E62DD1D8}"/>
    <cellStyle name="Normal 10 10 8" xfId="22898" xr:uid="{E2F28D9D-80D1-4AA1-950E-7F88298C357A}"/>
    <cellStyle name="Normal 10 10 9" xfId="12692" xr:uid="{BF623A86-DEA6-43D7-A8DF-075214355472}"/>
    <cellStyle name="Normal 10 11" xfId="623" xr:uid="{00000000-0005-0000-0000-00001B040000}"/>
    <cellStyle name="Normal 10 11 2" xfId="4982" xr:uid="{4A05A02C-96FD-4D1C-B9EA-2D237A2C3E1A}"/>
    <cellStyle name="Normal 10 11 2 2" xfId="24791" xr:uid="{80136C4F-516F-4571-8124-CA54C4A0D6E6}"/>
    <cellStyle name="Normal 10 11 2 3" xfId="27939" xr:uid="{6CA6B494-D6D1-42DD-8636-F29BE1730242}"/>
    <cellStyle name="Normal 10 11 2 4" xfId="14277" xr:uid="{7EA7914E-1DFE-465B-A512-FB4CB6AD8339}"/>
    <cellStyle name="Normal 10 11 3" xfId="6730" xr:uid="{972F9648-428D-46F0-ADB4-CF0E092FA608}"/>
    <cellStyle name="Normal 10 11 3 2" xfId="26904" xr:uid="{06042D5C-60F2-4660-9E2E-27D032A92803}"/>
    <cellStyle name="Normal 10 11 3 3" xfId="17110" xr:uid="{60BFD8D1-729B-455C-805A-FC03EBE5BF80}"/>
    <cellStyle name="Normal 10 11 4" xfId="9563" xr:uid="{EF0D317D-E54A-4A22-A8F7-62430034A042}"/>
    <cellStyle name="Normal 10 11 4 2" xfId="19943" xr:uid="{6040C0D3-6DF1-43CD-A964-89078F3349CF}"/>
    <cellStyle name="Normal 10 11 5" xfId="24544" xr:uid="{A8967592-2218-41C3-B75C-802374552DA4}"/>
    <cellStyle name="Normal 10 11 6" xfId="13390" xr:uid="{EAA21CE2-9C63-4B7D-A2A9-38AA0689EBAD}"/>
    <cellStyle name="Normal 10 11 7" xfId="31253" xr:uid="{28E00C5A-101C-4D57-87F3-FFA1BE1BED88}"/>
    <cellStyle name="Normal 10 12" xfId="624" xr:uid="{00000000-0005-0000-0000-00001C040000}"/>
    <cellStyle name="Normal 10 12 2" xfId="4983" xr:uid="{81C5B629-06FA-4C73-953D-3DE3B667ECA5}"/>
    <cellStyle name="Normal 10 12 2 2" xfId="28683" xr:uid="{70D88F76-2598-4C16-8EE5-C3E673473E1F}"/>
    <cellStyle name="Normal 10 12 2 3" xfId="14278" xr:uid="{89C68C09-9400-4D3A-AAB7-DA5D79F33409}"/>
    <cellStyle name="Normal 10 12 3" xfId="6731" xr:uid="{57ACEA7E-EF16-4D67-A33B-4FF3DC7A1D93}"/>
    <cellStyle name="Normal 10 12 3 2" xfId="17111" xr:uid="{D1ABC6DD-7170-43EB-B1CB-741E1C0DD98A}"/>
    <cellStyle name="Normal 10 12 4" xfId="9564" xr:uid="{87002A86-8D06-487A-AC53-CE9ED5BA9106}"/>
    <cellStyle name="Normal 10 12 4 2" xfId="19944" xr:uid="{BFDDF5AC-6A3D-4842-8E39-CF390305EE0E}"/>
    <cellStyle name="Normal 10 12 5" xfId="25343" xr:uid="{79FBB3CA-C3EC-4A74-86B1-41F1BED65901}"/>
    <cellStyle name="Normal 10 12 6" xfId="12829" xr:uid="{7D54B555-AEC5-4C97-9972-9E98BAF09667}"/>
    <cellStyle name="Normal 10 13" xfId="2172" xr:uid="{00000000-0005-0000-0000-000003030000}"/>
    <cellStyle name="Normal 10 13 2" xfId="7299" xr:uid="{7471D1E5-75EE-4ED7-BD7F-6DF83D0E9EB3}"/>
    <cellStyle name="Normal 10 13 2 2" xfId="26229" xr:uid="{FE4CFAEE-5A24-4CA5-9A6F-D15D149AEF8B}"/>
    <cellStyle name="Normal 10 13 2 3" xfId="17679" xr:uid="{C8E76887-BB42-4116-AB46-494CEC4EA311}"/>
    <cellStyle name="Normal 10 13 3" xfId="10132" xr:uid="{8CC65BA9-FB64-4FED-8E5E-40F54B9077A2}"/>
    <cellStyle name="Normal 10 13 3 2" xfId="20512" xr:uid="{DB027F51-F73F-4F34-AED5-42AF3848CBC3}"/>
    <cellStyle name="Normal 10 13 4" xfId="24626" xr:uid="{BA4460E7-40E0-4E0D-AA35-A58B189F0726}"/>
    <cellStyle name="Normal 10 13 5" xfId="14846" xr:uid="{37C09BCD-6E46-4E63-AABA-545A983990B3}"/>
    <cellStyle name="Normal 10 14" xfId="3903" xr:uid="{7725DFF7-5497-4F7F-AD85-E7F55E85149E}"/>
    <cellStyle name="Normal 10 14 2" xfId="8735" xr:uid="{D3261DEB-D026-4F7B-8A63-7BD33965FEFC}"/>
    <cellStyle name="Normal 10 14 2 2" xfId="19115" xr:uid="{380C6917-A8A9-4DB7-9E0B-B3881FEAE402}"/>
    <cellStyle name="Normal 10 14 3" xfId="11568" xr:uid="{301B0EC4-1920-4FE8-9DAB-CDC888ED9AD6}"/>
    <cellStyle name="Normal 10 14 3 2" xfId="21948" xr:uid="{8007155B-0D73-4E13-85BF-1868E391322A}"/>
    <cellStyle name="Normal 10 14 4" xfId="24488" xr:uid="{DD5DDC51-8259-4362-8BB5-3571609555BA}"/>
    <cellStyle name="Normal 10 14 5" xfId="16282" xr:uid="{5334FDBE-99E4-43B0-9536-0E4983E9CFFC}"/>
    <cellStyle name="Normal 10 15" xfId="4980" xr:uid="{7CC6FFB8-54FD-4DB8-994D-5373C639D597}"/>
    <cellStyle name="Normal 10 15 2" xfId="14275" xr:uid="{9D18A003-1AFB-4E00-826E-418CD25DC677}"/>
    <cellStyle name="Normal 10 16" xfId="6728" xr:uid="{9F24BD89-D286-4571-8C43-0DA4709BB7A6}"/>
    <cellStyle name="Normal 10 16 2" xfId="17108" xr:uid="{4D7CE34E-C0EB-4B47-B925-99E2328FCD47}"/>
    <cellStyle name="Normal 10 17" xfId="9561" xr:uid="{1F5857E8-0180-43B6-A67A-D8A50D53EE2D}"/>
    <cellStyle name="Normal 10 17 2" xfId="19941" xr:uid="{28EA8336-B58D-4001-97E1-1918AD18C978}"/>
    <cellStyle name="Normal 10 18" xfId="22964" xr:uid="{742F234D-82A3-42A6-B583-194E4A5AFD22}"/>
    <cellStyle name="Normal 10 19" xfId="12404" xr:uid="{F5251D3C-5E86-4A72-9FC4-354A3A96E2D8}"/>
    <cellStyle name="Normal 10 2" xfId="625" xr:uid="{00000000-0005-0000-0000-00001D040000}"/>
    <cellStyle name="Normal 10 2 10" xfId="4984" xr:uid="{AF9C9F13-AE12-416F-AE40-EC642CC2467C}"/>
    <cellStyle name="Normal 10 2 10 2" xfId="14279" xr:uid="{854A259B-B3C1-41B4-AF59-D6117453A646}"/>
    <cellStyle name="Normal 10 2 11" xfId="6732" xr:uid="{F38BD8C0-9421-42A1-8328-B5BC33C98FA2}"/>
    <cellStyle name="Normal 10 2 11 2" xfId="17112" xr:uid="{8E9DC401-4643-4F67-B21F-7F04CAF49562}"/>
    <cellStyle name="Normal 10 2 12" xfId="9565" xr:uid="{54731853-DF17-4F3C-8343-C979F78B6C83}"/>
    <cellStyle name="Normal 10 2 12 2" xfId="19945" xr:uid="{40651727-1308-4000-9898-92BFF5BA47AB}"/>
    <cellStyle name="Normal 10 2 13" xfId="22652" xr:uid="{7651A22B-3469-4C2B-915E-B0399D89FE02}"/>
    <cellStyle name="Normal 10 2 14" xfId="12427" xr:uid="{0FAB5A96-8730-4777-B641-7813F9F03870}"/>
    <cellStyle name="Normal 10 2 2" xfId="626" xr:uid="{00000000-0005-0000-0000-00001E040000}"/>
    <cellStyle name="Normal 10 2 2 10" xfId="6733" xr:uid="{5DEEFE5E-DCB4-4FB8-B9D0-9F375FA6CE18}"/>
    <cellStyle name="Normal 10 2 2 10 2" xfId="17113" xr:uid="{6B3362CF-1EAE-44AD-8E7C-6F8884070197}"/>
    <cellStyle name="Normal 10 2 2 11" xfId="9566" xr:uid="{C5321B08-B5F0-4349-9FC9-DE9D93B783A2}"/>
    <cellStyle name="Normal 10 2 2 11 2" xfId="19946" xr:uid="{BD78E8AA-A088-4DFF-8DB9-13392B6FBD50}"/>
    <cellStyle name="Normal 10 2 2 12" xfId="23868" xr:uid="{D7019344-E4F0-4EAD-A39E-0177C41E3B6B}"/>
    <cellStyle name="Normal 10 2 2 13" xfId="12487" xr:uid="{C372DA4C-48CA-4BB5-B2ED-2CF5B05C7D9B}"/>
    <cellStyle name="Normal 10 2 2 2" xfId="627" xr:uid="{00000000-0005-0000-0000-00001F040000}"/>
    <cellStyle name="Normal 10 2 2 2 10" xfId="13052" xr:uid="{D22D6458-D1DC-4AF5-8DFD-A093A36FDE01}"/>
    <cellStyle name="Normal 10 2 2 2 2" xfId="628" xr:uid="{00000000-0005-0000-0000-000020040000}"/>
    <cellStyle name="Normal 10 2 2 2 2 2" xfId="3122" xr:uid="{00000000-0005-0000-0000-00000D030000}"/>
    <cellStyle name="Normal 10 2 2 2 2 2 2" xfId="6180" xr:uid="{8892C1C8-BA0C-49CC-998F-780716EF93FA}"/>
    <cellStyle name="Normal 10 2 2 2 2 2 2 2" xfId="23344" xr:uid="{7DD4C7C2-B7B8-4A07-A0CB-863E7FD205F2}"/>
    <cellStyle name="Normal 10 2 2 2 2 2 2 3" xfId="15749" xr:uid="{04E6806C-7482-4417-8D92-21640E43690F}"/>
    <cellStyle name="Normal 10 2 2 2 2 2 3" xfId="8202" xr:uid="{CE95F44B-0481-40F9-81DF-031D79118290}"/>
    <cellStyle name="Normal 10 2 2 2 2 2 3 2" xfId="18582" xr:uid="{FB00175E-8C54-4F49-A0C0-F63484131B1D}"/>
    <cellStyle name="Normal 10 2 2 2 2 2 4" xfId="11035" xr:uid="{174873F6-C547-4786-A0B5-95F1612AD408}"/>
    <cellStyle name="Normal 10 2 2 2 2 2 4 2" xfId="21415" xr:uid="{BC9E8C52-4E9E-4F82-BC19-DEE42A19635E}"/>
    <cellStyle name="Normal 10 2 2 2 2 2 5" xfId="24509" xr:uid="{BD0491B1-769E-4376-BB95-956B81D9FAFD}"/>
    <cellStyle name="Normal 10 2 2 2 2 2 6" xfId="13643" xr:uid="{901212EF-41CF-4F24-8CB8-0D1DDE0AC254}"/>
    <cellStyle name="Normal 10 2 2 2 2 3" xfId="4281" xr:uid="{ACAE5F72-B919-4576-BC83-C3FD833AB1D4}"/>
    <cellStyle name="Normal 10 2 2 2 2 3 2" xfId="9053" xr:uid="{3AAA8962-D937-47D1-9A1D-B77E1ED0C51B}"/>
    <cellStyle name="Normal 10 2 2 2 2 3 2 2" xfId="29096" xr:uid="{979D5129-1C24-480B-A486-28EFA77CBE6D}"/>
    <cellStyle name="Normal 10 2 2 2 2 3 2 3" xfId="19433" xr:uid="{8602EA7C-0304-44EA-9F5F-2C6CBBB27DCE}"/>
    <cellStyle name="Normal 10 2 2 2 2 3 3" xfId="11886" xr:uid="{5FD814A5-9474-41D9-B7E0-A872F7B57471}"/>
    <cellStyle name="Normal 10 2 2 2 2 3 3 2" xfId="22266" xr:uid="{62E22EB4-6F34-4C11-A610-E66C71AAB67C}"/>
    <cellStyle name="Normal 10 2 2 2 2 3 4" xfId="24519" xr:uid="{C870E03D-2651-4024-82C9-F9C038A7E458}"/>
    <cellStyle name="Normal 10 2 2 2 2 3 5" xfId="16600" xr:uid="{D410EB35-9C13-475F-B509-4399F7E15C5F}"/>
    <cellStyle name="Normal 10 2 2 2 2 4" xfId="4987" xr:uid="{33657853-CCCE-4302-B0EA-6563BF685939}"/>
    <cellStyle name="Normal 10 2 2 2 2 4 2" xfId="26221" xr:uid="{E63D3BC4-CAE8-4CA8-B9EF-663319E45499}"/>
    <cellStyle name="Normal 10 2 2 2 2 4 3" xfId="14282" xr:uid="{2E27CB9C-65EF-432E-BC69-EC5871C28694}"/>
    <cellStyle name="Normal 10 2 2 2 2 5" xfId="6735" xr:uid="{18B0B3AE-F00C-44A4-A0BB-D96BC596D169}"/>
    <cellStyle name="Normal 10 2 2 2 2 5 2" xfId="17115" xr:uid="{43ED36AD-FE12-4253-9FDB-568A257CFF1C}"/>
    <cellStyle name="Normal 10 2 2 2 2 6" xfId="9568" xr:uid="{D6EF9651-6789-4D71-98F0-25F6733E9671}"/>
    <cellStyle name="Normal 10 2 2 2 2 6 2" xfId="19948" xr:uid="{215801CB-DDFC-4481-A3A3-2CEE6AD78369}"/>
    <cellStyle name="Normal 10 2 2 2 2 7" xfId="24123" xr:uid="{B5C766AC-D80E-4C99-BD59-6B9CA2AA78CC}"/>
    <cellStyle name="Normal 10 2 2 2 2 8" xfId="13124" xr:uid="{529951AB-5337-4B58-AF34-28E627BFA22D}"/>
    <cellStyle name="Normal 10 2 2 2 3" xfId="3123" xr:uid="{00000000-0005-0000-0000-00000E030000}"/>
    <cellStyle name="Normal 10 2 2 2 3 2" xfId="4438" xr:uid="{E2AA89EB-C97D-45BE-B966-48B716394DC9}"/>
    <cellStyle name="Normal 10 2 2 2 3 2 2" xfId="9210" xr:uid="{A3B3B5A1-450A-4876-9D75-2993D84F44F3}"/>
    <cellStyle name="Normal 10 2 2 2 3 2 2 2" xfId="19590" xr:uid="{618354FD-25C4-458F-BFA6-C1EDB634E19D}"/>
    <cellStyle name="Normal 10 2 2 2 3 2 3" xfId="12043" xr:uid="{D5657C4F-0073-4FED-BB23-E2D66386C214}"/>
    <cellStyle name="Normal 10 2 2 2 3 2 3 2" xfId="22423" xr:uid="{15DFA9D5-A74F-4957-834C-89B1892B51BE}"/>
    <cellStyle name="Normal 10 2 2 2 3 2 4" xfId="27377" xr:uid="{2C986A78-EA2D-4068-986C-4E50A0F9FB45}"/>
    <cellStyle name="Normal 10 2 2 2 3 2 5" xfId="16757" xr:uid="{5ED5E4E4-5416-4C27-92D6-B47855558055}"/>
    <cellStyle name="Normal 10 2 2 2 3 3" xfId="6181" xr:uid="{4E29BB3B-DC72-4DB0-B11F-BE88024F461F}"/>
    <cellStyle name="Normal 10 2 2 2 3 3 2" xfId="15750" xr:uid="{EB54DE73-99AA-4D15-B8EB-3C02BD029B8A}"/>
    <cellStyle name="Normal 10 2 2 2 3 4" xfId="8203" xr:uid="{024080C8-FA45-445F-A9C2-075CF8735947}"/>
    <cellStyle name="Normal 10 2 2 2 3 4 2" xfId="18583" xr:uid="{CFD5300B-1A3A-4915-A199-BFB4713B9D53}"/>
    <cellStyle name="Normal 10 2 2 2 3 5" xfId="11036" xr:uid="{15B46448-C47E-4D53-8BA5-BAB75DA022BA}"/>
    <cellStyle name="Normal 10 2 2 2 3 5 2" xfId="21416" xr:uid="{46A57970-6CE9-4A9D-99DC-DA644B6031D5}"/>
    <cellStyle name="Normal 10 2 2 2 3 6" xfId="25015" xr:uid="{6BD65E36-2C60-492E-BF6B-E21F3E861AC8}"/>
    <cellStyle name="Normal 10 2 2 2 3 7" xfId="13644" xr:uid="{FC53FECB-58BA-4718-8075-86664A1E6322}"/>
    <cellStyle name="Normal 10 2 2 2 4" xfId="3121" xr:uid="{00000000-0005-0000-0000-00000F030000}"/>
    <cellStyle name="Normal 10 2 2 2 4 2" xfId="6179" xr:uid="{D9AC5840-A868-42B7-9B07-5467B903D80D}"/>
    <cellStyle name="Normal 10 2 2 2 4 2 2" xfId="27786" xr:uid="{6564ECEB-9CA3-4A47-94F0-5EC4020FDC7A}"/>
    <cellStyle name="Normal 10 2 2 2 4 2 3" xfId="15748" xr:uid="{4D09A5EA-43A7-4061-94DA-4B6895A7D0CB}"/>
    <cellStyle name="Normal 10 2 2 2 4 3" xfId="8201" xr:uid="{D06D1FBF-1680-4C3E-9F8A-32347ED393AD}"/>
    <cellStyle name="Normal 10 2 2 2 4 3 2" xfId="18581" xr:uid="{86D4CCAD-D172-455E-81A3-1B1576D47BE7}"/>
    <cellStyle name="Normal 10 2 2 2 4 4" xfId="11034" xr:uid="{47AAC3C3-12E0-4688-8845-ED89CF201C9A}"/>
    <cellStyle name="Normal 10 2 2 2 4 4 2" xfId="21414" xr:uid="{599659D8-BCA0-4A15-BD36-14286147DB92}"/>
    <cellStyle name="Normal 10 2 2 2 4 5" xfId="25231" xr:uid="{1467B399-15F1-469F-89D4-8D378EDA1FA0}"/>
    <cellStyle name="Normal 10 2 2 2 4 6" xfId="13642" xr:uid="{BDB8401F-D8F7-4119-B70B-3F723D886614}"/>
    <cellStyle name="Normal 10 2 2 2 5" xfId="4249" xr:uid="{94DF746F-DA76-404E-A5D8-2B1EE8D78DA3}"/>
    <cellStyle name="Normal 10 2 2 2 5 2" xfId="9021" xr:uid="{51F0B0BE-85FE-4E4E-B024-52D05B01FDCD}"/>
    <cellStyle name="Normal 10 2 2 2 5 2 2" xfId="29092" xr:uid="{73998EA0-D064-4F29-A126-C4B7190220D2}"/>
    <cellStyle name="Normal 10 2 2 2 5 2 3" xfId="19401" xr:uid="{D71AF534-1369-4686-BCE9-85026FB57262}"/>
    <cellStyle name="Normal 10 2 2 2 5 3" xfId="11854" xr:uid="{FE6B161D-014D-401F-8215-1201007CF6F0}"/>
    <cellStyle name="Normal 10 2 2 2 5 3 2" xfId="22234" xr:uid="{69257FAD-A830-4407-BCFF-14E744BD8843}"/>
    <cellStyle name="Normal 10 2 2 2 5 4" xfId="24847" xr:uid="{BF300921-F94D-44A8-A812-EA36D6C647C1}"/>
    <cellStyle name="Normal 10 2 2 2 5 5" xfId="16568" xr:uid="{F2AE2A62-5EF8-4BFC-A25A-0A40AF8873BD}"/>
    <cellStyle name="Normal 10 2 2 2 6" xfId="4986" xr:uid="{6DEC9617-4757-4E64-BC38-968162AA2B65}"/>
    <cellStyle name="Normal 10 2 2 2 6 2" xfId="27151" xr:uid="{EA5B05D8-4061-4FF1-9F63-73DCD8376713}"/>
    <cellStyle name="Normal 10 2 2 2 6 3" xfId="14281" xr:uid="{E995415C-5015-4182-B255-64042699E0EA}"/>
    <cellStyle name="Normal 10 2 2 2 7" xfId="6734" xr:uid="{2237665E-E1E3-429A-B237-ABFA50A6625D}"/>
    <cellStyle name="Normal 10 2 2 2 7 2" xfId="17114" xr:uid="{814AB8BE-BD1F-4884-809F-2EB47B6090D0}"/>
    <cellStyle name="Normal 10 2 2 2 8" xfId="9567" xr:uid="{DB6FA345-7CDC-4D88-9112-5692E390DAA1}"/>
    <cellStyle name="Normal 10 2 2 2 8 2" xfId="19947" xr:uid="{9A481BF5-C7A2-4A10-BABA-A2E3BC565592}"/>
    <cellStyle name="Normal 10 2 2 2 9" xfId="23955" xr:uid="{BA52BDE3-7C7F-4D71-B637-52CBEA0DC3C0}"/>
    <cellStyle name="Normal 10 2 2 3" xfId="2705" xr:uid="{00000000-0005-0000-0000-000010030000}"/>
    <cellStyle name="Normal 10 2 2 3 2" xfId="3124" xr:uid="{00000000-0005-0000-0000-000011030000}"/>
    <cellStyle name="Normal 10 2 2 3 2 2" xfId="6182" xr:uid="{48C97DF0-1B66-4E10-823D-2ACA6DD41F45}"/>
    <cellStyle name="Normal 10 2 2 3 2 2 2" xfId="26483" xr:uid="{13AF5A21-8AB7-489C-8F85-C901E665D8C3}"/>
    <cellStyle name="Normal 10 2 2 3 2 2 3" xfId="15751" xr:uid="{4F3E3C81-A716-4B7A-B445-DA0536082110}"/>
    <cellStyle name="Normal 10 2 2 3 2 3" xfId="8204" xr:uid="{679CFA99-C008-41F0-B3C2-7EFA4FE36039}"/>
    <cellStyle name="Normal 10 2 2 3 2 3 2" xfId="18584" xr:uid="{97598FA3-C428-4140-AB50-8DCC1F0285F1}"/>
    <cellStyle name="Normal 10 2 2 3 2 4" xfId="11037" xr:uid="{30298B94-DD4A-4294-9F1A-80A691CD9A12}"/>
    <cellStyle name="Normal 10 2 2 3 2 4 2" xfId="21417" xr:uid="{D3554601-3873-4F72-B7E5-991D36B2D377}"/>
    <cellStyle name="Normal 10 2 2 3 2 5" xfId="25075" xr:uid="{DE176F45-4FA0-4E85-A104-C6FF0B1E6858}"/>
    <cellStyle name="Normal 10 2 2 3 2 6" xfId="13645" xr:uid="{16879DED-629F-4609-BF09-A8A776EE44C9}"/>
    <cellStyle name="Normal 10 2 2 3 3" xfId="4280" xr:uid="{1FAC44FA-4E51-4628-9445-2D7F98E054FF}"/>
    <cellStyle name="Normal 10 2 2 3 3 2" xfId="9052" xr:uid="{9D2B4F89-3C6D-45B9-8FC0-CFBC91013C54}"/>
    <cellStyle name="Normal 10 2 2 3 3 2 2" xfId="29095" xr:uid="{31B8CD6C-56D8-4712-AD9D-5A096EDB8514}"/>
    <cellStyle name="Normal 10 2 2 3 3 2 3" xfId="19432" xr:uid="{1DB8198A-E086-435C-92A5-D58553A06934}"/>
    <cellStyle name="Normal 10 2 2 3 3 3" xfId="11885" xr:uid="{1F979839-73B0-43B0-8E2C-F9D05D14CE39}"/>
    <cellStyle name="Normal 10 2 2 3 3 3 2" xfId="22265" xr:uid="{7189CD82-BC97-4C66-B6C8-20310049DF0B}"/>
    <cellStyle name="Normal 10 2 2 3 3 4" xfId="22910" xr:uid="{29581224-7E1A-4F3D-8D71-43A05C9C3CF3}"/>
    <cellStyle name="Normal 10 2 2 3 3 5" xfId="16599" xr:uid="{8C62D345-4F4D-478F-9D49-90B9453F88AE}"/>
    <cellStyle name="Normal 10 2 2 3 4" xfId="5923" xr:uid="{87D7F008-1DE4-4403-922B-D43A674A8AF2}"/>
    <cellStyle name="Normal 10 2 2 3 4 2" xfId="28200" xr:uid="{216470CD-747B-4C14-BE39-4CD59150A29E}"/>
    <cellStyle name="Normal 10 2 2 3 4 3" xfId="15376" xr:uid="{6ECE865A-6850-41C4-B5FB-9021FDD1F7F1}"/>
    <cellStyle name="Normal 10 2 2 3 5" xfId="7829" xr:uid="{B72C48AE-99C2-4CF0-8F6E-9DCCFB35ECE3}"/>
    <cellStyle name="Normal 10 2 2 3 5 2" xfId="18209" xr:uid="{78E51D10-62FB-47C7-8EEF-7DBD6583F8BC}"/>
    <cellStyle name="Normal 10 2 2 3 6" xfId="10662" xr:uid="{C9754DF2-04FB-4E00-96FF-A8F0C6CA43F7}"/>
    <cellStyle name="Normal 10 2 2 3 6 2" xfId="21042" xr:uid="{38B2FB28-ED29-4378-A066-79B7D0569704}"/>
    <cellStyle name="Normal 10 2 2 3 7" xfId="25118" xr:uid="{1FB94C85-7A95-4041-A50D-4E4803B1F68D}"/>
    <cellStyle name="Normal 10 2 2 3 8" xfId="13123" xr:uid="{810DCD6C-AD33-40D9-96A4-AEDFAE5EB9D5}"/>
    <cellStyle name="Normal 10 2 2 4" xfId="3125" xr:uid="{00000000-0005-0000-0000-000012030000}"/>
    <cellStyle name="Normal 10 2 2 4 2" xfId="4439" xr:uid="{6A906AE3-F548-4ECA-BD57-FC395690FEB4}"/>
    <cellStyle name="Normal 10 2 2 4 2 2" xfId="9211" xr:uid="{7E3EDC44-BAC1-489F-BB1B-4FE1DAA125F6}"/>
    <cellStyle name="Normal 10 2 2 4 2 2 2" xfId="19591" xr:uid="{EE763FE1-8B4F-4ED7-8C96-891A9D75D388}"/>
    <cellStyle name="Normal 10 2 2 4 2 3" xfId="12044" xr:uid="{67E1344F-0FB7-4417-A708-415AF897B88A}"/>
    <cellStyle name="Normal 10 2 2 4 2 3 2" xfId="22424" xr:uid="{14DC1667-F57E-4E9E-A7B5-C34D3228285B}"/>
    <cellStyle name="Normal 10 2 2 4 2 4" xfId="28310" xr:uid="{6BAEB0CE-AD41-4B42-A657-24E562108FAE}"/>
    <cellStyle name="Normal 10 2 2 4 2 5" xfId="16758" xr:uid="{4B9A97F8-D356-4D13-89D2-1EBC3BFF3B45}"/>
    <cellStyle name="Normal 10 2 2 4 3" xfId="6183" xr:uid="{19FFAA4F-CA95-48BE-8A08-FDBB7385607E}"/>
    <cellStyle name="Normal 10 2 2 4 3 2" xfId="15752" xr:uid="{36457E7F-C528-4151-997A-D93BE52C0390}"/>
    <cellStyle name="Normal 10 2 2 4 4" xfId="8205" xr:uid="{062830E6-052A-4E08-8036-A8A8E008D303}"/>
    <cellStyle name="Normal 10 2 2 4 4 2" xfId="18585" xr:uid="{274EC4F0-70C6-4FE1-9118-7B00898CED38}"/>
    <cellStyle name="Normal 10 2 2 4 5" xfId="11038" xr:uid="{2235F72D-D9D8-451D-A44F-6D478CBDF570}"/>
    <cellStyle name="Normal 10 2 2 4 5 2" xfId="21418" xr:uid="{3E96E501-BEDA-4F0D-9220-39A1146CF4C8}"/>
    <cellStyle name="Normal 10 2 2 4 6" xfId="25454" xr:uid="{A2FF38E6-342E-457A-A41E-F5A0C44280FB}"/>
    <cellStyle name="Normal 10 2 2 4 7" xfId="13646" xr:uid="{90C28F50-ECB7-4081-8BEE-F5EB3141D9C0}"/>
    <cellStyle name="Normal 10 2 2 5" xfId="3120" xr:uid="{00000000-0005-0000-0000-000013030000}"/>
    <cellStyle name="Normal 10 2 2 5 2" xfId="6178" xr:uid="{AAE91224-3FEA-4689-A1E2-BFE40525C04F}"/>
    <cellStyle name="Normal 10 2 2 5 2 2" xfId="26987" xr:uid="{65C35670-8E2B-47FB-B53E-DCCC7AAE461E}"/>
    <cellStyle name="Normal 10 2 2 5 2 3" xfId="15747" xr:uid="{9B8C1A40-5D77-4300-BF2C-8D0ECB82559B}"/>
    <cellStyle name="Normal 10 2 2 5 3" xfId="8200" xr:uid="{B2634CB7-F7A0-4518-BE1A-015DA6363A14}"/>
    <cellStyle name="Normal 10 2 2 5 3 2" xfId="18580" xr:uid="{7267FF51-299B-4E4E-80F9-90C0C9B72B63}"/>
    <cellStyle name="Normal 10 2 2 5 4" xfId="11033" xr:uid="{E3CDB59C-41AB-43F2-85A3-03249FD04521}"/>
    <cellStyle name="Normal 10 2 2 5 4 2" xfId="21413" xr:uid="{758D40D6-153A-4892-BC0F-E00FA5E16AB2}"/>
    <cellStyle name="Normal 10 2 2 5 5" xfId="24599" xr:uid="{BC000EEA-3EE4-42FF-A305-B87A508F8440}"/>
    <cellStyle name="Normal 10 2 2 5 6" xfId="13641" xr:uid="{428F0E52-915D-48E4-8517-0440EBB4D1A1}"/>
    <cellStyle name="Normal 10 2 2 6" xfId="2561" xr:uid="{00000000-0005-0000-0000-000014030000}"/>
    <cellStyle name="Normal 10 2 2 6 2" xfId="5831" xr:uid="{C2B45855-423A-47FB-9D6B-CB7368A13FAB}"/>
    <cellStyle name="Normal 10 2 2 6 2 2" xfId="27721" xr:uid="{B8E57B14-3087-4FD8-A70F-558C6E2EFEEF}"/>
    <cellStyle name="Normal 10 2 2 6 2 3" xfId="15233" xr:uid="{1BA6B575-E010-4591-AF3E-E793868702D3}"/>
    <cellStyle name="Normal 10 2 2 6 3" xfId="7686" xr:uid="{13D7AF40-FEAB-4878-BA8F-FA0C3D7D1285}"/>
    <cellStyle name="Normal 10 2 2 6 3 2" xfId="18066" xr:uid="{2C2250EA-CDE2-4AD7-B12C-9C5FF7FE71DA}"/>
    <cellStyle name="Normal 10 2 2 6 4" xfId="10519" xr:uid="{1E2817E8-F6C1-422A-AFF1-B08F6C4EC9EB}"/>
    <cellStyle name="Normal 10 2 2 6 4 2" xfId="20899" xr:uid="{649F1F4D-1B63-4577-AC77-F280D4AD418F}"/>
    <cellStyle name="Normal 10 2 2 6 5" xfId="23235" xr:uid="{A9A7B9A4-10FD-49F2-9A94-1BE00B532B9A}"/>
    <cellStyle name="Normal 10 2 2 6 6" xfId="12949" xr:uid="{8F8890C7-BEA1-4B46-92AD-CFB11FD11F2D}"/>
    <cellStyle name="Normal 10 2 2 7" xfId="2255" xr:uid="{00000000-0005-0000-0000-00000A030000}"/>
    <cellStyle name="Normal 10 2 2 7 2" xfId="7382" xr:uid="{BD878DF1-E595-4B3A-B030-1A4B86DE4C21}"/>
    <cellStyle name="Normal 10 2 2 7 2 2" xfId="17762" xr:uid="{96FB03A1-1F58-4F36-A6A6-BC99F5CC940D}"/>
    <cellStyle name="Normal 10 2 2 7 3" xfId="10215" xr:uid="{7BF5D359-D939-4B06-906E-7B39368A0073}"/>
    <cellStyle name="Normal 10 2 2 7 3 2" xfId="20595" xr:uid="{45D50ACB-C477-45EC-831A-F6720E857490}"/>
    <cellStyle name="Normal 10 2 2 7 4" xfId="25307" xr:uid="{B0BFD245-6F57-4792-B8AD-25314C9A3201}"/>
    <cellStyle name="Normal 10 2 2 7 5" xfId="14929" xr:uid="{9E1162FB-4068-4B26-9EE1-0DC7552744FA}"/>
    <cellStyle name="Normal 10 2 2 8" xfId="3805" xr:uid="{DE5EA038-3A02-4C47-8DE6-3A1441EDFAFA}"/>
    <cellStyle name="Normal 10 2 2 8 2" xfId="8641" xr:uid="{D2E15AB2-9668-4E5F-A639-514A11FF50D6}"/>
    <cellStyle name="Normal 10 2 2 8 2 2" xfId="19021" xr:uid="{3480B3A6-F662-4937-99DC-49EAFB9EA7A0}"/>
    <cellStyle name="Normal 10 2 2 8 3" xfId="11474" xr:uid="{A75F9D08-7B58-4EAA-A634-12F25C9A3922}"/>
    <cellStyle name="Normal 10 2 2 8 3 2" xfId="21854" xr:uid="{944B4970-0F84-4A3B-980A-849E2953B158}"/>
    <cellStyle name="Normal 10 2 2 8 4" xfId="16188" xr:uid="{BA2B70A8-69BA-4C67-B45B-50196AACCD26}"/>
    <cellStyle name="Normal 10 2 2 9" xfId="4985" xr:uid="{86C9F154-476B-4468-9FC4-5F160EBE9B49}"/>
    <cellStyle name="Normal 10 2 2 9 2" xfId="14280" xr:uid="{E3E2A61B-9D40-43EB-9D48-D96BFD3B58D0}"/>
    <cellStyle name="Normal 10 2 3" xfId="629" xr:uid="{00000000-0005-0000-0000-000021040000}"/>
    <cellStyle name="Normal 10 2 3 10" xfId="9569" xr:uid="{2C97D25C-BB1A-476C-B040-C7129D7C78F8}"/>
    <cellStyle name="Normal 10 2 3 10 2" xfId="19949" xr:uid="{C26B30B1-CA24-4063-9990-E82CA8D30A9E}"/>
    <cellStyle name="Normal 10 2 3 11" xfId="23693" xr:uid="{F46EF993-5487-4161-8132-6E4469E10AEF}"/>
    <cellStyle name="Normal 10 2 3 12" xfId="12535" xr:uid="{30ABFEF1-F302-48E8-80C8-FD85B566AB15}"/>
    <cellStyle name="Normal 10 2 3 2" xfId="2706" xr:uid="{00000000-0005-0000-0000-000016030000}"/>
    <cellStyle name="Normal 10 2 3 2 2" xfId="3127" xr:uid="{00000000-0005-0000-0000-000017030000}"/>
    <cellStyle name="Normal 10 2 3 2 2 2" xfId="6185" xr:uid="{F21BBDC9-8812-4296-AE4A-F43642B538F5}"/>
    <cellStyle name="Normal 10 2 3 2 2 2 2" xfId="26666" xr:uid="{D968F027-8C5A-4D5B-B2BC-79932E896B70}"/>
    <cellStyle name="Normal 10 2 3 2 2 2 3" xfId="15754" xr:uid="{2C3E5444-0944-4235-BBC7-58B631C232E9}"/>
    <cellStyle name="Normal 10 2 3 2 2 3" xfId="8207" xr:uid="{748CFDF7-39AA-4B48-846D-DFD53DCCDE46}"/>
    <cellStyle name="Normal 10 2 3 2 2 3 2" xfId="18587" xr:uid="{45C7548F-ABE9-4FD8-83DB-E4116F5BE0B7}"/>
    <cellStyle name="Normal 10 2 3 2 2 4" xfId="11040" xr:uid="{4B9FDFC5-57BF-47DF-8AEB-61C1EC11D3B0}"/>
    <cellStyle name="Normal 10 2 3 2 2 4 2" xfId="21420" xr:uid="{E77E9332-7AC6-44BC-80D8-AEA8D4B6FAC2}"/>
    <cellStyle name="Normal 10 2 3 2 2 5" xfId="23464" xr:uid="{DFBE45BE-79EF-49C6-BDC8-FF482BE25A0D}"/>
    <cellStyle name="Normal 10 2 3 2 2 6" xfId="13648" xr:uid="{50B21915-FBD1-44FF-955B-D305CBBC1A89}"/>
    <cellStyle name="Normal 10 2 3 2 3" xfId="4282" xr:uid="{2B94F73E-A71F-4B45-AB1A-F96E9B6FFBF5}"/>
    <cellStyle name="Normal 10 2 3 2 3 2" xfId="9054" xr:uid="{9FD5F957-C578-4F01-9FC1-69B359F5BAA4}"/>
    <cellStyle name="Normal 10 2 3 2 3 2 2" xfId="29097" xr:uid="{11FBA423-68F9-439E-B708-B9AF85FDFE2B}"/>
    <cellStyle name="Normal 10 2 3 2 3 2 3" xfId="19434" xr:uid="{4415A3C6-10BF-4B36-BC90-6F409E7AFDE1}"/>
    <cellStyle name="Normal 10 2 3 2 3 3" xfId="11887" xr:uid="{73E975D7-4723-457E-9759-1D54AC5E7481}"/>
    <cellStyle name="Normal 10 2 3 2 3 3 2" xfId="22267" xr:uid="{23334B30-CD1E-46BA-AA8F-928E8AA57B4B}"/>
    <cellStyle name="Normal 10 2 3 2 3 4" xfId="24450" xr:uid="{5EB69AA1-13EC-42BD-8FFE-6B2134503511}"/>
    <cellStyle name="Normal 10 2 3 2 3 5" xfId="16601" xr:uid="{A384552F-2090-445E-BAE5-6698F6D122C7}"/>
    <cellStyle name="Normal 10 2 3 2 4" xfId="5924" xr:uid="{CDA1F97D-60A1-407B-B633-AC0832D801F2}"/>
    <cellStyle name="Normal 10 2 3 2 4 2" xfId="28676" xr:uid="{A36775EF-6401-4226-A35F-5E9C74DF1AE6}"/>
    <cellStyle name="Normal 10 2 3 2 4 3" xfId="15377" xr:uid="{68E1D7BA-AD29-4DAD-950B-38FC6C839C0D}"/>
    <cellStyle name="Normal 10 2 3 2 5" xfId="7830" xr:uid="{85DC09AA-F078-4D23-AA13-CB516827E64E}"/>
    <cellStyle name="Normal 10 2 3 2 5 2" xfId="18210" xr:uid="{8981F427-A24D-4F3E-B774-84932F365DD4}"/>
    <cellStyle name="Normal 10 2 3 2 6" xfId="10663" xr:uid="{76110124-625D-47D4-AF91-BED10133DE30}"/>
    <cellStyle name="Normal 10 2 3 2 6 2" xfId="21043" xr:uid="{BE01F4B8-1875-492C-A5AD-83F27D3906D7}"/>
    <cellStyle name="Normal 10 2 3 2 7" xfId="24963" xr:uid="{A0FFC7DF-C238-474F-B0A2-5445E1885BE2}"/>
    <cellStyle name="Normal 10 2 3 2 8" xfId="13125" xr:uid="{50D78E67-3B19-4C22-AEF5-DF8C50160B8B}"/>
    <cellStyle name="Normal 10 2 3 3" xfId="3128" xr:uid="{00000000-0005-0000-0000-000018030000}"/>
    <cellStyle name="Normal 10 2 3 3 2" xfId="4440" xr:uid="{395FBBAC-4EB4-44DD-8BC8-3E17ADF9C3C0}"/>
    <cellStyle name="Normal 10 2 3 3 2 2" xfId="9212" xr:uid="{4044E785-F68D-497F-9D5B-50D7712F8C51}"/>
    <cellStyle name="Normal 10 2 3 3 2 2 2" xfId="29205" xr:uid="{F50990A4-77BD-4A19-9863-0010F3A43A57}"/>
    <cellStyle name="Normal 10 2 3 3 2 2 3" xfId="19592" xr:uid="{00874A4E-4DC7-4779-B725-0D034CD349DA}"/>
    <cellStyle name="Normal 10 2 3 3 2 3" xfId="12045" xr:uid="{651E0D9F-48E2-4C7E-B5CF-4E86AAEBDD58}"/>
    <cellStyle name="Normal 10 2 3 3 2 3 2" xfId="22425" xr:uid="{48A2501C-7E6B-4B28-BE41-C2D0983E25E3}"/>
    <cellStyle name="Normal 10 2 3 3 2 4" xfId="25826" xr:uid="{577FDCE4-8711-41C9-988F-AA44708C4806}"/>
    <cellStyle name="Normal 10 2 3 3 2 5" xfId="16759" xr:uid="{F5EB9542-0769-4B8A-91A4-7565AA0988C4}"/>
    <cellStyle name="Normal 10 2 3 3 3" xfId="6186" xr:uid="{ADCA5275-39F2-482D-8C01-D8EBC900C88A}"/>
    <cellStyle name="Normal 10 2 3 3 3 2" xfId="26223" xr:uid="{20EDA385-3F6C-463F-B9BB-E0DE71B26C1E}"/>
    <cellStyle name="Normal 10 2 3 3 3 3" xfId="15755" xr:uid="{EFE888DE-88DF-48D1-8F6B-2E83EDEA6128}"/>
    <cellStyle name="Normal 10 2 3 3 4" xfId="8208" xr:uid="{F0E2F6A5-BD42-4693-8AD0-A0C2526BA6B5}"/>
    <cellStyle name="Normal 10 2 3 3 4 2" xfId="18588" xr:uid="{D9C95B31-CCAA-4855-A2DF-2B2A41476B74}"/>
    <cellStyle name="Normal 10 2 3 3 5" xfId="11041" xr:uid="{12E48EE7-DB63-4777-854C-58E263EEB5CB}"/>
    <cellStyle name="Normal 10 2 3 3 5 2" xfId="21421" xr:uid="{9BE837BB-437F-4A9C-8324-8CA1E2D2D28C}"/>
    <cellStyle name="Normal 10 2 3 3 6" xfId="23787" xr:uid="{40569D23-61AB-45F8-AA45-BF39002CE525}"/>
    <cellStyle name="Normal 10 2 3 3 7" xfId="13649" xr:uid="{559FA790-3884-4188-B322-850E090BEBA9}"/>
    <cellStyle name="Normal 10 2 3 4" xfId="3126" xr:uid="{00000000-0005-0000-0000-000019030000}"/>
    <cellStyle name="Normal 10 2 3 4 2" xfId="6184" xr:uid="{6F80E080-F8C7-483A-84F6-435A6A402000}"/>
    <cellStyle name="Normal 10 2 3 4 2 2" xfId="28014" xr:uid="{CFCDEAE0-D338-4091-AC15-668D3B295B8B}"/>
    <cellStyle name="Normal 10 2 3 4 2 3" xfId="15753" xr:uid="{960A2809-F7FF-48CB-B2EB-DB8E348B18EC}"/>
    <cellStyle name="Normal 10 2 3 4 3" xfId="8206" xr:uid="{302DF909-5642-4A8D-88D7-5BFCE03896E9}"/>
    <cellStyle name="Normal 10 2 3 4 3 2" xfId="18586" xr:uid="{AB93101C-88F5-4130-A19E-5E38DF614E7E}"/>
    <cellStyle name="Normal 10 2 3 4 4" xfId="11039" xr:uid="{0B293727-8820-41D2-A0EB-ED5FCBF3C6B4}"/>
    <cellStyle name="Normal 10 2 3 4 4 2" xfId="21419" xr:uid="{98F15AD6-31E3-4DB6-85DB-7BFEF91DDA77}"/>
    <cellStyle name="Normal 10 2 3 4 5" xfId="23741" xr:uid="{4DEFB253-2EDE-47A7-8D1D-E3D674008FF9}"/>
    <cellStyle name="Normal 10 2 3 4 6" xfId="13647" xr:uid="{AFDB53F8-9F26-4C3F-BA97-172B32C285DF}"/>
    <cellStyle name="Normal 10 2 3 5" xfId="2604" xr:uid="{00000000-0005-0000-0000-00001A030000}"/>
    <cellStyle name="Normal 10 2 3 5 2" xfId="5869" xr:uid="{1F649C14-9E5E-422A-970C-FA8E95C730BA}"/>
    <cellStyle name="Normal 10 2 3 5 2 2" xfId="28059" xr:uid="{9C373D47-6388-4819-BB1F-656D0917F65C}"/>
    <cellStyle name="Normal 10 2 3 5 2 3" xfId="15276" xr:uid="{891E1580-5625-4160-8DB8-13978498474D}"/>
    <cellStyle name="Normal 10 2 3 5 3" xfId="7729" xr:uid="{A4A6A792-4386-4B80-9437-B711498C0164}"/>
    <cellStyle name="Normal 10 2 3 5 3 2" xfId="18109" xr:uid="{FCDC4A15-63D9-48D4-B37F-F0FF50324AE8}"/>
    <cellStyle name="Normal 10 2 3 5 4" xfId="10562" xr:uid="{DC0E6A81-5298-47EC-95E1-D37895DB0800}"/>
    <cellStyle name="Normal 10 2 3 5 4 2" xfId="20942" xr:uid="{C5FF6D72-279D-449B-A4B1-66785E62441F}"/>
    <cellStyle name="Normal 10 2 3 5 5" xfId="23813" xr:uid="{3974C175-0484-428C-819E-385B5B192098}"/>
    <cellStyle name="Normal 10 2 3 5 6" xfId="12992" xr:uid="{B567E562-90E7-4D8E-AAA7-875E9F4F5717}"/>
    <cellStyle name="Normal 10 2 3 6" xfId="2303" xr:uid="{00000000-0005-0000-0000-000015030000}"/>
    <cellStyle name="Normal 10 2 3 6 2" xfId="7430" xr:uid="{F65338EF-E7C1-4C21-ADD6-C3AE8BACAA87}"/>
    <cellStyle name="Normal 10 2 3 6 2 2" xfId="17810" xr:uid="{FAAE8B82-D8D7-4E2D-9117-A7D262707BC4}"/>
    <cellStyle name="Normal 10 2 3 6 3" xfId="10263" xr:uid="{92434D7F-4325-4704-BC8A-75EEF454854D}"/>
    <cellStyle name="Normal 10 2 3 6 3 2" xfId="20643" xr:uid="{6F76CD2A-A882-4BE1-9036-58E856D0DF41}"/>
    <cellStyle name="Normal 10 2 3 6 4" xfId="24567" xr:uid="{F399ECA1-22BC-4C28-BAC2-CEF11C98ECB3}"/>
    <cellStyle name="Normal 10 2 3 6 5" xfId="14977" xr:uid="{830DE2F1-D4F3-45C3-9DBE-14ADA1AAA0A6}"/>
    <cellStyle name="Normal 10 2 3 7" xfId="3834" xr:uid="{8B8290D7-AE8C-4937-9A4F-00917BF737BC}"/>
    <cellStyle name="Normal 10 2 3 7 2" xfId="8667" xr:uid="{EA0FCEC4-836D-4690-A6E7-8DC48BC34E27}"/>
    <cellStyle name="Normal 10 2 3 7 2 2" xfId="19047" xr:uid="{EF39DD86-7CBF-44F7-A0CA-DADF53320C47}"/>
    <cellStyle name="Normal 10 2 3 7 3" xfId="11500" xr:uid="{E7C24303-4015-422A-8765-8C895ECC8561}"/>
    <cellStyle name="Normal 10 2 3 7 3 2" xfId="21880" xr:uid="{9D168038-5E4A-4E92-B20D-4299A65F34C0}"/>
    <cellStyle name="Normal 10 2 3 7 4" xfId="16214" xr:uid="{88B26A2A-744C-4C28-A600-D8665AC5EC8A}"/>
    <cellStyle name="Normal 10 2 3 8" xfId="4988" xr:uid="{ED7C97D3-0FB5-4457-A673-C604FF5B7447}"/>
    <cellStyle name="Normal 10 2 3 8 2" xfId="14283" xr:uid="{91F9CF94-E671-4888-B146-8AAE97D323D1}"/>
    <cellStyle name="Normal 10 2 3 9" xfId="6736" xr:uid="{49615C31-75D1-4474-9BA1-F20597FA187A}"/>
    <cellStyle name="Normal 10 2 3 9 2" xfId="17116" xr:uid="{12A1D631-F493-4267-A179-AE8F3EBBF983}"/>
    <cellStyle name="Normal 10 2 4" xfId="630" xr:uid="{00000000-0005-0000-0000-000022040000}"/>
    <cellStyle name="Normal 10 2 4 2" xfId="3129" xr:uid="{00000000-0005-0000-0000-00001C030000}"/>
    <cellStyle name="Normal 10 2 4 2 2" xfId="6187" xr:uid="{CD81C353-7344-4C59-8828-166DB4D348FE}"/>
    <cellStyle name="Normal 10 2 4 2 2 2" xfId="28345" xr:uid="{761D17AF-64FC-417E-82CE-5B8063632213}"/>
    <cellStyle name="Normal 10 2 4 2 2 3" xfId="15756" xr:uid="{3302B5E1-2623-4BDC-99AF-F55B35D19A11}"/>
    <cellStyle name="Normal 10 2 4 2 3" xfId="8209" xr:uid="{15B50D38-A3A0-4A3A-B597-1BDBAC43A9B1}"/>
    <cellStyle name="Normal 10 2 4 2 3 2" xfId="18589" xr:uid="{9CB06398-FD5C-46CA-819B-B9D9A4A38E1D}"/>
    <cellStyle name="Normal 10 2 4 2 4" xfId="11042" xr:uid="{18D219A1-E916-4473-A30E-0EE6E957F7FC}"/>
    <cellStyle name="Normal 10 2 4 2 4 2" xfId="21422" xr:uid="{F6950B87-B095-4A92-9CDB-E62C0DF212BF}"/>
    <cellStyle name="Normal 10 2 4 2 5" xfId="24516" xr:uid="{FA73F80A-DCD5-4B61-8B84-C4D4B7693C92}"/>
    <cellStyle name="Normal 10 2 4 2 6" xfId="13650" xr:uid="{F767D00E-752E-4CFE-92E0-30323D098EBD}"/>
    <cellStyle name="Normal 10 2 4 3" xfId="2704" xr:uid="{00000000-0005-0000-0000-00001D030000}"/>
    <cellStyle name="Normal 10 2 4 3 2" xfId="5922" xr:uid="{0CCC0FB0-A059-4BCB-8DA1-770EA4429DFA}"/>
    <cellStyle name="Normal 10 2 4 3 2 2" xfId="26615" xr:uid="{802FFC82-4CAD-45AB-877A-9FA01D5FD3BF}"/>
    <cellStyle name="Normal 10 2 4 3 2 3" xfId="15375" xr:uid="{E2F920D3-F6FB-4E7E-9047-6D662B6AB81B}"/>
    <cellStyle name="Normal 10 2 4 3 3" xfId="7828" xr:uid="{74B90E5E-ED06-4B53-9B1F-8F05E7797B5F}"/>
    <cellStyle name="Normal 10 2 4 3 3 2" xfId="18208" xr:uid="{349E2243-017D-4FE5-BD7D-A90B7A3AB615}"/>
    <cellStyle name="Normal 10 2 4 3 4" xfId="10661" xr:uid="{C824EB2A-2B0A-4B36-A699-DDBAA50CF09F}"/>
    <cellStyle name="Normal 10 2 4 3 4 2" xfId="21041" xr:uid="{405BC94C-5055-4760-A913-4B930CAB0E7E}"/>
    <cellStyle name="Normal 10 2 4 3 5" xfId="24197" xr:uid="{73BF47DB-4558-46E0-9682-515D48F68056}"/>
    <cellStyle name="Normal 10 2 4 3 6" xfId="13122" xr:uid="{0F44A364-78A2-4162-90F3-50FE8FA80242}"/>
    <cellStyle name="Normal 10 2 4 4" xfId="4145" xr:uid="{F5B8E602-5C20-4A6E-97E5-C382727F07E8}"/>
    <cellStyle name="Normal 10 2 4 4 2" xfId="8917" xr:uid="{964DB0DE-F5F5-4ABA-BCC8-41DD10D7565A}"/>
    <cellStyle name="Normal 10 2 4 4 2 2" xfId="19297" xr:uid="{C47C3A9A-B917-4B8F-902B-F0A583A5B4EA}"/>
    <cellStyle name="Normal 10 2 4 4 3" xfId="11750" xr:uid="{7ED79008-29F0-476F-8C01-46DE75F05338}"/>
    <cellStyle name="Normal 10 2 4 4 3 2" xfId="22130" xr:uid="{BC7CF7BB-416D-4990-9C30-F72688ECBA70}"/>
    <cellStyle name="Normal 10 2 4 4 4" xfId="22945" xr:uid="{A370B6D4-A1E7-4B01-949F-2BE08000CCBB}"/>
    <cellStyle name="Normal 10 2 4 4 5" xfId="16464" xr:uid="{71362419-E58F-4356-B691-ED3DEF516EA1}"/>
    <cellStyle name="Normal 10 2 4 5" xfId="4989" xr:uid="{3620BA03-891B-4B6C-B831-2F7A09D9D59D}"/>
    <cellStyle name="Normal 10 2 4 5 2" xfId="14284" xr:uid="{13F992D6-3CE3-4B6A-882E-DC9C16A5E430}"/>
    <cellStyle name="Normal 10 2 4 6" xfId="6737" xr:uid="{11EE109C-25B0-4477-B953-6C38A2D79450}"/>
    <cellStyle name="Normal 10 2 4 6 2" xfId="17117" xr:uid="{1ABB1FCB-A73C-47FD-A1F2-908B22603DF6}"/>
    <cellStyle name="Normal 10 2 4 7" xfId="9570" xr:uid="{035FBA25-20E3-48E3-A528-D611C212017A}"/>
    <cellStyle name="Normal 10 2 4 7 2" xfId="19950" xr:uid="{F1863EE5-2F73-4F0D-865C-DE77E05A4C14}"/>
    <cellStyle name="Normal 10 2 4 8" xfId="25199" xr:uid="{FA6DC77F-6C8F-4F7B-A62E-33AABEEFCA03}"/>
    <cellStyle name="Normal 10 2 4 9" xfId="12693" xr:uid="{ECC619C5-78D3-4209-B844-DE894BEC0E7E}"/>
    <cellStyle name="Normal 10 2 5" xfId="3130" xr:uid="{00000000-0005-0000-0000-00001E030000}"/>
    <cellStyle name="Normal 10 2 5 2" xfId="4441" xr:uid="{9E338F2E-BE96-4E83-90F2-E16A4690B5A9}"/>
    <cellStyle name="Normal 10 2 5 2 2" xfId="9213" xr:uid="{BA65854E-AF92-4803-80F5-7C22DCC8293B}"/>
    <cellStyle name="Normal 10 2 5 2 2 2" xfId="29206" xr:uid="{6314A263-83F1-4B28-ABCE-765CABFD8127}"/>
    <cellStyle name="Normal 10 2 5 2 2 3" xfId="19593" xr:uid="{370D15FE-C276-4A45-83E6-DF6F800B0860}"/>
    <cellStyle name="Normal 10 2 5 2 3" xfId="12046" xr:uid="{496D436E-B032-4A07-B26D-488CDFFEC77E}"/>
    <cellStyle name="Normal 10 2 5 2 3 2" xfId="22426" xr:uid="{766BF66E-6196-4E68-9B7C-FF0C469F7940}"/>
    <cellStyle name="Normal 10 2 5 2 4" xfId="25621" xr:uid="{157B87D2-C5CA-4D5E-B2DA-1D3FC9672306}"/>
    <cellStyle name="Normal 10 2 5 2 5" xfId="16760" xr:uid="{7082362A-ECD0-4F4B-848B-5CCF414252C3}"/>
    <cellStyle name="Normal 10 2 5 3" xfId="6188" xr:uid="{BD1BFEE4-9F62-4A48-BD95-D53BC4D82615}"/>
    <cellStyle name="Normal 10 2 5 3 2" xfId="28202" xr:uid="{3A30FCB9-803E-4EC5-9919-163306731BC1}"/>
    <cellStyle name="Normal 10 2 5 3 3" xfId="15757" xr:uid="{3F571267-5D40-4D73-81AC-EC846B65A91F}"/>
    <cellStyle name="Normal 10 2 5 4" xfId="8210" xr:uid="{DD3F144C-0B72-4220-AF0F-6C8AF931DF96}"/>
    <cellStyle name="Normal 10 2 5 4 2" xfId="18590" xr:uid="{D44E319F-2FC8-4885-8CA0-4D3D7071A191}"/>
    <cellStyle name="Normal 10 2 5 5" xfId="11043" xr:uid="{4C93613D-EEC5-4473-A995-AFA6F2F8F050}"/>
    <cellStyle name="Normal 10 2 5 5 2" xfId="21423" xr:uid="{63931744-0C21-4ECC-BD7A-9138DB1EEDD1}"/>
    <cellStyle name="Normal 10 2 5 6" xfId="24522" xr:uid="{9F740B7E-7987-49C4-82C9-35191C4BEAEE}"/>
    <cellStyle name="Normal 10 2 5 7" xfId="13651" xr:uid="{5417E4E0-F7F8-4917-9C5E-6C988C3578DF}"/>
    <cellStyle name="Normal 10 2 6" xfId="2889" xr:uid="{00000000-0005-0000-0000-00001F030000}"/>
    <cellStyle name="Normal 10 2 6 2" xfId="6075" xr:uid="{B8B7211B-FFDA-4B81-A375-DD45B1DD517E}"/>
    <cellStyle name="Normal 10 2 6 2 2" xfId="27183" xr:uid="{76D46EE7-A365-41C6-8123-6B42149712D0}"/>
    <cellStyle name="Normal 10 2 6 2 3" xfId="15553" xr:uid="{0796DDD0-7B21-41F0-BCC5-C48576AB08EE}"/>
    <cellStyle name="Normal 10 2 6 3" xfId="8006" xr:uid="{0CA1C121-A45E-4913-9CCA-CBBAA3AE18EB}"/>
    <cellStyle name="Normal 10 2 6 3 2" xfId="18386" xr:uid="{93B5654E-534E-47BD-BD90-C53F0B89EC8A}"/>
    <cellStyle name="Normal 10 2 6 4" xfId="10839" xr:uid="{E7171419-1314-4CBA-B06A-C3721FCD9CA9}"/>
    <cellStyle name="Normal 10 2 6 4 2" xfId="21219" xr:uid="{C8AF0209-EC6E-43EB-9357-A1E5EC0623EF}"/>
    <cellStyle name="Normal 10 2 6 5" xfId="24835" xr:uid="{2AA68A3A-DCAE-496A-82A2-4D3838D9ABF1}"/>
    <cellStyle name="Normal 10 2 6 6" xfId="13391" xr:uid="{14C536AA-DB87-428A-B8DD-54EAB2B90CD1}"/>
    <cellStyle name="Normal 10 2 7" xfId="2501" xr:uid="{00000000-0005-0000-0000-000020030000}"/>
    <cellStyle name="Normal 10 2 7 2" xfId="5782" xr:uid="{D0B4CEE4-5864-4622-B725-5D5D21567676}"/>
    <cellStyle name="Normal 10 2 7 2 2" xfId="27112" xr:uid="{978E091B-8C60-428F-8E28-08D94C396028}"/>
    <cellStyle name="Normal 10 2 7 2 3" xfId="15173" xr:uid="{CE2A363D-DDDE-4623-A501-AAAF537750CD}"/>
    <cellStyle name="Normal 10 2 7 3" xfId="7626" xr:uid="{7A984B8F-FF27-492E-BA0E-F5C3E75B7C54}"/>
    <cellStyle name="Normal 10 2 7 3 2" xfId="18006" xr:uid="{45DE27C2-5F10-4CA5-BF51-54192B24021B}"/>
    <cellStyle name="Normal 10 2 7 4" xfId="10459" xr:uid="{5B46C42E-A9F8-44A4-B466-83BEF0D6B08F}"/>
    <cellStyle name="Normal 10 2 7 4 2" xfId="20839" xr:uid="{A911A6C3-C177-4436-98E2-79D9650DA797}"/>
    <cellStyle name="Normal 10 2 7 5" xfId="22948" xr:uid="{EF1259EB-84F5-4CD6-8766-0001F2586003}"/>
    <cellStyle name="Normal 10 2 7 6" xfId="12889" xr:uid="{62449018-77E9-4C59-A406-BD186A7876FD}"/>
    <cellStyle name="Normal 10 2 8" xfId="2195" xr:uid="{00000000-0005-0000-0000-000009030000}"/>
    <cellStyle name="Normal 10 2 8 2" xfId="7322" xr:uid="{CD3D437D-65A4-45F7-BD24-8B506936D243}"/>
    <cellStyle name="Normal 10 2 8 2 2" xfId="17702" xr:uid="{459D8D6A-E723-445E-8E7D-E58CC4E9DB9E}"/>
    <cellStyle name="Normal 10 2 8 3" xfId="10155" xr:uid="{A4E6239E-293D-43CF-BAE1-920FC2436C0D}"/>
    <cellStyle name="Normal 10 2 8 3 2" xfId="20535" xr:uid="{58CF501C-C41C-4CE0-9DC0-D9DF3C98CCAA}"/>
    <cellStyle name="Normal 10 2 8 4" xfId="23946" xr:uid="{B16A613C-DC7C-4BAB-9CE5-D2D4386F503D}"/>
    <cellStyle name="Normal 10 2 8 5" xfId="14869" xr:uid="{D2AC8B86-F8E4-403F-B63E-A61C29DDF6FC}"/>
    <cellStyle name="Normal 10 2 9" xfId="3904" xr:uid="{8D267ABA-D2E7-4AB9-85B6-698D2920A9CF}"/>
    <cellStyle name="Normal 10 2 9 2" xfId="8736" xr:uid="{AF649095-E975-4879-A024-D9E79D05AA14}"/>
    <cellStyle name="Normal 10 2 9 2 2" xfId="19116" xr:uid="{3191403E-2306-45DA-906D-6C9E51CA3AEA}"/>
    <cellStyle name="Normal 10 2 9 3" xfId="11569" xr:uid="{D853CF8D-5370-4F11-A2CD-EB1C71549CBB}"/>
    <cellStyle name="Normal 10 2 9 3 2" xfId="21949" xr:uid="{967439E1-E452-43A8-80DA-4BBE4EACCEE0}"/>
    <cellStyle name="Normal 10 2 9 4" xfId="16283" xr:uid="{D850474B-04FD-41D5-9E02-5BDAD9D1B3B8}"/>
    <cellStyle name="Normal 10 3" xfId="631" xr:uid="{00000000-0005-0000-0000-000023040000}"/>
    <cellStyle name="Normal 10 3 10" xfId="4990" xr:uid="{B971CAB3-4E5E-42A8-8E41-7E9B5496E5A2}"/>
    <cellStyle name="Normal 10 3 10 2" xfId="14285" xr:uid="{1D1E5673-3166-446E-874B-A45C646CA6F2}"/>
    <cellStyle name="Normal 10 3 11" xfId="6738" xr:uid="{2ED9A2C1-5D97-491C-ACA5-960CC9F31B2C}"/>
    <cellStyle name="Normal 10 3 11 2" xfId="17118" xr:uid="{0911746F-79BE-42B5-8D11-8F7DD6FFFB9D}"/>
    <cellStyle name="Normal 10 3 12" xfId="9571" xr:uid="{255DC69B-92E1-4FEB-9EFA-4F0D81443FB9}"/>
    <cellStyle name="Normal 10 3 12 2" xfId="19951" xr:uid="{7DB05A14-DDDF-42E0-BCD6-AF6AB9D9B9C4}"/>
    <cellStyle name="Normal 10 3 13" xfId="23886" xr:uid="{6272B891-EDDC-4148-A2A1-936240A89EBA}"/>
    <cellStyle name="Normal 10 3 14" xfId="12464" xr:uid="{359FC0B9-F250-4559-B02E-40DB23ABD1A8}"/>
    <cellStyle name="Normal 10 3 2" xfId="632" xr:uid="{00000000-0005-0000-0000-000024040000}"/>
    <cellStyle name="Normal 10 3 2 10" xfId="9572" xr:uid="{51C02921-58A3-463A-B4FC-F82EDF76A44E}"/>
    <cellStyle name="Normal 10 3 2 10 2" xfId="19952" xr:uid="{928C13C0-E605-4FA9-8E38-6C8897FF5498}"/>
    <cellStyle name="Normal 10 3 2 11" xfId="23012" xr:uid="{1AEADB29-65B1-4D02-9750-E5CD446409E6}"/>
    <cellStyle name="Normal 10 3 2 12" xfId="12536" xr:uid="{E0A41ED9-2C13-409B-93F2-56564369BD81}"/>
    <cellStyle name="Normal 10 3 2 2" xfId="633" xr:uid="{00000000-0005-0000-0000-000025040000}"/>
    <cellStyle name="Normal 10 3 2 2 2" xfId="3132" xr:uid="{00000000-0005-0000-0000-000024030000}"/>
    <cellStyle name="Normal 10 3 2 2 2 2" xfId="6190" xr:uid="{818E3871-8BBD-49A5-8F2F-3AA2809212CC}"/>
    <cellStyle name="Normal 10 3 2 2 2 2 2" xfId="26168" xr:uid="{EA40498E-9AB9-4A85-918E-BFACEC00A1BF}"/>
    <cellStyle name="Normal 10 3 2 2 2 2 3" xfId="25885" xr:uid="{53D87904-1416-4640-96E8-2900CC5A05C6}"/>
    <cellStyle name="Normal 10 3 2 2 2 2 4" xfId="15759" xr:uid="{528ECC10-08C3-4C6E-BA5F-675B8F05A6D1}"/>
    <cellStyle name="Normal 10 3 2 2 2 3" xfId="8212" xr:uid="{C721729A-2337-4936-B79F-891C05B4A559}"/>
    <cellStyle name="Normal 10 3 2 2 2 3 2" xfId="28865" xr:uid="{B96E90F2-99D0-4B90-805E-5BE51C97634A}"/>
    <cellStyle name="Normal 10 3 2 2 2 3 3" xfId="18592" xr:uid="{87839693-9F0F-49A5-850D-92BA297E6CB6}"/>
    <cellStyle name="Normal 10 3 2 2 2 4" xfId="11045" xr:uid="{BF195E82-5187-4D41-BD8C-60ED6733DFB5}"/>
    <cellStyle name="Normal 10 3 2 2 2 4 2" xfId="21425" xr:uid="{040CE62B-8DD3-48FD-885B-700066E6B86B}"/>
    <cellStyle name="Normal 10 3 2 2 2 5" xfId="22877" xr:uid="{BBA932E6-1E09-4080-98F2-0F79EA82D601}"/>
    <cellStyle name="Normal 10 3 2 2 2 6" xfId="13653" xr:uid="{5DADBDA1-26F8-4BD9-873A-036A9D4F8118}"/>
    <cellStyle name="Normal 10 3 2 2 3" xfId="4284" xr:uid="{A53AD929-881D-4AA3-8224-140DAE4C1638}"/>
    <cellStyle name="Normal 10 3 2 2 3 2" xfId="9056" xr:uid="{8C75F184-FFC8-4F9E-AACF-5A5E3057638C}"/>
    <cellStyle name="Normal 10 3 2 2 3 2 2" xfId="29099" xr:uid="{3FA52B86-173F-47DB-A46D-08887A85E943}"/>
    <cellStyle name="Normal 10 3 2 2 3 2 3" xfId="19436" xr:uid="{CF9251E8-D165-4028-9B55-9DFABB159669}"/>
    <cellStyle name="Normal 10 3 2 2 3 3" xfId="11889" xr:uid="{7B657372-A9AB-4CC8-A4F1-DA61F6B8BD3E}"/>
    <cellStyle name="Normal 10 3 2 2 3 3 2" xfId="22269" xr:uid="{7A27E98F-A5A0-4A1D-9085-C99D62911EC4}"/>
    <cellStyle name="Normal 10 3 2 2 3 4" xfId="24764" xr:uid="{B0263DA0-4320-4DB7-B5C5-010F7FD3EAA0}"/>
    <cellStyle name="Normal 10 3 2 2 3 5" xfId="16603" xr:uid="{DCC0A920-4C3C-4AB7-BF06-0525ABDD4CEB}"/>
    <cellStyle name="Normal 10 3 2 2 4" xfId="4992" xr:uid="{8FBD8140-B9BC-491C-8D7F-C7C1AAC31563}"/>
    <cellStyle name="Normal 10 3 2 2 4 2" xfId="26245" xr:uid="{5A9FC39D-CFFE-4712-BA37-6A6B52AF9965}"/>
    <cellStyle name="Normal 10 3 2 2 4 3" xfId="14287" xr:uid="{07170A62-D7A3-4CF8-AF7A-00C71D5117E1}"/>
    <cellStyle name="Normal 10 3 2 2 5" xfId="6740" xr:uid="{F488103A-1068-48DE-89EF-889B889BB68C}"/>
    <cellStyle name="Normal 10 3 2 2 5 2" xfId="17120" xr:uid="{723E325F-12B8-4F4B-BDC3-0F57FCB0A260}"/>
    <cellStyle name="Normal 10 3 2 2 6" xfId="9573" xr:uid="{6ED5D63F-9B82-414B-88E6-E4DB8CB3E9EB}"/>
    <cellStyle name="Normal 10 3 2 2 6 2" xfId="19953" xr:uid="{8BE44BC7-DC90-4F84-B987-DC25E2CE5C9D}"/>
    <cellStyle name="Normal 10 3 2 2 7" xfId="25180" xr:uid="{2F7CE6EA-3726-424C-8D77-756D4623EE51}"/>
    <cellStyle name="Normal 10 3 2 2 8" xfId="13127" xr:uid="{B9446284-ECCF-4080-BA5F-5D5B591A76AD}"/>
    <cellStyle name="Normal 10 3 2 3" xfId="3133" xr:uid="{00000000-0005-0000-0000-000025030000}"/>
    <cellStyle name="Normal 10 3 2 3 2" xfId="4442" xr:uid="{AB4DC996-997D-43F3-A978-07BE861BA132}"/>
    <cellStyle name="Normal 10 3 2 3 2 2" xfId="9214" xr:uid="{A96D1B7B-5F8C-4D05-9DC8-DE3645EF2A3D}"/>
    <cellStyle name="Normal 10 3 2 3 2 2 2" xfId="29207" xr:uid="{843C4DA1-F182-487D-80F5-0E6BE11C9AF5}"/>
    <cellStyle name="Normal 10 3 2 3 2 2 3" xfId="19594" xr:uid="{2E2CD963-89F6-41AE-88AD-9526C805221B}"/>
    <cellStyle name="Normal 10 3 2 3 2 3" xfId="12047" xr:uid="{3E76F8F7-3EC2-480D-BE7A-4019B720399F}"/>
    <cellStyle name="Normal 10 3 2 3 2 3 2" xfId="22427" xr:uid="{C1D9A5B9-0886-4A15-B4AC-905F0C43B983}"/>
    <cellStyle name="Normal 10 3 2 3 2 4" xfId="24899" xr:uid="{EF39CD07-3306-40C4-AC6B-FFC0565E7D10}"/>
    <cellStyle name="Normal 10 3 2 3 2 5" xfId="16761" xr:uid="{78EC5100-9684-4998-9F40-39204151AC55}"/>
    <cellStyle name="Normal 10 3 2 3 3" xfId="6191" xr:uid="{4FA7B985-F3FD-4BB1-BE6E-726FBE11C1C7}"/>
    <cellStyle name="Normal 10 3 2 3 3 2" xfId="28118" xr:uid="{CEA23EA0-2236-4A39-8BAD-FB0EC0DB315A}"/>
    <cellStyle name="Normal 10 3 2 3 3 3" xfId="15760" xr:uid="{9144E66A-91B6-4E51-ACAA-56ACDAF6CBAE}"/>
    <cellStyle name="Normal 10 3 2 3 4" xfId="8213" xr:uid="{0277978F-4825-43B0-B34A-710A6A851632}"/>
    <cellStyle name="Normal 10 3 2 3 4 2" xfId="18593" xr:uid="{72752379-22DD-4D52-BF80-11B385A74B1D}"/>
    <cellStyle name="Normal 10 3 2 3 5" xfId="11046" xr:uid="{1C342EAE-3E22-40BE-A5C7-8125513E85B4}"/>
    <cellStyle name="Normal 10 3 2 3 5 2" xfId="21426" xr:uid="{3BCAC77F-4504-4411-91D6-CDBAD0294ACA}"/>
    <cellStyle name="Normal 10 3 2 3 6" xfId="25053" xr:uid="{B1DA9158-FF4F-43E3-81BC-72A67E9F1FCA}"/>
    <cellStyle name="Normal 10 3 2 3 7" xfId="13654" xr:uid="{5F15AA7E-F44B-4554-B334-229175320190}"/>
    <cellStyle name="Normal 10 3 2 4" xfId="3131" xr:uid="{00000000-0005-0000-0000-000026030000}"/>
    <cellStyle name="Normal 10 3 2 4 2" xfId="6189" xr:uid="{B077E13E-CA6B-45D4-9087-D61876575884}"/>
    <cellStyle name="Normal 10 3 2 4 2 2" xfId="26601" xr:uid="{92FF2D64-E0F2-4AAB-81C6-B9C1DA63E523}"/>
    <cellStyle name="Normal 10 3 2 4 2 3" xfId="15758" xr:uid="{4B82FBAC-F2C9-4089-824F-815BB8080F6F}"/>
    <cellStyle name="Normal 10 3 2 4 3" xfId="8211" xr:uid="{B2BFB5DC-6009-4CCA-94A5-544F7797A084}"/>
    <cellStyle name="Normal 10 3 2 4 3 2" xfId="18591" xr:uid="{7E9BCD89-84C1-498B-B93E-51EAF88235C7}"/>
    <cellStyle name="Normal 10 3 2 4 4" xfId="11044" xr:uid="{E028B317-F9CA-4C90-B28A-1E0061DE4622}"/>
    <cellStyle name="Normal 10 3 2 4 4 2" xfId="21424" xr:uid="{66936DCA-6B75-429F-9723-956BD3D56201}"/>
    <cellStyle name="Normal 10 3 2 4 5" xfId="23279" xr:uid="{A2698027-CC44-496E-A047-99571E1CFE91}"/>
    <cellStyle name="Normal 10 3 2 4 6" xfId="13652" xr:uid="{B746249F-45B3-4BC8-9F06-58E0393BEAB6}"/>
    <cellStyle name="Normal 10 3 2 5" xfId="2538" xr:uid="{00000000-0005-0000-0000-000027030000}"/>
    <cellStyle name="Normal 10 3 2 5 2" xfId="5812" xr:uid="{3AFAD17B-9CB7-4043-92C4-690A02D02BCC}"/>
    <cellStyle name="Normal 10 3 2 5 2 2" xfId="28503" xr:uid="{EBF5EBE1-ED80-4526-AEB5-FBEF36F58529}"/>
    <cellStyle name="Normal 10 3 2 5 2 3" xfId="15210" xr:uid="{6989A562-4251-4F9F-8419-A33C25A59A25}"/>
    <cellStyle name="Normal 10 3 2 5 3" xfId="7663" xr:uid="{1831CD6D-9BE7-41B6-B199-6DCD146669B3}"/>
    <cellStyle name="Normal 10 3 2 5 3 2" xfId="18043" xr:uid="{BD83013A-EEF5-42AE-A6F5-16BD16D55753}"/>
    <cellStyle name="Normal 10 3 2 5 4" xfId="10496" xr:uid="{012ED8AA-B686-49AB-AFE6-52E2F18ECBDD}"/>
    <cellStyle name="Normal 10 3 2 5 4 2" xfId="20876" xr:uid="{DDCB5631-F786-43E1-AFAE-8891BC06A146}"/>
    <cellStyle name="Normal 10 3 2 5 5" xfId="24093" xr:uid="{81847829-8D06-4E14-B304-A1014F7064EF}"/>
    <cellStyle name="Normal 10 3 2 5 6" xfId="12926" xr:uid="{DF20E022-3898-4380-82B3-AC87090882AC}"/>
    <cellStyle name="Normal 10 3 2 6" xfId="2304" xr:uid="{00000000-0005-0000-0000-000022030000}"/>
    <cellStyle name="Normal 10 3 2 6 2" xfId="7431" xr:uid="{EAE563C9-0ED2-48F8-9124-2A92354E338C}"/>
    <cellStyle name="Normal 10 3 2 6 2 2" xfId="17811" xr:uid="{9E740C62-6C9B-4F4E-930E-6A6A3F2F3603}"/>
    <cellStyle name="Normal 10 3 2 6 3" xfId="10264" xr:uid="{49165BC3-52B0-4C24-A6C9-50659493E6C0}"/>
    <cellStyle name="Normal 10 3 2 6 3 2" xfId="20644" xr:uid="{9F65774C-CA03-4F18-9D11-43914841E605}"/>
    <cellStyle name="Normal 10 3 2 6 4" xfId="24222" xr:uid="{932920D9-C582-48DA-A395-DE5A8D4E9988}"/>
    <cellStyle name="Normal 10 3 2 6 5" xfId="14978" xr:uid="{58451BA6-A69A-4535-AEA4-F75B5AF1C6C4}"/>
    <cellStyle name="Normal 10 3 2 7" xfId="3835" xr:uid="{5DE2482C-58BB-48C3-BFAB-C7FEF5582713}"/>
    <cellStyle name="Normal 10 3 2 7 2" xfId="8668" xr:uid="{8DB17317-09E6-4641-BC0A-ED4C68F648C6}"/>
    <cellStyle name="Normal 10 3 2 7 2 2" xfId="19048" xr:uid="{353414D2-5965-4C88-9155-5637FB721339}"/>
    <cellStyle name="Normal 10 3 2 7 3" xfId="11501" xr:uid="{A50C2AEA-0E22-4976-9959-F2741F1D478D}"/>
    <cellStyle name="Normal 10 3 2 7 3 2" xfId="21881" xr:uid="{6537CBDA-0B47-4A02-9559-AE5B06F9477F}"/>
    <cellStyle name="Normal 10 3 2 7 4" xfId="16215" xr:uid="{D36FE6EB-A15E-44F2-8054-6C2B99B90891}"/>
    <cellStyle name="Normal 10 3 2 8" xfId="4991" xr:uid="{AABF2103-4513-4583-A363-6F64B000444F}"/>
    <cellStyle name="Normal 10 3 2 8 2" xfId="14286" xr:uid="{7022F2AB-98F8-4CC8-95C8-F55383562AED}"/>
    <cellStyle name="Normal 10 3 2 9" xfId="6739" xr:uid="{1FB954EC-E729-41E3-BF60-916B01A6773C}"/>
    <cellStyle name="Normal 10 3 2 9 2" xfId="17119" xr:uid="{066F68D1-A22B-4004-9509-9E7EFB117A42}"/>
    <cellStyle name="Normal 10 3 3" xfId="634" xr:uid="{00000000-0005-0000-0000-000026040000}"/>
    <cellStyle name="Normal 10 3 3 10" xfId="24634" xr:uid="{FC8A1D8D-9502-4418-BE56-E62F82A545E2}"/>
    <cellStyle name="Normal 10 3 3 11" xfId="12694" xr:uid="{107F9FA7-0259-4E3D-8341-5FD559C59C48}"/>
    <cellStyle name="Normal 10 3 3 2" xfId="2707" xr:uid="{00000000-0005-0000-0000-000029030000}"/>
    <cellStyle name="Normal 10 3 3 2 2" xfId="3135" xr:uid="{00000000-0005-0000-0000-00002A030000}"/>
    <cellStyle name="Normal 10 3 3 2 2 2" xfId="6193" xr:uid="{CD6BC6DD-65A0-4460-A783-00734090C10A}"/>
    <cellStyle name="Normal 10 3 3 2 2 2 2" xfId="27547" xr:uid="{F6E9DF03-CA51-4FF2-BF49-97DE818A30D7}"/>
    <cellStyle name="Normal 10 3 3 2 2 2 3" xfId="15762" xr:uid="{0C0BC6BF-440D-42B6-9B31-E981D40669B5}"/>
    <cellStyle name="Normal 10 3 3 2 2 3" xfId="8215" xr:uid="{E70CDCB3-2C59-4855-AC91-BC2EE6F71F41}"/>
    <cellStyle name="Normal 10 3 3 2 2 3 2" xfId="18595" xr:uid="{B6009367-2002-477F-ADA8-D12A52FB6F22}"/>
    <cellStyle name="Normal 10 3 3 2 2 4" xfId="11048" xr:uid="{511DD6FF-718F-40CE-8B3D-66AD6CA908FC}"/>
    <cellStyle name="Normal 10 3 3 2 2 4 2" xfId="21428" xr:uid="{2E00B27A-A42E-4F8B-B13D-BBB37244772E}"/>
    <cellStyle name="Normal 10 3 3 2 2 5" xfId="25086" xr:uid="{6363B84C-CDDF-4381-9906-941F5A74FE90}"/>
    <cellStyle name="Normal 10 3 3 2 2 6" xfId="13656" xr:uid="{F1911E96-22FE-4804-BF2B-2DC39E7E8FCF}"/>
    <cellStyle name="Normal 10 3 3 2 3" xfId="4285" xr:uid="{1084E21D-2F01-48DF-8530-0DD6342FD1D6}"/>
    <cellStyle name="Normal 10 3 3 2 3 2" xfId="9057" xr:uid="{3A87375D-5DC6-42E2-ACD4-630770DB3433}"/>
    <cellStyle name="Normal 10 3 3 2 3 2 2" xfId="29100" xr:uid="{8FB4BF09-347C-4E03-9A17-26F38F50AD2F}"/>
    <cellStyle name="Normal 10 3 3 2 3 2 3" xfId="19437" xr:uid="{F2F6F10E-DE6A-4D03-A63B-95C80F4D8ECB}"/>
    <cellStyle name="Normal 10 3 3 2 3 3" xfId="11890" xr:uid="{B5FEBB2C-18BD-4B11-9079-92D4D09B2BB6}"/>
    <cellStyle name="Normal 10 3 3 2 3 3 2" xfId="22270" xr:uid="{192847B9-433A-4DBD-8D2A-7ECB95F601F6}"/>
    <cellStyle name="Normal 10 3 3 2 3 4" xfId="24208" xr:uid="{CE8311F5-474D-495D-8F29-9C610027580A}"/>
    <cellStyle name="Normal 10 3 3 2 3 5" xfId="16604" xr:uid="{AA0CBE19-0038-472F-BE01-2DE5D8879BD4}"/>
    <cellStyle name="Normal 10 3 3 2 4" xfId="5925" xr:uid="{49AE9B8B-60D5-412E-A13F-852B75B379C2}"/>
    <cellStyle name="Normal 10 3 3 2 4 2" xfId="28292" xr:uid="{F2CB1B38-AB99-424C-B821-A6989D844967}"/>
    <cellStyle name="Normal 10 3 3 2 4 3" xfId="15378" xr:uid="{8864088A-97F7-4F3D-A94D-BC5AD6843D58}"/>
    <cellStyle name="Normal 10 3 3 2 5" xfId="7831" xr:uid="{AC1960BB-B33A-452C-9BAB-4826B5F1C111}"/>
    <cellStyle name="Normal 10 3 3 2 5 2" xfId="18211" xr:uid="{9738F909-F88A-4DA2-9ADF-3E9855FAB67C}"/>
    <cellStyle name="Normal 10 3 3 2 6" xfId="10664" xr:uid="{1713B0A9-4DFC-43D7-B3CB-4E5CCC9FB9E3}"/>
    <cellStyle name="Normal 10 3 3 2 6 2" xfId="21044" xr:uid="{67AD1D3A-BC95-4F8F-9E67-E20FAC2AEDBB}"/>
    <cellStyle name="Normal 10 3 3 2 7" xfId="24700" xr:uid="{579A7D72-7FBB-4A0B-8AC2-8B77510F8FBA}"/>
    <cellStyle name="Normal 10 3 3 2 8" xfId="13128" xr:uid="{6FCAC9DB-4A81-42EC-A4AF-158C0FC5212E}"/>
    <cellStyle name="Normal 10 3 3 3" xfId="3136" xr:uid="{00000000-0005-0000-0000-00002B030000}"/>
    <cellStyle name="Normal 10 3 3 3 2" xfId="4443" xr:uid="{F11CDAB9-888A-47CC-A013-7F0EA6C8B225}"/>
    <cellStyle name="Normal 10 3 3 3 2 2" xfId="9215" xr:uid="{7538ED8B-886C-49A0-B978-7D4B6B68CB80}"/>
    <cellStyle name="Normal 10 3 3 3 2 2 2" xfId="29208" xr:uid="{64ED5053-508E-494D-8FC0-805F9147E2BE}"/>
    <cellStyle name="Normal 10 3 3 3 2 2 3" xfId="19595" xr:uid="{76FD16F7-01B8-4248-A574-98D03BECB22C}"/>
    <cellStyle name="Normal 10 3 3 3 2 3" xfId="12048" xr:uid="{D05F6A24-CCAD-4391-AE37-AE46768AE2AA}"/>
    <cellStyle name="Normal 10 3 3 3 2 3 2" xfId="22428" xr:uid="{9CB67378-A7E5-4DFF-8039-EA53630F68B4}"/>
    <cellStyle name="Normal 10 3 3 3 2 4" xfId="25687" xr:uid="{59D31921-BD7B-410B-995B-A240C490AAC4}"/>
    <cellStyle name="Normal 10 3 3 3 2 5" xfId="16762" xr:uid="{41C32BF1-2AEF-4FCB-B0FB-832D71E9265B}"/>
    <cellStyle name="Normal 10 3 3 3 3" xfId="6194" xr:uid="{38472D4B-C516-4A45-A07C-56DE8DF449E4}"/>
    <cellStyle name="Normal 10 3 3 3 3 2" xfId="26854" xr:uid="{D4921790-E0C7-425A-8388-42044F8799DA}"/>
    <cellStyle name="Normal 10 3 3 3 3 3" xfId="15763" xr:uid="{80E669C7-FC3B-4E63-B72A-C7C6CC2DDC7B}"/>
    <cellStyle name="Normal 10 3 3 3 4" xfId="8216" xr:uid="{0736BEBB-3583-4FED-9AE4-002B3151CD49}"/>
    <cellStyle name="Normal 10 3 3 3 4 2" xfId="18596" xr:uid="{E149C1C9-FD91-4C75-B8C4-600B9FBC45EB}"/>
    <cellStyle name="Normal 10 3 3 3 5" xfId="11049" xr:uid="{2990E9DE-F821-4438-BA00-5B96F3E4EC3D}"/>
    <cellStyle name="Normal 10 3 3 3 5 2" xfId="21429" xr:uid="{CDD16F88-02D7-4B9A-B06B-6A19C7C01B37}"/>
    <cellStyle name="Normal 10 3 3 3 6" xfId="23027" xr:uid="{0EF7FB8A-31D6-40C1-8A48-66E85E1AE895}"/>
    <cellStyle name="Normal 10 3 3 3 7" xfId="13657" xr:uid="{5D07802A-295C-40F9-9CCC-ED8C4ABAD191}"/>
    <cellStyle name="Normal 10 3 3 4" xfId="3134" xr:uid="{00000000-0005-0000-0000-00002C030000}"/>
    <cellStyle name="Normal 10 3 3 4 2" xfId="6192" xr:uid="{CC2E32D4-5362-4611-AF3F-C0F3B40A61C9}"/>
    <cellStyle name="Normal 10 3 3 4 2 2" xfId="27849" xr:uid="{E7631E61-E7EB-487E-AFA4-2FDCD2DEF47E}"/>
    <cellStyle name="Normal 10 3 3 4 2 3" xfId="15761" xr:uid="{2BF59D66-C81C-499C-A46A-B1E17B24526C}"/>
    <cellStyle name="Normal 10 3 3 4 3" xfId="8214" xr:uid="{4B1740DF-DA70-4371-8F14-AB8C840FB985}"/>
    <cellStyle name="Normal 10 3 3 4 3 2" xfId="18594" xr:uid="{A18AFC81-B1D5-4A27-9E55-AA891CB5A47D}"/>
    <cellStyle name="Normal 10 3 3 4 4" xfId="11047" xr:uid="{A00259E1-939B-4EE5-B516-39DDAEFB0C33}"/>
    <cellStyle name="Normal 10 3 3 4 4 2" xfId="21427" xr:uid="{82B9EB5A-BF13-4A91-B6C3-D4633F88A1BF}"/>
    <cellStyle name="Normal 10 3 3 4 5" xfId="23474" xr:uid="{88365AA0-F73F-4C93-85F9-8056223A3BB7}"/>
    <cellStyle name="Normal 10 3 3 4 6" xfId="13655" xr:uid="{7AC675F4-EDE3-49BF-9A92-3810128595BF}"/>
    <cellStyle name="Normal 10 3 3 5" xfId="2640" xr:uid="{00000000-0005-0000-0000-00002D030000}"/>
    <cellStyle name="Normal 10 3 3 5 2" xfId="5902" xr:uid="{7317C662-3FFA-44C0-8540-BB269EC96C05}"/>
    <cellStyle name="Normal 10 3 3 5 2 2" xfId="28029" xr:uid="{4CBB18E1-F517-4DFF-847C-0B3F7CD6D389}"/>
    <cellStyle name="Normal 10 3 3 5 2 3" xfId="15312" xr:uid="{D2D60040-57CB-48AC-A06D-BA5300FEA18D}"/>
    <cellStyle name="Normal 10 3 3 5 3" xfId="7765" xr:uid="{65C29C45-4F49-4B4C-ACD4-B306EBC5733B}"/>
    <cellStyle name="Normal 10 3 3 5 3 2" xfId="18145" xr:uid="{1EE2A97B-CBB0-483E-BFD9-E0EBA9854283}"/>
    <cellStyle name="Normal 10 3 3 5 4" xfId="10598" xr:uid="{538FCF69-8E10-4AE3-BF4A-413C4FDB95A5}"/>
    <cellStyle name="Normal 10 3 3 5 4 2" xfId="20978" xr:uid="{CA4C8EE0-D68A-423B-AF9F-FEB3A83A347E}"/>
    <cellStyle name="Normal 10 3 3 5 5" xfId="24262" xr:uid="{9EE9879A-47D9-4A6A-B4AB-0EA40920AE79}"/>
    <cellStyle name="Normal 10 3 3 5 6" xfId="13029" xr:uid="{B3FC1032-6990-49BF-84CD-EA042BF26A29}"/>
    <cellStyle name="Normal 10 3 3 6" xfId="4146" xr:uid="{720A314B-D736-4B55-91D2-0A9538020FD9}"/>
    <cellStyle name="Normal 10 3 3 6 2" xfId="8918" xr:uid="{146BDAE5-801A-4480-9109-EF36CF3B3DAA}"/>
    <cellStyle name="Normal 10 3 3 6 2 2" xfId="19298" xr:uid="{F8E6BE30-8223-49EA-B7BC-C94DE5882EE1}"/>
    <cellStyle name="Normal 10 3 3 6 3" xfId="11751" xr:uid="{A25CFEF2-6593-4B5E-BD21-853D15FEBE47}"/>
    <cellStyle name="Normal 10 3 3 6 3 2" xfId="22131" xr:uid="{E2B4B273-0C6E-46FC-9E81-7BEC7BDA1D81}"/>
    <cellStyle name="Normal 10 3 3 6 4" xfId="24870" xr:uid="{6DEEF9DD-47F9-4373-AAF8-CDDE7FDB613C}"/>
    <cellStyle name="Normal 10 3 3 6 5" xfId="16465" xr:uid="{6F742FA1-D46B-4D41-83A7-CE84B26DD2D2}"/>
    <cellStyle name="Normal 10 3 3 7" xfId="4993" xr:uid="{76F195E5-F9BA-4629-A81C-7B3E73E89933}"/>
    <cellStyle name="Normal 10 3 3 7 2" xfId="14288" xr:uid="{793A3B51-E81A-4FCA-A6B8-8CAA78409040}"/>
    <cellStyle name="Normal 10 3 3 8" xfId="6741" xr:uid="{BB120FCB-8F6F-4A47-B67F-5468A5DC608A}"/>
    <cellStyle name="Normal 10 3 3 8 2" xfId="17121" xr:uid="{85583FF8-70AD-437B-93D6-4F13048E3AF1}"/>
    <cellStyle name="Normal 10 3 3 9" xfId="9574" xr:uid="{41F6E2E7-A077-43F8-9D5A-AD836BAB6389}"/>
    <cellStyle name="Normal 10 3 3 9 2" xfId="19954" xr:uid="{114E6468-8F35-48AA-8672-BACA8957B9DF}"/>
    <cellStyle name="Normal 10 3 4" xfId="635" xr:uid="{00000000-0005-0000-0000-000027040000}"/>
    <cellStyle name="Normal 10 3 4 2" xfId="3137" xr:uid="{00000000-0005-0000-0000-00002F030000}"/>
    <cellStyle name="Normal 10 3 4 2 2" xfId="6195" xr:uid="{EC9CB456-353B-44ED-8A95-68E8A608ACEA}"/>
    <cellStyle name="Normal 10 3 4 2 2 2" xfId="26078" xr:uid="{75B4E989-52C1-44C7-8D64-9F4442940882}"/>
    <cellStyle name="Normal 10 3 4 2 2 3" xfId="15764" xr:uid="{89FB9AF6-D2C0-4323-B17D-0D9743F23090}"/>
    <cellStyle name="Normal 10 3 4 2 3" xfId="8217" xr:uid="{D9E85761-58C7-4D3B-A2E5-044FD81D648F}"/>
    <cellStyle name="Normal 10 3 4 2 3 2" xfId="18597" xr:uid="{3AD4567C-F8F1-4839-95DF-E6D1F272F4E9}"/>
    <cellStyle name="Normal 10 3 4 2 4" xfId="11050" xr:uid="{D5C8DE77-E2A0-4247-806C-9D1FB1DA9EF6}"/>
    <cellStyle name="Normal 10 3 4 2 4 2" xfId="21430" xr:uid="{77712E07-E454-4FD2-841B-CDCBB182B862}"/>
    <cellStyle name="Normal 10 3 4 2 5" xfId="23007" xr:uid="{BDA9C7EB-35AD-4DBD-98B6-607A7BF34470}"/>
    <cellStyle name="Normal 10 3 4 2 6" xfId="13658" xr:uid="{C702F0AE-C2AB-4C81-997D-9B38F9C4558A}"/>
    <cellStyle name="Normal 10 3 4 3" xfId="4283" xr:uid="{727D90BB-C968-4920-862C-C2445E4027CE}"/>
    <cellStyle name="Normal 10 3 4 3 2" xfId="9055" xr:uid="{863D40C7-53A3-4DDB-B49D-A4C79F4AD3D9}"/>
    <cellStyle name="Normal 10 3 4 3 2 2" xfId="29098" xr:uid="{64B61225-A459-4345-8D2E-74E1F3B1BE4D}"/>
    <cellStyle name="Normal 10 3 4 3 2 3" xfId="19435" xr:uid="{4EC32CE8-1524-4A45-B50A-B559E9C19604}"/>
    <cellStyle name="Normal 10 3 4 3 3" xfId="11888" xr:uid="{84BC5F95-4EFD-4694-AFF7-81748F31181C}"/>
    <cellStyle name="Normal 10 3 4 3 3 2" xfId="22268" xr:uid="{E621FF38-7BB4-4CAD-B98F-3ED2F043755D}"/>
    <cellStyle name="Normal 10 3 4 3 4" xfId="24840" xr:uid="{874E08A6-1CA2-4DFD-BF71-3686E26141B8}"/>
    <cellStyle name="Normal 10 3 4 3 5" xfId="16602" xr:uid="{F19BB2E2-EA6D-4675-BBF3-E9766FA2DA92}"/>
    <cellStyle name="Normal 10 3 4 4" xfId="4994" xr:uid="{B3771ED7-7A4F-40E1-87A2-DD284B4D1FB0}"/>
    <cellStyle name="Normal 10 3 4 4 2" xfId="27710" xr:uid="{80240733-1F28-42D8-B52E-02AE0A900E69}"/>
    <cellStyle name="Normal 10 3 4 4 3" xfId="14289" xr:uid="{BC0FB313-E332-491A-A5A7-6B4708A96082}"/>
    <cellStyle name="Normal 10 3 4 5" xfId="6742" xr:uid="{B3EB4B11-BE2B-43D1-B380-671FAA13BD8B}"/>
    <cellStyle name="Normal 10 3 4 5 2" xfId="17122" xr:uid="{5F8A9B4C-9FF1-4D8C-9496-FB59C5921250}"/>
    <cellStyle name="Normal 10 3 4 6" xfId="9575" xr:uid="{6E895E4C-005B-4662-9C39-27B82A4CC90B}"/>
    <cellStyle name="Normal 10 3 4 6 2" xfId="19955" xr:uid="{6EC62299-454E-4B07-ACE0-9500222FE647}"/>
    <cellStyle name="Normal 10 3 4 7" xfId="25260" xr:uid="{9EC4ACD6-11A5-4535-A452-6040A01BCAA4}"/>
    <cellStyle name="Normal 10 3 4 8" xfId="13126" xr:uid="{5F516308-ACFA-4B49-ACB9-72422E653091}"/>
    <cellStyle name="Normal 10 3 5" xfId="3138" xr:uid="{00000000-0005-0000-0000-000030030000}"/>
    <cellStyle name="Normal 10 3 5 2" xfId="4444" xr:uid="{62BD4B13-781A-4338-ADA1-0DC58DB46F2D}"/>
    <cellStyle name="Normal 10 3 5 2 2" xfId="9216" xr:uid="{D51671E0-8C4B-44E4-868D-63BEE2417B69}"/>
    <cellStyle name="Normal 10 3 5 2 2 2" xfId="29209" xr:uid="{6B1E295B-F988-45A4-BC42-71E89C2D3DF1}"/>
    <cellStyle name="Normal 10 3 5 2 2 3" xfId="19596" xr:uid="{023E5AED-B5A8-49BA-8431-DBEBB38239BE}"/>
    <cellStyle name="Normal 10 3 5 2 3" xfId="12049" xr:uid="{909C78E4-B07A-4982-B196-49877638CD02}"/>
    <cellStyle name="Normal 10 3 5 2 3 2" xfId="22429" xr:uid="{A6376CE5-989F-4195-817F-5BEAB3B9170C}"/>
    <cellStyle name="Normal 10 3 5 2 4" xfId="22916" xr:uid="{77B4ADC0-A2C8-40E6-9F1C-F642C569F62A}"/>
    <cellStyle name="Normal 10 3 5 2 5" xfId="16763" xr:uid="{9C623E23-6903-4F72-9EE1-85955EAC33BA}"/>
    <cellStyle name="Normal 10 3 5 3" xfId="6196" xr:uid="{CE4477DA-1B11-4CBA-AD1A-7D1380E3DD0C}"/>
    <cellStyle name="Normal 10 3 5 3 2" xfId="28358" xr:uid="{609100A2-1C49-43BA-AFFB-B525D809C074}"/>
    <cellStyle name="Normal 10 3 5 3 3" xfId="15765" xr:uid="{E3A4951F-3AAB-42EB-8126-F57A869F346F}"/>
    <cellStyle name="Normal 10 3 5 4" xfId="8218" xr:uid="{310D63A0-24A3-4583-9A58-6F43F74A70F5}"/>
    <cellStyle name="Normal 10 3 5 4 2" xfId="18598" xr:uid="{473F5B53-4F3E-4867-A798-E2C5F0893558}"/>
    <cellStyle name="Normal 10 3 5 5" xfId="11051" xr:uid="{7D0B090E-B73A-4CEB-B990-6AEF5FBDED22}"/>
    <cellStyle name="Normal 10 3 5 5 2" xfId="21431" xr:uid="{1679AD0C-73AF-4ABB-A95F-69279A289615}"/>
    <cellStyle name="Normal 10 3 5 6" xfId="23808" xr:uid="{D907B0AC-9064-445B-82B3-C52D4CD7D1A4}"/>
    <cellStyle name="Normal 10 3 5 7" xfId="13659" xr:uid="{0BFE96D1-7E73-457E-8B74-D53EC3A2F9E0}"/>
    <cellStyle name="Normal 10 3 6" xfId="2890" xr:uid="{00000000-0005-0000-0000-000031030000}"/>
    <cellStyle name="Normal 10 3 6 2" xfId="6076" xr:uid="{63A2D3D4-354F-449C-B873-B13D65947A08}"/>
    <cellStyle name="Normal 10 3 6 2 2" xfId="25915" xr:uid="{7DE0E2F3-70A6-43B5-93B0-198AD3C5775D}"/>
    <cellStyle name="Normal 10 3 6 2 3" xfId="15554" xr:uid="{C889F172-5532-4A43-BB5E-6EFA80DE8FAA}"/>
    <cellStyle name="Normal 10 3 6 3" xfId="8007" xr:uid="{AD5B01FF-F810-4694-8B59-D841ABAC3A1D}"/>
    <cellStyle name="Normal 10 3 6 3 2" xfId="18387" xr:uid="{58414A3F-B83C-40A9-87CD-F6D074149D43}"/>
    <cellStyle name="Normal 10 3 6 4" xfId="10840" xr:uid="{68254EF4-AEDE-4D34-B040-74F5D68FD5F5}"/>
    <cellStyle name="Normal 10 3 6 4 2" xfId="21220" xr:uid="{3271912B-DD9A-4C23-A609-AD4A7076B685}"/>
    <cellStyle name="Normal 10 3 6 5" xfId="24749" xr:uid="{AD44433C-85A8-4C20-9673-689AB694C163}"/>
    <cellStyle name="Normal 10 3 6 6" xfId="13392" xr:uid="{94555134-64E5-494E-AB15-1E9A2FAA925D}"/>
    <cellStyle name="Normal 10 3 7" xfId="2478" xr:uid="{00000000-0005-0000-0000-000032030000}"/>
    <cellStyle name="Normal 10 3 7 2" xfId="5766" xr:uid="{35DABF79-AA0F-4397-B432-85D30F5B920E}"/>
    <cellStyle name="Normal 10 3 7 2 2" xfId="26004" xr:uid="{FBC0DBAE-8A1D-42BA-BF39-C45491425BDB}"/>
    <cellStyle name="Normal 10 3 7 2 3" xfId="15150" xr:uid="{46D098F0-24F6-4176-88F8-57985AC6B38B}"/>
    <cellStyle name="Normal 10 3 7 3" xfId="7603" xr:uid="{FA9123AC-D647-47A4-9914-D64BDD0110B6}"/>
    <cellStyle name="Normal 10 3 7 3 2" xfId="17983" xr:uid="{38861170-D29E-45DC-8318-4891B525C210}"/>
    <cellStyle name="Normal 10 3 7 4" xfId="10436" xr:uid="{DC90A635-41B1-4961-ACC7-F29EBD1693E0}"/>
    <cellStyle name="Normal 10 3 7 4 2" xfId="20816" xr:uid="{AC535C21-3E7B-4184-A68E-5617BE88C281}"/>
    <cellStyle name="Normal 10 3 7 5" xfId="25490" xr:uid="{C7698235-9481-465F-B45D-D05D6DF59E2A}"/>
    <cellStyle name="Normal 10 3 7 6" xfId="12866" xr:uid="{DA3547F9-157C-4BFC-B3B8-8754CCE8ABEC}"/>
    <cellStyle name="Normal 10 3 8" xfId="2232" xr:uid="{00000000-0005-0000-0000-000021030000}"/>
    <cellStyle name="Normal 10 3 8 2" xfId="7359" xr:uid="{72DDA263-81F6-43F0-8CA4-35ED37362871}"/>
    <cellStyle name="Normal 10 3 8 2 2" xfId="17739" xr:uid="{D0A43869-7421-42CA-AF8E-1A675A7319A5}"/>
    <cellStyle name="Normal 10 3 8 3" xfId="10192" xr:uid="{249BBC59-308D-4AB7-994C-5BA0CB273377}"/>
    <cellStyle name="Normal 10 3 8 3 2" xfId="20572" xr:uid="{B2AE14CA-27EC-4C5A-96EC-CF5A0B662E47}"/>
    <cellStyle name="Normal 10 3 8 4" xfId="23520" xr:uid="{DDCD5947-88AE-4CE7-AD1A-EE9946108DAD}"/>
    <cellStyle name="Normal 10 3 8 5" xfId="14906" xr:uid="{02D250B9-C265-425D-9921-FF6CCCAE255F}"/>
    <cellStyle name="Normal 10 3 9" xfId="3905" xr:uid="{DFAFEC0D-1123-40C7-8396-37B72A42A4E3}"/>
    <cellStyle name="Normal 10 3 9 2" xfId="8737" xr:uid="{0F6D0A89-C57D-4D60-909D-6327E96986AB}"/>
    <cellStyle name="Normal 10 3 9 2 2" xfId="19117" xr:uid="{F5AC2B97-3B86-43D1-AC13-952EA5581640}"/>
    <cellStyle name="Normal 10 3 9 3" xfId="11570" xr:uid="{A4405A67-BCE0-4793-905D-62F3F5DB56A9}"/>
    <cellStyle name="Normal 10 3 9 3 2" xfId="21950" xr:uid="{C3E35E6D-E8DA-48DB-A53C-AD965A433A5D}"/>
    <cellStyle name="Normal 10 3 9 4" xfId="16284" xr:uid="{7A4E722F-1587-42FD-B760-787107CE8583}"/>
    <cellStyle name="Normal 10 4" xfId="636" xr:uid="{00000000-0005-0000-0000-000028040000}"/>
    <cellStyle name="Normal 10 4 10" xfId="6743" xr:uid="{5920DC48-8D65-4018-A698-5A50362A0AE9}"/>
    <cellStyle name="Normal 10 4 10 2" xfId="17123" xr:uid="{44F67FD2-AE53-45BF-A513-ADCA8928DB4C}"/>
    <cellStyle name="Normal 10 4 11" xfId="9576" xr:uid="{B50B7FAB-23C0-4688-A51D-D6CD38E5B80C}"/>
    <cellStyle name="Normal 10 4 11 2" xfId="19956" xr:uid="{125C44FF-B7ED-432F-81AE-C213AA8C7EA1}"/>
    <cellStyle name="Normal 10 4 12" xfId="24681" xr:uid="{07D436A0-15B4-481A-8FE0-DDD06F0E7513}"/>
    <cellStyle name="Normal 10 4 13" xfId="12444" xr:uid="{9AC2E468-90FE-4AEA-8091-0C552D6D5FFB}"/>
    <cellStyle name="Normal 10 4 2" xfId="637" xr:uid="{00000000-0005-0000-0000-000029040000}"/>
    <cellStyle name="Normal 10 4 2 10" xfId="9577" xr:uid="{D4EA277E-FCC7-408B-9F3A-15E2DCB74069}"/>
    <cellStyle name="Normal 10 4 2 10 2" xfId="19957" xr:uid="{D6C62D71-8F1E-42A7-908F-5455BBDA1460}"/>
    <cellStyle name="Normal 10 4 2 11" xfId="25127" xr:uid="{BBCCF5EB-D03B-4D18-8B03-4B5ACA3F8E52}"/>
    <cellStyle name="Normal 10 4 2 12" xfId="12537" xr:uid="{67D8D94B-B82C-4209-95DD-0E71EBF554E7}"/>
    <cellStyle name="Normal 10 4 2 2" xfId="638" xr:uid="{00000000-0005-0000-0000-00002A040000}"/>
    <cellStyle name="Normal 10 4 2 2 2" xfId="3140" xr:uid="{00000000-0005-0000-0000-000036030000}"/>
    <cellStyle name="Normal 10 4 2 2 2 2" xfId="6198" xr:uid="{06F2B0D2-BE3F-4D5B-AE7B-D9F8BAA9692B}"/>
    <cellStyle name="Normal 10 4 2 2 2 2 2" xfId="26131" xr:uid="{EFF958C4-7ABB-4414-90EB-6A9CA6062F73}"/>
    <cellStyle name="Normal 10 4 2 2 2 2 3" xfId="28299" xr:uid="{E8C8467E-3FA8-4BAD-BD59-FD8074EF5103}"/>
    <cellStyle name="Normal 10 4 2 2 2 2 4" xfId="15767" xr:uid="{82792F97-AF95-4AE6-AA11-BB1C251B447A}"/>
    <cellStyle name="Normal 10 4 2 2 2 3" xfId="8220" xr:uid="{E8796C8C-6CB8-435E-9FAA-835CE642407F}"/>
    <cellStyle name="Normal 10 4 2 2 2 3 2" xfId="28866" xr:uid="{5C8AB1BF-315E-4194-950D-C7136336B9A1}"/>
    <cellStyle name="Normal 10 4 2 2 2 3 3" xfId="18600" xr:uid="{151C9F4C-E7BF-4FEC-B6A0-55545E0CB77B}"/>
    <cellStyle name="Normal 10 4 2 2 2 4" xfId="11053" xr:uid="{311656CA-3B45-45CB-A8D1-CA97EE9093C5}"/>
    <cellStyle name="Normal 10 4 2 2 2 4 2" xfId="21433" xr:uid="{9F359290-AB77-40CE-84DD-0746890789C4}"/>
    <cellStyle name="Normal 10 4 2 2 2 5" xfId="24713" xr:uid="{F315BE77-CBE9-40FF-A827-0A56A7F13A4E}"/>
    <cellStyle name="Normal 10 4 2 2 2 6" xfId="13661" xr:uid="{FC7B5103-5216-4ECD-BF0E-B0BF8325ADC0}"/>
    <cellStyle name="Normal 10 4 2 2 3" xfId="4286" xr:uid="{B33BE118-5B4D-42C0-8D8A-297D42D660E7}"/>
    <cellStyle name="Normal 10 4 2 2 3 2" xfId="9058" xr:uid="{011992E4-0B30-44AE-A330-84E6552E89A3}"/>
    <cellStyle name="Normal 10 4 2 2 3 2 2" xfId="29101" xr:uid="{EB6DCA00-11B9-45E4-850C-5A399C944CBC}"/>
    <cellStyle name="Normal 10 4 2 2 3 2 3" xfId="19438" xr:uid="{1E17F9D3-6FD9-4450-99BC-C17CF8C82ACF}"/>
    <cellStyle name="Normal 10 4 2 2 3 3" xfId="11891" xr:uid="{97A9FCD3-A616-4251-8DFA-44C6F1ADE11B}"/>
    <cellStyle name="Normal 10 4 2 2 3 3 2" xfId="22271" xr:uid="{B101FA82-953C-48BB-A152-913C8A344D20}"/>
    <cellStyle name="Normal 10 4 2 2 3 4" xfId="24820" xr:uid="{4F0432A1-A14C-4239-BDE4-C460D67AE82C}"/>
    <cellStyle name="Normal 10 4 2 2 3 5" xfId="16605" xr:uid="{322B70BC-6257-49F5-B228-4413C8E07220}"/>
    <cellStyle name="Normal 10 4 2 2 4" xfId="4997" xr:uid="{DAC04E3E-B1F8-4219-8EEB-0CCC0602482F}"/>
    <cellStyle name="Normal 10 4 2 2 4 2" xfId="27180" xr:uid="{6D7294A7-36FD-411B-8AA4-9FEE1CBCAF8E}"/>
    <cellStyle name="Normal 10 4 2 2 4 3" xfId="14292" xr:uid="{A0DBF87B-3249-475F-9F52-469F0EC7E109}"/>
    <cellStyle name="Normal 10 4 2 2 5" xfId="6745" xr:uid="{A4EB902D-3F9F-482C-86AD-9B66CF3E6B6F}"/>
    <cellStyle name="Normal 10 4 2 2 5 2" xfId="17125" xr:uid="{360D45F0-3803-4399-8218-0E713D188873}"/>
    <cellStyle name="Normal 10 4 2 2 6" xfId="9578" xr:uid="{6837B5A4-4671-4052-B884-5815B8212445}"/>
    <cellStyle name="Normal 10 4 2 2 6 2" xfId="19958" xr:uid="{F386D1A6-ABF7-4A9B-80BB-1D559C002524}"/>
    <cellStyle name="Normal 10 4 2 2 7" xfId="23059" xr:uid="{562739F2-F603-449E-9354-410FD527F77C}"/>
    <cellStyle name="Normal 10 4 2 2 8" xfId="13130" xr:uid="{9088F7F0-E3D0-4740-BC17-78C6ECDB3265}"/>
    <cellStyle name="Normal 10 4 2 3" xfId="3141" xr:uid="{00000000-0005-0000-0000-000037030000}"/>
    <cellStyle name="Normal 10 4 2 3 2" xfId="4445" xr:uid="{993D9A1E-0007-45A2-BDBD-615C6FF77875}"/>
    <cellStyle name="Normal 10 4 2 3 2 2" xfId="9217" xr:uid="{796D87CC-9C72-4436-9930-353404431198}"/>
    <cellStyle name="Normal 10 4 2 3 2 2 2" xfId="29210" xr:uid="{C9ABEA5E-0955-415D-B46F-B2F425FD2BEA}"/>
    <cellStyle name="Normal 10 4 2 3 2 2 3" xfId="19597" xr:uid="{947B9434-2737-4894-9CC1-886C18DE310E}"/>
    <cellStyle name="Normal 10 4 2 3 2 3" xfId="12050" xr:uid="{0017D429-C5F7-490A-95D2-40E3BACD14ED}"/>
    <cellStyle name="Normal 10 4 2 3 2 3 2" xfId="22430" xr:uid="{E15CCBB8-A745-4C41-8B06-D2E218F02349}"/>
    <cellStyle name="Normal 10 4 2 3 2 4" xfId="25645" xr:uid="{8EA90F6A-A0A5-454C-8877-AE245AD0F1CD}"/>
    <cellStyle name="Normal 10 4 2 3 2 5" xfId="16764" xr:uid="{D1707C35-54BC-42A0-B0DB-1F0221CD4D31}"/>
    <cellStyle name="Normal 10 4 2 3 3" xfId="6199" xr:uid="{3DA9AEB0-7430-4CD8-9759-403B2B29CB6E}"/>
    <cellStyle name="Normal 10 4 2 3 3 2" xfId="26247" xr:uid="{3988C583-4C03-4BA0-AD61-B9CD7F2D84B7}"/>
    <cellStyle name="Normal 10 4 2 3 3 3" xfId="15768" xr:uid="{9E97FCAA-40EF-49B6-BAB0-C8A96DEE02DB}"/>
    <cellStyle name="Normal 10 4 2 3 4" xfId="8221" xr:uid="{F9E0C1BB-B07A-45D9-A20E-5C7E023AFF5B}"/>
    <cellStyle name="Normal 10 4 2 3 4 2" xfId="18601" xr:uid="{5A7EDB01-41B1-4940-A948-C970566C72FF}"/>
    <cellStyle name="Normal 10 4 2 3 5" xfId="11054" xr:uid="{EABB47FE-094A-474B-A42F-A7A3FC429DAA}"/>
    <cellStyle name="Normal 10 4 2 3 5 2" xfId="21434" xr:uid="{45C324ED-D85E-4D25-862F-2C30CCA2847A}"/>
    <cellStyle name="Normal 10 4 2 3 6" xfId="22954" xr:uid="{BDD945F4-126B-4310-A9CC-2F9EAEE48A6C}"/>
    <cellStyle name="Normal 10 4 2 3 7" xfId="13662" xr:uid="{3E05150E-F02D-4C9A-AF6B-FB73AF8C6753}"/>
    <cellStyle name="Normal 10 4 2 4" xfId="3139" xr:uid="{00000000-0005-0000-0000-000038030000}"/>
    <cellStyle name="Normal 10 4 2 4 2" xfId="6197" xr:uid="{F68DC60C-0CB8-4A45-BAC8-8424ACFD301F}"/>
    <cellStyle name="Normal 10 4 2 4 2 2" xfId="27848" xr:uid="{BD935948-09BD-4AA5-82A6-309D057C86D6}"/>
    <cellStyle name="Normal 10 4 2 4 2 3" xfId="15766" xr:uid="{A4908460-27B0-484F-92FF-93FF6395B6CD}"/>
    <cellStyle name="Normal 10 4 2 4 3" xfId="8219" xr:uid="{8DA40B03-6080-411D-A100-B17AD3AAEB20}"/>
    <cellStyle name="Normal 10 4 2 4 3 2" xfId="18599" xr:uid="{210C5264-BF80-42B2-94FF-154D54786E94}"/>
    <cellStyle name="Normal 10 4 2 4 4" xfId="11052" xr:uid="{1B409DD8-EB9C-4B23-A0A3-166A63E15783}"/>
    <cellStyle name="Normal 10 4 2 4 4 2" xfId="21432" xr:uid="{83A1F8ED-7D53-4A69-89E7-AE220B6CF328}"/>
    <cellStyle name="Normal 10 4 2 4 5" xfId="24869" xr:uid="{6EC4A12D-7401-478A-88CC-9CEAEB506704}"/>
    <cellStyle name="Normal 10 4 2 4 6" xfId="13660" xr:uid="{88C1FCDE-2E73-41E3-8E0D-E934FA0EA4CD}"/>
    <cellStyle name="Normal 10 4 2 5" xfId="2621" xr:uid="{00000000-0005-0000-0000-000039030000}"/>
    <cellStyle name="Normal 10 4 2 5 2" xfId="5883" xr:uid="{7917804F-2066-4009-AC2B-830867C24119}"/>
    <cellStyle name="Normal 10 4 2 5 2 2" xfId="27755" xr:uid="{D102A650-5E04-4406-B6B7-8060D68E0AB1}"/>
    <cellStyle name="Normal 10 4 2 5 2 3" xfId="15293" xr:uid="{A8C87728-B097-4C76-A74E-DDF95D9FEE7C}"/>
    <cellStyle name="Normal 10 4 2 5 3" xfId="7746" xr:uid="{4B540000-AE30-4A5F-ADEB-495A25D7A052}"/>
    <cellStyle name="Normal 10 4 2 5 3 2" xfId="18126" xr:uid="{45E63A77-7412-4FF8-A4B0-6E92CBB14507}"/>
    <cellStyle name="Normal 10 4 2 5 4" xfId="10579" xr:uid="{C2A5C0CF-02E0-40E3-BA57-074EAA4B0557}"/>
    <cellStyle name="Normal 10 4 2 5 4 2" xfId="20959" xr:uid="{26DADC33-1F0D-4A63-AC2E-045E04BC48F6}"/>
    <cellStyle name="Normal 10 4 2 5 5" xfId="23694" xr:uid="{990F2A7C-A315-40A3-9E57-81A6FF4430F8}"/>
    <cellStyle name="Normal 10 4 2 5 6" xfId="13009" xr:uid="{3484E672-7684-4267-BB0F-3C5E93887B9E}"/>
    <cellStyle name="Normal 10 4 2 6" xfId="2305" xr:uid="{00000000-0005-0000-0000-000034030000}"/>
    <cellStyle name="Normal 10 4 2 6 2" xfId="7432" xr:uid="{BE5C89C6-840C-4D3D-9726-B49AF4747209}"/>
    <cellStyle name="Normal 10 4 2 6 2 2" xfId="17812" xr:uid="{954947CA-450C-4C41-AB3A-EB4432C2DD6E}"/>
    <cellStyle name="Normal 10 4 2 6 3" xfId="10265" xr:uid="{01117BE3-C7B3-4B34-B74A-E7A6E6080D2D}"/>
    <cellStyle name="Normal 10 4 2 6 3 2" xfId="20645" xr:uid="{7D36C5F0-7A94-445A-9AB6-40883BD93440}"/>
    <cellStyle name="Normal 10 4 2 6 4" xfId="25347" xr:uid="{5FF42BE9-003E-4F23-A987-93A9A6D87DA6}"/>
    <cellStyle name="Normal 10 4 2 6 5" xfId="14979" xr:uid="{BBD008D9-0D26-492B-8B56-9A8562448128}"/>
    <cellStyle name="Normal 10 4 2 7" xfId="3836" xr:uid="{7142DFA1-FE94-4334-A0D7-6C68B979514B}"/>
    <cellStyle name="Normal 10 4 2 7 2" xfId="8669" xr:uid="{384817B5-8FD6-4447-BB73-A5B71EE33F12}"/>
    <cellStyle name="Normal 10 4 2 7 2 2" xfId="19049" xr:uid="{46EA25DB-CEB0-45D5-85EE-E6E6C3B22B7B}"/>
    <cellStyle name="Normal 10 4 2 7 3" xfId="11502" xr:uid="{B1C3691F-7152-4061-9FCA-DA33E83D3158}"/>
    <cellStyle name="Normal 10 4 2 7 3 2" xfId="21882" xr:uid="{33FCF75F-0A24-4BC5-923D-974A5A02D885}"/>
    <cellStyle name="Normal 10 4 2 7 4" xfId="16216" xr:uid="{38104868-A40D-4F57-8878-59FCCA185F3D}"/>
    <cellStyle name="Normal 10 4 2 8" xfId="4996" xr:uid="{F5620966-7500-46ED-ADF1-F39A527642D9}"/>
    <cellStyle name="Normal 10 4 2 8 2" xfId="14291" xr:uid="{D9E36E45-AB1F-4C71-B895-C81DBBE23A85}"/>
    <cellStyle name="Normal 10 4 2 9" xfId="6744" xr:uid="{3B20EA16-B0DA-4F52-80D8-4A1A0A0C6CA7}"/>
    <cellStyle name="Normal 10 4 2 9 2" xfId="17124" xr:uid="{D75970FD-2A89-47B8-99E7-A2D9AB51E08D}"/>
    <cellStyle name="Normal 10 4 3" xfId="639" xr:uid="{00000000-0005-0000-0000-00002B040000}"/>
    <cellStyle name="Normal 10 4 3 2" xfId="3142" xr:uid="{00000000-0005-0000-0000-00003B030000}"/>
    <cellStyle name="Normal 10 4 3 2 2" xfId="6200" xr:uid="{8F85BE44-7EF3-4891-845F-2DCD5C213315}"/>
    <cellStyle name="Normal 10 4 3 2 2 2" xfId="24701" xr:uid="{1F5188A0-6D56-4E17-B88D-A7F231F86F17}"/>
    <cellStyle name="Normal 10 4 3 2 2 3" xfId="25958" xr:uid="{081438D6-0364-449B-92F6-660801982FCC}"/>
    <cellStyle name="Normal 10 4 3 2 2 4" xfId="15769" xr:uid="{73B2B1C6-F505-4F47-89A5-6CD78220D768}"/>
    <cellStyle name="Normal 10 4 3 2 3" xfId="8222" xr:uid="{CB49CE44-5EDE-4732-AF65-C4DEDE36D4C3}"/>
    <cellStyle name="Normal 10 4 3 2 3 2" xfId="28867" xr:uid="{2DF24A94-F17A-48E4-9285-3B04406C1BF2}"/>
    <cellStyle name="Normal 10 4 3 2 3 3" xfId="18602" xr:uid="{78738C8F-D1EA-446D-9460-7CA52EF59C6F}"/>
    <cellStyle name="Normal 10 4 3 2 4" xfId="11055" xr:uid="{4029CED2-7EB8-4117-B79B-450103ADD0FA}"/>
    <cellStyle name="Normal 10 4 3 2 4 2" xfId="21435" xr:uid="{89715F7D-B3FC-47EA-A310-712CF50AEFEA}"/>
    <cellStyle name="Normal 10 4 3 2 5" xfId="25532" xr:uid="{6A394A0E-95C8-4E61-97DD-6E9845B52B8B}"/>
    <cellStyle name="Normal 10 4 3 2 6" xfId="13663" xr:uid="{8C4953EC-805E-4453-9DBF-E6316EA73EFA}"/>
    <cellStyle name="Normal 10 4 3 3" xfId="2708" xr:uid="{00000000-0005-0000-0000-00003C030000}"/>
    <cellStyle name="Normal 10 4 3 3 2" xfId="5926" xr:uid="{E87DED74-5821-4857-BC63-6E961DE4D68E}"/>
    <cellStyle name="Normal 10 4 3 3 2 2" xfId="26869" xr:uid="{1AB606FD-7B4A-4E77-9ED0-D6A0BE3B2D8A}"/>
    <cellStyle name="Normal 10 4 3 3 2 3" xfId="15379" xr:uid="{BECC7A84-5C45-406F-B230-8C7832F7B885}"/>
    <cellStyle name="Normal 10 4 3 3 3" xfId="7832" xr:uid="{E69B4CBA-360D-49EB-A290-5485BDB1CBD4}"/>
    <cellStyle name="Normal 10 4 3 3 3 2" xfId="18212" xr:uid="{ADC9A054-D12B-485F-B2B5-93D9AA501CFE}"/>
    <cellStyle name="Normal 10 4 3 3 4" xfId="10665" xr:uid="{599ACBAD-8074-481F-8522-B8A6AA968E3A}"/>
    <cellStyle name="Normal 10 4 3 3 4 2" xfId="21045" xr:uid="{AF954BE9-B8D8-488D-B848-D1C6059FC95C}"/>
    <cellStyle name="Normal 10 4 3 3 5" xfId="24079" xr:uid="{E1FA7AE9-4B99-48AE-A6C0-8B9A1136EE4D}"/>
    <cellStyle name="Normal 10 4 3 3 6" xfId="13129" xr:uid="{348E9538-5BF6-4A8B-B83B-885F374C5708}"/>
    <cellStyle name="Normal 10 4 3 4" xfId="4147" xr:uid="{070D1809-360B-4990-A48A-9E25559891D3}"/>
    <cellStyle name="Normal 10 4 3 4 2" xfId="8919" xr:uid="{C14CCB26-7312-4AD7-833C-AB9D9B8AAB42}"/>
    <cellStyle name="Normal 10 4 3 4 2 2" xfId="29018" xr:uid="{2BCAA687-A7A8-4059-BAD7-6FAFAC315C04}"/>
    <cellStyle name="Normal 10 4 3 4 2 3" xfId="19299" xr:uid="{B0FCB9C4-92EC-4CA7-8EB0-9A23ED324B83}"/>
    <cellStyle name="Normal 10 4 3 4 3" xfId="11752" xr:uid="{CD4AEE46-359D-48CB-9B99-8C7A97D1F520}"/>
    <cellStyle name="Normal 10 4 3 4 3 2" xfId="22132" xr:uid="{8DAD3DEC-E9A7-495A-89B7-F14352CB269B}"/>
    <cellStyle name="Normal 10 4 3 4 4" xfId="25014" xr:uid="{2902129C-7B15-4B58-83AE-8C5C219BCA07}"/>
    <cellStyle name="Normal 10 4 3 4 5" xfId="16466" xr:uid="{A188AB4A-1B58-4C30-8023-79EA61F360E0}"/>
    <cellStyle name="Normal 10 4 3 5" xfId="4998" xr:uid="{D198BE66-4998-4CAE-9F89-01324D1C2DE2}"/>
    <cellStyle name="Normal 10 4 3 5 2" xfId="27211" xr:uid="{E7120924-463D-4C57-B848-00559370920B}"/>
    <cellStyle name="Normal 10 4 3 5 3" xfId="14293" xr:uid="{A453E66D-77BC-4EB6-BE7F-5AAD45936D9F}"/>
    <cellStyle name="Normal 10 4 3 6" xfId="6746" xr:uid="{03C4DB5A-EABD-457E-A697-0F4671C8956C}"/>
    <cellStyle name="Normal 10 4 3 6 2" xfId="17126" xr:uid="{41EE90C5-6814-4D0A-9303-2F921AE41FCC}"/>
    <cellStyle name="Normal 10 4 3 7" xfId="9579" xr:uid="{4F105625-756E-480C-B94F-3F476E725CBC}"/>
    <cellStyle name="Normal 10 4 3 7 2" xfId="19959" xr:uid="{3F4E1114-A756-4379-96E3-1E614F3FC23F}"/>
    <cellStyle name="Normal 10 4 3 8" xfId="23734" xr:uid="{D3699B06-F6E4-4343-BA14-3AFD9E6C5024}"/>
    <cellStyle name="Normal 10 4 3 9" xfId="12695" xr:uid="{B2FFDC8E-DEA9-4E59-9738-598153DBA741}"/>
    <cellStyle name="Normal 10 4 4" xfId="640" xr:uid="{00000000-0005-0000-0000-00002C040000}"/>
    <cellStyle name="Normal 10 4 4 2" xfId="4446" xr:uid="{FED6DE40-C019-4713-873E-099153FC2462}"/>
    <cellStyle name="Normal 10 4 4 2 2" xfId="9218" xr:uid="{ADDE207E-B207-4521-AA01-418E8FD87EAC}"/>
    <cellStyle name="Normal 10 4 4 2 2 2" xfId="29211" xr:uid="{0117A776-8209-429E-B511-2166081CE8C5}"/>
    <cellStyle name="Normal 10 4 4 2 2 3" xfId="19598" xr:uid="{758C5FCF-8A69-40A6-A8FC-9F17C6AFC487}"/>
    <cellStyle name="Normal 10 4 4 2 3" xfId="12051" xr:uid="{0CB694A1-516B-435E-8AD8-D7D9EEE10627}"/>
    <cellStyle name="Normal 10 4 4 2 3 2" xfId="22431" xr:uid="{1F5E7C9E-7277-4887-8E27-6B294F10874B}"/>
    <cellStyle name="Normal 10 4 4 2 4" xfId="24843" xr:uid="{448F5F0F-3DCC-4A78-870C-B32C436A8893}"/>
    <cellStyle name="Normal 10 4 4 2 5" xfId="16765" xr:uid="{214A2348-DC70-4C8D-A503-8F33E34207FB}"/>
    <cellStyle name="Normal 10 4 4 3" xfId="4999" xr:uid="{4EC831B8-43EE-4E74-BE6D-34012E779941}"/>
    <cellStyle name="Normal 10 4 4 3 2" xfId="26611" xr:uid="{F2478B7F-F2C5-4DAB-B8D5-13B59E8F8C2C}"/>
    <cellStyle name="Normal 10 4 4 3 3" xfId="14294" xr:uid="{4BD185A4-710F-4A33-93A6-B29A09C48BC3}"/>
    <cellStyle name="Normal 10 4 4 4" xfId="6747" xr:uid="{ACF83967-AFFD-4259-B641-CDF2E52DB754}"/>
    <cellStyle name="Normal 10 4 4 4 2" xfId="17127" xr:uid="{B3998039-080B-449A-8BB8-E6DFB21D490A}"/>
    <cellStyle name="Normal 10 4 4 5" xfId="9580" xr:uid="{0315C2AD-26DD-44A0-BC81-2138529DB183}"/>
    <cellStyle name="Normal 10 4 4 5 2" xfId="19960" xr:uid="{D93830F2-A53A-48E8-9C81-32A1C026D838}"/>
    <cellStyle name="Normal 10 4 4 6" xfId="22690" xr:uid="{05A5BCF4-7269-4638-ADA4-BCC60A0C206E}"/>
    <cellStyle name="Normal 10 4 4 7" xfId="13664" xr:uid="{CD3F9ABD-7191-4096-9CF6-ECB8A76C26A1}"/>
    <cellStyle name="Normal 10 4 5" xfId="2891" xr:uid="{00000000-0005-0000-0000-00003E030000}"/>
    <cellStyle name="Normal 10 4 5 2" xfId="6077" xr:uid="{EE912FDA-3587-4907-B455-C7712AB88464}"/>
    <cellStyle name="Normal 10 4 5 2 2" xfId="24997" xr:uid="{F76EBA85-BD92-4A09-B34F-0106A2D1DA3C}"/>
    <cellStyle name="Normal 10 4 5 2 3" xfId="26002" xr:uid="{B764BD81-9438-4D8D-92F1-EB1BB9AF4B44}"/>
    <cellStyle name="Normal 10 4 5 2 4" xfId="15555" xr:uid="{D06332D8-C06B-43DF-BF3F-83CBA4628405}"/>
    <cellStyle name="Normal 10 4 5 3" xfId="8008" xr:uid="{CE8C9C37-020C-4A8B-94F1-20CBF2F8BF50}"/>
    <cellStyle name="Normal 10 4 5 3 2" xfId="27916" xr:uid="{840F7BC9-A550-48E0-B7AE-996D58D5931E}"/>
    <cellStyle name="Normal 10 4 5 3 3" xfId="18388" xr:uid="{123E7895-5FD6-4BD2-B883-866B21142F08}"/>
    <cellStyle name="Normal 10 4 5 4" xfId="10841" xr:uid="{6270DEFA-E90F-4669-AEEE-BABC43DA7B6F}"/>
    <cellStyle name="Normal 10 4 5 4 2" xfId="21221" xr:uid="{7F47293F-5670-4749-A092-33C076919B41}"/>
    <cellStyle name="Normal 10 4 5 5" xfId="23792" xr:uid="{358142E0-908E-4AAE-B622-B79C6883EFF6}"/>
    <cellStyle name="Normal 10 4 5 6" xfId="13393" xr:uid="{F7E2404C-B0F7-4039-9E3C-735C7B365134}"/>
    <cellStyle name="Normal 10 4 6" xfId="2458" xr:uid="{00000000-0005-0000-0000-00003F030000}"/>
    <cellStyle name="Normal 10 4 6 2" xfId="5750" xr:uid="{0F23FB93-E217-41B5-ABF7-350F5ACA6F09}"/>
    <cellStyle name="Normal 10 4 6 2 2" xfId="28043" xr:uid="{8F6684C6-94DC-4FB6-B196-01445336A2BA}"/>
    <cellStyle name="Normal 10 4 6 2 3" xfId="15130" xr:uid="{2DF106B1-9B11-4BE2-B006-712D322DCFB7}"/>
    <cellStyle name="Normal 10 4 6 3" xfId="7583" xr:uid="{82E8652B-3E60-4EBE-B46C-ADDBB56DA047}"/>
    <cellStyle name="Normal 10 4 6 3 2" xfId="17963" xr:uid="{436F72D8-A605-401A-908A-B0DBEA597B52}"/>
    <cellStyle name="Normal 10 4 6 4" xfId="10416" xr:uid="{A0533D02-5157-40E1-A203-2FECB84DE265}"/>
    <cellStyle name="Normal 10 4 6 4 2" xfId="20796" xr:uid="{79DB107B-E074-4A46-805C-95DF99F83734}"/>
    <cellStyle name="Normal 10 4 6 5" xfId="24671" xr:uid="{3D96A320-90F3-41AB-B2A1-89FF4A0B9F65}"/>
    <cellStyle name="Normal 10 4 6 6" xfId="12846" xr:uid="{08DCF182-B7AD-4771-9695-0E35C8C1E668}"/>
    <cellStyle name="Normal 10 4 7" xfId="2212" xr:uid="{00000000-0005-0000-0000-000033030000}"/>
    <cellStyle name="Normal 10 4 7 2" xfId="7339" xr:uid="{BE331FC6-BE1F-4BA6-AB16-71F52CB804EC}"/>
    <cellStyle name="Normal 10 4 7 2 2" xfId="17719" xr:uid="{0871289B-5172-4539-A590-E8E25D2E3C85}"/>
    <cellStyle name="Normal 10 4 7 3" xfId="10172" xr:uid="{E60D71B5-629D-4C19-AE8A-9AB81C5D8AD5}"/>
    <cellStyle name="Normal 10 4 7 3 2" xfId="20552" xr:uid="{FDCD28BB-B3A4-4792-9841-DCC21490CF0B}"/>
    <cellStyle name="Normal 10 4 7 4" xfId="23794" xr:uid="{3E0EE174-F350-44F2-9E95-FE2DB17BBCFF}"/>
    <cellStyle name="Normal 10 4 7 5" xfId="14886" xr:uid="{71D0AC05-FEF8-4414-B6D8-72B294B5EF98}"/>
    <cellStyle name="Normal 10 4 8" xfId="3906" xr:uid="{E3CE3152-8EE9-4765-97AE-16B5954DFA2E}"/>
    <cellStyle name="Normal 10 4 8 2" xfId="8738" xr:uid="{FBF29ED0-88FE-4D24-B021-2C77A98FAD44}"/>
    <cellStyle name="Normal 10 4 8 2 2" xfId="19118" xr:uid="{8E9E50EC-59FF-49B7-8FA7-842DC8E7714B}"/>
    <cellStyle name="Normal 10 4 8 3" xfId="11571" xr:uid="{94E00386-5F15-48F7-A089-4B70EBC6EC14}"/>
    <cellStyle name="Normal 10 4 8 3 2" xfId="21951" xr:uid="{22A81BC2-86F5-4CA8-B327-6A8EB93F4376}"/>
    <cellStyle name="Normal 10 4 8 4" xfId="16285" xr:uid="{B590C8A2-F06D-459F-9E43-58AD1DF85E43}"/>
    <cellStyle name="Normal 10 4 9" xfId="4995" xr:uid="{40C4E1E8-B710-44B3-B4BB-CE66911A92FA}"/>
    <cellStyle name="Normal 10 4 9 2" xfId="14290" xr:uid="{149E8972-AEFC-4542-8FFD-BE8B167B9E89}"/>
    <cellStyle name="Normal 10 5" xfId="641" xr:uid="{00000000-0005-0000-0000-00002D040000}"/>
    <cellStyle name="Normal 10 5 10" xfId="9581" xr:uid="{3D2B9324-A82E-4310-BA59-5AAAC4517DA5}"/>
    <cellStyle name="Normal 10 5 10 2" xfId="19961" xr:uid="{2A62569E-31BE-42E9-8263-EB5CA8F29318}"/>
    <cellStyle name="Normal 10 5 11" xfId="22741" xr:uid="{02FDCA8D-FC0E-421D-8178-10DA43CB3C64}"/>
    <cellStyle name="Normal 10 5 12" xfId="12538" xr:uid="{3E9093EA-65F2-4765-9D30-4458D25DA0AC}"/>
    <cellStyle name="Normal 10 5 2" xfId="642" xr:uid="{00000000-0005-0000-0000-00002E040000}"/>
    <cellStyle name="Normal 10 5 2 2" xfId="643" xr:uid="{00000000-0005-0000-0000-00002F040000}"/>
    <cellStyle name="Normal 10 5 2 2 2" xfId="5002" xr:uid="{13D49CC8-AF93-4DCC-BD3F-FEAC19EECBB2}"/>
    <cellStyle name="Normal 10 5 2 2 2 2" xfId="24668" xr:uid="{BB52119C-4708-4E9D-B6D8-6144069A5569}"/>
    <cellStyle name="Normal 10 5 2 2 2 3" xfId="26413" xr:uid="{4B6F5A75-3F2A-4C3B-A9D7-7C32620B3E88}"/>
    <cellStyle name="Normal 10 5 2 2 2 4" xfId="14297" xr:uid="{6A7D45E9-B50D-49D4-9206-BF6526123D9A}"/>
    <cellStyle name="Normal 10 5 2 2 3" xfId="6750" xr:uid="{1E5737D2-CB2F-4760-B114-DEA854BDCBAF}"/>
    <cellStyle name="Normal 10 5 2 2 3 2" xfId="27556" xr:uid="{DAD4E840-AE7B-4604-88DE-1DA4F46BC69D}"/>
    <cellStyle name="Normal 10 5 2 2 3 3" xfId="28230" xr:uid="{3903B8F2-BFE6-4927-92BC-837A5CA78D6C}"/>
    <cellStyle name="Normal 10 5 2 2 3 4" xfId="17130" xr:uid="{F1F2EFC7-890A-42A4-8F8F-1B2CDB6CC3EC}"/>
    <cellStyle name="Normal 10 5 2 2 4" xfId="9583" xr:uid="{CAD3B168-4B51-4F45-A4A6-B0EF52358EEC}"/>
    <cellStyle name="Normal 10 5 2 2 4 2" xfId="29361" xr:uid="{A58EEC2B-C5A6-4934-828C-ACC0AFE19E0D}"/>
    <cellStyle name="Normal 10 5 2 2 4 3" xfId="19963" xr:uid="{F3835EC0-EA80-433B-9448-5E8DA8E2DE32}"/>
    <cellStyle name="Normal 10 5 2 2 5" xfId="24432" xr:uid="{F7137F87-C20B-4970-8EB6-9521C484C005}"/>
    <cellStyle name="Normal 10 5 2 2 6" xfId="13665" xr:uid="{96944166-BF2D-4EC8-AF70-F2B3AC679B41}"/>
    <cellStyle name="Normal 10 5 2 3" xfId="2709" xr:uid="{00000000-0005-0000-0000-000043030000}"/>
    <cellStyle name="Normal 10 5 2 3 2" xfId="5927" xr:uid="{772520A7-40DF-45D0-9E4E-FD7AF4BB6A20}"/>
    <cellStyle name="Normal 10 5 2 3 2 2" xfId="27374" xr:uid="{7A3A82BE-EB4F-476B-B6FD-7DF6A1D7563E}"/>
    <cellStyle name="Normal 10 5 2 3 2 3" xfId="15380" xr:uid="{7C1A99EC-7531-413E-B4BB-B21DCD684756}"/>
    <cellStyle name="Normal 10 5 2 3 3" xfId="7833" xr:uid="{805BA3C6-0E3E-41ED-A52D-7F9F85B1D98D}"/>
    <cellStyle name="Normal 10 5 2 3 3 2" xfId="18213" xr:uid="{917B624F-01F8-4CA3-A25A-91E857DFFD2F}"/>
    <cellStyle name="Normal 10 5 2 3 4" xfId="10666" xr:uid="{9FAF3AC9-C2DE-40F2-9886-9CD6589B79B0}"/>
    <cellStyle name="Normal 10 5 2 3 4 2" xfId="21046" xr:uid="{82B45561-8EBB-40BF-92C0-375D1B890D86}"/>
    <cellStyle name="Normal 10 5 2 3 5" xfId="23284" xr:uid="{6A6ACFC4-79D8-40A9-B65B-0910BE26AEF2}"/>
    <cellStyle name="Normal 10 5 2 3 6" xfId="13131" xr:uid="{681CAA0D-E8B8-49BA-B0B3-28EF143CAD39}"/>
    <cellStyle name="Normal 10 5 2 4" xfId="4148" xr:uid="{4C14400C-E34E-4C01-8887-3A8C6B63E03D}"/>
    <cellStyle name="Normal 10 5 2 4 2" xfId="8920" xr:uid="{4C48EBA9-F59B-44C9-A24D-4C314E207F08}"/>
    <cellStyle name="Normal 10 5 2 4 2 2" xfId="29019" xr:uid="{850F509F-AFB1-43C9-A790-A6106DBEC02C}"/>
    <cellStyle name="Normal 10 5 2 4 2 3" xfId="19300" xr:uid="{DDEA77CE-47E8-4C55-B8CA-A51C47F69F9B}"/>
    <cellStyle name="Normal 10 5 2 4 3" xfId="11753" xr:uid="{8A2BC8F2-81EF-4856-B76C-10D0DB1454DD}"/>
    <cellStyle name="Normal 10 5 2 4 3 2" xfId="22133" xr:uid="{E7DDCA76-C229-4331-8EAB-786FA0788B6F}"/>
    <cellStyle name="Normal 10 5 2 4 4" xfId="24228" xr:uid="{9CBC4316-7037-4C1A-BDDA-46CE9450F7A3}"/>
    <cellStyle name="Normal 10 5 2 4 5" xfId="16467" xr:uid="{506FDB89-9F30-4141-8870-1C8528927F5A}"/>
    <cellStyle name="Normal 10 5 2 5" xfId="5001" xr:uid="{E18094E2-C432-45DE-95D6-D948243380F5}"/>
    <cellStyle name="Normal 10 5 2 5 2" xfId="27227" xr:uid="{6371D496-E745-437C-B631-0188C249A7EB}"/>
    <cellStyle name="Normal 10 5 2 5 3" xfId="14296" xr:uid="{51A22F7E-012E-46DF-8F82-3FEC58DCF068}"/>
    <cellStyle name="Normal 10 5 2 6" xfId="6749" xr:uid="{2A293268-34C3-48B4-9B72-611DF3FD6758}"/>
    <cellStyle name="Normal 10 5 2 6 2" xfId="17129" xr:uid="{F5AF693C-6D25-4EB1-80B9-1AED14FDC168}"/>
    <cellStyle name="Normal 10 5 2 7" xfId="9582" xr:uid="{80B9C11C-C180-499F-94BA-C2393C403DCA}"/>
    <cellStyle name="Normal 10 5 2 7 2" xfId="19962" xr:uid="{50467DCE-313E-4E47-9BF5-3DD2E127CD9A}"/>
    <cellStyle name="Normal 10 5 2 8" xfId="24849" xr:uid="{090F4E05-A381-40D4-83E2-B26A823EB859}"/>
    <cellStyle name="Normal 10 5 2 9" xfId="12696" xr:uid="{1183FED9-4BD0-4E2F-B2A2-2A128B767239}"/>
    <cellStyle name="Normal 10 5 3" xfId="644" xr:uid="{00000000-0005-0000-0000-000030040000}"/>
    <cellStyle name="Normal 10 5 3 2" xfId="4447" xr:uid="{0A89EA51-063E-43AC-A1E7-E9682E1A5497}"/>
    <cellStyle name="Normal 10 5 3 2 2" xfId="9219" xr:uid="{BEC788BE-A140-47A0-B3F9-6E478422E98D}"/>
    <cellStyle name="Normal 10 5 3 2 2 2" xfId="29212" xr:uid="{DABD82A6-5D8A-4CD2-A5BA-EA9936FF7A45}"/>
    <cellStyle name="Normal 10 5 3 2 2 3" xfId="19599" xr:uid="{1516450A-92D9-4C04-A5EF-E0289F31968B}"/>
    <cellStyle name="Normal 10 5 3 2 3" xfId="12052" xr:uid="{450FDA87-BE48-4598-9290-D9138991DE06}"/>
    <cellStyle name="Normal 10 5 3 2 3 2" xfId="22432" xr:uid="{BC9E09BB-F40E-48A8-BF2D-26B7FBEB0079}"/>
    <cellStyle name="Normal 10 5 3 2 4" xfId="23608" xr:uid="{E0D3A3F8-EB89-463E-A537-660C646B716F}"/>
    <cellStyle name="Normal 10 5 3 2 5" xfId="16766" xr:uid="{A73D3805-4815-48AE-91F3-8E8A74EFB2F3}"/>
    <cellStyle name="Normal 10 5 3 3" xfId="5003" xr:uid="{2370935C-0FC5-43A0-B006-381702E8725C}"/>
    <cellStyle name="Normal 10 5 3 3 2" xfId="25809" xr:uid="{D470DAD1-5445-4CFC-8A2E-461D6B61F8AB}"/>
    <cellStyle name="Normal 10 5 3 3 3" xfId="27072" xr:uid="{B3BFE8E5-F51E-4A6E-A205-5A81DABFDB4F}"/>
    <cellStyle name="Normal 10 5 3 3 4" xfId="14298" xr:uid="{F97CC1F0-6D94-4297-99C7-E2005BFF54E9}"/>
    <cellStyle name="Normal 10 5 3 4" xfId="6751" xr:uid="{E7AB4243-2699-44EE-86F7-5E6A13B8BF80}"/>
    <cellStyle name="Normal 10 5 3 4 2" xfId="23554" xr:uid="{AECD84E2-8C9B-4A09-845D-7B4BAC66D262}"/>
    <cellStyle name="Normal 10 5 3 4 3" xfId="25864" xr:uid="{967A894D-8409-42A0-9782-D490A7D8F21F}"/>
    <cellStyle name="Normal 10 5 3 4 4" xfId="17131" xr:uid="{0CD599A4-10FD-4AA5-B6CC-D23A883806A2}"/>
    <cellStyle name="Normal 10 5 3 5" xfId="9584" xr:uid="{C2C14DB3-8908-4AE5-9D05-EE391474FF2A}"/>
    <cellStyle name="Normal 10 5 3 5 2" xfId="29362" xr:uid="{E48737DB-D702-4530-90D0-CED34E2AC31F}"/>
    <cellStyle name="Normal 10 5 3 5 3" xfId="19964" xr:uid="{57DC1D03-C575-4F1F-B700-D45B4650807B}"/>
    <cellStyle name="Normal 10 5 3 6" xfId="22957" xr:uid="{8E3ADA48-1E77-4039-A3ED-B3239EEBB099}"/>
    <cellStyle name="Normal 10 5 3 7" xfId="13666" xr:uid="{F7C40710-1C7D-4DD7-9825-22D0FC919B80}"/>
    <cellStyle name="Normal 10 5 4" xfId="645" xr:uid="{00000000-0005-0000-0000-000031040000}"/>
    <cellStyle name="Normal 10 5 4 2" xfId="5004" xr:uid="{4342FE0B-AA8F-4CEF-8AD1-7F6AF0BAB1FB}"/>
    <cellStyle name="Normal 10 5 4 2 2" xfId="24353" xr:uid="{A6E43774-BD8C-4352-9908-2DD351546716}"/>
    <cellStyle name="Normal 10 5 4 2 3" xfId="28075" xr:uid="{1B7574FF-4C54-4A95-BA18-173F16F58F3C}"/>
    <cellStyle name="Normal 10 5 4 2 4" xfId="14299" xr:uid="{CA8685CF-F32A-49BA-A644-620267EB76E8}"/>
    <cellStyle name="Normal 10 5 4 3" xfId="6752" xr:uid="{8B908391-30BF-46C0-AA2C-C0D141E31238}"/>
    <cellStyle name="Normal 10 5 4 3 2" xfId="27125" xr:uid="{3F3BF598-F57C-483C-99A5-D3D11EB02E14}"/>
    <cellStyle name="Normal 10 5 4 3 3" xfId="17132" xr:uid="{873FA108-CC8F-47ED-A58C-0134C2E980E2}"/>
    <cellStyle name="Normal 10 5 4 4" xfId="9585" xr:uid="{1E2FBCC0-D82F-4FC5-8A20-6B8C1DB5846F}"/>
    <cellStyle name="Normal 10 5 4 4 2" xfId="19965" xr:uid="{3CD86438-3BE1-48B8-8F94-F0338F604759}"/>
    <cellStyle name="Normal 10 5 4 5" xfId="24982" xr:uid="{4E7198E2-82D7-4B8A-9BC2-CBA7836F1157}"/>
    <cellStyle name="Normal 10 5 4 6" xfId="13394" xr:uid="{7D5D3E02-3D43-4193-B040-52D83F08A6FC}"/>
    <cellStyle name="Normal 10 5 5" xfId="2518" xr:uid="{00000000-0005-0000-0000-000046030000}"/>
    <cellStyle name="Normal 10 5 5 2" xfId="5796" xr:uid="{BBA602D0-A568-4ACB-A67E-F91E93CC6FB9}"/>
    <cellStyle name="Normal 10 5 5 2 2" xfId="27273" xr:uid="{0B555C7B-8EB6-444C-87A4-233D442D0B8D}"/>
    <cellStyle name="Normal 10 5 5 2 3" xfId="15190" xr:uid="{AEB8587F-0FDA-4BC6-9D25-F9DCC8287AB3}"/>
    <cellStyle name="Normal 10 5 5 3" xfId="7643" xr:uid="{2258F18E-951D-40CC-939D-CC1294766736}"/>
    <cellStyle name="Normal 10 5 5 3 2" xfId="18023" xr:uid="{06AFD005-437F-4727-BAE7-1B77907A3A1E}"/>
    <cellStyle name="Normal 10 5 5 4" xfId="10476" xr:uid="{A582D02C-1155-4180-AF05-3E13FA4C7CF6}"/>
    <cellStyle name="Normal 10 5 5 4 2" xfId="20856" xr:uid="{876FD3E6-5094-4C04-8674-5EC01CA7F588}"/>
    <cellStyle name="Normal 10 5 5 5" xfId="22699" xr:uid="{C02C73A9-6AA3-4D62-9381-1FD4F2BFB20C}"/>
    <cellStyle name="Normal 10 5 5 6" xfId="12906" xr:uid="{35683F76-71DE-490F-88CF-96BBEFF827C0}"/>
    <cellStyle name="Normal 10 5 6" xfId="2306" xr:uid="{00000000-0005-0000-0000-000040030000}"/>
    <cellStyle name="Normal 10 5 6 2" xfId="7433" xr:uid="{FC3D809D-CE2E-4EF5-857E-C0DCF26C42B7}"/>
    <cellStyle name="Normal 10 5 6 2 2" xfId="28730" xr:uid="{5C524D39-9C2B-4775-B9F3-C1B576EC8853}"/>
    <cellStyle name="Normal 10 5 6 2 3" xfId="17813" xr:uid="{210D17FB-841F-4727-85E3-5FE3FCC4ADD0}"/>
    <cellStyle name="Normal 10 5 6 3" xfId="10266" xr:uid="{D7731DE1-1F39-414E-94E8-F93ADE22AD36}"/>
    <cellStyle name="Normal 10 5 6 3 2" xfId="20646" xr:uid="{6AB2DD84-FC1E-4FCE-9A41-8AEC43B77AAB}"/>
    <cellStyle name="Normal 10 5 6 4" xfId="23215" xr:uid="{76D85C28-61AE-4219-984D-F64C2F08EF9D}"/>
    <cellStyle name="Normal 10 5 6 5" xfId="14980" xr:uid="{C73A3F77-5F9B-499C-99C1-C10AACA792FB}"/>
    <cellStyle name="Normal 10 5 7" xfId="3907" xr:uid="{8F1ECAB9-B2D0-4C66-A8C8-D8DB6AE70677}"/>
    <cellStyle name="Normal 10 5 7 2" xfId="8739" xr:uid="{3B338859-2BB7-4162-AFF2-8CE799F2D2F0}"/>
    <cellStyle name="Normal 10 5 7 2 2" xfId="19119" xr:uid="{1B97DD6F-C6DE-4CAA-9607-CC5F4AB82DA6}"/>
    <cellStyle name="Normal 10 5 7 3" xfId="11572" xr:uid="{3774D303-F796-402A-B72D-4E421037825C}"/>
    <cellStyle name="Normal 10 5 7 3 2" xfId="21952" xr:uid="{74694248-7D61-4DFB-9E54-39B70FA0DFA2}"/>
    <cellStyle name="Normal 10 5 7 4" xfId="27266" xr:uid="{80689584-B09C-4DBC-87BF-32AC6A054E81}"/>
    <cellStyle name="Normal 10 5 7 5" xfId="16286" xr:uid="{6C2AA31C-BC46-426A-BCD1-F32302E9D9C0}"/>
    <cellStyle name="Normal 10 5 8" xfId="5000" xr:uid="{E8BB7741-C876-45CA-BF01-E4DE7743D2A4}"/>
    <cellStyle name="Normal 10 5 8 2" xfId="14295" xr:uid="{BF531C93-9C84-44B1-B904-F3017FB86359}"/>
    <cellStyle name="Normal 10 5 9" xfId="6748" xr:uid="{60DF6826-08A1-4306-AFE5-63AAD1DDEB6D}"/>
    <cellStyle name="Normal 10 5 9 2" xfId="17128" xr:uid="{E47FA28B-42D9-4FDB-980B-CAB964F7C739}"/>
    <cellStyle name="Normal 10 6" xfId="646" xr:uid="{00000000-0005-0000-0000-000032040000}"/>
    <cellStyle name="Normal 10 6 10" xfId="9586" xr:uid="{BF9B7503-A44F-4390-8711-F07ABCCD2540}"/>
    <cellStyle name="Normal 10 6 10 2" xfId="19966" xr:uid="{8D28974B-C0A7-4A9A-9372-EF4CD004BAA0}"/>
    <cellStyle name="Normal 10 6 11" xfId="22726" xr:uid="{5324FDD6-CA57-4197-9D3A-497320850AF3}"/>
    <cellStyle name="Normal 10 6 12" xfId="12539" xr:uid="{920E345F-4955-448A-AE07-68A5F8ACB112}"/>
    <cellStyle name="Normal 10 6 2" xfId="647" xr:uid="{00000000-0005-0000-0000-000033040000}"/>
    <cellStyle name="Normal 10 6 2 2" xfId="648" xr:uid="{00000000-0005-0000-0000-000034040000}"/>
    <cellStyle name="Normal 10 6 2 2 2" xfId="5007" xr:uid="{39B56996-BACF-4C65-A039-1E7FA06B282E}"/>
    <cellStyle name="Normal 10 6 2 2 2 2" xfId="23703" xr:uid="{FA70729C-931C-4F65-90D9-27DCECD14F7E}"/>
    <cellStyle name="Normal 10 6 2 2 2 3" xfId="26249" xr:uid="{5EE40F8D-F9A4-4B99-822E-0104FF14354B}"/>
    <cellStyle name="Normal 10 6 2 2 2 4" xfId="14302" xr:uid="{10A92140-0D30-4480-BE1A-B6DC52AB4AE1}"/>
    <cellStyle name="Normal 10 6 2 2 3" xfId="6755" xr:uid="{A3F6FFA8-BCE9-488B-9DAC-B79C01361B55}"/>
    <cellStyle name="Normal 10 6 2 2 3 2" xfId="27558" xr:uid="{110C6E9B-7D3A-4776-8589-104B17B83A69}"/>
    <cellStyle name="Normal 10 6 2 2 3 3" xfId="26633" xr:uid="{F8DD828C-3596-4401-950D-AEDD6C57E035}"/>
    <cellStyle name="Normal 10 6 2 2 3 4" xfId="17135" xr:uid="{8F5C6642-B6A5-4231-A1E7-37158AF94102}"/>
    <cellStyle name="Normal 10 6 2 2 4" xfId="9588" xr:uid="{305A9460-1FB6-4B41-8A6E-1AAE76A5C45A}"/>
    <cellStyle name="Normal 10 6 2 2 4 2" xfId="29363" xr:uid="{61129D0B-387D-43DF-A959-20681714EEBD}"/>
    <cellStyle name="Normal 10 6 2 2 4 3" xfId="19968" xr:uid="{77C006B7-64F7-4BAE-AB5B-40567A449837}"/>
    <cellStyle name="Normal 10 6 2 2 5" xfId="23511" xr:uid="{1B56C959-4940-425F-953A-BE4766795580}"/>
    <cellStyle name="Normal 10 6 2 2 6" xfId="13667" xr:uid="{19F67F96-623F-4268-81C2-6B6E4B910625}"/>
    <cellStyle name="Normal 10 6 2 3" xfId="2710" xr:uid="{00000000-0005-0000-0000-00004A030000}"/>
    <cellStyle name="Normal 10 6 2 3 2" xfId="5928" xr:uid="{5982D64B-25C3-4AA1-B3A0-5D662BD0F663}"/>
    <cellStyle name="Normal 10 6 2 3 2 2" xfId="27901" xr:uid="{7E953B40-9F92-4B00-85F0-A374002C4C29}"/>
    <cellStyle name="Normal 10 6 2 3 2 3" xfId="15381" xr:uid="{0CE8BE64-1BB4-466E-8F36-32925D194118}"/>
    <cellStyle name="Normal 10 6 2 3 3" xfId="7834" xr:uid="{E59735AA-3C3C-4813-AF49-F60A6B61A21D}"/>
    <cellStyle name="Normal 10 6 2 3 3 2" xfId="18214" xr:uid="{0DC37640-7389-4FC8-8837-844B7798AD45}"/>
    <cellStyle name="Normal 10 6 2 3 4" xfId="10667" xr:uid="{2E3654C4-1C74-4339-9077-F92F9F9760F7}"/>
    <cellStyle name="Normal 10 6 2 3 4 2" xfId="21047" xr:uid="{880B7BB3-86A3-475B-935A-15DA7BC57CF9}"/>
    <cellStyle name="Normal 10 6 2 3 5" xfId="25294" xr:uid="{95709B43-6BF3-48EB-A15D-1920011B77FD}"/>
    <cellStyle name="Normal 10 6 2 3 6" xfId="13132" xr:uid="{F97B7FDC-819B-42EA-A182-A16499E8E5BA}"/>
    <cellStyle name="Normal 10 6 2 4" xfId="4149" xr:uid="{EAC5EE57-A6D6-4D64-8CB4-5F4C05BE2785}"/>
    <cellStyle name="Normal 10 6 2 4 2" xfId="8921" xr:uid="{B5C4E55E-AC21-412A-98AF-BE94B7998617}"/>
    <cellStyle name="Normal 10 6 2 4 2 2" xfId="29020" xr:uid="{880A3DEA-76D8-4573-A4D0-5E4C9480521D}"/>
    <cellStyle name="Normal 10 6 2 4 2 3" xfId="19301" xr:uid="{DBBE1912-80A6-4A42-A3FC-441F30A86E8B}"/>
    <cellStyle name="Normal 10 6 2 4 3" xfId="11754" xr:uid="{8E1B8FA6-9491-4279-BC88-632B6882E82C}"/>
    <cellStyle name="Normal 10 6 2 4 3 2" xfId="22134" xr:uid="{FF12EACC-A967-47BE-BE98-85132AE840E3}"/>
    <cellStyle name="Normal 10 6 2 4 4" xfId="25068" xr:uid="{0E0762A2-528D-416B-9669-382F11E08718}"/>
    <cellStyle name="Normal 10 6 2 4 5" xfId="16468" xr:uid="{DE694583-FED0-46AA-85CF-E78DF760D596}"/>
    <cellStyle name="Normal 10 6 2 5" xfId="5006" xr:uid="{DF1F6823-25E7-4F05-B57E-1EB8AA24D56D}"/>
    <cellStyle name="Normal 10 6 2 5 2" xfId="26551" xr:uid="{A0F6A9B4-5712-4C48-BDE6-DCD858684072}"/>
    <cellStyle name="Normal 10 6 2 5 3" xfId="14301" xr:uid="{84ACA945-8CE1-4B7E-82F0-C166E3A49B8C}"/>
    <cellStyle name="Normal 10 6 2 6" xfId="6754" xr:uid="{9F471B51-AA82-43BA-A861-84BE83FCD1DC}"/>
    <cellStyle name="Normal 10 6 2 6 2" xfId="17134" xr:uid="{A8ED8A8A-D036-48DD-ABBA-ED8B778C2FE3}"/>
    <cellStyle name="Normal 10 6 2 7" xfId="9587" xr:uid="{25BBE8C9-962D-48BE-A0BD-CF2937216FEC}"/>
    <cellStyle name="Normal 10 6 2 7 2" xfId="19967" xr:uid="{BDC739E1-E4E4-4E6B-A607-0B284BF6181C}"/>
    <cellStyle name="Normal 10 6 2 8" xfId="24088" xr:uid="{A2D4E8B2-D1DA-4754-A7F5-B003BAD84636}"/>
    <cellStyle name="Normal 10 6 2 9" xfId="12697" xr:uid="{34815816-84EF-47F5-8A53-5BDEE672354A}"/>
    <cellStyle name="Normal 10 6 3" xfId="649" xr:uid="{00000000-0005-0000-0000-000035040000}"/>
    <cellStyle name="Normal 10 6 3 2" xfId="4448" xr:uid="{F34BD96A-DB02-481B-9106-BFF9E529D8D4}"/>
    <cellStyle name="Normal 10 6 3 2 2" xfId="9220" xr:uid="{B885A5E0-403D-44AF-9BE1-09DAF86C44C0}"/>
    <cellStyle name="Normal 10 6 3 2 2 2" xfId="29213" xr:uid="{C1E3D8E8-BE48-47A5-B322-D45967D645FE}"/>
    <cellStyle name="Normal 10 6 3 2 2 3" xfId="19600" xr:uid="{16BA06DF-F5B4-43E4-AB90-6062B7824A70}"/>
    <cellStyle name="Normal 10 6 3 2 3" xfId="12053" xr:uid="{9CE428CC-3F08-4A0B-AB7D-6EAE5E11E180}"/>
    <cellStyle name="Normal 10 6 3 2 3 2" xfId="22433" xr:uid="{8D085CAC-80A9-49FB-962B-432B8CE290D6}"/>
    <cellStyle name="Normal 10 6 3 2 4" xfId="24863" xr:uid="{B3055D71-81D0-437D-9D41-F2836BE07C9E}"/>
    <cellStyle name="Normal 10 6 3 2 5" xfId="16767" xr:uid="{4A766B7B-E0F0-456B-A7A7-B6061B2E056F}"/>
    <cellStyle name="Normal 10 6 3 3" xfId="5008" xr:uid="{B637C1DD-301C-44F4-B7A7-79AD509BD66D}"/>
    <cellStyle name="Normal 10 6 3 3 2" xfId="26760" xr:uid="{0A587C40-267B-43F6-8529-3D992534D524}"/>
    <cellStyle name="Normal 10 6 3 3 3" xfId="26382" xr:uid="{8A39AC38-4960-4189-A4F2-FEA8F3F1D7E7}"/>
    <cellStyle name="Normal 10 6 3 3 4" xfId="14303" xr:uid="{6636712E-787F-45E7-B7CE-7C4B22CF90BB}"/>
    <cellStyle name="Normal 10 6 3 4" xfId="6756" xr:uid="{521F4715-30F3-450A-8E70-59A4C856F53B}"/>
    <cellStyle name="Normal 10 6 3 4 2" xfId="28493" xr:uid="{68D5B81F-06F9-4F91-8DA7-F99E5FB63E70}"/>
    <cellStyle name="Normal 10 6 3 4 3" xfId="27729" xr:uid="{A66326AE-615D-4899-9097-F01331D0DC14}"/>
    <cellStyle name="Normal 10 6 3 4 4" xfId="17136" xr:uid="{DFE05748-833C-49B5-8FC2-581C2F669F45}"/>
    <cellStyle name="Normal 10 6 3 5" xfId="9589" xr:uid="{9BEA53C0-A74E-473E-95EB-6E1EFC8E46DA}"/>
    <cellStyle name="Normal 10 6 3 5 2" xfId="29364" xr:uid="{1B00EA1A-C873-4984-AD72-859ACAA6BCF7}"/>
    <cellStyle name="Normal 10 6 3 5 3" xfId="19969" xr:uid="{C54DFF6E-8683-4C6A-AE25-D82FB9F4C314}"/>
    <cellStyle name="Normal 10 6 3 6" xfId="23752" xr:uid="{C3E94CB5-A5A2-47A9-A8D2-C9F20271064B}"/>
    <cellStyle name="Normal 10 6 3 7" xfId="13668" xr:uid="{431234E6-A6AB-4CDD-9650-3B70FE740AD1}"/>
    <cellStyle name="Normal 10 6 4" xfId="650" xr:uid="{00000000-0005-0000-0000-000036040000}"/>
    <cellStyle name="Normal 10 6 4 2" xfId="5009" xr:uid="{CDC7742B-7B1D-44B1-A6C7-1F7BF825D790}"/>
    <cellStyle name="Normal 10 6 4 2 2" xfId="25618" xr:uid="{90403AD1-87A2-4A06-B8D4-461532C87A2B}"/>
    <cellStyle name="Normal 10 6 4 2 3" xfId="26948" xr:uid="{8F25B05A-6692-41D6-AC10-02DF8228ABF7}"/>
    <cellStyle name="Normal 10 6 4 2 4" xfId="14304" xr:uid="{DE45C426-2429-44FA-BF31-64B37C6D2B76}"/>
    <cellStyle name="Normal 10 6 4 3" xfId="6757" xr:uid="{8DD2C49C-88CC-4D1E-9FC3-B3DB4EDF03DE}"/>
    <cellStyle name="Normal 10 6 4 3 2" xfId="27044" xr:uid="{29447C94-2B87-406A-A6EC-A96BA26D6005}"/>
    <cellStyle name="Normal 10 6 4 3 3" xfId="17137" xr:uid="{DA62D91E-8730-4317-BBDC-371015900A8A}"/>
    <cellStyle name="Normal 10 6 4 4" xfId="9590" xr:uid="{8D5F5DC9-0F6D-4E91-BB28-C2224301C004}"/>
    <cellStyle name="Normal 10 6 4 4 2" xfId="19970" xr:uid="{BDE4E12D-F3FD-40EB-ADC3-760BA283CA50}"/>
    <cellStyle name="Normal 10 6 4 5" xfId="23635" xr:uid="{EA37B6BC-5E00-4185-891A-4FC7F30E6DE9}"/>
    <cellStyle name="Normal 10 6 4 6" xfId="13395" xr:uid="{AE8005BD-9DD0-4DFB-9025-EA49D1ED0B05}"/>
    <cellStyle name="Normal 10 6 5" xfId="2581" xr:uid="{00000000-0005-0000-0000-00004D030000}"/>
    <cellStyle name="Normal 10 6 5 2" xfId="5846" xr:uid="{FE6DE163-301C-4795-9D06-4A5573B6961C}"/>
    <cellStyle name="Normal 10 6 5 2 2" xfId="26620" xr:uid="{3B123A76-95AA-4AF0-B4E8-68558BE41F55}"/>
    <cellStyle name="Normal 10 6 5 2 3" xfId="15253" xr:uid="{508EC014-028B-40B4-A293-3AE342E1137C}"/>
    <cellStyle name="Normal 10 6 5 3" xfId="7706" xr:uid="{03F66AF6-0F94-47D4-BCE0-E4F38834EC61}"/>
    <cellStyle name="Normal 10 6 5 3 2" xfId="18086" xr:uid="{09400E10-ADC3-428B-86CB-4AF8165E69E4}"/>
    <cellStyle name="Normal 10 6 5 4" xfId="10539" xr:uid="{86986A51-A91C-4172-AC43-10C674BD080F}"/>
    <cellStyle name="Normal 10 6 5 4 2" xfId="20919" xr:uid="{22F9676A-0A99-40C1-8725-F5A266751B24}"/>
    <cellStyle name="Normal 10 6 5 5" xfId="23403" xr:uid="{E89352E2-534E-475D-8CD3-48D0129E04DA}"/>
    <cellStyle name="Normal 10 6 5 6" xfId="12969" xr:uid="{D3105435-CF6A-4D95-9759-F0B25EEDE91F}"/>
    <cellStyle name="Normal 10 6 6" xfId="2307" xr:uid="{00000000-0005-0000-0000-000047030000}"/>
    <cellStyle name="Normal 10 6 6 2" xfId="7434" xr:uid="{F1276FE4-3F1A-44B8-B22D-1BCFFE76D63A}"/>
    <cellStyle name="Normal 10 6 6 2 2" xfId="26778" xr:uid="{B0BBD40A-C10E-4E20-8B65-20FF403BF4C4}"/>
    <cellStyle name="Normal 10 6 6 2 3" xfId="17814" xr:uid="{C074B1F8-18E2-4DEE-A23E-D7FDFD521CA2}"/>
    <cellStyle name="Normal 10 6 6 3" xfId="10267" xr:uid="{285AAFDB-F04D-43BE-9987-4E22A93AECB8}"/>
    <cellStyle name="Normal 10 6 6 3 2" xfId="20647" xr:uid="{B193B365-E63E-4F24-A47E-36330FBA0B4B}"/>
    <cellStyle name="Normal 10 6 6 4" xfId="24797" xr:uid="{9786D1C4-93E6-461A-BB9A-2F390036C635}"/>
    <cellStyle name="Normal 10 6 6 5" xfId="14981" xr:uid="{958DBBFA-20D9-4A0B-BE07-59CAABDC4B74}"/>
    <cellStyle name="Normal 10 6 7" xfId="3908" xr:uid="{A60CFB81-47FF-43EC-B87D-7B2942726973}"/>
    <cellStyle name="Normal 10 6 7 2" xfId="8740" xr:uid="{117CF4B0-DC20-439A-9C13-DE813CBE2479}"/>
    <cellStyle name="Normal 10 6 7 2 2" xfId="19120" xr:uid="{6D224E80-2EC9-4682-B730-A7D49657996C}"/>
    <cellStyle name="Normal 10 6 7 3" xfId="11573" xr:uid="{6E3979E6-29FC-4AD6-A1C8-A556A0047BFD}"/>
    <cellStyle name="Normal 10 6 7 3 2" xfId="21953" xr:uid="{0D3647C2-022A-4930-85A8-0685315DF9D0}"/>
    <cellStyle name="Normal 10 6 7 4" xfId="26978" xr:uid="{1AFC1FBA-F9D5-46EC-A43F-0046A8D48EC0}"/>
    <cellStyle name="Normal 10 6 7 5" xfId="16287" xr:uid="{946ACEF6-C366-4EA0-B9A2-DD5644EA8DD7}"/>
    <cellStyle name="Normal 10 6 8" xfId="5005" xr:uid="{CFAADE8E-03E3-433D-842C-3097079E60E5}"/>
    <cellStyle name="Normal 10 6 8 2" xfId="14300" xr:uid="{BD482CB5-9EAB-4853-B0E2-071175A9790D}"/>
    <cellStyle name="Normal 10 6 9" xfId="6753" xr:uid="{2058E728-6CCA-4E62-8143-E5BCB0205D8E}"/>
    <cellStyle name="Normal 10 6 9 2" xfId="17133" xr:uid="{FAA1640A-AFD2-4287-AD13-70DFDB6442C3}"/>
    <cellStyle name="Normal 10 7" xfId="651" xr:uid="{00000000-0005-0000-0000-000037040000}"/>
    <cellStyle name="Normal 10 7 10" xfId="12540" xr:uid="{F821FDA3-12BC-4518-8F28-E452748F667F}"/>
    <cellStyle name="Normal 10 7 2" xfId="652" xr:uid="{00000000-0005-0000-0000-000038040000}"/>
    <cellStyle name="Normal 10 7 2 2" xfId="2892" xr:uid="{00000000-0005-0000-0000-000050030000}"/>
    <cellStyle name="Normal 10 7 2 2 2" xfId="6078" xr:uid="{CC2ECD8F-407B-4927-ABEA-D40D40D24F66}"/>
    <cellStyle name="Normal 10 7 2 2 2 2" xfId="27281" xr:uid="{882C2F25-DCBF-4694-AA17-02BB48F7B57E}"/>
    <cellStyle name="Normal 10 7 2 2 2 3" xfId="26432" xr:uid="{DF87DB64-E865-49CB-9FDC-157286E0647D}"/>
    <cellStyle name="Normal 10 7 2 2 2 4" xfId="15556" xr:uid="{7EA5F5C9-C78D-415C-9D6F-9362545C0D7C}"/>
    <cellStyle name="Normal 10 7 2 2 3" xfId="8009" xr:uid="{94FA797D-4915-4A54-A568-7FEF5F6F8D40}"/>
    <cellStyle name="Normal 10 7 2 2 3 2" xfId="28450" xr:uid="{AEE86EF5-1F81-4D7C-8A04-C59592590F03}"/>
    <cellStyle name="Normal 10 7 2 2 3 3" xfId="18389" xr:uid="{228C6A02-AE5C-4173-A679-937E957CD907}"/>
    <cellStyle name="Normal 10 7 2 2 4" xfId="10842" xr:uid="{CF1B72B4-4A3F-4F90-A469-E1241D344A7F}"/>
    <cellStyle name="Normal 10 7 2 2 4 2" xfId="21222" xr:uid="{45CCC362-57C6-49C0-993A-DE7C70B0BADB}"/>
    <cellStyle name="Normal 10 7 2 2 5" xfId="24893" xr:uid="{57C54EAD-27D1-4A4D-9B91-6F36FCFB2DFE}"/>
    <cellStyle name="Normal 10 7 2 2 6" xfId="13396" xr:uid="{5FF3E50C-48B5-4A13-A404-BC06F6BFCA6D}"/>
    <cellStyle name="Normal 10 7 2 3" xfId="5011" xr:uid="{FBDBE7E8-6F8E-4593-9927-D38559C06384}"/>
    <cellStyle name="Normal 10 7 2 3 2" xfId="25201" xr:uid="{992B24E4-E892-44B1-90A3-931ACC9D3048}"/>
    <cellStyle name="Normal 10 7 2 3 3" xfId="28699" xr:uid="{90F417C6-03DE-4C3A-92A9-AC7D5FE1C73C}"/>
    <cellStyle name="Normal 10 7 2 3 4" xfId="14306" xr:uid="{0CF190E2-42DC-4B88-88DA-17A866438CF3}"/>
    <cellStyle name="Normal 10 7 2 4" xfId="6759" xr:uid="{A0459E73-A983-4DDF-9714-8E97BD05D5D6}"/>
    <cellStyle name="Normal 10 7 2 4 2" xfId="28297" xr:uid="{A292C127-3B59-4345-8BF7-9EC1B8D0DC4A}"/>
    <cellStyle name="Normal 10 7 2 4 3" xfId="27531" xr:uid="{EAD04638-6469-4367-8D06-21510AA38F8E}"/>
    <cellStyle name="Normal 10 7 2 4 4" xfId="17139" xr:uid="{558ABC0A-95E8-4546-9D32-71B526151466}"/>
    <cellStyle name="Normal 10 7 2 5" xfId="9592" xr:uid="{1784AC74-1DFC-4771-AE3E-D68ED207F8EE}"/>
    <cellStyle name="Normal 10 7 2 5 2" xfId="29365" xr:uid="{CF24331F-8507-4C5D-BFCC-1D3F38373ABE}"/>
    <cellStyle name="Normal 10 7 2 5 3" xfId="19972" xr:uid="{C3ECC58A-68DB-4012-A294-0326A38AC199}"/>
    <cellStyle name="Normal 10 7 2 6" xfId="22777" xr:uid="{B22A62FB-71E1-4CEA-8DA1-514420CD1381}"/>
    <cellStyle name="Normal 10 7 2 7" xfId="12698" xr:uid="{E4679F30-9D82-48AD-8C5B-CE3E86709B40}"/>
    <cellStyle name="Normal 10 7 3" xfId="653" xr:uid="{00000000-0005-0000-0000-000039040000}"/>
    <cellStyle name="Normal 10 7 3 2" xfId="5012" xr:uid="{C88D703C-81D9-4E77-A9D3-E3A21517C11B}"/>
    <cellStyle name="Normal 10 7 3 2 2" xfId="26637" xr:uid="{D73DE642-9C95-4957-8D2E-3DF02C734610}"/>
    <cellStyle name="Normal 10 7 3 2 3" xfId="26235" xr:uid="{638ADA3B-9727-4610-9F27-6A8251079301}"/>
    <cellStyle name="Normal 10 7 3 2 4" xfId="14307" xr:uid="{97DB6D93-0FB0-40C0-8035-803DA0B0EED5}"/>
    <cellStyle name="Normal 10 7 3 3" xfId="6760" xr:uid="{4E8E6403-062F-4D33-B367-EFB72E124076}"/>
    <cellStyle name="Normal 10 7 3 3 2" xfId="26746" xr:uid="{50992C7C-F8DB-4CD2-A1D6-F4DB4AA7DF31}"/>
    <cellStyle name="Normal 10 7 3 3 3" xfId="26567" xr:uid="{5EE0FC62-3A65-427E-BAF7-A25739160E17}"/>
    <cellStyle name="Normal 10 7 3 3 4" xfId="17140" xr:uid="{A8AA640D-8C7D-4575-AAFC-4DAADC06BCDA}"/>
    <cellStyle name="Normal 10 7 3 4" xfId="9593" xr:uid="{EE2FC9AD-A65D-4B9A-8732-6B708047D937}"/>
    <cellStyle name="Normal 10 7 3 4 2" xfId="29366" xr:uid="{32611AD5-F7BB-4BC4-BCB9-A2E09C46AC95}"/>
    <cellStyle name="Normal 10 7 3 4 3" xfId="19973" xr:uid="{2B1A8C81-742B-46B5-84AD-00923842F051}"/>
    <cellStyle name="Normal 10 7 3 5" xfId="22870" xr:uid="{4DDD050D-7732-43E9-90C4-007065CD737D}"/>
    <cellStyle name="Normal 10 7 3 6" xfId="13133" xr:uid="{5F5A99A5-EF3A-4D04-B501-071509441D16}"/>
    <cellStyle name="Normal 10 7 4" xfId="2308" xr:uid="{00000000-0005-0000-0000-00004E030000}"/>
    <cellStyle name="Normal 10 7 4 2" xfId="7435" xr:uid="{BAF217EA-ABDC-42D9-9E6F-41A7B7DE8930}"/>
    <cellStyle name="Normal 10 7 4 2 2" xfId="28146" xr:uid="{A559740B-61C2-4534-A1F4-8F727F634966}"/>
    <cellStyle name="Normal 10 7 4 2 3" xfId="17815" xr:uid="{AB56073A-238B-40AC-BFBA-98C82DDD024F}"/>
    <cellStyle name="Normal 10 7 4 3" xfId="10268" xr:uid="{DDDC7BD6-B3FE-46EE-9E13-DD6DB8618B71}"/>
    <cellStyle name="Normal 10 7 4 3 2" xfId="20648" xr:uid="{C96C7EF9-3262-4674-BF86-7BD8EC2521DD}"/>
    <cellStyle name="Normal 10 7 4 4" xfId="23389" xr:uid="{458D4371-4EFE-4C1D-832F-9A8A629CD593}"/>
    <cellStyle name="Normal 10 7 4 5" xfId="14982" xr:uid="{B299F396-D6F3-4F44-804C-772EFBD69A4E}"/>
    <cellStyle name="Normal 10 7 5" xfId="3909" xr:uid="{61C603DD-50F2-47B0-BCA8-B5EB6B4B49E1}"/>
    <cellStyle name="Normal 10 7 5 2" xfId="8741" xr:uid="{B49ABC57-6C3A-4AA0-B697-397F7ABD4B90}"/>
    <cellStyle name="Normal 10 7 5 2 2" xfId="28969" xr:uid="{ECD4C1E9-2E16-4E43-BC25-666E2AB156C1}"/>
    <cellStyle name="Normal 10 7 5 2 3" xfId="19121" xr:uid="{17C24AE6-B0A5-4521-86AC-96BAD9EAE656}"/>
    <cellStyle name="Normal 10 7 5 3" xfId="11574" xr:uid="{C81BDC82-E733-4F9D-938D-25440A8EEDD4}"/>
    <cellStyle name="Normal 10 7 5 3 2" xfId="21954" xr:uid="{DE0AD418-101F-4343-93B5-357FED240FAF}"/>
    <cellStyle name="Normal 10 7 5 4" xfId="25689" xr:uid="{DA66FF33-3ED4-4FF5-884F-8E76CA287F4D}"/>
    <cellStyle name="Normal 10 7 5 5" xfId="16288" xr:uid="{3A0456F9-E35C-4571-BD66-61535D499AF1}"/>
    <cellStyle name="Normal 10 7 6" xfId="5010" xr:uid="{85677112-D774-4197-804C-C7161A506172}"/>
    <cellStyle name="Normal 10 7 6 2" xfId="26308" xr:uid="{7EF06433-0338-44F1-A066-86EA325F5537}"/>
    <cellStyle name="Normal 10 7 6 3" xfId="27161" xr:uid="{EAE7A6D8-C933-46E4-B21C-514D984637C4}"/>
    <cellStyle name="Normal 10 7 6 4" xfId="14305" xr:uid="{2B4195E4-819A-4BBE-99A5-78CA492C5487}"/>
    <cellStyle name="Normal 10 7 7" xfId="6758" xr:uid="{6CB15D54-D6BE-4B60-8229-8F91DBFF0962}"/>
    <cellStyle name="Normal 10 7 7 2" xfId="27449" xr:uid="{4345BBE0-7708-4EFA-B388-A2920912B8B0}"/>
    <cellStyle name="Normal 10 7 7 3" xfId="17138" xr:uid="{3FA8B168-32A7-44B9-A805-AC0D19DB1902}"/>
    <cellStyle name="Normal 10 7 8" xfId="9591" xr:uid="{A30B71C2-1253-4D9E-8E5A-96397D10B1A0}"/>
    <cellStyle name="Normal 10 7 8 2" xfId="19971" xr:uid="{68E2C79B-3351-427E-90A4-9F8EE4F19241}"/>
    <cellStyle name="Normal 10 7 9" xfId="22894" xr:uid="{EE917F65-BFB8-4AFD-A29D-EA140501DFF2}"/>
    <cellStyle name="Normal 10 8" xfId="654" xr:uid="{00000000-0005-0000-0000-00003A040000}"/>
    <cellStyle name="Normal 10 8 10" xfId="12541" xr:uid="{EE31A128-3B45-438F-9726-B19FCB184595}"/>
    <cellStyle name="Normal 10 8 2" xfId="655" xr:uid="{00000000-0005-0000-0000-00003B040000}"/>
    <cellStyle name="Normal 10 8 2 2" xfId="2893" xr:uid="{00000000-0005-0000-0000-000054030000}"/>
    <cellStyle name="Normal 10 8 2 2 2" xfId="6079" xr:uid="{A0CFB994-EA60-4B02-AA68-B03074C76735}"/>
    <cellStyle name="Normal 10 8 2 2 2 2" xfId="28398" xr:uid="{D5975A2B-9295-469A-A133-0EBC572336E0}"/>
    <cellStyle name="Normal 10 8 2 2 2 3" xfId="27063" xr:uid="{70555EC4-546F-41C0-B750-52D6A322269C}"/>
    <cellStyle name="Normal 10 8 2 2 2 4" xfId="15557" xr:uid="{794DBC6E-14A2-4734-99F7-70D117FBBAD0}"/>
    <cellStyle name="Normal 10 8 2 2 3" xfId="8010" xr:uid="{FBAF8402-64FF-45F9-A42F-592C594DC771}"/>
    <cellStyle name="Normal 10 8 2 2 3 2" xfId="25986" xr:uid="{9097DAC1-B209-4E21-AE4E-BCAE804BAEFE}"/>
    <cellStyle name="Normal 10 8 2 2 3 3" xfId="18390" xr:uid="{CAE71BF5-3F3D-4465-B553-BCFC6E73AF9D}"/>
    <cellStyle name="Normal 10 8 2 2 4" xfId="10843" xr:uid="{6FC633C3-D4A3-42B9-AFCB-1ECA9A33E754}"/>
    <cellStyle name="Normal 10 8 2 2 4 2" xfId="21223" xr:uid="{1D1CE3C8-1DB9-4DB7-A522-1FDDFAADDA5E}"/>
    <cellStyle name="Normal 10 8 2 2 5" xfId="24857" xr:uid="{EB632C0D-AD4B-4FCC-8228-E986BEAEE4B1}"/>
    <cellStyle name="Normal 10 8 2 2 6" xfId="13397" xr:uid="{4FED0E67-E53E-4A17-AAA0-0A54730B296C}"/>
    <cellStyle name="Normal 10 8 2 3" xfId="5014" xr:uid="{409B2478-6962-4107-A19E-0FB21C35F15C}"/>
    <cellStyle name="Normal 10 8 2 3 2" xfId="24766" xr:uid="{CFA91C3D-2253-4631-B07D-0522ADC66C9B}"/>
    <cellStyle name="Normal 10 8 2 3 3" xfId="28165" xr:uid="{972AC645-2F54-44C0-987C-BB9102FC5DE8}"/>
    <cellStyle name="Normal 10 8 2 3 4" xfId="14309" xr:uid="{2D2E11D5-34E7-4B68-A643-72F678070917}"/>
    <cellStyle name="Normal 10 8 2 4" xfId="6762" xr:uid="{1584479C-892A-4314-962F-4E68ADB6D5E5}"/>
    <cellStyle name="Normal 10 8 2 4 2" xfId="28374" xr:uid="{CA89F0A2-B79D-43E4-9223-BD20D06DFA40}"/>
    <cellStyle name="Normal 10 8 2 4 3" xfId="26653" xr:uid="{F72933AC-3920-49BC-A29A-2ADF779F0C81}"/>
    <cellStyle name="Normal 10 8 2 4 4" xfId="17142" xr:uid="{21D46F1C-F270-4F2E-B443-4BE2392A6BB7}"/>
    <cellStyle name="Normal 10 8 2 5" xfId="9595" xr:uid="{317A581C-C5FB-445B-93C4-0A1BE1730DE7}"/>
    <cellStyle name="Normal 10 8 2 5 2" xfId="29367" xr:uid="{D0F43B31-E562-48A9-9176-AA5F40F37B3C}"/>
    <cellStyle name="Normal 10 8 2 5 3" xfId="19975" xr:uid="{92C0130D-6161-4069-ACD0-5D1D49843D38}"/>
    <cellStyle name="Normal 10 8 2 6" xfId="24666" xr:uid="{8DE1D7DF-FF9D-4516-A4A3-9FF161B67641}"/>
    <cellStyle name="Normal 10 8 2 7" xfId="12699" xr:uid="{F3D7643F-E5BE-412E-90FF-8EDF06986B0A}"/>
    <cellStyle name="Normal 10 8 3" xfId="656" xr:uid="{00000000-0005-0000-0000-00003C040000}"/>
    <cellStyle name="Normal 10 8 3 2" xfId="5015" xr:uid="{CAE5D93E-5D45-48CC-B987-3875BFAADF96}"/>
    <cellStyle name="Normal 10 8 3 2 2" xfId="26529" xr:uid="{47C137B0-9F61-45C8-BF19-4E2E1C05E6FE}"/>
    <cellStyle name="Normal 10 8 3 2 3" xfId="27571" xr:uid="{E8F109B9-33A9-41CC-91A6-5AB2C9B69C61}"/>
    <cellStyle name="Normal 10 8 3 2 4" xfId="14310" xr:uid="{AB4E8A9C-01B8-438D-9B99-62BE1966F05F}"/>
    <cellStyle name="Normal 10 8 3 3" xfId="6763" xr:uid="{A22C5863-B2D3-4AEC-A96F-85228836E625}"/>
    <cellStyle name="Normal 10 8 3 3 2" xfId="26856" xr:uid="{6ABAE12B-5A3C-48EC-A6EA-795259A43F37}"/>
    <cellStyle name="Normal 10 8 3 3 3" xfId="26173" xr:uid="{64A3C3EE-5345-4EA9-A7ED-8F7696168E86}"/>
    <cellStyle name="Normal 10 8 3 3 4" xfId="17143" xr:uid="{734FADE0-5EE3-4874-8BF2-008752407627}"/>
    <cellStyle name="Normal 10 8 3 4" xfId="9596" xr:uid="{EB7E1E39-BF3C-4703-8287-CB441AAE210D}"/>
    <cellStyle name="Normal 10 8 3 4 2" xfId="29368" xr:uid="{B25A99E3-6995-487D-A1B1-71C4FF5FF6CF}"/>
    <cellStyle name="Normal 10 8 3 4 3" xfId="19976" xr:uid="{F471CF1F-0349-4DBC-9773-0612DF90A625}"/>
    <cellStyle name="Normal 10 8 3 5" xfId="23461" xr:uid="{D0EFAB01-FE0D-4A03-A9A3-CA9F0E3D1FE0}"/>
    <cellStyle name="Normal 10 8 3 6" xfId="13134" xr:uid="{35FEE4B3-836F-4F9E-9143-C316473FB6F6}"/>
    <cellStyle name="Normal 10 8 4" xfId="2309" xr:uid="{00000000-0005-0000-0000-000052030000}"/>
    <cellStyle name="Normal 10 8 4 2" xfId="7436" xr:uid="{8FF68166-9F49-494D-8462-25DE2B08EE2E}"/>
    <cellStyle name="Normal 10 8 4 2 2" xfId="26885" xr:uid="{4669CDC5-AE32-433E-B6A4-3AE4679915BE}"/>
    <cellStyle name="Normal 10 8 4 2 3" xfId="17816" xr:uid="{70364681-6142-4D63-B7DE-0F5B7101ADAD}"/>
    <cellStyle name="Normal 10 8 4 3" xfId="10269" xr:uid="{488C0532-C5F5-45E2-B7BD-5CA7C011EA91}"/>
    <cellStyle name="Normal 10 8 4 3 2" xfId="20649" xr:uid="{30FDD3FA-02F4-47DB-8A7A-CAC4633D2432}"/>
    <cellStyle name="Normal 10 8 4 4" xfId="24216" xr:uid="{5EFFEEF8-FFC8-4640-85FA-258239ACB54A}"/>
    <cellStyle name="Normal 10 8 4 5" xfId="14983" xr:uid="{C9A74A77-D189-4A5F-BE8B-C46B08914AE5}"/>
    <cellStyle name="Normal 10 8 5" xfId="3910" xr:uid="{C8F123DD-E0F6-4353-820B-E926F9972A75}"/>
    <cellStyle name="Normal 10 8 5 2" xfId="8742" xr:uid="{8F970CBC-8B8E-4BE5-91D5-B32D299E0C52}"/>
    <cellStyle name="Normal 10 8 5 2 2" xfId="28970" xr:uid="{1B312749-DA4D-4BFD-8951-FB227F931A60}"/>
    <cellStyle name="Normal 10 8 5 2 3" xfId="19122" xr:uid="{F076B2C6-4BA3-4F4A-9744-89DC8E5F2DA0}"/>
    <cellStyle name="Normal 10 8 5 3" xfId="11575" xr:uid="{DAE36C14-F7EF-42EC-9DDD-DA03FD75FAFE}"/>
    <cellStyle name="Normal 10 8 5 3 2" xfId="21955" xr:uid="{D7DADB29-3C49-4D5F-B11D-4483FA22B25D}"/>
    <cellStyle name="Normal 10 8 5 4" xfId="23050" xr:uid="{6A8155D8-4B40-41BD-8C49-098456DFD963}"/>
    <cellStyle name="Normal 10 8 5 5" xfId="16289" xr:uid="{02F3164E-78E2-46D4-9BA6-C9EC3EA0CA17}"/>
    <cellStyle name="Normal 10 8 6" xfId="5013" xr:uid="{73290ACF-874E-4463-BF29-35BF3C392A42}"/>
    <cellStyle name="Normal 10 8 6 2" xfId="27012" xr:uid="{05E55131-60F5-414F-90BD-5809515F18DE}"/>
    <cellStyle name="Normal 10 8 6 3" xfId="28622" xr:uid="{FA43042F-556E-47EF-BE99-43541F3F04F3}"/>
    <cellStyle name="Normal 10 8 6 4" xfId="14308" xr:uid="{7A1DFDA4-BFFE-4316-976D-5C0000D69D46}"/>
    <cellStyle name="Normal 10 8 7" xfId="6761" xr:uid="{833A8830-F59C-4B79-94D7-4628C3C62663}"/>
    <cellStyle name="Normal 10 8 7 2" xfId="27919" xr:uid="{545609B8-E434-4CC6-8A8F-8B96C19D7E3D}"/>
    <cellStyle name="Normal 10 8 7 3" xfId="17141" xr:uid="{DB5D6570-175C-4332-8757-3BF2DA3031F1}"/>
    <cellStyle name="Normal 10 8 8" xfId="9594" xr:uid="{D3C09DE8-C693-446C-B052-83ABF954DF2A}"/>
    <cellStyle name="Normal 10 8 8 2" xfId="19974" xr:uid="{1C13563C-18B1-4DF8-ABE6-F35F41AFD964}"/>
    <cellStyle name="Normal 10 8 9" xfId="24296" xr:uid="{B603D7A7-04B1-4ED7-88ED-BFC0E0C71988}"/>
    <cellStyle name="Normal 10 9" xfId="657" xr:uid="{00000000-0005-0000-0000-00003D040000}"/>
    <cellStyle name="Normal 10 9 10" xfId="12534" xr:uid="{6A35C548-C03B-41DB-89F5-E67E3EC2B6B8}"/>
    <cellStyle name="Normal 10 9 2" xfId="658" xr:uid="{00000000-0005-0000-0000-00003E040000}"/>
    <cellStyle name="Normal 10 9 2 2" xfId="5017" xr:uid="{44EA2E7B-0E28-4354-ADFF-C1824D0A66F5}"/>
    <cellStyle name="Normal 10 9 2 2 2" xfId="25679" xr:uid="{49F5C2C5-B8A4-4A2F-B8EF-288E2B6DD99D}"/>
    <cellStyle name="Normal 10 9 2 2 3" xfId="28069" xr:uid="{C5C0F6E1-80A2-467C-8197-E34ABA307372}"/>
    <cellStyle name="Normal 10 9 2 2 4" xfId="14312" xr:uid="{BC7474D3-290D-4433-9889-54AF8D03D824}"/>
    <cellStyle name="Normal 10 9 2 3" xfId="6765" xr:uid="{35CE7DCA-172E-41D1-AEDF-D6BDD15EF4BE}"/>
    <cellStyle name="Normal 10 9 2 3 2" xfId="26055" xr:uid="{037D4F64-AFC1-4B88-8F04-59F028158B0E}"/>
    <cellStyle name="Normal 10 9 2 3 3" xfId="26706" xr:uid="{727E0F45-F15A-4771-A83B-58D00358145B}"/>
    <cellStyle name="Normal 10 9 2 3 4" xfId="17145" xr:uid="{BEBCC9DC-6C69-4362-8885-4504A4A3058D}"/>
    <cellStyle name="Normal 10 9 2 4" xfId="9598" xr:uid="{3012AD1B-DAF3-4034-8022-9E938CE83436}"/>
    <cellStyle name="Normal 10 9 2 4 2" xfId="29369" xr:uid="{332065EF-1C3C-48D9-8992-87DE9C467AFE}"/>
    <cellStyle name="Normal 10 9 2 4 3" xfId="19978" xr:uid="{42CEACA7-1BC8-4363-853A-DF1FCF5E462A}"/>
    <cellStyle name="Normal 10 9 2 5" xfId="24585" xr:uid="{9CAE7B6A-39D2-4C48-9EE7-84D4FD6E1A64}"/>
    <cellStyle name="Normal 10 9 2 6" xfId="13669" xr:uid="{9DEB3DFF-343C-40F6-A724-425256BF1796}"/>
    <cellStyle name="Normal 10 9 3" xfId="659" xr:uid="{00000000-0005-0000-0000-00003F040000}"/>
    <cellStyle name="Normal 10 9 3 2" xfId="2703" xr:uid="{00000000-0005-0000-0000-000058030000}"/>
    <cellStyle name="Normal 10 9 3 2 2" xfId="7827" xr:uid="{2BC96A01-13A6-43CF-9A41-B31CCAED71FF}"/>
    <cellStyle name="Normal 10 9 3 2 2 2" xfId="18207" xr:uid="{D0E5DF64-B356-420C-A17C-FC4B250E48FB}"/>
    <cellStyle name="Normal 10 9 3 2 3" xfId="10660" xr:uid="{109CB8A7-E0E7-403C-BF11-6492C60BA467}"/>
    <cellStyle name="Normal 10 9 3 2 3 2" xfId="21040" xr:uid="{CB50AAB3-2FDA-4AE0-BAAD-EE57FEBDB697}"/>
    <cellStyle name="Normal 10 9 3 2 4" xfId="27811" xr:uid="{7DB748C1-9AD9-4060-ABE2-5B42446CC4E2}"/>
    <cellStyle name="Normal 10 9 3 2 5" xfId="15374" xr:uid="{8A1082E3-E28F-4BA8-BE5A-701F36954EB8}"/>
    <cellStyle name="Normal 10 9 3 3" xfId="3626" xr:uid="{00000000-0005-0000-0000-00003F040000}"/>
    <cellStyle name="Normal 10 9 3 4" xfId="5018" xr:uid="{0C061EC0-651E-4DB0-B891-F07E2F1BDD54}"/>
    <cellStyle name="Normal 10 9 3 4 2" xfId="29762" xr:uid="{7DD32FFB-9842-4328-84E5-E9D8D2B0F68E}"/>
    <cellStyle name="Normal 10 9 3 5" xfId="25107" xr:uid="{A45BE94C-D0DC-47D2-B563-6A624B103F55}"/>
    <cellStyle name="Normal 10 9 3 6" xfId="13121" xr:uid="{C69776D5-8F20-4F3F-A364-1CB5A543619C}"/>
    <cellStyle name="Normal 10 9 4" xfId="2302" xr:uid="{00000000-0005-0000-0000-000056030000}"/>
    <cellStyle name="Normal 10 9 4 2" xfId="7429" xr:uid="{9EF342DE-D374-45F9-84AF-CFDBD2020EC2}"/>
    <cellStyle name="Normal 10 9 4 2 2" xfId="26515" xr:uid="{47B76C65-A14F-45B4-86BE-32651113DE28}"/>
    <cellStyle name="Normal 10 9 4 2 3" xfId="17809" xr:uid="{6A00B2B1-1E41-43BF-844E-E441F7A086EB}"/>
    <cellStyle name="Normal 10 9 4 3" xfId="10262" xr:uid="{682143A9-6192-47B4-93BA-0CB37927D3EE}"/>
    <cellStyle name="Normal 10 9 4 3 2" xfId="20642" xr:uid="{53B223BB-7E51-48BD-B152-655A411727BD}"/>
    <cellStyle name="Normal 10 9 4 4" xfId="24826" xr:uid="{4B75FB7A-6443-4AD5-A663-73E034A91ED2}"/>
    <cellStyle name="Normal 10 9 4 5" xfId="14976" xr:uid="{B9FD1D9C-4B85-4425-9107-F3FAA7C3292F}"/>
    <cellStyle name="Normal 10 9 5" xfId="3833" xr:uid="{38BEE9A2-138A-41C8-B897-26528965E9DC}"/>
    <cellStyle name="Normal 10 9 5 2" xfId="8666" xr:uid="{B1742B3F-F04A-46A7-9828-8E973F14E9E6}"/>
    <cellStyle name="Normal 10 9 5 2 2" xfId="19046" xr:uid="{12F12C3C-1009-41E4-BBFA-73E7EDC440C5}"/>
    <cellStyle name="Normal 10 9 5 3" xfId="11499" xr:uid="{A752D179-299D-4CED-84AC-43D333648C84}"/>
    <cellStyle name="Normal 10 9 5 3 2" xfId="21879" xr:uid="{CE83D025-6021-4861-A652-A8E895DDA20B}"/>
    <cellStyle name="Normal 10 9 5 4" xfId="24303" xr:uid="{7E973DDE-E521-4FF7-8B24-244FD6CEED26}"/>
    <cellStyle name="Normal 10 9 5 5" xfId="16213" xr:uid="{4CE5572E-57F1-406B-B8C2-60A4D9CDF3DA}"/>
    <cellStyle name="Normal 10 9 6" xfId="5016" xr:uid="{AEAAFD5F-4136-4B13-B97E-E1E6C09730CD}"/>
    <cellStyle name="Normal 10 9 6 2" xfId="14311" xr:uid="{4C8CA4C8-5764-4A18-B6E2-6CF1E28FDB22}"/>
    <cellStyle name="Normal 10 9 7" xfId="6764" xr:uid="{8784D988-4DCD-4478-948C-0E41BDC10F40}"/>
    <cellStyle name="Normal 10 9 7 2" xfId="17144" xr:uid="{25522DA6-EE50-4885-8B3B-D83433D1611A}"/>
    <cellStyle name="Normal 10 9 8" xfId="9597" xr:uid="{27AEA380-710C-4BDB-900B-A2D1A307B94E}"/>
    <cellStyle name="Normal 10 9 8 2" xfId="19977" xr:uid="{30E46A4B-4D08-4DB9-B09C-757CA4C06A5D}"/>
    <cellStyle name="Normal 10 9 9" xfId="23672" xr:uid="{85013132-E928-4914-B06F-88A658A30795}"/>
    <cellStyle name="Normal 11" xfId="660" xr:uid="{00000000-0005-0000-0000-000040040000}"/>
    <cellStyle name="Normal 11 10" xfId="3911" xr:uid="{B5FFDD0D-8E0B-4ED0-8A0D-4B8007D11A86}"/>
    <cellStyle name="Normal 11 10 2" xfId="8743" xr:uid="{AAB818BF-5CBB-4811-A7E4-A58D68CC5CE6}"/>
    <cellStyle name="Normal 11 10 2 2" xfId="19123" xr:uid="{C4FDB22F-4B32-4AFE-B1AC-B26D9CF0FEB6}"/>
    <cellStyle name="Normal 11 10 3" xfId="11576" xr:uid="{D8EDAFB7-A8BA-4FFF-91B2-6F2F30E36C13}"/>
    <cellStyle name="Normal 11 10 3 2" xfId="21956" xr:uid="{482897BE-7CE2-40D9-842C-3D6ACA578724}"/>
    <cellStyle name="Normal 11 10 4" xfId="27742" xr:uid="{34AA4C46-2A82-4BEC-A34F-A934DFD40F05}"/>
    <cellStyle name="Normal 11 10 5" xfId="16290" xr:uid="{D3184AC5-B09E-4D07-9B20-2FC93E3C3148}"/>
    <cellStyle name="Normal 11 11" xfId="5019" xr:uid="{4441E4E4-3C73-4FAC-9B9C-BDA790075A13}"/>
    <cellStyle name="Normal 11 11 2" xfId="14313" xr:uid="{646FA8FC-F484-45CF-B8FB-D6C592D859AF}"/>
    <cellStyle name="Normal 11 12" xfId="6766" xr:uid="{A351784F-7502-4117-838D-712C558F09FF}"/>
    <cellStyle name="Normal 11 12 2" xfId="17146" xr:uid="{2569FF26-C820-41A3-B9C6-C00588A74406}"/>
    <cellStyle name="Normal 11 13" xfId="9599" xr:uid="{A86FF662-0F53-4B38-8D1E-BE7AAF8E4A33}"/>
    <cellStyle name="Normal 11 13 2" xfId="19979" xr:uid="{0FC1EA5E-0F5F-486C-9AF6-605A65B49914}"/>
    <cellStyle name="Normal 11 14" xfId="22815" xr:uid="{5833387D-E9A9-4441-B9FE-4D9EAFAC98D4}"/>
    <cellStyle name="Normal 11 15" xfId="12488" xr:uid="{7EFC5989-DA7E-48B8-880F-CC6997E49A5D}"/>
    <cellStyle name="Normal 11 2" xfId="661" xr:uid="{00000000-0005-0000-0000-000041040000}"/>
    <cellStyle name="Normal 11 2 10" xfId="12543" xr:uid="{7E869A50-9584-4C5E-9D24-F234CDB98485}"/>
    <cellStyle name="Normal 11 2 2" xfId="662" xr:uid="{00000000-0005-0000-0000-000042040000}"/>
    <cellStyle name="Normal 11 2 2 2" xfId="663" xr:uid="{00000000-0005-0000-0000-000043040000}"/>
    <cellStyle name="Normal 11 2 2 2 2" xfId="5022" xr:uid="{BA8DA40D-765F-4216-82AB-BCD7EFE51A86}"/>
    <cellStyle name="Normal 11 2 2 2 2 2" xfId="26767" xr:uid="{D7BC8985-AC76-484A-83F1-F401BDDEC26E}"/>
    <cellStyle name="Normal 11 2 2 2 2 3" xfId="26093" xr:uid="{395AE3D6-859A-4CE7-A280-6E488F1674D3}"/>
    <cellStyle name="Normal 11 2 2 2 2 4" xfId="14316" xr:uid="{B2FC0D89-6FFE-420A-BBC4-6244EB26879D}"/>
    <cellStyle name="Normal 11 2 2 2 3" xfId="6769" xr:uid="{6ED8C70E-7C6C-4CA0-891E-0EEECA17AA0B}"/>
    <cellStyle name="Normal 11 2 2 2 3 2" xfId="27561" xr:uid="{094EEDDA-A4DD-4F1C-ABB6-2BE7049EC4E0}"/>
    <cellStyle name="Normal 11 2 2 2 3 3" xfId="17149" xr:uid="{6439F4BB-E5F4-4187-B455-B2E1C3FE540A}"/>
    <cellStyle name="Normal 11 2 2 2 4" xfId="9602" xr:uid="{18713007-5CA2-4DE3-A579-91CDBA2B003D}"/>
    <cellStyle name="Normal 11 2 2 2 4 2" xfId="19982" xr:uid="{B954F003-7930-465D-BCF0-331C99E7F348}"/>
    <cellStyle name="Normal 11 2 2 2 5" xfId="22838" xr:uid="{71469C86-025B-4C88-9D43-019C15117EF9}"/>
    <cellStyle name="Normal 11 2 2 2 6" xfId="13399" xr:uid="{86A143AF-F29F-4F80-B659-86F5E63994C2}"/>
    <cellStyle name="Normal 11 2 2 3" xfId="5021" xr:uid="{3666E523-EAB3-4F61-8F2A-1ED85699C265}"/>
    <cellStyle name="Normal 11 2 2 3 2" xfId="25103" xr:uid="{A78CBC4B-639F-4CB4-8708-3B4C0F09661D}"/>
    <cellStyle name="Normal 11 2 2 3 3" xfId="28020" xr:uid="{429137E1-1FD7-4D02-BE96-8AE50CA8DCE0}"/>
    <cellStyle name="Normal 11 2 2 3 4" xfId="14315" xr:uid="{92DA86C5-C158-4A16-B7A1-8B534FB7D785}"/>
    <cellStyle name="Normal 11 2 2 4" xfId="6768" xr:uid="{E0CD5663-441D-498F-A2EB-60988238896E}"/>
    <cellStyle name="Normal 11 2 2 4 2" xfId="23148" xr:uid="{B44FB618-BE3C-4955-9D18-97BD37EE7801}"/>
    <cellStyle name="Normal 11 2 2 4 3" xfId="26285" xr:uid="{32FF9B93-DE82-4AF8-A8A0-FB357E510D26}"/>
    <cellStyle name="Normal 11 2 2 4 4" xfId="17148" xr:uid="{A617F348-0250-40A7-9E68-6603C4F1233F}"/>
    <cellStyle name="Normal 11 2 2 5" xfId="9601" xr:uid="{669B17C0-DD9D-485B-8A13-678C00CFD102}"/>
    <cellStyle name="Normal 11 2 2 5 2" xfId="29370" xr:uid="{5BED36D4-72D3-43BB-A326-B56F2A7DB586}"/>
    <cellStyle name="Normal 11 2 2 5 3" xfId="19981" xr:uid="{04AF60EA-E3B2-4C0D-888A-5643CF5F053A}"/>
    <cellStyle name="Normal 11 2 2 6" xfId="24036" xr:uid="{2A976BB5-7227-426B-BAF5-710F9FB7AD66}"/>
    <cellStyle name="Normal 11 2 2 7" xfId="12701" xr:uid="{B9B44B2F-09F4-4F5A-81A4-A363C3B08CD8}"/>
    <cellStyle name="Normal 11 2 3" xfId="664" xr:uid="{00000000-0005-0000-0000-000044040000}"/>
    <cellStyle name="Normal 11 2 3 2" xfId="5023" xr:uid="{8D7B7765-0EE9-4AB0-9533-6D02F1D32CA6}"/>
    <cellStyle name="Normal 11 2 3 2 2" xfId="24060" xr:uid="{13EE7752-BAC5-4761-8D52-865BD1687F8B}"/>
    <cellStyle name="Normal 11 2 3 2 3" xfId="26422" xr:uid="{3F65E947-7EC7-4CA6-9FA9-31FBAAC4DB31}"/>
    <cellStyle name="Normal 11 2 3 2 4" xfId="14317" xr:uid="{36110C57-00AC-439B-9109-7B28C2CE2368}"/>
    <cellStyle name="Normal 11 2 3 3" xfId="6770" xr:uid="{D2360609-4E98-41CE-9402-047DAEBF7659}"/>
    <cellStyle name="Normal 11 2 3 3 2" xfId="25744" xr:uid="{9BF657A4-76E3-4294-96AC-9699E9AD370A}"/>
    <cellStyle name="Normal 11 2 3 3 3" xfId="28560" xr:uid="{5B8552F4-CAA9-45AB-A23A-F3B977DEA90C}"/>
    <cellStyle name="Normal 11 2 3 3 4" xfId="17150" xr:uid="{1EE0F6BE-5908-4A06-8918-BCBC0962A927}"/>
    <cellStyle name="Normal 11 2 3 4" xfId="9603" xr:uid="{E227C0A7-82F8-433F-AAF0-F42C79778371}"/>
    <cellStyle name="Normal 11 2 3 4 2" xfId="29371" xr:uid="{47494459-9E4E-4E1E-9967-DF12DF0B497D}"/>
    <cellStyle name="Normal 11 2 3 4 3" xfId="19983" xr:uid="{FC34B077-EBC7-4E7B-B96A-5617E40A1C2B}"/>
    <cellStyle name="Normal 11 2 3 5" xfId="25353" xr:uid="{2C1C60BF-0ED5-4A71-A86B-258F3212A8ED}"/>
    <cellStyle name="Normal 11 2 3 6" xfId="13136" xr:uid="{CE0F4D07-EED5-46F9-80EE-7ECBB432934E}"/>
    <cellStyle name="Normal 11 2 4" xfId="665" xr:uid="{00000000-0005-0000-0000-000045040000}"/>
    <cellStyle name="Normal 11 2 4 2" xfId="6771" xr:uid="{6FC13055-6C37-4A68-84C0-0EF1382DF28E}"/>
    <cellStyle name="Normal 11 2 4 2 2" xfId="27254" xr:uid="{41EC3C82-FA1C-4CB9-A3E7-F65B4905A12C}"/>
    <cellStyle name="Normal 11 2 4 2 3" xfId="17151" xr:uid="{2AEBD2DB-F0C3-47CB-BEF5-8D3B2C03CCC4}"/>
    <cellStyle name="Normal 11 2 4 3" xfId="9604" xr:uid="{149F13F6-B3CB-4D97-A0CE-2FFA9F125BEF}"/>
    <cellStyle name="Normal 11 2 4 3 2" xfId="19984" xr:uid="{05C9874B-CE67-4883-ABF1-BF3E014ED98B}"/>
    <cellStyle name="Normal 11 2 4 4" xfId="24290" xr:uid="{7EA0A519-3A89-48B0-9F76-76FA7FC64127}"/>
    <cellStyle name="Normal 11 2 4 5" xfId="14318" xr:uid="{3B4D1103-8FD6-4B6F-A67D-2616A7686505}"/>
    <cellStyle name="Normal 11 2 5" xfId="3912" xr:uid="{6D6FC8A0-19C3-4AFB-B0F3-1A70299C8861}"/>
    <cellStyle name="Normal 11 2 5 2" xfId="8744" xr:uid="{F42E2E87-920C-451F-A729-A8A289DF4DA6}"/>
    <cellStyle name="Normal 11 2 5 2 2" xfId="28971" xr:uid="{54456655-4F9A-48B2-BDC1-89B46144FB14}"/>
    <cellStyle name="Normal 11 2 5 2 3" xfId="19124" xr:uid="{65BFA062-C9FB-4635-A3E3-75513F96D177}"/>
    <cellStyle name="Normal 11 2 5 3" xfId="11577" xr:uid="{1B5C27D1-9672-4C2A-AFF7-0103D9DCCFF8}"/>
    <cellStyle name="Normal 11 2 5 3 2" xfId="21957" xr:uid="{D4500874-26D1-47F2-BA91-E45F7B7C840F}"/>
    <cellStyle name="Normal 11 2 5 4" xfId="25610" xr:uid="{FF225065-C54F-40C4-9707-1FAC0F1087E9}"/>
    <cellStyle name="Normal 11 2 5 5" xfId="16291" xr:uid="{93EDE843-9A22-4B3F-A14C-23A596433670}"/>
    <cellStyle name="Normal 11 2 6" xfId="5020" xr:uid="{3D522979-40D5-4A0D-812B-B82FFA87AAE4}"/>
    <cellStyle name="Normal 11 2 6 2" xfId="25733" xr:uid="{A09E37DF-F035-4BCA-A2E3-7A1295B00C72}"/>
    <cellStyle name="Normal 11 2 6 3" xfId="26553" xr:uid="{2C88A89D-BE01-464B-ACA7-6C72CCE9D11C}"/>
    <cellStyle name="Normal 11 2 6 4" xfId="14314" xr:uid="{7644D493-7267-4E52-AE60-1BA38E58EDDC}"/>
    <cellStyle name="Normal 11 2 7" xfId="6767" xr:uid="{41A70720-8E2A-42FE-9FBA-A60213032968}"/>
    <cellStyle name="Normal 11 2 7 2" xfId="27773" xr:uid="{ECB8DF8A-84B3-4F5D-B320-3B309D58FA40}"/>
    <cellStyle name="Normal 11 2 7 3" xfId="17147" xr:uid="{D41CF98A-C869-4219-9D61-63C9438080EF}"/>
    <cellStyle name="Normal 11 2 8" xfId="9600" xr:uid="{03680630-C21E-427F-A1D7-05E958DC8ADA}"/>
    <cellStyle name="Normal 11 2 8 2" xfId="19980" xr:uid="{8E89BE1B-ADF8-4A58-B216-FE5A5BCD1E3C}"/>
    <cellStyle name="Normal 11 2 9" xfId="23176" xr:uid="{81460E23-6EB1-49D8-A645-1A3E44E65310}"/>
    <cellStyle name="Normal 11 3" xfId="666" xr:uid="{00000000-0005-0000-0000-000046040000}"/>
    <cellStyle name="Normal 11 3 10" xfId="12544" xr:uid="{DE5CB4EC-3856-4404-8BD5-694F19EB3F2D}"/>
    <cellStyle name="Normal 11 3 2" xfId="667" xr:uid="{00000000-0005-0000-0000-000047040000}"/>
    <cellStyle name="Normal 11 3 2 2" xfId="668" xr:uid="{00000000-0005-0000-0000-000048040000}"/>
    <cellStyle name="Normal 11 3 2 2 2" xfId="5026" xr:uid="{C586F6EF-9902-4006-9902-EFBD3D1B3642}"/>
    <cellStyle name="Normal 11 3 2 2 2 2" xfId="26768" xr:uid="{0E88BB26-8DE8-4727-8EE1-C4104993574F}"/>
    <cellStyle name="Normal 11 3 2 2 2 3" xfId="26174" xr:uid="{9B686E4D-46C1-400F-BDB0-7E4DF50065AF}"/>
    <cellStyle name="Normal 11 3 2 2 2 4" xfId="14321" xr:uid="{4C7A75A4-55C7-4E8D-9CC7-EAF58D0D639A}"/>
    <cellStyle name="Normal 11 3 2 2 3" xfId="6774" xr:uid="{61E2EB25-B676-4750-8EF4-67A1701A3DF1}"/>
    <cellStyle name="Normal 11 3 2 2 3 2" xfId="27562" xr:uid="{9975980D-517F-4D31-8D2C-7D36363CCB32}"/>
    <cellStyle name="Normal 11 3 2 2 3 3" xfId="17154" xr:uid="{FB084660-5EC1-4824-888F-AAD9D6A5A50B}"/>
    <cellStyle name="Normal 11 3 2 2 4" xfId="9607" xr:uid="{B93F1DC8-F2EB-4222-9E05-D11416E9425E}"/>
    <cellStyle name="Normal 11 3 2 2 4 2" xfId="19987" xr:uid="{FA781ABD-CA61-4631-8DAF-3991ED4F265C}"/>
    <cellStyle name="Normal 11 3 2 2 5" xfId="24448" xr:uid="{DAC33619-D368-4550-A016-8622F25A9985}"/>
    <cellStyle name="Normal 11 3 2 2 6" xfId="13400" xr:uid="{D18452EE-469E-4F40-A03A-DF8D1F87B9CF}"/>
    <cellStyle name="Normal 11 3 2 3" xfId="5025" xr:uid="{DBAD4C82-4BF6-469F-81BD-0D549C5FFEAE}"/>
    <cellStyle name="Normal 11 3 2 3 2" xfId="23760" xr:uid="{EC0EF743-3D30-43D1-B983-4201625E7AD6}"/>
    <cellStyle name="Normal 11 3 2 3 3" xfId="28496" xr:uid="{8E1709E5-F404-41D5-B7E0-7AEA04AEB1FD}"/>
    <cellStyle name="Normal 11 3 2 3 4" xfId="14320" xr:uid="{5A480C38-8B8B-4B06-8B69-93FA2FF2396C}"/>
    <cellStyle name="Normal 11 3 2 4" xfId="6773" xr:uid="{05A750AD-AE05-48AD-B276-D9CA212BFE29}"/>
    <cellStyle name="Normal 11 3 2 4 2" xfId="24828" xr:uid="{0BBCF30A-9949-44A1-B8C4-E0C4D4D5D345}"/>
    <cellStyle name="Normal 11 3 2 4 3" xfId="28613" xr:uid="{C01ED12D-4FAB-49DF-A5F2-D3A87905D3BD}"/>
    <cellStyle name="Normal 11 3 2 4 4" xfId="17153" xr:uid="{3B0486EB-1E20-4ED3-A24E-DD6F37DF8F78}"/>
    <cellStyle name="Normal 11 3 2 5" xfId="9606" xr:uid="{549D58CD-3A88-48EC-9E8F-308ACBA6E02D}"/>
    <cellStyle name="Normal 11 3 2 5 2" xfId="29372" xr:uid="{EA46AE19-808A-4B5C-B068-F29641C577CC}"/>
    <cellStyle name="Normal 11 3 2 5 3" xfId="19986" xr:uid="{6B09AE4B-A9F8-4E59-AF75-B41B85C3F703}"/>
    <cellStyle name="Normal 11 3 2 6" xfId="23837" xr:uid="{27B6450B-2151-40CE-BF23-437819165869}"/>
    <cellStyle name="Normal 11 3 2 7" xfId="12702" xr:uid="{AEE0F9C2-DBED-4C83-9B30-1BFF1EF0E86D}"/>
    <cellStyle name="Normal 11 3 3" xfId="669" xr:uid="{00000000-0005-0000-0000-000049040000}"/>
    <cellStyle name="Normal 11 3 3 2" xfId="5027" xr:uid="{8C06DBC2-DDA8-4EF3-BD25-C5AA42C4564D}"/>
    <cellStyle name="Normal 11 3 3 2 2" xfId="26769" xr:uid="{A25B506B-BAF3-4505-8C8B-22FF2B6837ED}"/>
    <cellStyle name="Normal 11 3 3 2 3" xfId="28291" xr:uid="{CB6A426F-82A5-4260-A673-F81C3686242E}"/>
    <cellStyle name="Normal 11 3 3 2 4" xfId="14322" xr:uid="{0935CDD8-A7DB-4461-A014-80E9BEF715E7}"/>
    <cellStyle name="Normal 11 3 3 3" xfId="6775" xr:uid="{A41BC5D5-5123-4ED0-95F1-D9D160AC9C9D}"/>
    <cellStyle name="Normal 11 3 3 3 2" xfId="27563" xr:uid="{1A5F9BCC-B8AF-4809-8026-C15ADB9475A0}"/>
    <cellStyle name="Normal 11 3 3 3 3" xfId="26755" xr:uid="{477DA55A-367C-46B8-AC6D-106F743997AE}"/>
    <cellStyle name="Normal 11 3 3 3 4" xfId="17155" xr:uid="{93677684-FB0B-435D-A229-1C0AA2DA0D95}"/>
    <cellStyle name="Normal 11 3 3 4" xfId="9608" xr:uid="{6F0DFD3F-9895-4D8B-A8F5-981B36E0833D}"/>
    <cellStyle name="Normal 11 3 3 4 2" xfId="29373" xr:uid="{37D965CF-A197-4014-AFCA-5E70F1CD73C5}"/>
    <cellStyle name="Normal 11 3 3 4 3" xfId="19988" xr:uid="{296E0623-3297-40EC-93A6-E57B3F4A63A3}"/>
    <cellStyle name="Normal 11 3 3 5" xfId="24234" xr:uid="{0D851AD1-5272-4B55-9B36-BC31461895C4}"/>
    <cellStyle name="Normal 11 3 3 6" xfId="13137" xr:uid="{72F81136-ACE5-4FE5-A423-15E999396A2B}"/>
    <cellStyle name="Normal 11 3 4" xfId="670" xr:uid="{00000000-0005-0000-0000-00004A040000}"/>
    <cellStyle name="Normal 11 3 4 2" xfId="6776" xr:uid="{525E3984-2309-474D-8E61-2FBEDEDD798E}"/>
    <cellStyle name="Normal 11 3 4 2 2" xfId="27239" xr:uid="{18DF850A-9BB7-49F7-87DC-E6724D416728}"/>
    <cellStyle name="Normal 11 3 4 2 3" xfId="17156" xr:uid="{D4BEB83E-59B7-466C-B2C6-BE7ED1AC57D3}"/>
    <cellStyle name="Normal 11 3 4 3" xfId="9609" xr:uid="{7B93175C-3CC7-4031-B187-09D083BC8DD3}"/>
    <cellStyle name="Normal 11 3 4 3 2" xfId="19989" xr:uid="{EA99FA9B-4552-4798-981D-D2D03430BACB}"/>
    <cellStyle name="Normal 11 3 4 4" xfId="22881" xr:uid="{BA692C8E-869D-49A4-9FBB-086A65872992}"/>
    <cellStyle name="Normal 11 3 4 5" xfId="14323" xr:uid="{429B78E7-79ED-4010-8247-8AE18B06BFDD}"/>
    <cellStyle name="Normal 11 3 5" xfId="3913" xr:uid="{5F8D0651-3182-4A9E-AA1E-9C3AA1F77872}"/>
    <cellStyle name="Normal 11 3 5 2" xfId="8745" xr:uid="{1E1AD780-6E4E-4309-A722-2ECEAD03D09D}"/>
    <cellStyle name="Normal 11 3 5 2 2" xfId="28972" xr:uid="{30B45775-90E9-42E7-8B5C-46CCA9BAF7D7}"/>
    <cellStyle name="Normal 11 3 5 2 3" xfId="19125" xr:uid="{B67135CF-3284-4839-AAB7-7A6E3C0EBE03}"/>
    <cellStyle name="Normal 11 3 5 3" xfId="11578" xr:uid="{BD6BA976-0F9A-4F2C-90BB-CC1A607DED1A}"/>
    <cellStyle name="Normal 11 3 5 3 2" xfId="21958" xr:uid="{DE7A4E47-0D13-4BFE-8D85-77E6EBB294CC}"/>
    <cellStyle name="Normal 11 3 5 4" xfId="23999" xr:uid="{FC38D255-9A66-4C5C-B6F8-2FA9BE087CEF}"/>
    <cellStyle name="Normal 11 3 5 5" xfId="16292" xr:uid="{7DBADBA1-71E0-4C63-BF7C-8B98471971B0}"/>
    <cellStyle name="Normal 11 3 6" xfId="5024" xr:uid="{D4B640ED-396F-451B-B450-FED05EC40CCF}"/>
    <cellStyle name="Normal 11 3 6 2" xfId="23498" xr:uid="{45C3B587-B34B-4C0C-88D8-F99AF9F39D21}"/>
    <cellStyle name="Normal 11 3 6 3" xfId="27393" xr:uid="{D818418A-E729-4CFB-82CD-736FF1664127}"/>
    <cellStyle name="Normal 11 3 6 4" xfId="14319" xr:uid="{6A686EA7-3EC9-44F1-A330-0BA34D3C04DE}"/>
    <cellStyle name="Normal 11 3 7" xfId="6772" xr:uid="{AFE4D348-22E3-4EB0-8EB2-3C3195851085}"/>
    <cellStyle name="Normal 11 3 7 2" xfId="27384" xr:uid="{35B54A7C-0AE2-4961-8813-85FFE7E9F321}"/>
    <cellStyle name="Normal 11 3 7 3" xfId="17152" xr:uid="{E8A39245-1E46-4E1B-BEC6-4CE9E1F208E1}"/>
    <cellStyle name="Normal 11 3 8" xfId="9605" xr:uid="{E413EBD7-91A4-4C65-A0EC-EBF30833767A}"/>
    <cellStyle name="Normal 11 3 8 2" xfId="19985" xr:uid="{1B735CB8-671D-4E0E-B092-914FB5F16E02}"/>
    <cellStyle name="Normal 11 3 9" xfId="24660" xr:uid="{2AE20C54-B79E-4CDD-8E85-0E151CBDC13D}"/>
    <cellStyle name="Normal 11 4" xfId="671" xr:uid="{00000000-0005-0000-0000-00004B040000}"/>
    <cellStyle name="Normal 11 4 10" xfId="12545" xr:uid="{32DA3DB1-B217-4604-9AFD-0F53DC3D9D79}"/>
    <cellStyle name="Normal 11 4 2" xfId="672" xr:uid="{00000000-0005-0000-0000-00004C040000}"/>
    <cellStyle name="Normal 11 4 2 2" xfId="2894" xr:uid="{00000000-0005-0000-0000-000064030000}"/>
    <cellStyle name="Normal 11 4 2 2 2" xfId="6080" xr:uid="{638AB7AD-2EFD-4587-8170-B6C9ABC8A860}"/>
    <cellStyle name="Normal 11 4 2 2 2 2" xfId="27504" xr:uid="{44BCF25B-3303-491B-9398-AC74199A8FB7}"/>
    <cellStyle name="Normal 11 4 2 2 2 3" xfId="27958" xr:uid="{421CA5BC-66DE-4C11-8560-8085836A964F}"/>
    <cellStyle name="Normal 11 4 2 2 2 4" xfId="15558" xr:uid="{77D678A6-FB04-499A-8D50-6CC3EF7377B6}"/>
    <cellStyle name="Normal 11 4 2 2 3" xfId="8011" xr:uid="{92A64233-E5FA-4DF0-9033-18F2C8D20752}"/>
    <cellStyle name="Normal 11 4 2 2 3 2" xfId="27482" xr:uid="{A24A71F0-CF05-4172-B496-E2FD313B6CA9}"/>
    <cellStyle name="Normal 11 4 2 2 3 3" xfId="18391" xr:uid="{8535BAF6-E18C-4E47-A456-D14F8A6AAF7D}"/>
    <cellStyle name="Normal 11 4 2 2 4" xfId="10844" xr:uid="{0E33385C-032E-4B16-86D0-C2EC2609EB17}"/>
    <cellStyle name="Normal 11 4 2 2 4 2" xfId="21224" xr:uid="{0A965AF9-165C-4F2E-A797-A6545CDDAC86}"/>
    <cellStyle name="Normal 11 4 2 2 5" xfId="24841" xr:uid="{6C4EF4A7-F04B-40EB-B0CB-D2FB244C5B1D}"/>
    <cellStyle name="Normal 11 4 2 2 6" xfId="13401" xr:uid="{FF490721-9360-45FF-B598-4A6DEAEF1BD9}"/>
    <cellStyle name="Normal 11 4 2 3" xfId="5029" xr:uid="{09D41346-65F9-4754-8981-A6AE4D6D2B71}"/>
    <cellStyle name="Normal 11 4 2 3 2" xfId="23138" xr:uid="{A5B4D553-00F5-4278-A192-BCA5460DB1D2}"/>
    <cellStyle name="Normal 11 4 2 3 3" xfId="27655" xr:uid="{DA2178ED-C0B4-47E7-9A18-D04930947376}"/>
    <cellStyle name="Normal 11 4 2 3 4" xfId="14325" xr:uid="{8C3C65EE-A230-4AE1-A48F-8F19DD39C15D}"/>
    <cellStyle name="Normal 11 4 2 4" xfId="6778" xr:uid="{3FC43918-8A16-43A7-86EC-EF093A22A354}"/>
    <cellStyle name="Normal 11 4 2 4 2" xfId="26985" xr:uid="{F9C89338-8822-49FE-A0F9-344C1828451B}"/>
    <cellStyle name="Normal 11 4 2 4 3" xfId="28196" xr:uid="{CAFE39BD-9339-49FD-BE1D-24FC802D2383}"/>
    <cellStyle name="Normal 11 4 2 4 4" xfId="17158" xr:uid="{BE195126-BF42-46F0-80F9-B7BDBD2D837F}"/>
    <cellStyle name="Normal 11 4 2 5" xfId="9611" xr:uid="{FA3BF229-151C-4960-B5B6-9BD084993B34}"/>
    <cellStyle name="Normal 11 4 2 5 2" xfId="29374" xr:uid="{C66D6D37-59E4-46D1-9486-9A0AA0B9946A}"/>
    <cellStyle name="Normal 11 4 2 5 3" xfId="19991" xr:uid="{15262610-0F77-49C1-8B94-420F88791E14}"/>
    <cellStyle name="Normal 11 4 2 6" xfId="23280" xr:uid="{9B5595E7-9D85-47DE-A5FF-B00EA32836C6}"/>
    <cellStyle name="Normal 11 4 2 7" xfId="12703" xr:uid="{CE0D822D-5F48-4257-89C6-FAE62D7003F1}"/>
    <cellStyle name="Normal 11 4 3" xfId="673" xr:uid="{00000000-0005-0000-0000-00004D040000}"/>
    <cellStyle name="Normal 11 4 3 2" xfId="5030" xr:uid="{0C5810A7-7868-4A70-B763-EFD90EACFF69}"/>
    <cellStyle name="Normal 11 4 3 2 2" xfId="27263" xr:uid="{95ED38D0-6E85-4036-B35C-1751487878B3}"/>
    <cellStyle name="Normal 11 4 3 2 3" xfId="28067" xr:uid="{04B9A4C7-6478-42D6-90BF-88A3E2705691}"/>
    <cellStyle name="Normal 11 4 3 2 4" xfId="14326" xr:uid="{5C58E733-5A2F-4AD8-8A2A-8E8AFD15AB66}"/>
    <cellStyle name="Normal 11 4 3 3" xfId="6779" xr:uid="{D2ABF370-7D95-4DC2-9860-4CF5DB0775BE}"/>
    <cellStyle name="Normal 11 4 3 3 2" xfId="27795" xr:uid="{8DB23A2A-405D-4EF1-BDCA-91298B2F4FDA}"/>
    <cellStyle name="Normal 11 4 3 3 3" xfId="28404" xr:uid="{542C35E4-DE9B-4FD1-AC17-9798A51217D5}"/>
    <cellStyle name="Normal 11 4 3 3 4" xfId="17159" xr:uid="{69FE33AE-1816-4A43-89F9-3170E4FBBB41}"/>
    <cellStyle name="Normal 11 4 3 4" xfId="9612" xr:uid="{DC1B4FCE-FA02-4419-A0F4-7832434EF505}"/>
    <cellStyle name="Normal 11 4 3 4 2" xfId="29375" xr:uid="{1B44CD20-4F94-4165-8758-24170B523D18}"/>
    <cellStyle name="Normal 11 4 3 4 3" xfId="19992" xr:uid="{6EEE6ED3-74BF-4802-9021-5CF73EF5E5E3}"/>
    <cellStyle name="Normal 11 4 3 5" xfId="23337" xr:uid="{913A5553-8E2D-491A-9ECD-001DA73C9D57}"/>
    <cellStyle name="Normal 11 4 3 6" xfId="13138" xr:uid="{D9C8ABD3-EB57-455D-B81C-45325FB4E9B5}"/>
    <cellStyle name="Normal 11 4 4" xfId="2311" xr:uid="{00000000-0005-0000-0000-000062030000}"/>
    <cellStyle name="Normal 11 4 4 2" xfId="7438" xr:uid="{394811E4-217E-4816-8676-94FAE0589D3B}"/>
    <cellStyle name="Normal 11 4 4 2 2" xfId="26726" xr:uid="{1AF97864-D37D-4037-84D1-6CCD2AE37F6A}"/>
    <cellStyle name="Normal 11 4 4 2 3" xfId="17818" xr:uid="{22C4DDA3-0E64-4F06-8798-CE2CF1C14E38}"/>
    <cellStyle name="Normal 11 4 4 3" xfId="10271" xr:uid="{9A3D01F3-3A79-4FC6-B0B3-6124229E4D93}"/>
    <cellStyle name="Normal 11 4 4 3 2" xfId="20651" xr:uid="{C29B0363-002B-411E-895A-035368462CED}"/>
    <cellStyle name="Normal 11 4 4 4" xfId="25164" xr:uid="{D83C62A1-72F3-433C-BBC3-3EA1C796A097}"/>
    <cellStyle name="Normal 11 4 4 5" xfId="14985" xr:uid="{E5B598D3-FBC0-4B13-8358-920035AFF140}"/>
    <cellStyle name="Normal 11 4 5" xfId="3914" xr:uid="{9902BB13-0532-49D2-AEAD-792FC1809C68}"/>
    <cellStyle name="Normal 11 4 5 2" xfId="8746" xr:uid="{15F0FC37-5EC8-4DBB-AB36-1807EBF63018}"/>
    <cellStyle name="Normal 11 4 5 2 2" xfId="28973" xr:uid="{8CB43262-9F07-43E1-A748-EC554C77FA7B}"/>
    <cellStyle name="Normal 11 4 5 2 3" xfId="19126" xr:uid="{75928AAB-E63A-4E0D-B91B-1CB56A039DA7}"/>
    <cellStyle name="Normal 11 4 5 3" xfId="11579" xr:uid="{0405A663-ADD8-4A00-B9EC-955BAA456DF8}"/>
    <cellStyle name="Normal 11 4 5 3 2" xfId="21959" xr:uid="{23CC4FBC-7AC6-4FC7-BB7E-4EC14EF4FD8B}"/>
    <cellStyle name="Normal 11 4 5 4" xfId="23501" xr:uid="{CFD8BA40-1C3D-4CC8-8CB4-2F43131FAC8C}"/>
    <cellStyle name="Normal 11 4 5 5" xfId="16293" xr:uid="{608C74BC-40EF-43E7-8644-7C6CDFA9BA1E}"/>
    <cellStyle name="Normal 11 4 6" xfId="5028" xr:uid="{530B1860-0E38-4AB1-82D5-34D2D503466A}"/>
    <cellStyle name="Normal 11 4 6 2" xfId="26625" xr:uid="{6E4FFAB8-89DA-48A3-860E-AECD758CC5DF}"/>
    <cellStyle name="Normal 11 4 6 3" xfId="28681" xr:uid="{3FB66B60-3A9D-4335-8BCD-F245C49E3A54}"/>
    <cellStyle name="Normal 11 4 6 4" xfId="14324" xr:uid="{D3CE1157-80D7-4098-A91E-25BC0F82AE7C}"/>
    <cellStyle name="Normal 11 4 7" xfId="6777" xr:uid="{FA6FE495-F3FF-4302-943D-6B551539A985}"/>
    <cellStyle name="Normal 11 4 7 2" xfId="26817" xr:uid="{C8C05CDF-F846-41C0-A7BD-E6BF2BBE40CA}"/>
    <cellStyle name="Normal 11 4 7 3" xfId="17157" xr:uid="{C919DAC2-5ED6-4CA6-9C63-167B91DD9B7C}"/>
    <cellStyle name="Normal 11 4 8" xfId="9610" xr:uid="{E9EBDB79-4531-45D4-BD3C-274B2FF4B4C8}"/>
    <cellStyle name="Normal 11 4 8 2" xfId="19990" xr:uid="{FFA46CB1-C19C-4FD7-86AB-486C0515D668}"/>
    <cellStyle name="Normal 11 4 9" xfId="24256" xr:uid="{E8D0F19D-FDF9-43A5-91F0-731DE19A0A38}"/>
    <cellStyle name="Normal 11 5" xfId="674" xr:uid="{00000000-0005-0000-0000-00004E040000}"/>
    <cellStyle name="Normal 11 5 10" xfId="12542" xr:uid="{51AC1F11-C3FE-4EE9-8A11-26E03486E04E}"/>
    <cellStyle name="Normal 11 5 2" xfId="675" xr:uid="{00000000-0005-0000-0000-00004F040000}"/>
    <cellStyle name="Normal 11 5 2 2" xfId="5032" xr:uid="{2ECDA429-4EC8-4F67-98C9-7D876071CA03}"/>
    <cellStyle name="Normal 11 5 2 2 2" xfId="23179" xr:uid="{D6939B94-C692-4BBC-915C-45AE47A84439}"/>
    <cellStyle name="Normal 11 5 2 2 3" xfId="28360" xr:uid="{D36EC450-F19F-4975-AFB9-0B6FBC0C572B}"/>
    <cellStyle name="Normal 11 5 2 2 4" xfId="14328" xr:uid="{5D1E616E-3750-4D32-8DF1-D7426BDEB46B}"/>
    <cellStyle name="Normal 11 5 2 3" xfId="6781" xr:uid="{D1E164DC-1B11-469A-A7D5-A802A85B6DB3}"/>
    <cellStyle name="Normal 11 5 2 3 2" xfId="27565" xr:uid="{88109015-6CD9-4DC7-AE64-38E719ED4739}"/>
    <cellStyle name="Normal 11 5 2 3 3" xfId="28263" xr:uid="{0F2F7947-5A46-4A3D-8922-F710568EAD34}"/>
    <cellStyle name="Normal 11 5 2 3 4" xfId="17161" xr:uid="{D65AD02B-E74C-4006-B96B-120B8260D3AF}"/>
    <cellStyle name="Normal 11 5 2 4" xfId="9614" xr:uid="{E3B27907-6F21-42C4-BE25-292AEB6116F5}"/>
    <cellStyle name="Normal 11 5 2 4 2" xfId="29376" xr:uid="{88499F2D-8EDE-4595-B670-5C59F4C4079E}"/>
    <cellStyle name="Normal 11 5 2 4 3" xfId="19994" xr:uid="{A0AC8923-E63F-4815-87E4-1F847DC99337}"/>
    <cellStyle name="Normal 11 5 2 5" xfId="22897" xr:uid="{10AC2A4C-25B8-407B-86EB-D23AC8AE782F}"/>
    <cellStyle name="Normal 11 5 2 6" xfId="13670" xr:uid="{76BB1F48-F840-4163-B2ED-D67E928F6313}"/>
    <cellStyle name="Normal 11 5 3" xfId="2711" xr:uid="{00000000-0005-0000-0000-000068030000}"/>
    <cellStyle name="Normal 11 5 3 2" xfId="5929" xr:uid="{6F92EF33-8D36-4526-A477-9E3E38C0EF3D}"/>
    <cellStyle name="Normal 11 5 3 2 2" xfId="28482" xr:uid="{3D87EF29-19C2-41BB-8C2A-1F71A97B2050}"/>
    <cellStyle name="Normal 11 5 3 2 3" xfId="15382" xr:uid="{61F7D16C-D0BE-4935-AD5F-5C37E576F00C}"/>
    <cellStyle name="Normal 11 5 3 3" xfId="7835" xr:uid="{DC9D65AA-0A05-4438-B41F-99F031A1D619}"/>
    <cellStyle name="Normal 11 5 3 3 2" xfId="18215" xr:uid="{39276640-D55F-4F75-835D-12F838513141}"/>
    <cellStyle name="Normal 11 5 3 4" xfId="10668" xr:uid="{37F29275-441E-4E18-BABE-CF5B89C41A13}"/>
    <cellStyle name="Normal 11 5 3 4 2" xfId="21048" xr:uid="{5843CE77-DEA0-46CE-BA6D-3AA8FC5A9BC7}"/>
    <cellStyle name="Normal 11 5 3 5" xfId="24015" xr:uid="{4F462E06-2789-43B4-9538-4BFEF5954722}"/>
    <cellStyle name="Normal 11 5 3 6" xfId="13135" xr:uid="{99B4E794-325F-4CD6-91D4-ACCEC952CE5D}"/>
    <cellStyle name="Normal 11 5 4" xfId="2310" xr:uid="{00000000-0005-0000-0000-000066030000}"/>
    <cellStyle name="Normal 11 5 4 2" xfId="7437" xr:uid="{35B10574-9D4D-4578-AC4E-A61C69771504}"/>
    <cellStyle name="Normal 11 5 4 2 2" xfId="27376" xr:uid="{C8368EE2-DA1F-43DE-8F75-E476DF764D55}"/>
    <cellStyle name="Normal 11 5 4 2 3" xfId="17817" xr:uid="{419A3659-2A11-44E1-A28C-26C85944F939}"/>
    <cellStyle name="Normal 11 5 4 3" xfId="10270" xr:uid="{C8B48D61-49CA-4B57-9C8B-DBD170D7F774}"/>
    <cellStyle name="Normal 11 5 4 3 2" xfId="20650" xr:uid="{DCC9D1B5-17C8-42D9-BC5F-22A86B416D42}"/>
    <cellStyle name="Normal 11 5 4 4" xfId="25359" xr:uid="{5C49BD4A-9C02-47AF-9DA1-A08A087E6962}"/>
    <cellStyle name="Normal 11 5 4 5" xfId="14984" xr:uid="{A07DE548-936A-4CB8-94E7-52FA4E3A9589}"/>
    <cellStyle name="Normal 11 5 5" xfId="3837" xr:uid="{D19BC1C9-2E10-4B47-B0C8-B6F0346CE62D}"/>
    <cellStyle name="Normal 11 5 5 2" xfId="8670" xr:uid="{98449998-45F3-41E3-BEFC-C7A5CD274203}"/>
    <cellStyle name="Normal 11 5 5 2 2" xfId="19050" xr:uid="{D9DFE239-6AE4-49FD-91BC-4D8FE9CC916D}"/>
    <cellStyle name="Normal 11 5 5 3" xfId="11503" xr:uid="{ECB60C65-AE28-4FD2-A77A-C8F5F5E542F8}"/>
    <cellStyle name="Normal 11 5 5 3 2" xfId="21883" xr:uid="{D537F629-95BF-4A91-AE3A-8202DF7F1EAD}"/>
    <cellStyle name="Normal 11 5 5 4" xfId="26818" xr:uid="{1132127F-3DB5-46A5-BB43-6BCF4B34D10F}"/>
    <cellStyle name="Normal 11 5 5 5" xfId="16217" xr:uid="{7BA8269A-E710-4EEF-BE55-A3B6C7D256FA}"/>
    <cellStyle name="Normal 11 5 6" xfId="5031" xr:uid="{ACC57913-C41D-415C-AB56-B836E90863CC}"/>
    <cellStyle name="Normal 11 5 6 2" xfId="14327" xr:uid="{3918465B-9A15-4C3E-9B12-CCF9B5CA9EF1}"/>
    <cellStyle name="Normal 11 5 7" xfId="6780" xr:uid="{BA1E19AF-9C0A-4A8D-8781-6A9D8108365F}"/>
    <cellStyle name="Normal 11 5 7 2" xfId="17160" xr:uid="{8BE4348E-2A2B-4371-99E8-1FAAFC57962E}"/>
    <cellStyle name="Normal 11 5 8" xfId="9613" xr:uid="{1EF09A24-7522-4965-91FA-F627EED0F86E}"/>
    <cellStyle name="Normal 11 5 8 2" xfId="19993" xr:uid="{36C7FCF1-DF08-49D1-B277-C0EA1EF462A2}"/>
    <cellStyle name="Normal 11 5 9" xfId="23309" xr:uid="{0BB148A3-0364-4042-9D78-23888DA62354}"/>
    <cellStyle name="Normal 11 6" xfId="676" xr:uid="{00000000-0005-0000-0000-000050040000}"/>
    <cellStyle name="Normal 11 6 2" xfId="3143" xr:uid="{00000000-0005-0000-0000-00006A030000}"/>
    <cellStyle name="Normal 11 6 2 2" xfId="6201" xr:uid="{BD2FB26E-5A54-4702-8AD8-BF4594B190BE}"/>
    <cellStyle name="Normal 11 6 2 2 2" xfId="27433" xr:uid="{8411C2E7-6F5C-4B86-9ABF-BFF24311035C}"/>
    <cellStyle name="Normal 11 6 2 2 3" xfId="27278" xr:uid="{99477210-CFF4-4DA4-9107-C7EDD774EF58}"/>
    <cellStyle name="Normal 11 6 2 2 4" xfId="15770" xr:uid="{2A1554A1-6644-46C6-AD6B-A491CE4466C2}"/>
    <cellStyle name="Normal 11 6 2 3" xfId="8223" xr:uid="{1977EEAB-C78B-4F89-A0A2-57B4FE295A7A}"/>
    <cellStyle name="Normal 11 6 2 3 2" xfId="28868" xr:uid="{9AEE0E77-4E08-48C3-9C2F-5E9C4C8DCA98}"/>
    <cellStyle name="Normal 11 6 2 3 3" xfId="18603" xr:uid="{4FB95FB6-A6BC-4810-A27B-07F758FEBEF0}"/>
    <cellStyle name="Normal 11 6 2 4" xfId="11056" xr:uid="{5DC9A81C-8400-4BF9-B424-33BD0E155F50}"/>
    <cellStyle name="Normal 11 6 2 4 2" xfId="21436" xr:uid="{3245FFD4-9E08-459A-805A-681AC8FDAD7D}"/>
    <cellStyle name="Normal 11 6 2 5" xfId="24378" xr:uid="{9788469F-2D8A-4D77-A45D-F5DD89018255}"/>
    <cellStyle name="Normal 11 6 2 6" xfId="13671" xr:uid="{6D5378A5-9F6A-4DD9-88B5-A35EDAE7891B}"/>
    <cellStyle name="Normal 11 6 3" xfId="2859" xr:uid="{00000000-0005-0000-0000-00006B030000}"/>
    <cellStyle name="Normal 11 6 3 2" xfId="6072" xr:uid="{15DD6167-203B-433F-A9E3-2A16E6DED355}"/>
    <cellStyle name="Normal 11 6 3 2 2" xfId="26194" xr:uid="{4BEDC51B-725A-4593-9E6F-94F99D7F80AA}"/>
    <cellStyle name="Normal 11 6 3 2 3" xfId="15528" xr:uid="{49E981A8-79E2-4F5A-B95F-10B2AB8193C5}"/>
    <cellStyle name="Normal 11 6 3 3" xfId="7981" xr:uid="{08214E28-A72D-40B5-A0FF-BBC0FE4C1529}"/>
    <cellStyle name="Normal 11 6 3 3 2" xfId="18361" xr:uid="{43EB3EFD-E78F-4679-BBDC-835B346BDB3B}"/>
    <cellStyle name="Normal 11 6 3 4" xfId="10814" xr:uid="{A1CE415C-D7A7-430E-B35E-FA2D26E8C63C}"/>
    <cellStyle name="Normal 11 6 3 4 2" xfId="21194" xr:uid="{3E53748C-901F-4ABE-B0FB-05984115E6B7}"/>
    <cellStyle name="Normal 11 6 3 5" xfId="24150" xr:uid="{D95C5E7B-8D7F-4AFD-9FFC-363BC5D9368F}"/>
    <cellStyle name="Normal 11 6 3 6" xfId="13348" xr:uid="{A7160CAA-E05C-42CC-9C4E-7CF2940DD71A}"/>
    <cellStyle name="Normal 11 6 4" xfId="4150" xr:uid="{8897D64D-3888-4BB8-9522-58EB076CD29F}"/>
    <cellStyle name="Normal 11 6 4 2" xfId="8922" xr:uid="{34FD39BE-6E6B-4AD5-BEC0-389BB156B5B3}"/>
    <cellStyle name="Normal 11 6 4 2 2" xfId="29021" xr:uid="{96374AE3-3679-4035-B9B3-F79B3DA14166}"/>
    <cellStyle name="Normal 11 6 4 2 3" xfId="19302" xr:uid="{217AB037-360E-43AE-B0B0-259481AA9338}"/>
    <cellStyle name="Normal 11 6 4 3" xfId="11755" xr:uid="{A9DA5D51-E46E-4BCB-8481-C81DCA54B20A}"/>
    <cellStyle name="Normal 11 6 4 3 2" xfId="22135" xr:uid="{2FF41ADB-2ECD-4F50-AC3B-147B5FE36219}"/>
    <cellStyle name="Normal 11 6 4 4" xfId="28484" xr:uid="{75AA98EB-F151-4117-9127-C1275A9C0006}"/>
    <cellStyle name="Normal 11 6 4 5" xfId="16469" xr:uid="{078E3D01-56AA-4595-9FB7-B04864440EC3}"/>
    <cellStyle name="Normal 11 6 5" xfId="5033" xr:uid="{CC1A95E0-B1E7-46CF-AFFF-52BB857E64C8}"/>
    <cellStyle name="Normal 11 6 5 2" xfId="27489" xr:uid="{64B45BFB-1BBC-4084-97A0-74B6A5E9A3EA}"/>
    <cellStyle name="Normal 11 6 5 3" xfId="14329" xr:uid="{FA70D1E4-E891-43DE-A664-7C2EE46E6787}"/>
    <cellStyle name="Normal 11 6 6" xfId="6782" xr:uid="{7D48E33C-69FE-439E-942C-4531C77FC840}"/>
    <cellStyle name="Normal 11 6 6 2" xfId="17162" xr:uid="{C9D6E1D2-24A2-448A-B67A-2510BAAC2BC4}"/>
    <cellStyle name="Normal 11 6 7" xfId="9615" xr:uid="{D7C41B80-F05F-49AC-9D45-D2A58C8503A3}"/>
    <cellStyle name="Normal 11 6 7 2" xfId="19995" xr:uid="{B05B765F-6156-4216-9857-FFAFC4C46E29}"/>
    <cellStyle name="Normal 11 6 8" xfId="25569" xr:uid="{F67A65D7-3B24-4110-8BA4-D4600D14EC47}"/>
    <cellStyle name="Normal 11 6 9" xfId="12700" xr:uid="{7B8BA89E-E580-44A4-B170-94A6475269B6}"/>
    <cellStyle name="Normal 11 7" xfId="677" xr:uid="{00000000-0005-0000-0000-000051040000}"/>
    <cellStyle name="Normal 11 7 2" xfId="5034" xr:uid="{E2F2A623-6DC7-4ADF-87D8-C8404433EF29}"/>
    <cellStyle name="Normal 11 7 2 2" xfId="24299" xr:uid="{6658F537-39AE-4CEA-A705-BFA760AE7921}"/>
    <cellStyle name="Normal 11 7 2 3" xfId="28287" xr:uid="{4AF7F0B1-F341-4D19-B61E-35484FCA54DA}"/>
    <cellStyle name="Normal 11 7 2 4" xfId="14330" xr:uid="{172FED5F-EF95-4CE1-895E-131F5BFE53E3}"/>
    <cellStyle name="Normal 11 7 3" xfId="6783" xr:uid="{C70B7F4A-CFDA-408D-8E8C-60D74F6957C8}"/>
    <cellStyle name="Normal 11 7 3 2" xfId="26915" xr:uid="{45EE320C-490B-472A-84F1-B3CD9D7A21FE}"/>
    <cellStyle name="Normal 11 7 3 3" xfId="17163" xr:uid="{DA37AFFF-3F63-4AF7-BA68-6F52E5231E45}"/>
    <cellStyle name="Normal 11 7 4" xfId="9616" xr:uid="{207D58B0-82A5-4E81-BBD0-2A00B8F9B192}"/>
    <cellStyle name="Normal 11 7 4 2" xfId="19996" xr:uid="{217F3421-304B-4632-AAD6-496D87CB8017}"/>
    <cellStyle name="Normal 11 7 5" xfId="24073" xr:uid="{17114C85-D6E0-4CA6-8C08-BE54408EB7E6}"/>
    <cellStyle name="Normal 11 7 6" xfId="13398" xr:uid="{FA874369-E5D4-4170-94AB-236BD918FFB8}"/>
    <cellStyle name="Normal 11 8" xfId="2651" xr:uid="{00000000-0005-0000-0000-00006D030000}"/>
    <cellStyle name="Normal 11 8 2" xfId="5913" xr:uid="{3C16B3C4-9BA2-4BA5-B56C-569FDC9C4593}"/>
    <cellStyle name="Normal 11 8 2 2" xfId="26111" xr:uid="{54BF3F3F-E486-4A98-8F86-41E336AFA9FE}"/>
    <cellStyle name="Normal 11 8 2 3" xfId="15323" xr:uid="{C9968FD0-A6FD-4FFC-8DD2-8D5D8F8B13DB}"/>
    <cellStyle name="Normal 11 8 3" xfId="7776" xr:uid="{1CBB693E-D222-4711-9277-F48DC820F811}"/>
    <cellStyle name="Normal 11 8 3 2" xfId="18156" xr:uid="{695EB2FB-8162-4F8F-AB9B-77C49AC9BC6D}"/>
    <cellStyle name="Normal 11 8 4" xfId="10609" xr:uid="{9DDBDCA2-A42D-46D7-A65A-9B5B5F7571DF}"/>
    <cellStyle name="Normal 11 8 4 2" xfId="20989" xr:uid="{E64107D0-E411-4EED-ABAC-042DFC620510}"/>
    <cellStyle name="Normal 11 8 5" xfId="24148" xr:uid="{DE3B9CCD-AB2F-43CC-8B21-43E9D3C24ECA}"/>
    <cellStyle name="Normal 11 8 6" xfId="13053" xr:uid="{683EF287-66DA-4C6E-89BD-CBED583B0E34}"/>
    <cellStyle name="Normal 11 9" xfId="2256" xr:uid="{00000000-0005-0000-0000-000059030000}"/>
    <cellStyle name="Normal 11 9 2" xfId="7383" xr:uid="{CC45CD05-6C38-4C8F-969D-40CD46DD4EC2}"/>
    <cellStyle name="Normal 11 9 2 2" xfId="27280" xr:uid="{72E147AB-D952-44EA-AF13-327D60A7B6A6}"/>
    <cellStyle name="Normal 11 9 2 3" xfId="17763" xr:uid="{8A41127B-A9DB-421D-8BAB-419AD756C79D}"/>
    <cellStyle name="Normal 11 9 3" xfId="10216" xr:uid="{1EAA9FB2-92CE-410F-B029-E2AE91B18BE7}"/>
    <cellStyle name="Normal 11 9 3 2" xfId="20596" xr:uid="{4321BE4B-2DA1-492D-8447-49E3C6028460}"/>
    <cellStyle name="Normal 11 9 4" xfId="23172" xr:uid="{9FB7D291-3478-42A8-8F80-95239D39C086}"/>
    <cellStyle name="Normal 11 9 5" xfId="14930" xr:uid="{9FD45EBF-AC69-4791-830E-35A1B66B4468}"/>
    <cellStyle name="Normal 12" xfId="678" xr:uid="{00000000-0005-0000-0000-000052040000}"/>
    <cellStyle name="Normal 12 10" xfId="22965" xr:uid="{033343EA-8A5A-4D18-A061-28041EF0DCC6}"/>
    <cellStyle name="Normal 12 11" xfId="12496" xr:uid="{C76A44B9-FF9F-49AA-868F-89A514942165}"/>
    <cellStyle name="Normal 12 2" xfId="679" xr:uid="{00000000-0005-0000-0000-000053040000}"/>
    <cellStyle name="Normal 12 2 2" xfId="5036" xr:uid="{AD475A3E-73E0-4B12-B0FE-634B3B93A6DB}"/>
    <cellStyle name="Normal 12 2 2 2" xfId="25710" xr:uid="{7DEF7E45-F8D2-4063-B834-3C42CF35FB5A}"/>
    <cellStyle name="Normal 12 2 2 3" xfId="28324" xr:uid="{47B5D16A-CAC2-48DD-97F0-0C9E4E57B817}"/>
    <cellStyle name="Normal 12 2 2 4" xfId="14332" xr:uid="{073FA9A3-B4A4-40BF-82B1-D44419344B16}"/>
    <cellStyle name="Normal 12 2 3" xfId="6785" xr:uid="{7E55DEA3-BC79-4550-9BF7-EE947CFB9519}"/>
    <cellStyle name="Normal 12 2 3 2" xfId="26153" xr:uid="{81BE5766-15C6-4192-B29B-386BCB362BB7}"/>
    <cellStyle name="Normal 12 2 3 3" xfId="28618" xr:uid="{41EE9D90-22B5-4D91-B56D-7AEBE4D80B29}"/>
    <cellStyle name="Normal 12 2 3 4" xfId="17165" xr:uid="{EB77552A-3E39-4B3A-B257-4C2ECD7599FC}"/>
    <cellStyle name="Normal 12 2 4" xfId="9618" xr:uid="{F376DB83-EF64-4A8A-8A23-F57AF8F0224E}"/>
    <cellStyle name="Normal 12 2 4 2" xfId="29377" xr:uid="{16BF253E-C692-4009-9718-45A3A081B9C4}"/>
    <cellStyle name="Normal 12 2 4 3" xfId="19998" xr:uid="{C7955B86-9016-4C69-83B8-7A3A2A612F4F}"/>
    <cellStyle name="Normal 12 2 5" xfId="23084" xr:uid="{01633C0A-A72D-4EE4-9F1A-3DF12E369B3B}"/>
    <cellStyle name="Normal 12 2 6" xfId="13349" xr:uid="{04ADC0D9-B86A-46C2-99CE-0C892D77FB6D}"/>
    <cellStyle name="Normal 12 3" xfId="3144" xr:uid="{00000000-0005-0000-0000-000070030000}"/>
    <cellStyle name="Normal 12 3 2" xfId="6202" xr:uid="{7D022FC5-7870-45D9-8D59-60C6C14ADAA5}"/>
    <cellStyle name="Normal 12 3 2 2" xfId="22821" xr:uid="{A94978FC-D56E-43B3-9DC5-0274A2631273}"/>
    <cellStyle name="Normal 12 3 2 3" xfId="28691" xr:uid="{B751A062-B9D7-469D-A5F7-D39FB081053B}"/>
    <cellStyle name="Normal 12 3 2 4" xfId="15771" xr:uid="{12715E97-5114-4E2C-8FB6-DE55CB85D0A7}"/>
    <cellStyle name="Normal 12 3 3" xfId="8224" xr:uid="{280E29AF-96C5-490F-A35E-4FE1D8B8925E}"/>
    <cellStyle name="Normal 12 3 3 2" xfId="28869" xr:uid="{DB1364C7-AF5D-4030-A5A3-4EC5C448E437}"/>
    <cellStyle name="Normal 12 3 3 3" xfId="18604" xr:uid="{4A4433A0-54AB-4011-AC64-8F7A09961B7A}"/>
    <cellStyle name="Normal 12 3 4" xfId="11057" xr:uid="{967ED9CC-BE3E-49B9-B845-28C03999D68A}"/>
    <cellStyle name="Normal 12 3 4 2" xfId="21437" xr:uid="{709F180A-4DE2-4C8B-8544-6FE558FA0956}"/>
    <cellStyle name="Normal 12 3 5" xfId="23530" xr:uid="{D5234BF6-12FD-419A-8C41-7A9641DE3930}"/>
    <cellStyle name="Normal 12 3 6" xfId="13672" xr:uid="{0E151977-D1A2-40E0-AF8A-9538AD77A839}"/>
    <cellStyle name="Normal 12 4" xfId="2659" xr:uid="{00000000-0005-0000-0000-000071030000}"/>
    <cellStyle name="Normal 12 4 2" xfId="5919" xr:uid="{770C451C-813B-4FF8-B587-13F9DBD1EDDF}"/>
    <cellStyle name="Normal 12 4 2 2" xfId="26365" xr:uid="{A71634E2-0DF5-493D-84C0-FC73DA14EE97}"/>
    <cellStyle name="Normal 12 4 2 3" xfId="15331" xr:uid="{CC0B48EF-C0F2-4E06-A1BC-09A8A75F57FE}"/>
    <cellStyle name="Normal 12 4 3" xfId="7784" xr:uid="{BE42800C-35A8-4D46-A402-C7092A9B236B}"/>
    <cellStyle name="Normal 12 4 3 2" xfId="18164" xr:uid="{7B232A74-B0B6-4F4E-96AB-6D93C640B5A0}"/>
    <cellStyle name="Normal 12 4 4" xfId="10617" xr:uid="{FA08CA2A-FAAF-443C-9DDE-1D77E1DEA92C}"/>
    <cellStyle name="Normal 12 4 4 2" xfId="20997" xr:uid="{92F78D94-E3D1-471E-BEDA-A74745FCF85D}"/>
    <cellStyle name="Normal 12 4 5" xfId="23750" xr:uid="{DD1E9B09-6FEC-4C59-9677-7A102651FFEB}"/>
    <cellStyle name="Normal 12 4 6" xfId="13061" xr:uid="{A5C88BF8-7A2F-4C5B-A0D7-BBF24B97022B}"/>
    <cellStyle name="Normal 12 5" xfId="2264" xr:uid="{00000000-0005-0000-0000-00006E030000}"/>
    <cellStyle name="Normal 12 5 2" xfId="7391" xr:uid="{7E50454D-933B-4840-8B3F-BB52394ED944}"/>
    <cellStyle name="Normal 12 5 2 2" xfId="17771" xr:uid="{4048479F-63F7-41DF-BC82-7A11D85C922E}"/>
    <cellStyle name="Normal 12 5 3" xfId="10224" xr:uid="{F12FA1EC-A2E7-45E9-BE43-2774C2E1BC84}"/>
    <cellStyle name="Normal 12 5 3 2" xfId="20604" xr:uid="{B9D70D8E-2672-4BF9-9869-6734F15C2519}"/>
    <cellStyle name="Normal 12 5 4" xfId="24477" xr:uid="{DFAA973F-326E-446E-A2AD-301ABEE1A675}"/>
    <cellStyle name="Normal 12 5 5" xfId="14938" xr:uid="{10721356-729C-4D58-94C5-73C19FEC5DA1}"/>
    <cellStyle name="Normal 12 6" xfId="3787" xr:uid="{FC5D471A-BA1A-4CEB-A00A-3C532FA45458}"/>
    <cellStyle name="Normal 12 6 2" xfId="8626" xr:uid="{4A058FC5-A2EB-4011-AFB4-00F15F2B6912}"/>
    <cellStyle name="Normal 12 6 2 2" xfId="19006" xr:uid="{317FE9FD-0925-4241-B2DD-16B933DBA824}"/>
    <cellStyle name="Normal 12 6 3" xfId="11459" xr:uid="{F70DC20A-4CB9-48B4-9B61-85C555A8C8E9}"/>
    <cellStyle name="Normal 12 6 3 2" xfId="21839" xr:uid="{0810842A-5B40-4B7C-9C40-6719AEEE95F9}"/>
    <cellStyle name="Normal 12 6 4" xfId="16173" xr:uid="{5BB47EA7-B128-4837-9360-E10735DAAB63}"/>
    <cellStyle name="Normal 12 7" xfId="5035" xr:uid="{D8E44DB6-B01F-4F4D-BD68-0CD5A36983BA}"/>
    <cellStyle name="Normal 12 7 2" xfId="14331" xr:uid="{8BB7854B-15D0-42A0-B9E8-58D48B1E44D2}"/>
    <cellStyle name="Normal 12 8" xfId="6784" xr:uid="{A16B3C71-8F9F-450E-843E-AC7EFF0240D8}"/>
    <cellStyle name="Normal 12 8 2" xfId="17164" xr:uid="{B73FF3CB-5A5C-4E83-9F3D-74B341F1AA0B}"/>
    <cellStyle name="Normal 12 9" xfId="9617" xr:uid="{1F8F4189-B832-4E1E-A1D8-D39FD28B04F1}"/>
    <cellStyle name="Normal 12 9 2" xfId="19997" xr:uid="{8DD72BD7-34D7-44AA-991F-BA6B4ED22B16}"/>
    <cellStyle name="Normal 13" xfId="680" xr:uid="{00000000-0005-0000-0000-000054040000}"/>
    <cellStyle name="Normal 13 2" xfId="2857" xr:uid="{00000000-0005-0000-0000-000073030000}"/>
    <cellStyle name="Normal 13 2 2" xfId="6070" xr:uid="{AA45E48B-09ED-4685-8AB6-AA6F639FBB2D}"/>
    <cellStyle name="Normal 13 2 2 2" xfId="27453" xr:uid="{0ECDDCD3-2C26-43D1-B28A-9066ED64A0C3}"/>
    <cellStyle name="Normal 13 2 2 3" xfId="15526" xr:uid="{5315A895-933C-4175-B1C5-5A178C13C8AC}"/>
    <cellStyle name="Normal 13 2 3" xfId="7979" xr:uid="{D6ED7299-EB16-4696-9CA3-92A77439F31C}"/>
    <cellStyle name="Normal 13 2 3 2" xfId="18359" xr:uid="{D5E1AFA7-D19D-42A0-9BA6-AB9511E67ADC}"/>
    <cellStyle name="Normal 13 2 4" xfId="10812" xr:uid="{A6E33D61-2B9E-43E3-8C2E-E87F8B37CAB6}"/>
    <cellStyle name="Normal 13 2 4 2" xfId="21192" xr:uid="{0F36D579-9F20-4F18-916E-96830EF010CE}"/>
    <cellStyle name="Normal 13 2 5" xfId="25076" xr:uid="{4FF1AE43-EA66-47B5-B73F-454B5E6A16AC}"/>
    <cellStyle name="Normal 13 2 6" xfId="13346" xr:uid="{D4F3D36C-A7FC-4FDC-AAE9-E1EEBC23B8B9}"/>
    <cellStyle name="Normal 13 3" xfId="5037" xr:uid="{5EF0DBC1-19E6-4D57-AA65-7566483BF4E3}"/>
    <cellStyle name="Normal 13 3 2" xfId="23887" xr:uid="{BAF24BDA-9EA4-4E49-9C2F-0A1B24FBA196}"/>
    <cellStyle name="Normal 13 3 3" xfId="14333" xr:uid="{9DE4D361-8895-4AF1-9B4A-485DAAF66D82}"/>
    <cellStyle name="Normal 13 3 4" xfId="30031" xr:uid="{A3EAF4AB-5115-481D-A447-9586BF9ECF1A}"/>
    <cellStyle name="Normal 13 4" xfId="6786" xr:uid="{E5B61214-23AE-4E08-9C32-6624FB8807D7}"/>
    <cellStyle name="Normal 13 4 2" xfId="24750" xr:uid="{30EAA314-B589-4A22-96C7-402013D2E5F1}"/>
    <cellStyle name="Normal 13 4 3" xfId="17166" xr:uid="{CD1AFCFF-8A29-40F4-BCB3-13A9938CCB65}"/>
    <cellStyle name="Normal 13 5" xfId="9619" xr:uid="{A64C81F3-8753-4787-8678-DA3C0B4E0D5D}"/>
    <cellStyle name="Normal 13 5 2" xfId="19999" xr:uid="{6AD10095-07EB-44EC-BF77-DAA26E917E4A}"/>
    <cellStyle name="Normal 13 6" xfId="24643" xr:uid="{C31D4092-6773-469F-B36E-534BE4E414D1}"/>
    <cellStyle name="Normal 13 7" xfId="12654" xr:uid="{8816A397-40EB-4D81-AB75-F4B738433536}"/>
    <cellStyle name="Normal 14" xfId="681" xr:uid="{00000000-0005-0000-0000-000055040000}"/>
    <cellStyle name="Normal 14 2" xfId="5038" xr:uid="{0D3D8E5F-1EDF-435C-B1B0-BD478797D276}"/>
    <cellStyle name="Normal 14 2 2" xfId="24478" xr:uid="{C034AB12-76B5-486A-9894-6A048BC7366A}"/>
    <cellStyle name="Normal 14 2 3" xfId="27542" xr:uid="{2A7A1040-187C-4B84-82AB-F3A4C14E60F4}"/>
    <cellStyle name="Normal 14 2 4" xfId="14334" xr:uid="{1F912A46-1F27-4E86-990F-1ED3312AE108}"/>
    <cellStyle name="Normal 14 3" xfId="6787" xr:uid="{F3711F9B-2A3C-4CD8-BBD7-40DE750693A8}"/>
    <cellStyle name="Normal 14 3 2" xfId="26276" xr:uid="{2E219A78-E01D-45C7-835F-4A082BBDE51C}"/>
    <cellStyle name="Normal 14 3 3" xfId="17167" xr:uid="{98E27F91-1457-4546-AA50-24A60B093E5D}"/>
    <cellStyle name="Normal 14 4" xfId="9620" xr:uid="{24ACE589-6F58-480C-A0A9-E0CCB13410CC}"/>
    <cellStyle name="Normal 14 4 2" xfId="20000" xr:uid="{34A16C81-10AF-4836-996D-F492EE7E1506}"/>
    <cellStyle name="Normal 14 5" xfId="24460" xr:uid="{B2C5D97A-D174-4AE7-8B7D-B2C708EFC8E7}"/>
    <cellStyle name="Normal 14 6" xfId="13352" xr:uid="{A6F71BD5-6E29-429D-86A0-A3FE750FA4A2}"/>
    <cellStyle name="Normal 15" xfId="2426" xr:uid="{00000000-0005-0000-0000-000075030000}"/>
    <cellStyle name="Normal 15 2" xfId="23095" xr:uid="{2C9AB8CE-D120-4791-BB69-A1D95A2CF072}"/>
    <cellStyle name="Normal 15 3" xfId="25234" xr:uid="{43C97933-000E-4EB9-ADD0-F68EC944A8A0}"/>
    <cellStyle name="Normal 15 4" xfId="29985" xr:uid="{4C44E769-B72D-47F8-BFD8-967FDABB778E}"/>
    <cellStyle name="Normal 16" xfId="2425" xr:uid="{00000000-0005-0000-0000-000076030000}"/>
    <cellStyle name="Normal 16 2" xfId="5725" xr:uid="{B477EC25-0A93-45EF-93C3-5F54D32200CD}"/>
    <cellStyle name="Normal 16 2 2" xfId="28319" xr:uid="{D5DCF4FC-BC09-4702-B3D6-AB3F7724FBFD}"/>
    <cellStyle name="Normal 16 2 3" xfId="15099" xr:uid="{29037CB6-2C9A-47AC-9730-FFD64DBF95FD}"/>
    <cellStyle name="Normal 16 3" xfId="7552" xr:uid="{63D701BD-ABDA-4964-8C51-6402DDBE271A}"/>
    <cellStyle name="Normal 16 3 2" xfId="17932" xr:uid="{9D219CFE-1969-42B2-A553-D5847A6DA9DD}"/>
    <cellStyle name="Normal 16 4" xfId="10385" xr:uid="{D2522661-93A0-4956-9697-D1730F5CFA20}"/>
    <cellStyle name="Normal 16 4 2" xfId="20765" xr:uid="{5137FD37-CDFD-4897-8D9B-C3DCFC154183}"/>
    <cellStyle name="Normal 16 5" xfId="25181" xr:uid="{7A977A69-078F-4B3B-A863-D178A5FF7356}"/>
    <cellStyle name="Normal 16 6" xfId="12812" xr:uid="{29E9BBF2-7804-4601-B0CA-D6862E03B065}"/>
    <cellStyle name="Normal 17" xfId="4845" xr:uid="{4EC3EDA1-0B49-4397-ACE6-F65BB86475E3}"/>
    <cellStyle name="Normal 17 2" xfId="26264" xr:uid="{F9058EFE-70AF-4C20-8F8B-416CE835CA40}"/>
    <cellStyle name="Normal 17 3" xfId="14133" xr:uid="{19AEF679-6457-4A98-AD6A-ED8181B653C8}"/>
    <cellStyle name="Normal 17 4" xfId="29613" xr:uid="{1408406F-0F3E-4B32-8FAF-E9953EA12EC1}"/>
    <cellStyle name="Normal 17 5" xfId="29588" xr:uid="{4ED93E39-21EF-4DCF-B005-6E3097EA06BD}"/>
    <cellStyle name="Normal 17 5 2" xfId="29640" xr:uid="{45B16796-CAAF-4DF6-B906-098BDC71E282}"/>
    <cellStyle name="Normal 17 5 2 2" xfId="30107" xr:uid="{F7E39ECD-4D10-4D07-8F21-75FAF9DEBFA7}"/>
    <cellStyle name="Normal 17 5 3" xfId="30382" xr:uid="{B45CE350-A162-4B94-B9BF-8DDA18EE9D32}"/>
    <cellStyle name="Normal 17 5 4" xfId="30369" xr:uid="{8603D28E-B236-4EC6-AE4B-CCA2E34ECDF2}"/>
    <cellStyle name="Normal 17 5 4 2" xfId="31708" xr:uid="{8378316B-0AEB-4628-8314-F5A160EE652A}"/>
    <cellStyle name="Normal 17 6" xfId="29638" xr:uid="{2615603F-F587-465C-9DB1-DFE5AAD13470}"/>
    <cellStyle name="Normal 17 6 2" xfId="30106" xr:uid="{1CE297B0-511C-45BD-82B6-9F5EFC6F4E9E}"/>
    <cellStyle name="Normal 17 7" xfId="30352" xr:uid="{B6AE06BD-E46D-4EF1-88E1-B52B46EEF606}"/>
    <cellStyle name="Normal 17 7 2" xfId="31692" xr:uid="{715E5696-15DC-46D7-B1F6-6B19405350CB}"/>
    <cellStyle name="Normal 18" xfId="6586" xr:uid="{41350291-B8D4-4B0F-BB97-B6A2FEFF55C8}"/>
    <cellStyle name="Normal 18 2" xfId="16966" xr:uid="{A08ADA9E-880A-423A-BC21-A77F0F152E4B}"/>
    <cellStyle name="Normal 19" xfId="9419" xr:uid="{EEFE1ADD-8068-4691-A806-69EFDD9F49C8}"/>
    <cellStyle name="Normal 19 2" xfId="19799" xr:uid="{B56B06F7-E066-401E-BD37-8901D45D37C2}"/>
    <cellStyle name="Normal 2" xfId="682" xr:uid="{00000000-0005-0000-0000-000056040000}"/>
    <cellStyle name="Normal 2 10" xfId="683" xr:uid="{00000000-0005-0000-0000-000057040000}"/>
    <cellStyle name="Normal 2 10 10" xfId="9621" xr:uid="{6A978DBD-1903-4566-A76F-D9BD2824005F}"/>
    <cellStyle name="Normal 2 10 10 2" xfId="20001" xr:uid="{FCAF2797-04A4-45F3-AAB4-4974094B7C05}"/>
    <cellStyle name="Normal 2 10 11" xfId="24309" xr:uid="{7CE40F8D-2C6C-40A0-827F-401595517E6B}"/>
    <cellStyle name="Normal 2 10 12" xfId="12546" xr:uid="{D8F2B4BC-75C0-46DD-AA3E-912AAFB27616}"/>
    <cellStyle name="Normal 2 10 2" xfId="684" xr:uid="{00000000-0005-0000-0000-000058040000}"/>
    <cellStyle name="Normal 2 10 2 10" xfId="12704" xr:uid="{03590174-D100-4823-9470-1F863032040F}"/>
    <cellStyle name="Normal 2 10 2 2" xfId="685" xr:uid="{00000000-0005-0000-0000-000059040000}"/>
    <cellStyle name="Normal 2 10 2 2 2" xfId="5041" xr:uid="{4B1D97E6-96DB-48FB-BE29-9C4A808EEAF1}"/>
    <cellStyle name="Normal 2 10 2 2 2 2" xfId="25027" xr:uid="{85EF3525-AC41-4E56-B053-2013675EAF5F}"/>
    <cellStyle name="Normal 2 10 2 2 2 3" xfId="27770" xr:uid="{E3908DE8-2AA8-4280-BAA0-A0384637A422}"/>
    <cellStyle name="Normal 2 10 2 2 2 4" xfId="14337" xr:uid="{715D0DB7-0BAC-4BB5-8734-41CF55C22CDC}"/>
    <cellStyle name="Normal 2 10 2 2 3" xfId="6790" xr:uid="{0E5A8F5D-0961-4D45-9D50-F9720832934F}"/>
    <cellStyle name="Normal 2 10 2 2 3 2" xfId="27569" xr:uid="{FC2BD4B1-3FF0-4C9B-B62C-30EB7E056146}"/>
    <cellStyle name="Normal 2 10 2 2 3 3" xfId="28314" xr:uid="{2E712B32-BDE8-415B-A965-6709DFF53A01}"/>
    <cellStyle name="Normal 2 10 2 2 3 4" xfId="17170" xr:uid="{7732C903-252A-4177-B4EE-01EA203637C3}"/>
    <cellStyle name="Normal 2 10 2 2 4" xfId="9623" xr:uid="{90E5D0CC-8E0F-4145-AD1C-7A6B585F163D}"/>
    <cellStyle name="Normal 2 10 2 2 4 2" xfId="29378" xr:uid="{48816090-0EC0-4318-9EF0-31208B402F94}"/>
    <cellStyle name="Normal 2 10 2 2 4 3" xfId="20003" xr:uid="{BAC9179B-5B3E-4B5E-946C-494A9C64BE30}"/>
    <cellStyle name="Normal 2 10 2 2 5" xfId="24022" xr:uid="{69D296D9-4E64-4349-A6C1-12380EBC0D27}"/>
    <cellStyle name="Normal 2 10 2 2 6" xfId="13673" xr:uid="{21AB60BC-1520-40B2-80EB-15E14175247D}"/>
    <cellStyle name="Normal 2 10 2 3" xfId="2712" xr:uid="{00000000-0005-0000-0000-00007B030000}"/>
    <cellStyle name="Normal 2 10 2 3 2" xfId="5930" xr:uid="{6F9B445A-F519-4F2B-841F-0828963C8272}"/>
    <cellStyle name="Normal 2 10 2 3 2 2" xfId="27657" xr:uid="{84CDA419-4F55-43FC-ADC1-410564068752}"/>
    <cellStyle name="Normal 2 10 2 3 2 3" xfId="15383" xr:uid="{4BF48A87-A58E-48C5-B237-DBBC0B37BCFF}"/>
    <cellStyle name="Normal 2 10 2 3 3" xfId="7836" xr:uid="{756D2142-0636-4E39-AA65-B82595E47ED9}"/>
    <cellStyle name="Normal 2 10 2 3 3 2" xfId="18216" xr:uid="{8974FC1F-3940-4551-8566-90BF8E1DBE46}"/>
    <cellStyle name="Normal 2 10 2 3 4" xfId="10669" xr:uid="{981C3D8B-0BC7-4C56-8B70-DF9DCC096F32}"/>
    <cellStyle name="Normal 2 10 2 3 4 2" xfId="21049" xr:uid="{04A75ED6-0273-48B9-957F-A9EF01D42227}"/>
    <cellStyle name="Normal 2 10 2 3 5" xfId="23045" xr:uid="{A8EBECA3-327C-48A7-853D-6A48EDFE396E}"/>
    <cellStyle name="Normal 2 10 2 3 6" xfId="13139" xr:uid="{C2DFDE86-C1D5-41D4-BE4E-0A9C42D6D918}"/>
    <cellStyle name="Normal 2 10 2 4" xfId="2420" xr:uid="{00000000-0005-0000-0000-000079030000}"/>
    <cellStyle name="Normal 2 10 2 4 2" xfId="7547" xr:uid="{3B36CAC2-FF81-448A-95FB-1AA5EF72530D}"/>
    <cellStyle name="Normal 2 10 2 4 2 2" xfId="27933" xr:uid="{D2FE575E-6C08-4270-98DA-54828BC91846}"/>
    <cellStyle name="Normal 2 10 2 4 2 3" xfId="17927" xr:uid="{F6D443BF-C32A-492D-865E-6B60716A332A}"/>
    <cellStyle name="Normal 2 10 2 4 3" xfId="10380" xr:uid="{78384D6C-1B9B-4ED5-A6E0-75FBD89CE93B}"/>
    <cellStyle name="Normal 2 10 2 4 3 2" xfId="20760" xr:uid="{B112BDC5-E73D-4943-A297-053DD2012967}"/>
    <cellStyle name="Normal 2 10 2 4 4" xfId="24924" xr:uid="{54163CFA-A981-416D-A52A-8376976FC0C9}"/>
    <cellStyle name="Normal 2 10 2 4 5" xfId="15094" xr:uid="{5725EBF2-79D5-45F0-9961-B3DD42B887C3}"/>
    <cellStyle name="Normal 2 10 2 5" xfId="3916" xr:uid="{BD5E7341-68BF-4756-8305-A435157C6732}"/>
    <cellStyle name="Normal 2 10 2 5 2" xfId="8748" xr:uid="{7215D1F5-0354-459D-8EC2-14DB0923EF4F}"/>
    <cellStyle name="Normal 2 10 2 5 2 2" xfId="19128" xr:uid="{1B946FF3-D8FF-49C9-8E18-EDA76F7B3291}"/>
    <cellStyle name="Normal 2 10 2 5 3" xfId="11581" xr:uid="{A2149190-495C-499F-817F-63A921074BCE}"/>
    <cellStyle name="Normal 2 10 2 5 3 2" xfId="21961" xr:uid="{CCB3DD2F-6369-4CCF-A0BB-9B6FD6A06564}"/>
    <cellStyle name="Normal 2 10 2 5 4" xfId="26099" xr:uid="{12B3E98C-809D-4A86-BBB9-BCD3ED4B0349}"/>
    <cellStyle name="Normal 2 10 2 5 5" xfId="16295" xr:uid="{12D5A544-ABFE-4F3E-BCE3-3E0259E3DDDD}"/>
    <cellStyle name="Normal 2 10 2 6" xfId="5040" xr:uid="{D5B2E7E1-955B-4DE0-AE72-078AEA147FA3}"/>
    <cellStyle name="Normal 2 10 2 6 2" xfId="14336" xr:uid="{B1481CA9-47DB-478D-B9E6-EDCB74F5F9FE}"/>
    <cellStyle name="Normal 2 10 2 7" xfId="6789" xr:uid="{836EDE06-7085-4C14-AD6D-C9F5F92FC2A3}"/>
    <cellStyle name="Normal 2 10 2 7 2" xfId="17169" xr:uid="{38C9EFBA-9DB9-48BD-96E0-0CB7D0C9787F}"/>
    <cellStyle name="Normal 2 10 2 8" xfId="9622" xr:uid="{B9D44309-A423-4CC3-8623-A597779FE67A}"/>
    <cellStyle name="Normal 2 10 2 8 2" xfId="20002" xr:uid="{D7D18A0B-24F2-45BA-8A57-C998D2A2B2F1}"/>
    <cellStyle name="Normal 2 10 2 9" xfId="23586" xr:uid="{8CE583E1-4E59-4591-9A6A-677E69EF0669}"/>
    <cellStyle name="Normal 2 10 3" xfId="686" xr:uid="{00000000-0005-0000-0000-00005A040000}"/>
    <cellStyle name="Normal 2 10 3 2" xfId="4449" xr:uid="{056BFCF5-1274-4918-A4DB-F87B2191CBDF}"/>
    <cellStyle name="Normal 2 10 3 2 2" xfId="9221" xr:uid="{050CFBA6-16B7-4853-A509-E414C781678D}"/>
    <cellStyle name="Normal 2 10 3 2 2 2" xfId="29214" xr:uid="{2BA3FFC7-FF5D-4274-8170-8C001DC032FF}"/>
    <cellStyle name="Normal 2 10 3 2 2 3" xfId="19601" xr:uid="{3F2C4159-088E-40FF-8CC1-40E4F01F2175}"/>
    <cellStyle name="Normal 2 10 3 2 3" xfId="12054" xr:uid="{1737CD57-5D2B-42D0-AF93-FA54A6266609}"/>
    <cellStyle name="Normal 2 10 3 2 3 2" xfId="22434" xr:uid="{92A273E8-584A-4750-B49B-6A439EE7CDCF}"/>
    <cellStyle name="Normal 2 10 3 2 4" xfId="25658" xr:uid="{939EA17D-5404-42BF-9BCE-F96FB7F08C8C}"/>
    <cellStyle name="Normal 2 10 3 2 5" xfId="16768" xr:uid="{5BD07587-E792-4E60-81B5-E88AF2F62CBA}"/>
    <cellStyle name="Normal 2 10 3 3" xfId="5042" xr:uid="{A07D5222-E95C-4645-B95C-D413E152A2E0}"/>
    <cellStyle name="Normal 2 10 3 3 2" xfId="24507" xr:uid="{E4FB581A-5B57-460F-9BFE-9BBB58D36D54}"/>
    <cellStyle name="Normal 2 10 3 3 3" xfId="26533" xr:uid="{EB907162-DEC4-4F5E-9493-D102550CE772}"/>
    <cellStyle name="Normal 2 10 3 3 4" xfId="14338" xr:uid="{42913208-0214-447A-AAC1-150923146ADA}"/>
    <cellStyle name="Normal 2 10 3 4" xfId="6791" xr:uid="{C7792434-52BD-4AF3-90AC-0E6F0DB2DE3B}"/>
    <cellStyle name="Normal 2 10 3 4 2" xfId="24387" xr:uid="{ACBB8426-ADCF-4399-A188-1C03473A4B6F}"/>
    <cellStyle name="Normal 2 10 3 4 3" xfId="25865" xr:uid="{C99A89DD-C295-4A1A-AEFA-162926ACA3B9}"/>
    <cellStyle name="Normal 2 10 3 4 4" xfId="17171" xr:uid="{0F2D2FA9-4751-42CD-9D77-7FED9BC3B7DD}"/>
    <cellStyle name="Normal 2 10 3 5" xfId="9624" xr:uid="{D3E6235E-5788-4E8F-827B-7F0456FA5E08}"/>
    <cellStyle name="Normal 2 10 3 5 2" xfId="29379" xr:uid="{23296332-AF0F-4B31-8C10-BDC4A4C91A07}"/>
    <cellStyle name="Normal 2 10 3 5 3" xfId="20004" xr:uid="{0A543DC3-5871-41AF-A95F-CCCD8399027A}"/>
    <cellStyle name="Normal 2 10 3 6" xfId="23881" xr:uid="{88A6EF82-244A-4931-A304-409A70362C02}"/>
    <cellStyle name="Normal 2 10 3 7" xfId="13674" xr:uid="{35D9751C-52C4-44B3-AE92-A0BE2C32FF41}"/>
    <cellStyle name="Normal 2 10 4" xfId="687" xr:uid="{00000000-0005-0000-0000-00005B040000}"/>
    <cellStyle name="Normal 2 10 4 2" xfId="5043" xr:uid="{F0F1627E-1D02-477B-9062-80DFA671F4A1}"/>
    <cellStyle name="Normal 2 10 4 2 2" xfId="25678" xr:uid="{EFD2D526-1985-4BBF-B4E7-627FD67D47DC}"/>
    <cellStyle name="Normal 2 10 4 2 3" xfId="27923" xr:uid="{C17E5783-7881-49DD-859E-5D6DC5FCDACD}"/>
    <cellStyle name="Normal 2 10 4 2 4" xfId="14339" xr:uid="{0D9E0302-872C-41EE-AAD3-1D698F8F637D}"/>
    <cellStyle name="Normal 2 10 4 3" xfId="6792" xr:uid="{2E122C95-0419-48D1-B781-FE19679BDA09}"/>
    <cellStyle name="Normal 2 10 4 3 2" xfId="26672" xr:uid="{756C9BF8-7F4E-4D5D-BFEA-0DC97959D1C8}"/>
    <cellStyle name="Normal 2 10 4 3 3" xfId="17172" xr:uid="{6C9C85BD-F9DC-424A-8FA1-5460624278FD}"/>
    <cellStyle name="Normal 2 10 4 4" xfId="9625" xr:uid="{326FC538-9A19-44D5-B746-510789696F5A}"/>
    <cellStyle name="Normal 2 10 4 4 2" xfId="20005" xr:uid="{C629BCCB-DEA1-46F1-8FCC-A0F4FCAC0B9B}"/>
    <cellStyle name="Normal 2 10 4 5" xfId="24325" xr:uid="{D3B42B4B-9B2D-4347-967B-69A50EED4634}"/>
    <cellStyle name="Normal 2 10 4 6" xfId="13402" xr:uid="{0F9FA0E0-BEE7-41CF-AF3D-4AB2C0132119}"/>
    <cellStyle name="Normal 2 10 5" xfId="2503" xr:uid="{00000000-0005-0000-0000-00007E030000}"/>
    <cellStyle name="Normal 2 10 5 2" xfId="5783" xr:uid="{35CEC759-4A6C-40CC-BF8A-236861E32D53}"/>
    <cellStyle name="Normal 2 10 5 2 2" xfId="28491" xr:uid="{45F6E169-BB30-4E7B-9E02-EE4370FD78A0}"/>
    <cellStyle name="Normal 2 10 5 2 3" xfId="15175" xr:uid="{1C2128C8-39D5-467D-B67D-C52C1ACE183E}"/>
    <cellStyle name="Normal 2 10 5 3" xfId="7628" xr:uid="{58E3CCDA-41AC-456B-8B87-365313B280B1}"/>
    <cellStyle name="Normal 2 10 5 3 2" xfId="18008" xr:uid="{3B8B6460-2202-4356-BD8D-D6C673D66CAF}"/>
    <cellStyle name="Normal 2 10 5 4" xfId="10461" xr:uid="{7BD48EB6-81F0-4168-9D24-324DCFC2998C}"/>
    <cellStyle name="Normal 2 10 5 4 2" xfId="20841" xr:uid="{E05399EA-7298-4A1B-8A5D-E719A730BCFD}"/>
    <cellStyle name="Normal 2 10 5 5" xfId="23021" xr:uid="{A4F06588-7611-44B0-941D-2B3DAE839F8A}"/>
    <cellStyle name="Normal 2 10 5 6" xfId="12891" xr:uid="{77731914-FBAD-4C62-8728-7EB91800362C}"/>
    <cellStyle name="Normal 2 10 6" xfId="2312" xr:uid="{00000000-0005-0000-0000-000078030000}"/>
    <cellStyle name="Normal 2 10 6 2" xfId="7439" xr:uid="{823EDB6F-E493-41CE-A857-F74FF97C3104}"/>
    <cellStyle name="Normal 2 10 6 2 2" xfId="28348" xr:uid="{F9D97EDC-77FD-4C92-8C2F-CB40999DFDDD}"/>
    <cellStyle name="Normal 2 10 6 2 3" xfId="17819" xr:uid="{F5C772A3-31A2-4AF6-92E9-FDFC9BB82E61}"/>
    <cellStyle name="Normal 2 10 6 3" xfId="10272" xr:uid="{97712D6C-5236-40BF-BEE6-725451375070}"/>
    <cellStyle name="Normal 2 10 6 3 2" xfId="20652" xr:uid="{68EC7E14-846C-47E4-A899-7D9526CC3A2A}"/>
    <cellStyle name="Normal 2 10 6 4" xfId="24082" xr:uid="{4D8E30FC-2E63-43FE-A0C3-711DD8F4D046}"/>
    <cellStyle name="Normal 2 10 6 5" xfId="14986" xr:uid="{1181DD5C-0855-4543-8E8D-3FA0D1405AC4}"/>
    <cellStyle name="Normal 2 10 7" xfId="3786" xr:uid="{518FA295-D8E6-4FED-B958-7995796B86E0}"/>
    <cellStyle name="Normal 2 10 7 2" xfId="8625" xr:uid="{DF8E0C14-C08B-4D4E-8B85-5D64FADE70B5}"/>
    <cellStyle name="Normal 2 10 7 2 2" xfId="19005" xr:uid="{ACBA6765-E82B-40E4-8880-08D673526B82}"/>
    <cellStyle name="Normal 2 10 7 3" xfId="11458" xr:uid="{B3B5DF78-D8AF-4EDA-998E-39990D31FCD8}"/>
    <cellStyle name="Normal 2 10 7 3 2" xfId="21838" xr:uid="{92F6B062-43CF-4C49-BC32-F58100DAAC0E}"/>
    <cellStyle name="Normal 2 10 7 4" xfId="26543" xr:uid="{740D2E73-59CD-42D3-B046-5A1CFF56CCE5}"/>
    <cellStyle name="Normal 2 10 7 5" xfId="16172" xr:uid="{E850A9D8-B814-422E-8901-B9B7BCB32F8B}"/>
    <cellStyle name="Normal 2 10 8" xfId="5039" xr:uid="{8B8E9146-C08B-4340-A020-2D969D66A976}"/>
    <cellStyle name="Normal 2 10 8 2" xfId="14335" xr:uid="{E740B02E-4A03-4B04-9557-5007D61D822E}"/>
    <cellStyle name="Normal 2 10 9" xfId="6788" xr:uid="{93F39D5F-0B91-48F9-A606-E5256C9A4BF8}"/>
    <cellStyle name="Normal 2 10 9 2" xfId="17168" xr:uid="{02CFE5B8-BBCE-4940-BE7B-08B07D6A68F7}"/>
    <cellStyle name="Normal 2 11" xfId="688" xr:uid="{00000000-0005-0000-0000-00005C040000}"/>
    <cellStyle name="Normal 2 11 10" xfId="9626" xr:uid="{7548FCAA-9289-4A47-BA79-68BAFF6D3460}"/>
    <cellStyle name="Normal 2 11 10 2" xfId="20006" xr:uid="{A173D02A-D76A-45AF-9D7E-CF93B835499F}"/>
    <cellStyle name="Normal 2 11 11" xfId="23296" xr:uid="{17368848-A1E5-4BD5-A1FE-E3698DB59D92}"/>
    <cellStyle name="Normal 2 11 12" xfId="12547" xr:uid="{CDFC12FC-8415-4608-AA79-491AC8CBA97C}"/>
    <cellStyle name="Normal 2 11 2" xfId="689" xr:uid="{00000000-0005-0000-0000-00005D040000}"/>
    <cellStyle name="Normal 2 11 2 2" xfId="690" xr:uid="{00000000-0005-0000-0000-00005E040000}"/>
    <cellStyle name="Normal 2 11 2 2 2" xfId="5046" xr:uid="{A121F22B-E9DC-42F4-B6C5-AB0316A4170F}"/>
    <cellStyle name="Normal 2 11 2 2 2 2" xfId="24720" xr:uid="{FB5F1BBE-6AB3-41AF-8185-463AD36EB213}"/>
    <cellStyle name="Normal 2 11 2 2 2 3" xfId="26689" xr:uid="{FF9964BB-61F7-4489-80BE-4BF8BFA0CAFD}"/>
    <cellStyle name="Normal 2 11 2 2 2 4" xfId="14342" xr:uid="{85C26CF3-9A61-41B4-9EFA-809A6A39FA16}"/>
    <cellStyle name="Normal 2 11 2 2 3" xfId="6795" xr:uid="{463C792A-969D-45EA-890B-D4320993EA6A}"/>
    <cellStyle name="Normal 2 11 2 2 3 2" xfId="27572" xr:uid="{2450452C-7EDC-4CDD-8592-E8D48DD6E376}"/>
    <cellStyle name="Normal 2 11 2 2 3 3" xfId="26774" xr:uid="{441DF291-444B-43E1-A2AC-6EDBE1179BC5}"/>
    <cellStyle name="Normal 2 11 2 2 3 4" xfId="17175" xr:uid="{E6E690B2-CFF4-4E20-8FE2-C1CE4943C2CE}"/>
    <cellStyle name="Normal 2 11 2 2 4" xfId="9628" xr:uid="{DB6D3923-1ED3-4A63-89AA-B99AC5FED05C}"/>
    <cellStyle name="Normal 2 11 2 2 4 2" xfId="29380" xr:uid="{70BD47A4-93BD-4240-828D-C84766DEECF7}"/>
    <cellStyle name="Normal 2 11 2 2 4 3" xfId="20008" xr:uid="{0E3F1D15-7B3C-4D4B-8FE1-584FDBF7F8E3}"/>
    <cellStyle name="Normal 2 11 2 2 5" xfId="24824" xr:uid="{EBA2E477-AD16-452A-88E4-24DD740FE92F}"/>
    <cellStyle name="Normal 2 11 2 2 6" xfId="13675" xr:uid="{0C357037-5A12-4E9F-A359-B6EE41BB8FAC}"/>
    <cellStyle name="Normal 2 11 2 3" xfId="2713" xr:uid="{00000000-0005-0000-0000-000082030000}"/>
    <cellStyle name="Normal 2 11 2 3 2" xfId="5931" xr:uid="{9A09F166-FA77-4869-954E-ADAB91502713}"/>
    <cellStyle name="Normal 2 11 2 3 2 2" xfId="27083" xr:uid="{D2CD80BB-9D3A-4852-8F45-D9B4481616CB}"/>
    <cellStyle name="Normal 2 11 2 3 2 3" xfId="15384" xr:uid="{F33F2DAC-F98D-48AB-8924-842E8DBA5A51}"/>
    <cellStyle name="Normal 2 11 2 3 3" xfId="7837" xr:uid="{B4A9C05E-4CE1-4774-BB3D-6872279E97A9}"/>
    <cellStyle name="Normal 2 11 2 3 3 2" xfId="18217" xr:uid="{B64314EC-7446-45FD-9DDF-84AD8E4E2989}"/>
    <cellStyle name="Normal 2 11 2 3 4" xfId="10670" xr:uid="{57A0FED7-EE91-4F36-B209-B14BD447FFDB}"/>
    <cellStyle name="Normal 2 11 2 3 4 2" xfId="21050" xr:uid="{4C7B949E-1FB9-4AAC-8BF3-235375D74781}"/>
    <cellStyle name="Normal 2 11 2 3 5" xfId="25371" xr:uid="{0DCA70EE-9F8E-474B-9424-83BEB2617289}"/>
    <cellStyle name="Normal 2 11 2 3 6" xfId="13140" xr:uid="{31C34A61-71BC-4FA9-A305-6233FF33ADB2}"/>
    <cellStyle name="Normal 2 11 2 4" xfId="4151" xr:uid="{6318FECA-3F45-4155-812A-21138AD32A2F}"/>
    <cellStyle name="Normal 2 11 2 4 2" xfId="8923" xr:uid="{B9EC27BE-90BB-40FA-83FF-1CD425CCCAAF}"/>
    <cellStyle name="Normal 2 11 2 4 2 2" xfId="29022" xr:uid="{3A3C317C-E6AC-433D-BEFA-7B1878C467AC}"/>
    <cellStyle name="Normal 2 11 2 4 2 3" xfId="19303" xr:uid="{0A00667E-00DE-44A3-AE8F-86910B1AEDDC}"/>
    <cellStyle name="Normal 2 11 2 4 3" xfId="11756" xr:uid="{D08207BA-352E-413A-819E-FA704D7726FA}"/>
    <cellStyle name="Normal 2 11 2 4 3 2" xfId="22136" xr:uid="{F91428F8-9EF9-4878-98DE-CE6DE92C1F16}"/>
    <cellStyle name="Normal 2 11 2 4 4" xfId="24821" xr:uid="{B6F9C03E-37D1-4BF4-A756-E837032DF0A1}"/>
    <cellStyle name="Normal 2 11 2 4 5" xfId="16470" xr:uid="{BEF11B16-C78A-4FD0-AFBE-C19E85D82267}"/>
    <cellStyle name="Normal 2 11 2 5" xfId="5045" xr:uid="{2109241C-B5BC-4E24-B38E-4BB82FE72988}"/>
    <cellStyle name="Normal 2 11 2 5 2" xfId="27693" xr:uid="{5798BFE2-BADB-43AD-945A-44D3BCAF67DE}"/>
    <cellStyle name="Normal 2 11 2 5 3" xfId="14341" xr:uid="{B3AFDC84-0E9C-4CF5-A8AB-E3F38705A0A1}"/>
    <cellStyle name="Normal 2 11 2 6" xfId="6794" xr:uid="{40B32340-8D5B-460B-8831-8EF4ACC8C41B}"/>
    <cellStyle name="Normal 2 11 2 6 2" xfId="17174" xr:uid="{996A3F2C-39EB-4707-A2F2-F78D870EB6E8}"/>
    <cellStyle name="Normal 2 11 2 7" xfId="9627" xr:uid="{52B71E2C-50C5-44A7-90E1-88009A44BF23}"/>
    <cellStyle name="Normal 2 11 2 7 2" xfId="20007" xr:uid="{A438D991-6F78-4109-A30C-894D3D31F343}"/>
    <cellStyle name="Normal 2 11 2 8" xfId="24104" xr:uid="{AF03A40D-7B56-4DA0-ADCC-41B065F1C27F}"/>
    <cellStyle name="Normal 2 11 2 9" xfId="12705" xr:uid="{5B829EA5-7AAB-4415-9D70-13C1EC52E975}"/>
    <cellStyle name="Normal 2 11 3" xfId="691" xr:uid="{00000000-0005-0000-0000-00005F040000}"/>
    <cellStyle name="Normal 2 11 3 2" xfId="4450" xr:uid="{E4AA06BD-7FE9-48CD-90B1-A362FCBD00C8}"/>
    <cellStyle name="Normal 2 11 3 2 2" xfId="9222" xr:uid="{F0550F66-C55F-492A-A3AD-90BFD7C6BBDC}"/>
    <cellStyle name="Normal 2 11 3 2 2 2" xfId="29215" xr:uid="{37E09FE3-3014-4F20-BFD7-8E250D838089}"/>
    <cellStyle name="Normal 2 11 3 2 2 3" xfId="19602" xr:uid="{3C72F442-633A-4228-8991-E78B9EB79B03}"/>
    <cellStyle name="Normal 2 11 3 2 3" xfId="12055" xr:uid="{B946B2CC-E385-4F3B-AAC6-D354A5957472}"/>
    <cellStyle name="Normal 2 11 3 2 3 2" xfId="22435" xr:uid="{E93E7978-5662-40B0-81D3-620034DA0316}"/>
    <cellStyle name="Normal 2 11 3 2 4" xfId="25492" xr:uid="{D84B4758-CB8C-4D79-8E7D-7EE6146C1370}"/>
    <cellStyle name="Normal 2 11 3 2 5" xfId="16769" xr:uid="{095285EF-4D64-4392-9B31-8190D4A20ED2}"/>
    <cellStyle name="Normal 2 11 3 3" xfId="5047" xr:uid="{E89A2EE6-1ED1-47F2-B0C8-EA5ED086468D}"/>
    <cellStyle name="Normal 2 11 3 3 2" xfId="26775" xr:uid="{8827C68F-BD88-4085-8760-A7E1A3FA6C26}"/>
    <cellStyle name="Normal 2 11 3 3 3" xfId="28720" xr:uid="{662A2953-B65F-4D77-BC6A-49B049514D0B}"/>
    <cellStyle name="Normal 2 11 3 3 4" xfId="14343" xr:uid="{FCA7E365-B79A-448B-BA9F-C1559274F769}"/>
    <cellStyle name="Normal 2 11 3 4" xfId="6796" xr:uid="{C614A644-0336-47E7-A754-B93549ACD5B1}"/>
    <cellStyle name="Normal 2 11 3 4 2" xfId="26104" xr:uid="{BD6077F8-424E-45BA-890F-381664F411F8}"/>
    <cellStyle name="Normal 2 11 3 4 3" xfId="27927" xr:uid="{91779748-978F-4488-92EC-023F7053C0F9}"/>
    <cellStyle name="Normal 2 11 3 4 4" xfId="17176" xr:uid="{E121E7C8-2AD4-413C-B568-6D6773F8980D}"/>
    <cellStyle name="Normal 2 11 3 5" xfId="9629" xr:uid="{A96993EA-D2CD-46B2-AA33-7CA4B13204C7}"/>
    <cellStyle name="Normal 2 11 3 5 2" xfId="29381" xr:uid="{F415137C-BA0B-471C-A285-A0165AA071B4}"/>
    <cellStyle name="Normal 2 11 3 5 3" xfId="20009" xr:uid="{69F6D4C8-E326-4E7C-A2F4-77FAD8FE2A55}"/>
    <cellStyle name="Normal 2 11 3 6" xfId="25039" xr:uid="{24C1CE92-4BC4-4CB8-9D5C-F637E06C03CE}"/>
    <cellStyle name="Normal 2 11 3 7" xfId="13676" xr:uid="{C070D5ED-9226-4525-8A50-EBFAA8BEBDF9}"/>
    <cellStyle name="Normal 2 11 4" xfId="692" xr:uid="{00000000-0005-0000-0000-000060040000}"/>
    <cellStyle name="Normal 2 11 4 2" xfId="5048" xr:uid="{B459AB12-4828-4AA2-8E40-F8B486715A2D}"/>
    <cellStyle name="Normal 2 11 4 2 2" xfId="25261" xr:uid="{5E960269-814D-4456-95E2-655708844D34}"/>
    <cellStyle name="Normal 2 11 4 2 3" xfId="26089" xr:uid="{2C256AD7-078B-4201-9285-BA4F52ED228D}"/>
    <cellStyle name="Normal 2 11 4 2 4" xfId="14344" xr:uid="{6A39B338-3722-45EB-8A96-EA61AD7CBAA7}"/>
    <cellStyle name="Normal 2 11 4 3" xfId="6797" xr:uid="{3CF92346-50DA-4EB4-9C5C-3CCF6DDBC05C}"/>
    <cellStyle name="Normal 2 11 4 3 2" xfId="28542" xr:uid="{B32E054C-5B25-4561-AF31-1988B222402D}"/>
    <cellStyle name="Normal 2 11 4 3 3" xfId="17177" xr:uid="{5B29483F-8037-4C59-95DF-1295B2B45F5D}"/>
    <cellStyle name="Normal 2 11 4 4" xfId="9630" xr:uid="{8C4681F5-AAAA-46E5-9AF1-527E58636B02}"/>
    <cellStyle name="Normal 2 11 4 4 2" xfId="20010" xr:uid="{E0A811DB-F42D-4E4B-B5CF-B8996681460E}"/>
    <cellStyle name="Normal 2 11 4 5" xfId="23097" xr:uid="{C8991AE7-7C46-4C24-A122-733EF8D1EDE0}"/>
    <cellStyle name="Normal 2 11 4 6" xfId="13403" xr:uid="{62845E8B-48F5-4245-B069-A95A01B8AF7B}"/>
    <cellStyle name="Normal 2 11 5" xfId="2563" xr:uid="{00000000-0005-0000-0000-000085030000}"/>
    <cellStyle name="Normal 2 11 5 2" xfId="5832" xr:uid="{3843DFB2-AF84-43EE-B4D8-AE7AFCBBA700}"/>
    <cellStyle name="Normal 2 11 5 2 2" xfId="27268" xr:uid="{8D4F960F-5476-4E3F-B11B-250FAC601B6D}"/>
    <cellStyle name="Normal 2 11 5 2 3" xfId="15235" xr:uid="{D0010BDF-DB6D-45C2-9BF5-B06545F845E0}"/>
    <cellStyle name="Normal 2 11 5 3" xfId="7688" xr:uid="{44B9F64B-A6E0-4186-B934-BA18663C252F}"/>
    <cellStyle name="Normal 2 11 5 3 2" xfId="18068" xr:uid="{97428237-8D3A-49DB-965A-577A4C3636D2}"/>
    <cellStyle name="Normal 2 11 5 4" xfId="10521" xr:uid="{671E1D28-6DC0-42BC-B9C0-60C548BCDE3F}"/>
    <cellStyle name="Normal 2 11 5 4 2" xfId="20901" xr:uid="{A880F3B5-688A-4283-B8C5-7C7FE41008B3}"/>
    <cellStyle name="Normal 2 11 5 5" xfId="23034" xr:uid="{3E971D98-ED51-449C-8034-B00CD32D0621}"/>
    <cellStyle name="Normal 2 11 5 6" xfId="12951" xr:uid="{E1E1477C-2118-45A7-9CD4-049AB2E9D66F}"/>
    <cellStyle name="Normal 2 11 6" xfId="2313" xr:uid="{00000000-0005-0000-0000-00007F030000}"/>
    <cellStyle name="Normal 2 11 6 2" xfId="7440" xr:uid="{69E11F5C-F7BF-4C8E-AD28-0E8B14D6579A}"/>
    <cellStyle name="Normal 2 11 6 2 2" xfId="26937" xr:uid="{9E12E909-DDE7-4313-AB68-987C5001D703}"/>
    <cellStyle name="Normal 2 11 6 2 3" xfId="17820" xr:uid="{373AEC07-D39E-4183-8813-DBA35C3F2492}"/>
    <cellStyle name="Normal 2 11 6 3" xfId="10273" xr:uid="{539AB551-65C7-4741-B5A2-D5FCDB5026CD}"/>
    <cellStyle name="Normal 2 11 6 3 2" xfId="20653" xr:uid="{A8188C4A-C06A-45AD-B4D1-6BC021A6D367}"/>
    <cellStyle name="Normal 2 11 6 4" xfId="22765" xr:uid="{116E2B37-4337-40A3-B329-BE5487142260}"/>
    <cellStyle name="Normal 2 11 6 5" xfId="14987" xr:uid="{67241E7E-C338-4013-BCAF-399ABDFB593E}"/>
    <cellStyle name="Normal 2 11 7" xfId="3917" xr:uid="{06BB3BE3-9D12-4985-BD31-756EEB205484}"/>
    <cellStyle name="Normal 2 11 7 2" xfId="8749" xr:uid="{F57683C8-A1C4-4944-8FD6-7F4EE5939C8F}"/>
    <cellStyle name="Normal 2 11 7 2 2" xfId="19129" xr:uid="{CE16FD75-23A0-4DCC-BFCD-A73B6318A001}"/>
    <cellStyle name="Normal 2 11 7 3" xfId="11582" xr:uid="{82F203D4-7521-454E-A00F-E5AD75C1763C}"/>
    <cellStyle name="Normal 2 11 7 3 2" xfId="21962" xr:uid="{FB0B6F23-F158-4F56-B6D4-B7BC8BEDF650}"/>
    <cellStyle name="Normal 2 11 7 4" xfId="26485" xr:uid="{DBD1EC51-B97B-4FB0-A2A1-503AD5AA6633}"/>
    <cellStyle name="Normal 2 11 7 5" xfId="16296" xr:uid="{C552E4D6-655E-41D0-87B8-4B144DD82BBF}"/>
    <cellStyle name="Normal 2 11 8" xfId="5044" xr:uid="{1F883003-EC5B-4260-8FC9-7C6DB9ABE434}"/>
    <cellStyle name="Normal 2 11 8 2" xfId="14340" xr:uid="{C0136DF8-21E1-4D0E-9F14-3B063A768726}"/>
    <cellStyle name="Normal 2 11 9" xfId="6793" xr:uid="{44DE699F-26F4-406B-AC29-3FB1BDB84D9D}"/>
    <cellStyle name="Normal 2 11 9 2" xfId="17173" xr:uid="{17C94238-CFBE-4971-BCCC-B358BCF6191F}"/>
    <cellStyle name="Normal 2 12" xfId="693" xr:uid="{00000000-0005-0000-0000-000061040000}"/>
    <cellStyle name="Normal 2 12 10" xfId="24314" xr:uid="{C4B1694A-5BCF-45DE-9B73-CFCDB20B6893}"/>
    <cellStyle name="Normal 2 12 11" xfId="12548" xr:uid="{BFFFDA71-7163-41DB-9A19-3654BD8B95EB}"/>
    <cellStyle name="Normal 2 12 2" xfId="694" xr:uid="{00000000-0005-0000-0000-000062040000}"/>
    <cellStyle name="Normal 2 12 2 2" xfId="3145" xr:uid="{00000000-0005-0000-0000-000088030000}"/>
    <cellStyle name="Normal 2 12 2 2 2" xfId="6203" xr:uid="{6C071AA9-8052-4A19-BBC4-C8E53F832150}"/>
    <cellStyle name="Normal 2 12 2 2 2 2" xfId="25989" xr:uid="{F695E4B9-4BC3-47BC-9CA0-3B7921F5510E}"/>
    <cellStyle name="Normal 2 12 2 2 2 3" xfId="27229" xr:uid="{38AFDA61-A737-403B-A881-135D42BED6E6}"/>
    <cellStyle name="Normal 2 12 2 2 2 4" xfId="15772" xr:uid="{FD12E452-2EC6-4BC0-9A90-3CB71518575D}"/>
    <cellStyle name="Normal 2 12 2 2 3" xfId="8225" xr:uid="{EC34CF9E-73C1-4F11-877E-764BEF518540}"/>
    <cellStyle name="Normal 2 12 2 2 3 2" xfId="28870" xr:uid="{6779F0AC-58B0-4A9E-9D88-CC257E668B5C}"/>
    <cellStyle name="Normal 2 12 2 2 3 3" xfId="18605" xr:uid="{A4154F23-51F5-449E-8A05-FDD905E69D20}"/>
    <cellStyle name="Normal 2 12 2 2 4" xfId="11058" xr:uid="{D0A10C70-916A-4888-9EEA-ED28F8E4FF6D}"/>
    <cellStyle name="Normal 2 12 2 2 4 2" xfId="21438" xr:uid="{CF5B5B14-00CE-4717-B460-9F1F01FE11E2}"/>
    <cellStyle name="Normal 2 12 2 2 5" xfId="23631" xr:uid="{26CF3B86-1C4D-4D2A-A134-D8A6565FFB65}"/>
    <cellStyle name="Normal 2 12 2 2 6" xfId="13677" xr:uid="{873C0DE1-ED71-4AE4-AD00-59466186DF89}"/>
    <cellStyle name="Normal 2 12 2 3" xfId="4152" xr:uid="{D6D889A8-360D-4F80-BE4E-266A6A20A4BF}"/>
    <cellStyle name="Normal 2 12 2 3 2" xfId="8924" xr:uid="{A16E22F0-1D4D-45A4-AA47-286B6C3ADAA3}"/>
    <cellStyle name="Normal 2 12 2 3 2 2" xfId="29023" xr:uid="{83CBF888-FA03-447F-8596-28C7633A1CC7}"/>
    <cellStyle name="Normal 2 12 2 3 2 3" xfId="19304" xr:uid="{538EA8EF-BD3F-48CE-8778-1FD143DD9B26}"/>
    <cellStyle name="Normal 2 12 2 3 3" xfId="11757" xr:uid="{F3A7152B-C212-4717-A9E4-13C63A060CD2}"/>
    <cellStyle name="Normal 2 12 2 3 3 2" xfId="22137" xr:uid="{CD431837-B461-4DAD-AEF5-D8B2EA3EC706}"/>
    <cellStyle name="Normal 2 12 2 3 4" xfId="25525" xr:uid="{7C6351C7-1DF0-49F4-89CA-46204D01BE09}"/>
    <cellStyle name="Normal 2 12 2 3 5" xfId="16471" xr:uid="{B1C6F4CE-8387-4716-88CE-B2A151364380}"/>
    <cellStyle name="Normal 2 12 2 4" xfId="5050" xr:uid="{F62C2ABC-1BB4-4029-953A-D59273C67F6E}"/>
    <cellStyle name="Normal 2 12 2 4 2" xfId="26665" xr:uid="{0B9CEAF7-1404-42E7-A05F-D198DDED00CE}"/>
    <cellStyle name="Normal 2 12 2 4 3" xfId="26012" xr:uid="{9DEAB642-BE4E-4E78-A67E-70699AD08010}"/>
    <cellStyle name="Normal 2 12 2 4 4" xfId="14346" xr:uid="{48070E90-91AC-435A-A5A8-EE27C64ECD30}"/>
    <cellStyle name="Normal 2 12 2 5" xfId="6799" xr:uid="{BDA83EE7-03C3-42D1-A66E-72EC9F67172F}"/>
    <cellStyle name="Normal 2 12 2 5 2" xfId="27692" xr:uid="{687265EA-AABC-48CA-A712-B105A5D5D19F}"/>
    <cellStyle name="Normal 2 12 2 5 3" xfId="17179" xr:uid="{82FC7CC3-B637-4692-A214-3CD7CFD6DF5D}"/>
    <cellStyle name="Normal 2 12 2 6" xfId="9632" xr:uid="{1638419B-06C1-42AB-9F98-77B9A86A3617}"/>
    <cellStyle name="Normal 2 12 2 6 2" xfId="20012" xr:uid="{6079A914-03B8-4C16-8E6F-9BCDF6ACEFB3}"/>
    <cellStyle name="Normal 2 12 2 7" xfId="23840" xr:uid="{7C71DCE9-5F17-4CC9-9737-9F99AF9F3569}"/>
    <cellStyle name="Normal 2 12 2 8" xfId="12706" xr:uid="{8DDC709A-75C5-4897-9B52-E8F6F1A3181B}"/>
    <cellStyle name="Normal 2 12 3" xfId="695" xr:uid="{00000000-0005-0000-0000-000063040000}"/>
    <cellStyle name="Normal 2 12 3 2" xfId="5051" xr:uid="{CCC813CD-B7C3-42C7-A528-E5AC42534405}"/>
    <cellStyle name="Normal 2 12 3 2 2" xfId="25266" xr:uid="{A77A91DB-57CE-4117-B9A7-D2B1DBB076DB}"/>
    <cellStyle name="Normal 2 12 3 2 3" xfId="28128" xr:uid="{F62CBC98-6ADF-4C8A-8ADE-D1476DB1C7F4}"/>
    <cellStyle name="Normal 2 12 3 2 4" xfId="14347" xr:uid="{1A6A9825-4FB8-448D-8E8D-BB1048C7D29A}"/>
    <cellStyle name="Normal 2 12 3 3" xfId="6800" xr:uid="{1CFA7D1D-7493-40E9-BCE4-7710842CBAFE}"/>
    <cellStyle name="Normal 2 12 3 3 2" xfId="28732" xr:uid="{41CD5769-6139-4791-9F18-3E8DFDE530F4}"/>
    <cellStyle name="Normal 2 12 3 3 3" xfId="28262" xr:uid="{C966000D-184A-49D0-A2FF-DE2BB300B107}"/>
    <cellStyle name="Normal 2 12 3 3 4" xfId="17180" xr:uid="{EBA3E272-AFDC-446B-977E-9F575C9FF67C}"/>
    <cellStyle name="Normal 2 12 3 4" xfId="9633" xr:uid="{C2EE0B6B-E4B6-4424-B574-89BE29F83862}"/>
    <cellStyle name="Normal 2 12 3 4 2" xfId="26925" xr:uid="{D86BA0A1-F63D-4904-BE59-A0269A7B455F}"/>
    <cellStyle name="Normal 2 12 3 4 3" xfId="29382" xr:uid="{787C53C1-CC97-472E-BB39-879554D19472}"/>
    <cellStyle name="Normal 2 12 3 4 4" xfId="20013" xr:uid="{CD4337CD-DEB4-435A-8FF3-AA4B0D6DFDB8}"/>
    <cellStyle name="Normal 2 12 3 5" xfId="24527" xr:uid="{A71F60CB-D922-4F5A-9AD6-54A8BDC0EB0C}"/>
    <cellStyle name="Normal 2 12 3 6" xfId="26865" xr:uid="{1D230C7E-42DC-4938-B1D1-54C79D0144FB}"/>
    <cellStyle name="Normal 2 12 3 7" xfId="13404" xr:uid="{87A5CEEB-4A97-4BFC-BAA5-FB0FCC8F2AB3}"/>
    <cellStyle name="Normal 2 12 4" xfId="2714" xr:uid="{00000000-0005-0000-0000-00008A030000}"/>
    <cellStyle name="Normal 2 12 4 2" xfId="5932" xr:uid="{6EDD2CC7-2227-43CD-82A7-24FAE130A86C}"/>
    <cellStyle name="Normal 2 12 4 2 2" xfId="26959" xr:uid="{024009E2-69BC-4D14-85E4-41DAC904AAC2}"/>
    <cellStyle name="Normal 2 12 4 2 3" xfId="15385" xr:uid="{038E392B-4452-45D1-8175-0D0EF474C8A6}"/>
    <cellStyle name="Normal 2 12 4 3" xfId="7838" xr:uid="{E0B3EA40-2C1C-44F2-B694-F9521881BF73}"/>
    <cellStyle name="Normal 2 12 4 3 2" xfId="18218" xr:uid="{B472CFE4-A8DF-4F8A-BE9A-CF47B3E19988}"/>
    <cellStyle name="Normal 2 12 4 4" xfId="10671" xr:uid="{D99342C7-A30D-4D14-8108-8C3DECC0681A}"/>
    <cellStyle name="Normal 2 12 4 4 2" xfId="21051" xr:uid="{C3B3BD40-4897-4BAB-AE6F-B5D7241EEB89}"/>
    <cellStyle name="Normal 2 12 4 5" xfId="23046" xr:uid="{403BE773-368D-4016-90E9-A4AFA6A0328E}"/>
    <cellStyle name="Normal 2 12 4 6" xfId="13141" xr:uid="{35741350-EEE0-4A6C-A2C8-88454173C03D}"/>
    <cellStyle name="Normal 2 12 5" xfId="2314" xr:uid="{00000000-0005-0000-0000-000086030000}"/>
    <cellStyle name="Normal 2 12 5 2" xfId="7441" xr:uid="{DC74244F-CEF2-40BA-8E8B-AA2F626EA3B1}"/>
    <cellStyle name="Normal 2 12 5 2 2" xfId="27190" xr:uid="{12ED516D-C73E-4159-ABAD-D572C6B0472C}"/>
    <cellStyle name="Normal 2 12 5 2 3" xfId="17821" xr:uid="{A3327FF1-3D14-4461-8F48-9B893F7E937A}"/>
    <cellStyle name="Normal 2 12 5 3" xfId="10274" xr:uid="{2F6BF530-90FD-4764-B767-726AEAE083C0}"/>
    <cellStyle name="Normal 2 12 5 3 2" xfId="20654" xr:uid="{086AB441-B602-4A8B-8825-81A7CE08EDE3}"/>
    <cellStyle name="Normal 2 12 5 4" xfId="23382" xr:uid="{1930B0EF-6E92-4AD4-91BE-C5868B2324D3}"/>
    <cellStyle name="Normal 2 12 5 5" xfId="14988" xr:uid="{24197653-0156-4DCD-AAC4-185551D9B75C}"/>
    <cellStyle name="Normal 2 12 6" xfId="3918" xr:uid="{862F9C56-87FC-4028-AEE0-D599749BAE49}"/>
    <cellStyle name="Normal 2 12 6 2" xfId="8750" xr:uid="{4FE3C1CA-2370-4773-903B-43E21AD7A1A4}"/>
    <cellStyle name="Normal 2 12 6 2 2" xfId="28974" xr:uid="{88234ACF-7E58-4A8D-8098-E71BB925D1F5}"/>
    <cellStyle name="Normal 2 12 6 2 3" xfId="19130" xr:uid="{8A0FA511-4F05-41B9-9E2A-8EDE7BD4E1C5}"/>
    <cellStyle name="Normal 2 12 6 3" xfId="11583" xr:uid="{42E6267B-FCAD-4BAE-BAD2-0197454CED5A}"/>
    <cellStyle name="Normal 2 12 6 3 2" xfId="21963" xr:uid="{9BEE1500-3526-4456-B1DE-487CBCA099FF}"/>
    <cellStyle name="Normal 2 12 6 4" xfId="27261" xr:uid="{9509CF65-F4CD-4A01-B23A-D9B9F2577566}"/>
    <cellStyle name="Normal 2 12 6 5" xfId="16297" xr:uid="{32B63F1B-CB00-443A-B658-9EF61CC085BF}"/>
    <cellStyle name="Normal 2 12 7" xfId="5049" xr:uid="{205DCC1C-D8B2-45D1-9E98-A8EC02216FA7}"/>
    <cellStyle name="Normal 2 12 7 2" xfId="27216" xr:uid="{0DCF1CAA-9412-4493-867B-E55880945362}"/>
    <cellStyle name="Normal 2 12 7 3" xfId="14345" xr:uid="{45B08D12-5F3A-46E1-8825-F340495B8EA6}"/>
    <cellStyle name="Normal 2 12 8" xfId="6798" xr:uid="{3E9A390C-A202-4D43-8789-BFABD91A663E}"/>
    <cellStyle name="Normal 2 12 8 2" xfId="17178" xr:uid="{D6CDDCE8-823E-46BE-93B7-C9BAD3FB48F6}"/>
    <cellStyle name="Normal 2 12 9" xfId="9631" xr:uid="{9A2B37B7-75C6-4AB4-A526-78B3BAB40987}"/>
    <cellStyle name="Normal 2 12 9 2" xfId="20011" xr:uid="{FD04D961-0A2A-4BFA-9186-70C7CDAB289E}"/>
    <cellStyle name="Normal 2 13" xfId="696" xr:uid="{00000000-0005-0000-0000-000064040000}"/>
    <cellStyle name="Normal 2 13 10" xfId="12549" xr:uid="{607C6339-EF34-4CA7-B007-093589A9DFF1}"/>
    <cellStyle name="Normal 2 13 2" xfId="697" xr:uid="{00000000-0005-0000-0000-000065040000}"/>
    <cellStyle name="Normal 2 13 2 2" xfId="2895" xr:uid="{00000000-0005-0000-0000-00008D030000}"/>
    <cellStyle name="Normal 2 13 2 2 2" xfId="6081" xr:uid="{E7CD39CE-381A-480F-8304-93B35A1E0682}"/>
    <cellStyle name="Normal 2 13 2 2 2 2" xfId="28009" xr:uid="{9854EA64-D986-4B49-A540-0ECA80FCEA37}"/>
    <cellStyle name="Normal 2 13 2 2 2 3" xfId="26642" xr:uid="{3F1FD5B6-B6CD-4ACB-81A0-D882C93C8B85}"/>
    <cellStyle name="Normal 2 13 2 2 2 4" xfId="15559" xr:uid="{870D363D-9308-4DD1-890B-6775A99DE0C9}"/>
    <cellStyle name="Normal 2 13 2 2 3" xfId="8012" xr:uid="{25095A88-A81D-42AE-AF2C-DBADA90D3AC1}"/>
    <cellStyle name="Normal 2 13 2 2 3 2" xfId="27897" xr:uid="{312B33F7-0587-48D5-B937-0C1DDA6D7348}"/>
    <cellStyle name="Normal 2 13 2 2 3 3" xfId="18392" xr:uid="{E002EEA5-C0DA-4285-A382-40BA20D929BD}"/>
    <cellStyle name="Normal 2 13 2 2 4" xfId="10845" xr:uid="{71BB9C2D-DF6D-459D-95F5-030FDE47A73E}"/>
    <cellStyle name="Normal 2 13 2 2 4 2" xfId="21225" xr:uid="{C52CE360-551D-43D7-8E1F-982CAD2A7CE3}"/>
    <cellStyle name="Normal 2 13 2 2 5" xfId="24830" xr:uid="{17456269-B238-4D4B-AB28-04A2ABB60D54}"/>
    <cellStyle name="Normal 2 13 2 2 6" xfId="13405" xr:uid="{38B46987-3AED-480E-8634-DEC961362DBF}"/>
    <cellStyle name="Normal 2 13 2 3" xfId="5053" xr:uid="{C9DD66FA-B797-44BE-9410-5751FBD68DB7}"/>
    <cellStyle name="Normal 2 13 2 3 2" xfId="25400" xr:uid="{D76BF7DB-D0CE-4DA6-8D43-039205485AB8}"/>
    <cellStyle name="Normal 2 13 2 3 3" xfId="28711" xr:uid="{A8A6D2A8-1314-49BF-8395-21ABE9006B2F}"/>
    <cellStyle name="Normal 2 13 2 3 4" xfId="14349" xr:uid="{3E9E1CEC-20B8-4297-AF85-22B2129D76E3}"/>
    <cellStyle name="Normal 2 13 2 4" xfId="6802" xr:uid="{5B4DBFDA-5B2E-45CA-A5D1-EE20766DBB63}"/>
    <cellStyle name="Normal 2 13 2 4 2" xfId="26581" xr:uid="{3C5FB58E-3930-4A1D-AAA5-9891C20A8A77}"/>
    <cellStyle name="Normal 2 13 2 4 3" xfId="26781" xr:uid="{D38BDE4A-B84E-4801-ADA2-55FE88D7D48E}"/>
    <cellStyle name="Normal 2 13 2 4 4" xfId="17182" xr:uid="{35B851E9-70DE-4CEE-AE83-D37F0EA6D399}"/>
    <cellStyle name="Normal 2 13 2 5" xfId="9635" xr:uid="{955ACF57-2DC0-4076-81F5-1243B7117EF2}"/>
    <cellStyle name="Normal 2 13 2 5 2" xfId="29383" xr:uid="{4DA17BA7-05FA-4293-AD12-06B398A16DA6}"/>
    <cellStyle name="Normal 2 13 2 5 3" xfId="20015" xr:uid="{213CDD61-EBBA-4353-A7AD-8D16FE7D192B}"/>
    <cellStyle name="Normal 2 13 2 6" xfId="23568" xr:uid="{A0A782DB-AEF9-44EF-BB70-DDB14D6F3F53}"/>
    <cellStyle name="Normal 2 13 2 7" xfId="12707" xr:uid="{49B418C9-0409-418F-8BC6-D6E3895FCCE4}"/>
    <cellStyle name="Normal 2 13 3" xfId="698" xr:uid="{00000000-0005-0000-0000-000066040000}"/>
    <cellStyle name="Normal 2 13 3 2" xfId="5054" xr:uid="{16B57749-BC2F-4EBA-8A66-16C913CCE0A7}"/>
    <cellStyle name="Normal 2 13 3 2 2" xfId="26675" xr:uid="{4CE37BDF-DDA6-4EF4-A8BE-19F02199E1C5}"/>
    <cellStyle name="Normal 2 13 3 2 3" xfId="26169" xr:uid="{C0B932BA-994D-4246-B559-E24B1500E6E2}"/>
    <cellStyle name="Normal 2 13 3 2 4" xfId="14350" xr:uid="{4B9D994D-9B7F-4BAE-9A81-F34F5BDEB577}"/>
    <cellStyle name="Normal 2 13 3 3" xfId="6803" xr:uid="{629CD0E2-4D5B-451A-B552-F635A4777AA9}"/>
    <cellStyle name="Normal 2 13 3 3 2" xfId="27352" xr:uid="{38F693FB-6BC9-4DE0-96E1-669B38E1019A}"/>
    <cellStyle name="Normal 2 13 3 3 3" xfId="27785" xr:uid="{9680442B-8245-4246-A718-160A9B4BF8B1}"/>
    <cellStyle name="Normal 2 13 3 3 4" xfId="17183" xr:uid="{8323F49B-5484-4FB6-A4F9-5C80BEBC965C}"/>
    <cellStyle name="Normal 2 13 3 4" xfId="9636" xr:uid="{F3E931C3-F020-4CB7-9A99-B88618CE1F14}"/>
    <cellStyle name="Normal 2 13 3 4 2" xfId="29384" xr:uid="{D01D4042-F080-4C53-BD18-CDD381A6175C}"/>
    <cellStyle name="Normal 2 13 3 4 3" xfId="20016" xr:uid="{6DB56589-5B17-4810-8000-63FFF2681DCE}"/>
    <cellStyle name="Normal 2 13 3 5" xfId="23212" xr:uid="{7BF45036-8F2B-49EA-B7BD-11796D6E0761}"/>
    <cellStyle name="Normal 2 13 3 6" xfId="13142" xr:uid="{F3A004A6-7AA8-48A4-9171-2AFF8C2B85B7}"/>
    <cellStyle name="Normal 2 13 4" xfId="2315" xr:uid="{00000000-0005-0000-0000-00008B030000}"/>
    <cellStyle name="Normal 2 13 4 2" xfId="7442" xr:uid="{9FDCFD15-2045-4A73-B622-AAF6F3D2DB93}"/>
    <cellStyle name="Normal 2 13 4 2 2" xfId="27132" xr:uid="{BF7D1718-C9FB-4127-BC76-F04B7B5D282A}"/>
    <cellStyle name="Normal 2 13 4 2 3" xfId="17822" xr:uid="{21DDEA4D-1D09-4C5B-962F-FF6625B56D26}"/>
    <cellStyle name="Normal 2 13 4 3" xfId="10275" xr:uid="{940BD426-6BBD-4FF7-93CB-9B9049819199}"/>
    <cellStyle name="Normal 2 13 4 3 2" xfId="20655" xr:uid="{3E70BC60-4938-42BA-ADAC-D4256578727F}"/>
    <cellStyle name="Normal 2 13 4 4" xfId="23221" xr:uid="{BDD319B5-62A8-4F8E-837C-6526D1A0B017}"/>
    <cellStyle name="Normal 2 13 4 5" xfId="14989" xr:uid="{E57267F2-BDCA-4007-B707-B4B798846748}"/>
    <cellStyle name="Normal 2 13 5" xfId="3919" xr:uid="{AC20E962-BB90-4FD9-AACA-F35BDE47B5CC}"/>
    <cellStyle name="Normal 2 13 5 2" xfId="8751" xr:uid="{B76659DB-71A3-4D9A-81B3-85C900BAE2A4}"/>
    <cellStyle name="Normal 2 13 5 2 2" xfId="28975" xr:uid="{ABE0CF6F-4A69-4581-B8E2-387E2E91F688}"/>
    <cellStyle name="Normal 2 13 5 2 3" xfId="19131" xr:uid="{2EEF2137-3ACA-45D2-BDD9-EC95A5EF6D5A}"/>
    <cellStyle name="Normal 2 13 5 3" xfId="11584" xr:uid="{B612831D-FB7F-41B9-906D-ADCD843F1893}"/>
    <cellStyle name="Normal 2 13 5 3 2" xfId="21964" xr:uid="{E4933414-0080-41AE-BF13-7DEFA8A01D4A}"/>
    <cellStyle name="Normal 2 13 5 4" xfId="24186" xr:uid="{93C18363-F828-42DA-900A-A93383C46AF8}"/>
    <cellStyle name="Normal 2 13 5 5" xfId="16298" xr:uid="{8071185E-916E-422A-8C47-1CEDA5601695}"/>
    <cellStyle name="Normal 2 13 6" xfId="5052" xr:uid="{7B2222A7-5518-4240-ABEF-BB54564377AF}"/>
    <cellStyle name="Normal 2 13 6 2" xfId="28664" xr:uid="{509D706F-B397-497B-B228-7E14A9FD0E9D}"/>
    <cellStyle name="Normal 2 13 6 3" xfId="28526" xr:uid="{995C575B-22C2-4EB5-9366-2DA73AF2183D}"/>
    <cellStyle name="Normal 2 13 6 4" xfId="14348" xr:uid="{B52B2403-5BC0-40BA-9B3C-4D3583CA869C}"/>
    <cellStyle name="Normal 2 13 7" xfId="6801" xr:uid="{51956793-B0A0-42C4-AF73-0CD50D0F0060}"/>
    <cellStyle name="Normal 2 13 7 2" xfId="25837" xr:uid="{B020079B-E1E3-4D6B-892E-4E6785B372D3}"/>
    <cellStyle name="Normal 2 13 7 3" xfId="17181" xr:uid="{6FABBDF4-5A02-47AC-8BBA-64ED8D97D7BD}"/>
    <cellStyle name="Normal 2 13 8" xfId="9634" xr:uid="{29066DE0-0AC4-40A5-A210-1F32B4403DD1}"/>
    <cellStyle name="Normal 2 13 8 2" xfId="20014" xr:uid="{40C4E7B4-633A-405F-98B9-71C300C04F3E}"/>
    <cellStyle name="Normal 2 13 9" xfId="23536" xr:uid="{E3D13D6F-55A0-45A0-8F71-C656C2403A8B}"/>
    <cellStyle name="Normal 2 14" xfId="699" xr:uid="{00000000-0005-0000-0000-000067040000}"/>
    <cellStyle name="Normal 2 14 10" xfId="12497" xr:uid="{E4B5DED5-9547-46A4-84B7-2070BD7594F5}"/>
    <cellStyle name="Normal 2 14 2" xfId="700" xr:uid="{00000000-0005-0000-0000-000068040000}"/>
    <cellStyle name="Normal 2 14 2 2" xfId="5056" xr:uid="{1363D8E9-2358-4A8D-9C52-EE95A4EF83AB}"/>
    <cellStyle name="Normal 2 14 2 2 2" xfId="23646" xr:uid="{858CFCC9-7183-4B2F-B333-E1BC88013BC4}"/>
    <cellStyle name="Normal 2 14 2 2 3" xfId="26029" xr:uid="{40B98B3B-FF7B-495D-BA61-32A07F1C7778}"/>
    <cellStyle name="Normal 2 14 2 2 4" xfId="14352" xr:uid="{AEA686FA-6D4B-45CB-AA24-5FCE2B657FDE}"/>
    <cellStyle name="Normal 2 14 2 3" xfId="6805" xr:uid="{B71CAB16-0D84-48BE-9FE6-E95E192B92BF}"/>
    <cellStyle name="Normal 2 14 2 3 2" xfId="26480" xr:uid="{4F89B049-78E2-40D9-B8C7-1D736BF01293}"/>
    <cellStyle name="Normal 2 14 2 3 3" xfId="17185" xr:uid="{EFE3F972-A6A9-417F-8812-50DAFD47C87F}"/>
    <cellStyle name="Normal 2 14 2 4" xfId="9638" xr:uid="{6CA6BDB9-9B84-4635-8818-F3FF250B3FF6}"/>
    <cellStyle name="Normal 2 14 2 4 2" xfId="20018" xr:uid="{8DA8322E-FA58-48C2-9857-5F86B153E87A}"/>
    <cellStyle name="Normal 2 14 2 5" xfId="24373" xr:uid="{CEF9AF8D-2CF6-4C9A-8003-3940DE7E9F12}"/>
    <cellStyle name="Normal 2 14 2 6" xfId="13678" xr:uid="{174C2A17-2022-4783-8EFD-559BCAD0B7C8}"/>
    <cellStyle name="Normal 2 14 3" xfId="2865" xr:uid="{00000000-0005-0000-0000-000091030000}"/>
    <cellStyle name="Normal 2 14 3 2" xfId="6073" xr:uid="{433CEF8A-6A09-4ED8-AB5B-0926C5EB880D}"/>
    <cellStyle name="Normal 2 14 3 2 2" xfId="28114" xr:uid="{ED8068E4-02E9-4FD7-B3C2-595B9801CF8B}"/>
    <cellStyle name="Normal 2 14 3 2 3" xfId="15529" xr:uid="{FD6EB884-8A67-412A-97AB-66F0E8320116}"/>
    <cellStyle name="Normal 2 14 3 3" xfId="7982" xr:uid="{BA1B966F-DF06-49F3-9029-ABF63BD6DC72}"/>
    <cellStyle name="Normal 2 14 3 3 2" xfId="18362" xr:uid="{B5AA080D-5C5E-4BF3-A5AF-C3BA3DFBB6E8}"/>
    <cellStyle name="Normal 2 14 3 4" xfId="10815" xr:uid="{08498F0A-B8A9-456B-824D-8206B1236DB3}"/>
    <cellStyle name="Normal 2 14 3 4 2" xfId="21195" xr:uid="{49E6165B-1E45-482D-A6DA-B1691A0050C5}"/>
    <cellStyle name="Normal 2 14 3 5" xfId="23790" xr:uid="{D5072974-2C03-4927-BE24-8778772FACC3}"/>
    <cellStyle name="Normal 2 14 3 6" xfId="13350" xr:uid="{7CB9BDEC-71AE-46E8-AC9D-08D2EC46FF1D}"/>
    <cellStyle name="Normal 2 14 4" xfId="2265" xr:uid="{00000000-0005-0000-0000-00008F030000}"/>
    <cellStyle name="Normal 2 14 4 2" xfId="7392" xr:uid="{0B907001-6677-447A-A6C2-0B09DF739454}"/>
    <cellStyle name="Normal 2 14 4 2 2" xfId="28253" xr:uid="{C0F8C62A-F16A-4B3C-AF8B-30750ECC8415}"/>
    <cellStyle name="Normal 2 14 4 2 3" xfId="17772" xr:uid="{3C0F6D6B-5410-44C0-A2DB-223EC0D3F1BC}"/>
    <cellStyle name="Normal 2 14 4 3" xfId="10225" xr:uid="{08302955-BB10-41D8-909E-3E8424E9FBB3}"/>
    <cellStyle name="Normal 2 14 4 3 2" xfId="20605" xr:uid="{3013B32C-E195-4AA3-8280-F836F29D0E34}"/>
    <cellStyle name="Normal 2 14 4 4" xfId="23519" xr:uid="{C86BF460-B055-49D0-BA39-328E04DA1CEE}"/>
    <cellStyle name="Normal 2 14 4 5" xfId="14939" xr:uid="{355B811E-59FE-40CC-B377-45F176EF503D}"/>
    <cellStyle name="Normal 2 14 5" xfId="3808" xr:uid="{D9DAA485-8357-442D-9B98-92C0F260699D}"/>
    <cellStyle name="Normal 2 14 5 2" xfId="8643" xr:uid="{FFA257BC-0620-463A-8892-FF98F7E2FEA9}"/>
    <cellStyle name="Normal 2 14 5 2 2" xfId="19023" xr:uid="{C254367F-4AEE-4169-94FB-52330374D4F4}"/>
    <cellStyle name="Normal 2 14 5 3" xfId="11476" xr:uid="{CC096F01-573E-4C8E-A134-F943EA1CE1B8}"/>
    <cellStyle name="Normal 2 14 5 3 2" xfId="21856" xr:uid="{440DB34D-A26C-498E-BEAB-741B827F6018}"/>
    <cellStyle name="Normal 2 14 5 4" xfId="26722" xr:uid="{72278402-EFDA-4577-8A0D-2FF38D6C0467}"/>
    <cellStyle name="Normal 2 14 5 5" xfId="16190" xr:uid="{23538F8E-01F0-4BE4-968D-C2682A3143FB}"/>
    <cellStyle name="Normal 2 14 6" xfId="5055" xr:uid="{003AE1A6-2D71-41E4-8367-493182C6B595}"/>
    <cellStyle name="Normal 2 14 6 2" xfId="14351" xr:uid="{5DC8EE2A-B3AE-479B-8C67-FF5DB3DD5D9A}"/>
    <cellStyle name="Normal 2 14 7" xfId="6804" xr:uid="{BFD99BEB-92C6-46EC-A90C-D7FFF9A4A6DD}"/>
    <cellStyle name="Normal 2 14 7 2" xfId="17184" xr:uid="{C535D681-CD2F-4176-A2D3-4607F3A12937}"/>
    <cellStyle name="Normal 2 14 8" xfId="9637" xr:uid="{4CC85F6F-785C-4071-B5FD-E355E9959BC3}"/>
    <cellStyle name="Normal 2 14 8 2" xfId="20017" xr:uid="{245A27DE-B47D-4235-8FF5-2773DE19B130}"/>
    <cellStyle name="Normal 2 14 9" xfId="25427" xr:uid="{55DD9E7F-4A86-4C45-BB96-9BFBCE3F7FCB}"/>
    <cellStyle name="Normal 2 15" xfId="701" xr:uid="{00000000-0005-0000-0000-000069040000}"/>
    <cellStyle name="Normal 2 15 2" xfId="702" xr:uid="{00000000-0005-0000-0000-00006A040000}"/>
    <cellStyle name="Normal 2 15 2 2" xfId="5058" xr:uid="{2BFEB100-9E5C-4387-B323-D67574CF9B7E}"/>
    <cellStyle name="Normal 2 15 2 2 2" xfId="26554" xr:uid="{A2B43DCB-B00A-482D-A40B-EE72A1E43D53}"/>
    <cellStyle name="Normal 2 15 2 2 3" xfId="14354" xr:uid="{3D68C065-92F3-43AB-99E1-4F65DB8487D7}"/>
    <cellStyle name="Normal 2 15 2 3" xfId="6807" xr:uid="{7B49F8A6-84DA-45DA-9ABE-2256DFC46515}"/>
    <cellStyle name="Normal 2 15 2 3 2" xfId="17187" xr:uid="{CAA3F761-7097-401C-A1B3-3B23208D0B9D}"/>
    <cellStyle name="Normal 2 15 2 4" xfId="9640" xr:uid="{5527F7A9-E05B-4E2E-9705-E11411FA6C58}"/>
    <cellStyle name="Normal 2 15 2 4 2" xfId="20020" xr:uid="{7503549F-4A4C-4279-AD31-4F76F925ABC4}"/>
    <cellStyle name="Normal 2 15 2 5" xfId="22892" xr:uid="{39EF4E33-F99E-4775-AB98-C096AB7B8D4D}"/>
    <cellStyle name="Normal 2 15 2 6" xfId="13353" xr:uid="{31590658-156D-4AB2-BE37-F7F99165142D}"/>
    <cellStyle name="Normal 2 15 3" xfId="5057" xr:uid="{2CBAD390-B99A-43FD-9248-D8EFF22F6AC0}"/>
    <cellStyle name="Normal 2 15 3 2" xfId="25722" xr:uid="{6A9C28D9-3083-46F9-BD79-130EB0FE65BE}"/>
    <cellStyle name="Normal 2 15 3 3" xfId="27308" xr:uid="{74C16C77-A14C-43B2-98C1-C7ADD053C533}"/>
    <cellStyle name="Normal 2 15 3 4" xfId="14353" xr:uid="{5D2F0C45-D806-4776-8CAB-00970BA81410}"/>
    <cellStyle name="Normal 2 15 4" xfId="6806" xr:uid="{6D31F998-186C-4A82-B044-AB8AC20D8683}"/>
    <cellStyle name="Normal 2 15 4 2" xfId="25634" xr:uid="{91E43EBE-1915-4800-B7E0-94D2E29B09F0}"/>
    <cellStyle name="Normal 2 15 4 3" xfId="17186" xr:uid="{623333CB-EDDB-4765-A904-CE9FBC3BF16B}"/>
    <cellStyle name="Normal 2 15 5" xfId="9639" xr:uid="{B7199FFC-96E7-4347-B276-3A7FC63208A7}"/>
    <cellStyle name="Normal 2 15 5 2" xfId="20019" xr:uid="{95357289-5930-45E0-BAB5-2E572F5D4028}"/>
    <cellStyle name="Normal 2 15 6" xfId="24644" xr:uid="{228E92B8-911F-4BEC-90AB-1F2260168AC5}"/>
    <cellStyle name="Normal 2 15 7" xfId="12655" xr:uid="{5EFFA12E-06D8-49A5-8274-9AAF4DD80AA9}"/>
    <cellStyle name="Normal 2 16" xfId="703" xr:uid="{00000000-0005-0000-0000-00006B040000}"/>
    <cellStyle name="Normal 2 16 2" xfId="5059" xr:uid="{51280BA4-E357-4EC2-9A34-789C36438E69}"/>
    <cellStyle name="Normal 2 16 2 2" xfId="25752" xr:uid="{CCCD803B-7AE1-4D41-ABE9-B9F6DA72F6FB}"/>
    <cellStyle name="Normal 2 16 2 3" xfId="14355" xr:uid="{8F0649BB-FB29-4495-8867-9DADDE3172C1}"/>
    <cellStyle name="Normal 2 16 3" xfId="6808" xr:uid="{4AF8C3FB-1633-48BC-AC40-61D949CAD707}"/>
    <cellStyle name="Normal 2 16 3 2" xfId="25304" xr:uid="{5BB29FFF-05A9-49BD-9902-2A0D82D89346}"/>
    <cellStyle name="Normal 2 16 3 3" xfId="17188" xr:uid="{A72A8BC0-DA84-4C90-9A1A-1B149D8DB9CF}"/>
    <cellStyle name="Normal 2 16 4" xfId="9641" xr:uid="{7769E6A8-C929-46BD-9D9B-0CE77F82B4BD}"/>
    <cellStyle name="Normal 2 16 4 2" xfId="20021" xr:uid="{1B964D72-BC3E-4B50-B774-79758B8AF137}"/>
    <cellStyle name="Normal 2 16 5" xfId="25116" xr:uid="{39C6474D-79C0-4B4E-B2DD-74132C6BA907}"/>
    <cellStyle name="Normal 2 16 6" xfId="12814" xr:uid="{6C7A0E04-A236-4994-AD69-90C1FC6ADB2C}"/>
    <cellStyle name="Normal 2 17" xfId="704" xr:uid="{00000000-0005-0000-0000-00006C040000}"/>
    <cellStyle name="Normal 2 17 2" xfId="6809" xr:uid="{1585CA1A-B0BC-44CA-B92E-8C4A5C1CAD0A}"/>
    <cellStyle name="Normal 2 17 2 2" xfId="24635" xr:uid="{3ED16BA5-56C6-4154-967B-867B46BD49CE}"/>
    <cellStyle name="Normal 2 17 2 3" xfId="17189" xr:uid="{568842C7-4E9D-4D74-8F9A-50A419319891}"/>
    <cellStyle name="Normal 2 17 3" xfId="9642" xr:uid="{68A23A47-558E-4E49-9C63-20825D5B2438}"/>
    <cellStyle name="Normal 2 17 3 2" xfId="22673" xr:uid="{B1FAF7FF-9E8C-4DA4-A408-DDB7E7A7F771}"/>
    <cellStyle name="Normal 2 17 3 3" xfId="20022" xr:uid="{E61D0583-2D14-4241-9338-5AB767513FAC}"/>
    <cellStyle name="Normal 2 17 4" xfId="22654" xr:uid="{2D14B024-0C15-4849-A1C9-CC6835BF0F10}"/>
    <cellStyle name="Normal 2 17 5" xfId="25999" xr:uid="{48156FCF-7B74-410D-844E-48DE9A4DB097}"/>
    <cellStyle name="Normal 2 17 6" xfId="14356" xr:uid="{0FDB1D7D-3738-4279-AFC1-D13102CF7782}"/>
    <cellStyle name="Normal 2 18" xfId="3778" xr:uid="{687AD789-15F4-45FC-8C5E-5A0C50946765}"/>
    <cellStyle name="Normal 2 18 2" xfId="8618" xr:uid="{D0E1F64E-A739-4764-9D73-CF87B51A5F00}"/>
    <cellStyle name="Normal 2 18 2 2" xfId="25820" xr:uid="{BEE5FA88-0071-4F52-8AB1-13C8648A6374}"/>
    <cellStyle name="Normal 2 18 2 3" xfId="18998" xr:uid="{F51F4F5B-90B2-4451-9A34-FF469B481271}"/>
    <cellStyle name="Normal 2 18 2 4" xfId="31000" xr:uid="{F18E5E9C-D8D8-4F69-9CEA-1EB84E6CB813}"/>
    <cellStyle name="Normal 2 18 2 5" xfId="30915" xr:uid="{C8A5B2B3-A9B4-4CC3-9248-93D24488B8AF}"/>
    <cellStyle name="Normal 2 18 3" xfId="11451" xr:uid="{CDA90886-5D08-49E0-9163-5C00974CD9B6}"/>
    <cellStyle name="Normal 2 18 3 2" xfId="24300" xr:uid="{0C326032-0FD6-4917-9657-495AC37DBBE3}"/>
    <cellStyle name="Normal 2 18 3 3" xfId="21831" xr:uid="{8A722C41-4A34-4A02-A2B3-53A584E5910E}"/>
    <cellStyle name="Normal 2 18 4" xfId="25128" xr:uid="{BA8BD175-2F83-4035-AE66-B7D2C8E6709A}"/>
    <cellStyle name="Normal 2 18 5" xfId="24075" xr:uid="{FE883123-03AC-49F1-B7FA-8A98A4DAAC28}"/>
    <cellStyle name="Normal 2 18 6" xfId="16165" xr:uid="{184E429F-5396-4319-8D7D-B20F7B31B908}"/>
    <cellStyle name="Normal 2 19" xfId="12345" xr:uid="{2851D229-502A-4D82-8490-01DA0EBA2159}"/>
    <cellStyle name="Normal 2 19 2" xfId="24057" xr:uid="{C9B81072-9CE2-4F0C-B5E2-CE8D5CE0A9C0}"/>
    <cellStyle name="Normal 2 19 3" xfId="24239" xr:uid="{1066F9CC-788C-4F68-89FE-9B9F75C44A5D}"/>
    <cellStyle name="Normal 2 19 4" xfId="25828" xr:uid="{5058E664-5536-45CD-84E0-6FADFD894F75}"/>
    <cellStyle name="Normal 2 19 5" xfId="24508" xr:uid="{D329221E-E5FF-44FA-92BC-FF4B1867B2F5}"/>
    <cellStyle name="Normal 2 19 6" xfId="29616" xr:uid="{903768B7-2C41-46B2-A4D0-9D86B34D41A4}"/>
    <cellStyle name="Normal 2 19 7" xfId="29590" xr:uid="{8AF71700-81D8-4687-AC91-003585AB8325}"/>
    <cellStyle name="Normal 2 19 7 2" xfId="30105" xr:uid="{C4AE6AE8-64C8-4402-93EB-4E613E643CC2}"/>
    <cellStyle name="Normal 2 19 8" xfId="31111" xr:uid="{AD9EAF03-CE2E-4033-B917-F2FC89D9335A}"/>
    <cellStyle name="Normal 2 19 8 2" xfId="31694" xr:uid="{E7154EF1-2601-4A7C-8056-AA513484E4A7}"/>
    <cellStyle name="Normal 2 2" xfId="705" xr:uid="{00000000-0005-0000-0000-00006D040000}"/>
    <cellStyle name="Normal 2 2 10" xfId="706" xr:uid="{00000000-0005-0000-0000-00006E040000}"/>
    <cellStyle name="Normal 2 2 10 10" xfId="9644" xr:uid="{AA7C8D4E-8A4E-47BF-9CCA-4873F35B795C}"/>
    <cellStyle name="Normal 2 2 10 10 2" xfId="20024" xr:uid="{98345C2A-DAC5-4825-A0A8-021C089C2AF2}"/>
    <cellStyle name="Normal 2 2 10 11" xfId="24551" xr:uid="{505E598B-1912-43BF-8BA3-279748371E41}"/>
    <cellStyle name="Normal 2 2 10 12" xfId="12550" xr:uid="{69C35B79-29A5-43FB-862C-7335567D3235}"/>
    <cellStyle name="Normal 2 2 10 2" xfId="707" xr:uid="{00000000-0005-0000-0000-00006F040000}"/>
    <cellStyle name="Normal 2 2 10 2 2" xfId="708" xr:uid="{00000000-0005-0000-0000-000070040000}"/>
    <cellStyle name="Normal 2 2 10 2 2 2" xfId="5063" xr:uid="{E5DB27A1-F095-4B0D-B1FE-17B19E42AD2F}"/>
    <cellStyle name="Normal 2 2 10 2 2 2 2" xfId="24799" xr:uid="{FBA8B858-5805-4A81-83DE-365226052A35}"/>
    <cellStyle name="Normal 2 2 10 2 2 2 3" xfId="25899" xr:uid="{00543A6A-1BC8-44D0-9D96-E92831C3A63A}"/>
    <cellStyle name="Normal 2 2 10 2 2 2 4" xfId="14360" xr:uid="{F19CDEC1-13FD-4EE2-ADEF-DEEB1E15C467}"/>
    <cellStyle name="Normal 2 2 10 2 2 3" xfId="6813" xr:uid="{99174851-CC96-4A4C-91C6-5EB30DC24C04}"/>
    <cellStyle name="Normal 2 2 10 2 2 3 2" xfId="27578" xr:uid="{AF3C2EFA-9EB6-4B79-9DA5-FC9B9457BE6D}"/>
    <cellStyle name="Normal 2 2 10 2 2 3 3" xfId="27903" xr:uid="{BA4D5C2E-54AF-42B6-B1E0-A312C4F38B4D}"/>
    <cellStyle name="Normal 2 2 10 2 2 3 4" xfId="17193" xr:uid="{7F1932C3-573D-48A4-9694-EF8B0597E5E4}"/>
    <cellStyle name="Normal 2 2 10 2 2 4" xfId="9646" xr:uid="{2B8E2916-1FAD-4174-93AD-4FDDE1DA699C}"/>
    <cellStyle name="Normal 2 2 10 2 2 4 2" xfId="29385" xr:uid="{D9B05DEC-3C44-4ABB-92C4-B01E058A307D}"/>
    <cellStyle name="Normal 2 2 10 2 2 4 3" xfId="20026" xr:uid="{E1D17510-D4F8-4DF8-9C86-54A85495661A}"/>
    <cellStyle name="Normal 2 2 10 2 2 5" xfId="24648" xr:uid="{2863DE93-E0E9-4DCA-A783-915B8B2D6A3A}"/>
    <cellStyle name="Normal 2 2 10 2 2 6" xfId="13679" xr:uid="{DA987683-831F-4677-BAD2-DC6A81293BDA}"/>
    <cellStyle name="Normal 2 2 10 2 3" xfId="2716" xr:uid="{00000000-0005-0000-0000-000099030000}"/>
    <cellStyle name="Normal 2 2 10 2 3 2" xfId="5934" xr:uid="{107F8361-8D14-48E4-B386-6681F6985830}"/>
    <cellStyle name="Normal 2 2 10 2 3 2 2" xfId="27979" xr:uid="{439563EB-CDA5-4BE7-8F09-47FBE716BB3B}"/>
    <cellStyle name="Normal 2 2 10 2 3 2 3" xfId="15387" xr:uid="{AB8BAA13-0168-4B0A-A122-BEA762FA4220}"/>
    <cellStyle name="Normal 2 2 10 2 3 3" xfId="7840" xr:uid="{63CB1A3F-51C9-40AA-BDFC-374A71D849BD}"/>
    <cellStyle name="Normal 2 2 10 2 3 3 2" xfId="18220" xr:uid="{E506574E-4CD6-4127-960A-7E103336C974}"/>
    <cellStyle name="Normal 2 2 10 2 3 4" xfId="10673" xr:uid="{09130169-8034-4D96-85F9-4356246BFE9D}"/>
    <cellStyle name="Normal 2 2 10 2 3 4 2" xfId="21053" xr:uid="{1F5D3BB1-A60B-4476-8120-9E675D91B416}"/>
    <cellStyle name="Normal 2 2 10 2 3 5" xfId="25025" xr:uid="{4FFB09B8-3AF9-4044-A95D-D1F4BFC266C5}"/>
    <cellStyle name="Normal 2 2 10 2 3 6" xfId="13144" xr:uid="{88DEC1F8-E74A-47F2-B634-04FE49086530}"/>
    <cellStyle name="Normal 2 2 10 2 4" xfId="4153" xr:uid="{E764446D-83C9-4004-865D-359BF5B5F454}"/>
    <cellStyle name="Normal 2 2 10 2 4 2" xfId="8925" xr:uid="{13B6B776-8552-4F27-A149-221E36F04BD2}"/>
    <cellStyle name="Normal 2 2 10 2 4 2 2" xfId="29024" xr:uid="{68438DB2-A994-485C-B68E-63993A56C537}"/>
    <cellStyle name="Normal 2 2 10 2 4 2 3" xfId="19305" xr:uid="{B3CE92A7-987B-4043-8629-8C2E39A98538}"/>
    <cellStyle name="Normal 2 2 10 2 4 3" xfId="11758" xr:uid="{D0E1A260-329B-4663-B10B-AA9B56A80EFF}"/>
    <cellStyle name="Normal 2 2 10 2 4 3 2" xfId="22138" xr:uid="{B6CF3B47-D87D-45BB-87DF-85B77E70452A}"/>
    <cellStyle name="Normal 2 2 10 2 4 4" xfId="22991" xr:uid="{938AAFBC-6206-4672-B3C4-A0BA08185F9C}"/>
    <cellStyle name="Normal 2 2 10 2 4 5" xfId="16472" xr:uid="{90BFF79D-AAD0-4A91-BEBE-C3458FE2D30F}"/>
    <cellStyle name="Normal 2 2 10 2 5" xfId="5062" xr:uid="{7C5CCD42-756E-44AA-B35D-0888BE67E4DC}"/>
    <cellStyle name="Normal 2 2 10 2 5 2" xfId="26498" xr:uid="{8B0F7587-3D90-44A9-9D4E-94008281CF70}"/>
    <cellStyle name="Normal 2 2 10 2 5 3" xfId="14359" xr:uid="{6BB59D92-C073-4562-AF8F-C02AD369E213}"/>
    <cellStyle name="Normal 2 2 10 2 6" xfId="6812" xr:uid="{064FAEDA-6750-41CD-8BA4-6A0D5049602B}"/>
    <cellStyle name="Normal 2 2 10 2 6 2" xfId="17192" xr:uid="{837E47D0-0D94-4D5F-8367-141ABA0D4D67}"/>
    <cellStyle name="Normal 2 2 10 2 7" xfId="9645" xr:uid="{1E27734E-7094-4271-96C0-49C3F5B2DE9F}"/>
    <cellStyle name="Normal 2 2 10 2 7 2" xfId="20025" xr:uid="{81815907-AA58-4EF1-B4BC-87EBA1A0663F}"/>
    <cellStyle name="Normal 2 2 10 2 8" xfId="24487" xr:uid="{B0AB4854-A5AA-4971-A35C-FD6795C66512}"/>
    <cellStyle name="Normal 2 2 10 2 9" xfId="12708" xr:uid="{443C35AA-3E7C-4729-9C69-8DD456AB955A}"/>
    <cellStyle name="Normal 2 2 10 3" xfId="709" xr:uid="{00000000-0005-0000-0000-000071040000}"/>
    <cellStyle name="Normal 2 2 10 3 2" xfId="4451" xr:uid="{42C8B070-231B-4968-AE45-24977E7CDEBF}"/>
    <cellStyle name="Normal 2 2 10 3 2 2" xfId="9223" xr:uid="{B3100822-4B11-4BA9-940F-F2078324B99E}"/>
    <cellStyle name="Normal 2 2 10 3 2 2 2" xfId="29216" xr:uid="{398D0ABA-3928-427C-8C30-89730A5D7A3C}"/>
    <cellStyle name="Normal 2 2 10 3 2 2 3" xfId="19603" xr:uid="{AD153CD0-B2EC-4F34-96CD-AC815A48A242}"/>
    <cellStyle name="Normal 2 2 10 3 2 3" xfId="12056" xr:uid="{2B843B58-7B92-4A52-B7B1-0B052D6B6194}"/>
    <cellStyle name="Normal 2 2 10 3 2 3 2" xfId="22436" xr:uid="{3AD3D460-9B74-4C95-B9E1-A22A6F72193D}"/>
    <cellStyle name="Normal 2 2 10 3 2 4" xfId="23108" xr:uid="{6419FB7A-3DCF-4E03-99E4-C92D33E270D2}"/>
    <cellStyle name="Normal 2 2 10 3 2 5" xfId="16770" xr:uid="{57F08712-9C9F-4D18-8F3C-BB0511D0669C}"/>
    <cellStyle name="Normal 2 2 10 3 3" xfId="5064" xr:uid="{4A72CBA2-F61E-430F-AD4A-4CD853A42699}"/>
    <cellStyle name="Normal 2 2 10 3 3 2" xfId="26779" xr:uid="{F84AF31A-FE99-4562-B39C-4E385FDC17F3}"/>
    <cellStyle name="Normal 2 2 10 3 3 3" xfId="27557" xr:uid="{44CDE390-F64D-4A78-A0D1-B0C47C36573E}"/>
    <cellStyle name="Normal 2 2 10 3 3 4" xfId="14361" xr:uid="{2E7DDF77-9C26-42DB-8D72-47296D039541}"/>
    <cellStyle name="Normal 2 2 10 3 4" xfId="6814" xr:uid="{9D5CA963-1CB6-4841-BECA-773E3EF2CAA0}"/>
    <cellStyle name="Normal 2 2 10 3 4 2" xfId="26617" xr:uid="{789273C5-3E89-4F22-BC58-9FB25ED07422}"/>
    <cellStyle name="Normal 2 2 10 3 4 3" xfId="27221" xr:uid="{CF839B75-0BF5-4802-B3D9-B5A7B178CBC5}"/>
    <cellStyle name="Normal 2 2 10 3 4 4" xfId="17194" xr:uid="{ED4B26D7-2591-4F59-88AA-D0D54072C88D}"/>
    <cellStyle name="Normal 2 2 10 3 5" xfId="9647" xr:uid="{9019F8E2-FD32-4731-A2A8-6681B973D239}"/>
    <cellStyle name="Normal 2 2 10 3 5 2" xfId="29386" xr:uid="{65370D3C-9EB5-4761-8E5F-554AF99B3F9B}"/>
    <cellStyle name="Normal 2 2 10 3 5 3" xfId="20027" xr:uid="{BA430A4F-FF72-4303-9A89-E1A48B406065}"/>
    <cellStyle name="Normal 2 2 10 3 6" xfId="24517" xr:uid="{49067D6F-8843-4DD1-BAE8-7FA2BF07E820}"/>
    <cellStyle name="Normal 2 2 10 3 7" xfId="13680" xr:uid="{6339AC71-D4C9-41B9-A9DB-829F6C8BF374}"/>
    <cellStyle name="Normal 2 2 10 4" xfId="710" xr:uid="{00000000-0005-0000-0000-000072040000}"/>
    <cellStyle name="Normal 2 2 10 4 2" xfId="5065" xr:uid="{43FAF4F6-5944-411B-9C6E-4A883C4EBCCF}"/>
    <cellStyle name="Normal 2 2 10 4 2 2" xfId="24152" xr:uid="{0FF8B60A-773E-488B-9CA4-80B69D49D6F0}"/>
    <cellStyle name="Normal 2 2 10 4 2 3" xfId="28726" xr:uid="{0044B5AD-CC47-4AD7-9BAC-85830A68790F}"/>
    <cellStyle name="Normal 2 2 10 4 2 4" xfId="14362" xr:uid="{63833D4F-15C8-4AB3-85D1-56CFFDC43AAB}"/>
    <cellStyle name="Normal 2 2 10 4 3" xfId="6815" xr:uid="{6F8A17C8-5B7C-4D0A-89CE-3313691FEA10}"/>
    <cellStyle name="Normal 2 2 10 4 3 2" xfId="28597" xr:uid="{A29D8535-73B2-441D-AB06-3782139610D9}"/>
    <cellStyle name="Normal 2 2 10 4 3 3" xfId="17195" xr:uid="{BF3BCAE3-A914-4FAF-8660-894DFDDE4948}"/>
    <cellStyle name="Normal 2 2 10 4 4" xfId="9648" xr:uid="{F6AF43C2-38D3-4B63-9AFB-550F9CC18867}"/>
    <cellStyle name="Normal 2 2 10 4 4 2" xfId="20028" xr:uid="{0C94FB6B-3908-46B9-B035-AA01DE88862A}"/>
    <cellStyle name="Normal 2 2 10 4 5" xfId="24026" xr:uid="{EDDD3FD3-3F21-4BBB-A21E-5363C936A286}"/>
    <cellStyle name="Normal 2 2 10 4 6" xfId="13406" xr:uid="{52461BEE-55D6-4F43-9398-5A297151B16A}"/>
    <cellStyle name="Normal 2 2 10 5" xfId="2564" xr:uid="{00000000-0005-0000-0000-00009C030000}"/>
    <cellStyle name="Normal 2 2 10 5 2" xfId="5833" xr:uid="{F90F4BDD-8B44-417F-9C44-F07B562A1590}"/>
    <cellStyle name="Normal 2 2 10 5 2 2" xfId="26792" xr:uid="{C347E35F-955F-4394-8027-29A455EB4226}"/>
    <cellStyle name="Normal 2 2 10 5 2 3" xfId="15236" xr:uid="{8D2EC9C0-8C74-410D-8868-1302CCCBA839}"/>
    <cellStyle name="Normal 2 2 10 5 3" xfId="7689" xr:uid="{FAD042E3-0A5D-44D0-9B55-4A5BF2609101}"/>
    <cellStyle name="Normal 2 2 10 5 3 2" xfId="18069" xr:uid="{80FFC775-E0A3-405C-9250-A0FE081BCED3}"/>
    <cellStyle name="Normal 2 2 10 5 4" xfId="10522" xr:uid="{271EE65C-4308-4093-A0CA-EBD53146ED2E}"/>
    <cellStyle name="Normal 2 2 10 5 4 2" xfId="20902" xr:uid="{957E9CC8-329E-4D48-BD47-CE43D3C79F5C}"/>
    <cellStyle name="Normal 2 2 10 5 5" xfId="22943" xr:uid="{7FF42F5A-F766-492C-B313-F86840EA921E}"/>
    <cellStyle name="Normal 2 2 10 5 6" xfId="12952" xr:uid="{AFEA08B3-64BD-49F2-A894-F862B4F7670C}"/>
    <cellStyle name="Normal 2 2 10 6" xfId="2316" xr:uid="{00000000-0005-0000-0000-000096030000}"/>
    <cellStyle name="Normal 2 2 10 6 2" xfId="7443" xr:uid="{49339BE6-5FE9-42AE-9BC6-6DD209B051E8}"/>
    <cellStyle name="Normal 2 2 10 6 2 2" xfId="27931" xr:uid="{7D37FA61-88A9-417F-9E00-1067742685F6}"/>
    <cellStyle name="Normal 2 2 10 6 2 3" xfId="17823" xr:uid="{8BA1A808-3FDE-44C7-9142-154BE5F5E6B6}"/>
    <cellStyle name="Normal 2 2 10 6 3" xfId="10276" xr:uid="{2A7065D5-296E-44B5-86F3-53A1D5651C31}"/>
    <cellStyle name="Normal 2 2 10 6 3 2" xfId="20656" xr:uid="{0CDD9D9A-C9E9-419B-BFC8-FB6779F563E0}"/>
    <cellStyle name="Normal 2 2 10 6 4" xfId="24890" xr:uid="{946DE919-8989-49F0-8624-F124357DCEE6}"/>
    <cellStyle name="Normal 2 2 10 6 5" xfId="14990" xr:uid="{A42EDF13-7335-4FE4-9A95-547834990660}"/>
    <cellStyle name="Normal 2 2 10 7" xfId="3921" xr:uid="{498F4368-C384-4172-A5C5-389852219A0E}"/>
    <cellStyle name="Normal 2 2 10 7 2" xfId="8753" xr:uid="{7A29565A-49DE-496F-9B46-A14210F21EEC}"/>
    <cellStyle name="Normal 2 2 10 7 2 2" xfId="19133" xr:uid="{62EC0076-2ADE-4D86-9020-4C074AF71ABC}"/>
    <cellStyle name="Normal 2 2 10 7 3" xfId="11586" xr:uid="{0B8A006D-0451-4A93-A9DD-3B02EF3D4ED5}"/>
    <cellStyle name="Normal 2 2 10 7 3 2" xfId="21966" xr:uid="{1E17511E-8D69-4181-BF2A-8594B5C37FFA}"/>
    <cellStyle name="Normal 2 2 10 7 4" xfId="26886" xr:uid="{EE14755E-4017-4A11-B3B3-C3690CBE6087}"/>
    <cellStyle name="Normal 2 2 10 7 5" xfId="16300" xr:uid="{774583A9-CB71-49DF-9DC4-54BB1C00CF1D}"/>
    <cellStyle name="Normal 2 2 10 8" xfId="5061" xr:uid="{9A8CA319-5397-4A04-92EC-15A8A45212D4}"/>
    <cellStyle name="Normal 2 2 10 8 2" xfId="14358" xr:uid="{C8D3DA57-87D8-4704-97B7-6849991807F7}"/>
    <cellStyle name="Normal 2 2 10 9" xfId="6811" xr:uid="{6AB13237-9298-49AB-B12E-5BEA92D8EA25}"/>
    <cellStyle name="Normal 2 2 10 9 2" xfId="17191" xr:uid="{54002836-6CE1-4C08-BFD8-E939A1F4DFF9}"/>
    <cellStyle name="Normal 2 2 11" xfId="711" xr:uid="{00000000-0005-0000-0000-000073040000}"/>
    <cellStyle name="Normal 2 2 11 10" xfId="24715" xr:uid="{F360E3F7-4553-4010-BCA7-6D1AE9B901A1}"/>
    <cellStyle name="Normal 2 2 11 11" xfId="12551" xr:uid="{0081C13F-8DD0-413F-9503-D5C8BA41F1B0}"/>
    <cellStyle name="Normal 2 2 11 2" xfId="712" xr:uid="{00000000-0005-0000-0000-000074040000}"/>
    <cellStyle name="Normal 2 2 11 2 2" xfId="3146" xr:uid="{00000000-0005-0000-0000-00009F030000}"/>
    <cellStyle name="Normal 2 2 11 2 2 2" xfId="6204" xr:uid="{FF317ED0-C3C5-4BBA-96D4-A4FA9F71D13C}"/>
    <cellStyle name="Normal 2 2 11 2 2 2 2" xfId="26613" xr:uid="{C3C86F65-1009-45B4-ADDC-6A57ED7AC03D}"/>
    <cellStyle name="Normal 2 2 11 2 2 2 3" xfId="27336" xr:uid="{6C543D13-686B-42FE-9BED-916A8DF160CA}"/>
    <cellStyle name="Normal 2 2 11 2 2 2 4" xfId="15773" xr:uid="{F56D3B67-4334-45F9-8EA7-AB3AD0ED3090}"/>
    <cellStyle name="Normal 2 2 11 2 2 3" xfId="8226" xr:uid="{90B187A8-9982-44B7-9857-A6B63355AC82}"/>
    <cellStyle name="Normal 2 2 11 2 2 3 2" xfId="28871" xr:uid="{7EB596B2-7B15-4D64-83F3-AC9014D1750B}"/>
    <cellStyle name="Normal 2 2 11 2 2 3 3" xfId="18606" xr:uid="{8E5CC260-40CB-4E67-9E15-4F95D03C0961}"/>
    <cellStyle name="Normal 2 2 11 2 2 4" xfId="11059" xr:uid="{0C11086F-936F-4562-A968-407CE5092957}"/>
    <cellStyle name="Normal 2 2 11 2 2 4 2" xfId="21439" xr:uid="{ADB81A79-B7E1-43EB-BA27-D0C539476A90}"/>
    <cellStyle name="Normal 2 2 11 2 2 5" xfId="23264" xr:uid="{0F54DA92-1F69-4FE6-B714-AD6A3B712B6E}"/>
    <cellStyle name="Normal 2 2 11 2 2 6" xfId="13681" xr:uid="{66B84033-BF7F-481B-9AFA-9567FEF2CBE8}"/>
    <cellStyle name="Normal 2 2 11 2 3" xfId="4154" xr:uid="{00F1D4EF-91CF-40E8-B6B5-67F1D0D3D9FB}"/>
    <cellStyle name="Normal 2 2 11 2 3 2" xfId="8926" xr:uid="{0790826B-CA55-4CA9-B627-8A167494FAF5}"/>
    <cellStyle name="Normal 2 2 11 2 3 2 2" xfId="29025" xr:uid="{A608EEA1-12E2-4A50-AA92-15B6A6B67A09}"/>
    <cellStyle name="Normal 2 2 11 2 3 2 3" xfId="19306" xr:uid="{EA885710-01F3-4985-8E77-B95014EDAAF3}"/>
    <cellStyle name="Normal 2 2 11 2 3 3" xfId="11759" xr:uid="{858F1373-6516-4269-95EA-069E9EA42B73}"/>
    <cellStyle name="Normal 2 2 11 2 3 3 2" xfId="22139" xr:uid="{5A6A1CE6-03AA-488A-81B0-1F53FD50E577}"/>
    <cellStyle name="Normal 2 2 11 2 3 4" xfId="25219" xr:uid="{530BCB53-2788-48FC-8732-7713CE1DDE0F}"/>
    <cellStyle name="Normal 2 2 11 2 3 5" xfId="16473" xr:uid="{EB502878-9D72-4A66-8CC3-6FE968AF4A80}"/>
    <cellStyle name="Normal 2 2 11 2 4" xfId="5067" xr:uid="{C97103D0-552A-43CA-9D7F-000BE4CCD9EA}"/>
    <cellStyle name="Normal 2 2 11 2 4 2" xfId="27908" xr:uid="{5350DF39-5008-4E85-A8E3-EA51D3E70538}"/>
    <cellStyle name="Normal 2 2 11 2 4 3" xfId="26436" xr:uid="{45D098FC-3762-4A95-8E63-9E90376ED403}"/>
    <cellStyle name="Normal 2 2 11 2 4 4" xfId="14364" xr:uid="{852E6F0C-3895-4C89-86AC-0372EC1A09FB}"/>
    <cellStyle name="Normal 2 2 11 2 5" xfId="6817" xr:uid="{541B02AB-102A-4D2C-B7E2-2CAFA7B83913}"/>
    <cellStyle name="Normal 2 2 11 2 5 2" xfId="27588" xr:uid="{2B54EA2A-F5D7-4647-A3C3-89DA672DC2B2}"/>
    <cellStyle name="Normal 2 2 11 2 5 3" xfId="17197" xr:uid="{F7667B26-C2B3-4730-BA59-8727ECB0A4C1}"/>
    <cellStyle name="Normal 2 2 11 2 6" xfId="9650" xr:uid="{42FEB642-99A6-4F20-9405-ED218DBCD43E}"/>
    <cellStyle name="Normal 2 2 11 2 6 2" xfId="20030" xr:uid="{2D652F2E-72EB-4499-AC69-741A8BA79020}"/>
    <cellStyle name="Normal 2 2 11 2 7" xfId="22927" xr:uid="{9D773C07-20EF-400A-A5CD-96C731A65415}"/>
    <cellStyle name="Normal 2 2 11 2 8" xfId="12709" xr:uid="{557D45CE-8F42-4ABE-9E84-82DBCC416DEF}"/>
    <cellStyle name="Normal 2 2 11 3" xfId="713" xr:uid="{00000000-0005-0000-0000-000075040000}"/>
    <cellStyle name="Normal 2 2 11 3 2" xfId="5068" xr:uid="{0955E37E-640E-43B0-BD50-B8A99418383A}"/>
    <cellStyle name="Normal 2 2 11 3 2 2" xfId="22753" xr:uid="{2BEE5CBA-6AF4-40AF-B0DB-8908603C96C7}"/>
    <cellStyle name="Normal 2 2 11 3 2 3" xfId="27057" xr:uid="{4D557C4E-47EB-4C41-A11C-E40E615CDB78}"/>
    <cellStyle name="Normal 2 2 11 3 2 4" xfId="14365" xr:uid="{4016AE17-1A41-4C9A-98F4-1B4611B620B6}"/>
    <cellStyle name="Normal 2 2 11 3 3" xfId="6818" xr:uid="{00BD513C-FB94-428B-876A-E8EF0C4F55EF}"/>
    <cellStyle name="Normal 2 2 11 3 3 2" xfId="27764" xr:uid="{7ABA0B96-13D5-447B-85CC-329AC2C6D123}"/>
    <cellStyle name="Normal 2 2 11 3 3 3" xfId="26114" xr:uid="{D8E70133-ADC3-46CD-9CF8-B13AD605DBE3}"/>
    <cellStyle name="Normal 2 2 11 3 3 4" xfId="17198" xr:uid="{17775DBB-41D4-400E-94BF-23CFF9786007}"/>
    <cellStyle name="Normal 2 2 11 3 4" xfId="9651" xr:uid="{E8608BBB-BA40-49FE-9FE2-9263E842B72E}"/>
    <cellStyle name="Normal 2 2 11 3 4 2" xfId="27883" xr:uid="{A559915D-1C89-4A10-9523-59AE7D14C0BE}"/>
    <cellStyle name="Normal 2 2 11 3 4 3" xfId="29387" xr:uid="{3F8F59DF-F173-4A24-8C68-4AD13CC6FB4D}"/>
    <cellStyle name="Normal 2 2 11 3 4 4" xfId="20031" xr:uid="{4A8FE24E-E0C9-4A18-A18A-3252FA41CA10}"/>
    <cellStyle name="Normal 2 2 11 3 5" xfId="23890" xr:uid="{A43DAE62-9E93-4920-8A90-84070D82DB45}"/>
    <cellStyle name="Normal 2 2 11 3 6" xfId="26874" xr:uid="{993D1EDA-F7F0-4197-9D42-8112A38CDE4E}"/>
    <cellStyle name="Normal 2 2 11 3 7" xfId="13407" xr:uid="{0077151E-73EA-4320-85DE-C40187F66014}"/>
    <cellStyle name="Normal 2 2 11 4" xfId="2717" xr:uid="{00000000-0005-0000-0000-0000A1030000}"/>
    <cellStyle name="Normal 2 2 11 4 2" xfId="5935" xr:uid="{63E0683B-ACD4-4AA2-90DC-DB6AEBFA2948}"/>
    <cellStyle name="Normal 2 2 11 4 2 2" xfId="26140" xr:uid="{E537ED85-99E9-4A2C-ADE8-0473EAF8C191}"/>
    <cellStyle name="Normal 2 2 11 4 2 3" xfId="15388" xr:uid="{7E1EF9F7-FD04-4E90-BE93-DE2066F7588A}"/>
    <cellStyle name="Normal 2 2 11 4 3" xfId="7841" xr:uid="{FF13673E-D845-4C55-B7C8-00D6EF36B7D1}"/>
    <cellStyle name="Normal 2 2 11 4 3 2" xfId="18221" xr:uid="{D5B33116-A451-467B-9CE8-8F15637E1DCE}"/>
    <cellStyle name="Normal 2 2 11 4 4" xfId="10674" xr:uid="{93731593-600F-4279-9BC7-1C337825ADA4}"/>
    <cellStyle name="Normal 2 2 11 4 4 2" xfId="21054" xr:uid="{86328D34-6873-4657-BB4D-1FF619BF9538}"/>
    <cellStyle name="Normal 2 2 11 4 5" xfId="24615" xr:uid="{FFEC11AB-DB5A-4402-9B21-590F99BB08F6}"/>
    <cellStyle name="Normal 2 2 11 4 6" xfId="13145" xr:uid="{7C3F6871-62B6-4B36-8448-9E73B188E3DE}"/>
    <cellStyle name="Normal 2 2 11 5" xfId="2317" xr:uid="{00000000-0005-0000-0000-00009D030000}"/>
    <cellStyle name="Normal 2 2 11 5 2" xfId="7444" xr:uid="{7A3307D6-3912-4C07-B0F6-72C6E4F3B661}"/>
    <cellStyle name="Normal 2 2 11 5 2 2" xfId="25946" xr:uid="{1FFCC7DB-DE91-465E-A767-AAEF631C5C7D}"/>
    <cellStyle name="Normal 2 2 11 5 2 3" xfId="17824" xr:uid="{D00543A4-5E81-4315-ABFC-3BE08527D330}"/>
    <cellStyle name="Normal 2 2 11 5 3" xfId="10277" xr:uid="{CAE4606C-9F99-412B-B7A9-5DB4111EB00D}"/>
    <cellStyle name="Normal 2 2 11 5 3 2" xfId="20657" xr:uid="{0FF4E45D-E5E1-40C8-B569-7E751AA1A551}"/>
    <cellStyle name="Normal 2 2 11 5 4" xfId="24918" xr:uid="{121CDEFB-55B8-40A6-A06C-5FDF46209248}"/>
    <cellStyle name="Normal 2 2 11 5 5" xfId="14991" xr:uid="{7F643549-6605-400C-8C36-DF20AF78D7FB}"/>
    <cellStyle name="Normal 2 2 11 6" xfId="3922" xr:uid="{B8846A1D-2C16-48D2-8A11-823ADBAB4F28}"/>
    <cellStyle name="Normal 2 2 11 6 2" xfId="8754" xr:uid="{91A10251-2EEC-445C-82E3-E53D5D0CA3A7}"/>
    <cellStyle name="Normal 2 2 11 6 2 2" xfId="28976" xr:uid="{39F5A64B-9A16-4AC9-8402-214E3758C73A}"/>
    <cellStyle name="Normal 2 2 11 6 2 3" xfId="19134" xr:uid="{D8663FF4-7F2C-4388-B7A9-17831C9372D7}"/>
    <cellStyle name="Normal 2 2 11 6 3" xfId="11587" xr:uid="{D8BC32F4-4140-4BD2-BC51-A4794D42B1FF}"/>
    <cellStyle name="Normal 2 2 11 6 3 2" xfId="21967" xr:uid="{4644D31E-EB41-48D5-B4E9-516AFEBE10EF}"/>
    <cellStyle name="Normal 2 2 11 6 4" xfId="27277" xr:uid="{75C8AD18-4AFE-4842-A978-28943ACC31D9}"/>
    <cellStyle name="Normal 2 2 11 6 5" xfId="16301" xr:uid="{8E42CAA9-3BBD-4E3B-9F0B-24760E32739D}"/>
    <cellStyle name="Normal 2 2 11 7" xfId="5066" xr:uid="{B2DA2C86-A69D-4363-A409-5F20A56822C5}"/>
    <cellStyle name="Normal 2 2 11 7 2" xfId="26477" xr:uid="{8DA8B6FD-9B1D-46D4-BB5E-72F6E93EFE7C}"/>
    <cellStyle name="Normal 2 2 11 7 3" xfId="14363" xr:uid="{B631ECBF-56E4-4E7E-A0A4-2E50DFF99648}"/>
    <cellStyle name="Normal 2 2 11 8" xfId="6816" xr:uid="{0A45DC38-A460-417D-B5FF-5914C4641DB3}"/>
    <cellStyle name="Normal 2 2 11 8 2" xfId="17196" xr:uid="{F9AC5293-430A-4340-83DE-C9501E3F8EAB}"/>
    <cellStyle name="Normal 2 2 11 9" xfId="9649" xr:uid="{AEFEC1A8-311C-4583-9866-B998AF29808A}"/>
    <cellStyle name="Normal 2 2 11 9 2" xfId="20029" xr:uid="{36E210C7-88C1-4054-AA67-CA222587FB4B}"/>
    <cellStyle name="Normal 2 2 12" xfId="714" xr:uid="{00000000-0005-0000-0000-000076040000}"/>
    <cellStyle name="Normal 2 2 12 10" xfId="12552" xr:uid="{1065672E-2A58-4FF3-B14F-7A5A656F2C14}"/>
    <cellStyle name="Normal 2 2 12 2" xfId="715" xr:uid="{00000000-0005-0000-0000-000077040000}"/>
    <cellStyle name="Normal 2 2 12 2 2" xfId="2896" xr:uid="{00000000-0005-0000-0000-0000A4030000}"/>
    <cellStyle name="Normal 2 2 12 2 2 2" xfId="6082" xr:uid="{87D14F9D-0490-40A1-B2DF-6C3236D91088}"/>
    <cellStyle name="Normal 2 2 12 2 2 2 2" xfId="27091" xr:uid="{C3153807-B2E2-4D54-8253-7DBAF51F2DE7}"/>
    <cellStyle name="Normal 2 2 12 2 2 2 3" xfId="26699" xr:uid="{C8350D81-427F-46C9-AD88-E335CC47A38B}"/>
    <cellStyle name="Normal 2 2 12 2 2 2 4" xfId="15560" xr:uid="{39752D66-A282-4578-9662-B9863F6E05F0}"/>
    <cellStyle name="Normal 2 2 12 2 2 3" xfId="8013" xr:uid="{0D9E3B43-EDE7-49DA-AC95-C8D84130DC72}"/>
    <cellStyle name="Normal 2 2 12 2 2 3 2" xfId="27685" xr:uid="{AB1AF7C7-2D5A-48E6-8BF5-E5578B2E77B5}"/>
    <cellStyle name="Normal 2 2 12 2 2 3 3" xfId="18393" xr:uid="{1AFB2ABE-54F2-4B73-BE53-A072DAF3C08C}"/>
    <cellStyle name="Normal 2 2 12 2 2 4" xfId="10846" xr:uid="{4AE1C396-5D59-4371-B09F-AFF16EEF18AE}"/>
    <cellStyle name="Normal 2 2 12 2 2 4 2" xfId="21226" xr:uid="{3288323C-DEC5-4597-ACA5-E75281895242}"/>
    <cellStyle name="Normal 2 2 12 2 2 5" xfId="22929" xr:uid="{451C44D4-D385-49D8-8775-BDE566AC57E3}"/>
    <cellStyle name="Normal 2 2 12 2 2 6" xfId="13408" xr:uid="{CD1B9E5A-8689-4A5D-825F-CA09B31EB215}"/>
    <cellStyle name="Normal 2 2 12 2 3" xfId="5070" xr:uid="{E9CA4D25-7E66-4D37-9C3D-EE609FBB5CD4}"/>
    <cellStyle name="Normal 2 2 12 2 3 2" xfId="25613" xr:uid="{C82A4E5B-713A-4F0B-9C44-41515AA8671E}"/>
    <cellStyle name="Normal 2 2 12 2 3 3" xfId="28119" xr:uid="{D1426DE1-404F-476D-AA0E-23A2566C7733}"/>
    <cellStyle name="Normal 2 2 12 2 3 4" xfId="14367" xr:uid="{201E6DFB-DAAA-47D2-93D5-7D35EEF5EE4A}"/>
    <cellStyle name="Normal 2 2 12 2 4" xfId="6820" xr:uid="{9CE24DF9-8A53-40A5-9B9F-A4ED79DBA681}"/>
    <cellStyle name="Normal 2 2 12 2 4 2" xfId="25846" xr:uid="{DB2D1C67-6117-442B-B678-0E475AA7346F}"/>
    <cellStyle name="Normal 2 2 12 2 4 3" xfId="27932" xr:uid="{51025091-3DC7-4B0E-B201-8992EE577B4E}"/>
    <cellStyle name="Normal 2 2 12 2 4 4" xfId="17200" xr:uid="{83106FBE-5519-470B-B973-DC7EFE978364}"/>
    <cellStyle name="Normal 2 2 12 2 5" xfId="9653" xr:uid="{0B7EACDA-BBDF-48E1-8FE2-FC3073D2F396}"/>
    <cellStyle name="Normal 2 2 12 2 5 2" xfId="29388" xr:uid="{EBF4D029-387B-44E3-9D2A-2D2346652B52}"/>
    <cellStyle name="Normal 2 2 12 2 5 3" xfId="20033" xr:uid="{C0C59DC8-A38B-49A7-8B9B-B6BAEE89D21E}"/>
    <cellStyle name="Normal 2 2 12 2 6" xfId="23521" xr:uid="{58EB0826-388D-445A-8CD5-082685758BAB}"/>
    <cellStyle name="Normal 2 2 12 2 7" xfId="12710" xr:uid="{D90D89C1-CD52-404E-8854-9A6CE05D6A25}"/>
    <cellStyle name="Normal 2 2 12 3" xfId="716" xr:uid="{00000000-0005-0000-0000-000078040000}"/>
    <cellStyle name="Normal 2 2 12 3 2" xfId="5071" xr:uid="{3B181DA7-558B-4F08-91C6-2EF108D18741}"/>
    <cellStyle name="Normal 2 2 12 3 2 2" xfId="26075" xr:uid="{DADFDF4C-031A-4E25-9D4F-90085FBCDD66}"/>
    <cellStyle name="Normal 2 2 12 3 2 3" xfId="27301" xr:uid="{7C3C2C6B-A376-4C08-B672-72DD1C6DDA24}"/>
    <cellStyle name="Normal 2 2 12 3 2 4" xfId="14368" xr:uid="{87AA43E2-ABF6-4CF1-95E1-324AB002C98D}"/>
    <cellStyle name="Normal 2 2 12 3 3" xfId="6821" xr:uid="{E2C41153-FFAB-4ED0-AB8B-6014853786DF}"/>
    <cellStyle name="Normal 2 2 12 3 3 2" xfId="27508" xr:uid="{CC38DC81-9159-4D28-B7A4-DAC637FEB901}"/>
    <cellStyle name="Normal 2 2 12 3 3 3" xfId="27087" xr:uid="{7EF38C80-B0D3-4DFD-9A0A-41F57020FEC4}"/>
    <cellStyle name="Normal 2 2 12 3 3 4" xfId="17201" xr:uid="{26E52485-6547-4818-9BE2-E34CFBD2E42B}"/>
    <cellStyle name="Normal 2 2 12 3 4" xfId="9654" xr:uid="{6F87446E-73B0-415B-B3DF-BCDB2932CF02}"/>
    <cellStyle name="Normal 2 2 12 3 4 2" xfId="29389" xr:uid="{E1AB4123-829E-472B-8201-5042441F9D0E}"/>
    <cellStyle name="Normal 2 2 12 3 4 3" xfId="20034" xr:uid="{B5528FC7-B11C-4B89-AD12-5EA5CEA3F156}"/>
    <cellStyle name="Normal 2 2 12 3 5" xfId="23588" xr:uid="{E4661236-05E0-4733-83E4-BF38DCBD5CFB}"/>
    <cellStyle name="Normal 2 2 12 3 6" xfId="13146" xr:uid="{59784323-D983-4403-A797-10888BEA3561}"/>
    <cellStyle name="Normal 2 2 12 4" xfId="2318" xr:uid="{00000000-0005-0000-0000-0000A2030000}"/>
    <cellStyle name="Normal 2 2 12 4 2" xfId="7445" xr:uid="{BC4AB11F-05B5-41C6-848E-34FE761CDCF0}"/>
    <cellStyle name="Normal 2 2 12 4 2 2" xfId="27509" xr:uid="{1D0CBB2E-B506-46BE-9D6B-6EAEAD8F035C}"/>
    <cellStyle name="Normal 2 2 12 4 2 3" xfId="17825" xr:uid="{F50110FA-FA26-4B8F-BD48-D96B1E0B9EFD}"/>
    <cellStyle name="Normal 2 2 12 4 3" xfId="10278" xr:uid="{04089D3B-4538-4C52-A27C-4A9708A69974}"/>
    <cellStyle name="Normal 2 2 12 4 3 2" xfId="20658" xr:uid="{2E0D2A35-A4E4-431F-A576-04C14ABCDA3C}"/>
    <cellStyle name="Normal 2 2 12 4 4" xfId="23710" xr:uid="{93C07792-30FE-4B44-9573-26AEFF3A7BF0}"/>
    <cellStyle name="Normal 2 2 12 4 5" xfId="14992" xr:uid="{51B5B4D7-F9FA-4226-9AA7-18D07081935F}"/>
    <cellStyle name="Normal 2 2 12 5" xfId="3923" xr:uid="{80B48330-8868-42AD-8BDC-4ABE101D7FE5}"/>
    <cellStyle name="Normal 2 2 12 5 2" xfId="8755" xr:uid="{0552D940-71B3-43C0-B2DB-648923AA1A54}"/>
    <cellStyle name="Normal 2 2 12 5 2 2" xfId="28977" xr:uid="{B40DC248-C826-4482-AFB1-2C50FE8E20F9}"/>
    <cellStyle name="Normal 2 2 12 5 2 3" xfId="19135" xr:uid="{0DBB2F03-198E-4EA9-9FCB-52E1EB65A82B}"/>
    <cellStyle name="Normal 2 2 12 5 3" xfId="11588" xr:uid="{F8030501-846D-475A-A3BE-5B1CA040C545}"/>
    <cellStyle name="Normal 2 2 12 5 3 2" xfId="21968" xr:uid="{93B94236-8E68-420A-B001-78A4B3C4C0E4}"/>
    <cellStyle name="Normal 2 2 12 5 4" xfId="23010" xr:uid="{FF2626A7-2135-440A-A877-AEE80954058E}"/>
    <cellStyle name="Normal 2 2 12 5 5" xfId="16302" xr:uid="{E8CC1F3D-DAFB-4840-966E-72DE70B7AF30}"/>
    <cellStyle name="Normal 2 2 12 6" xfId="5069" xr:uid="{084EAE70-9054-40F8-BFE2-D35318827036}"/>
    <cellStyle name="Normal 2 2 12 6 2" xfId="28309" xr:uid="{E571C781-2D2F-4739-921B-7BDC8F0ACB39}"/>
    <cellStyle name="Normal 2 2 12 6 3" xfId="26134" xr:uid="{68DF8A38-4DBF-4086-9398-2C368CB90CBF}"/>
    <cellStyle name="Normal 2 2 12 6 4" xfId="14366" xr:uid="{E415832E-07C5-4280-9D6D-23D0D3FCCF5E}"/>
    <cellStyle name="Normal 2 2 12 7" xfId="6819" xr:uid="{BF3DB480-ACE2-4974-AD3C-1760B38EE11C}"/>
    <cellStyle name="Normal 2 2 12 7 2" xfId="26793" xr:uid="{64BE9471-4482-46F0-B926-F236CF48DE7A}"/>
    <cellStyle name="Normal 2 2 12 7 3" xfId="17199" xr:uid="{CDA13340-5781-4640-96A4-DAC67D8249D7}"/>
    <cellStyle name="Normal 2 2 12 8" xfId="9652" xr:uid="{EC8A2C6E-8145-4C6B-98CD-6625A6067AC5}"/>
    <cellStyle name="Normal 2 2 12 8 2" xfId="20032" xr:uid="{E34FB326-D462-4975-BFF1-2D6B474B3857}"/>
    <cellStyle name="Normal 2 2 12 9" xfId="24819" xr:uid="{92E2412E-AE0B-4E04-8A02-EE933A9D2232}"/>
    <cellStyle name="Normal 2 2 13" xfId="717" xr:uid="{00000000-0005-0000-0000-000079040000}"/>
    <cellStyle name="Normal 2 2 13 10" xfId="12498" xr:uid="{61170B46-1634-41C8-94F6-182BD1D0ECF0}"/>
    <cellStyle name="Normal 2 2 13 2" xfId="3147" xr:uid="{00000000-0005-0000-0000-0000A7030000}"/>
    <cellStyle name="Normal 2 2 13 2 2" xfId="6205" xr:uid="{1BE0B72C-EB5F-4A68-ADBB-776D2ABC6E28}"/>
    <cellStyle name="Normal 2 2 13 2 2 2" xfId="22858" xr:uid="{53D22A31-D144-49D0-91AA-1D8AA931FF1F}"/>
    <cellStyle name="Normal 2 2 13 2 2 3" xfId="26298" xr:uid="{D8911CED-764F-48E2-9168-73042C5D13ED}"/>
    <cellStyle name="Normal 2 2 13 2 2 4" xfId="15774" xr:uid="{E725DF8F-2486-44A0-9DDC-35451486C16E}"/>
    <cellStyle name="Normal 2 2 13 2 3" xfId="8227" xr:uid="{8FE612A1-40D0-4D13-BCB0-0744C78DD892}"/>
    <cellStyle name="Normal 2 2 13 2 3 2" xfId="26185" xr:uid="{06BF066D-2D8C-4346-B71C-B793C1B4A8CB}"/>
    <cellStyle name="Normal 2 2 13 2 3 3" xfId="28872" xr:uid="{8129AB89-2906-47C8-9BA7-89EE51578157}"/>
    <cellStyle name="Normal 2 2 13 2 3 4" xfId="18607" xr:uid="{64C64456-37D7-4EE3-92B2-E77B6817AC99}"/>
    <cellStyle name="Normal 2 2 13 2 4" xfId="11060" xr:uid="{FD08E1CF-839E-4985-96D9-9AA4F72A3267}"/>
    <cellStyle name="Normal 2 2 13 2 4 2" xfId="29475" xr:uid="{038BD399-35D3-48F3-8F87-83353631008F}"/>
    <cellStyle name="Normal 2 2 13 2 4 3" xfId="21440" xr:uid="{535D86DE-691C-4D4C-97D3-6C9A8B1E520E}"/>
    <cellStyle name="Normal 2 2 13 2 5" xfId="25157" xr:uid="{C24663EF-B84A-4159-827E-04DA4C4C0947}"/>
    <cellStyle name="Normal 2 2 13 2 6" xfId="13682" xr:uid="{D7D50C91-20D1-4F4F-B216-79150BA26CFA}"/>
    <cellStyle name="Normal 2 2 13 3" xfId="2715" xr:uid="{00000000-0005-0000-0000-0000A8030000}"/>
    <cellStyle name="Normal 2 2 13 3 2" xfId="5933" xr:uid="{D0C06B45-2A7E-4AB6-A718-198594DC2508}"/>
    <cellStyle name="Normal 2 2 13 3 2 2" xfId="27394" xr:uid="{6491416E-F12A-4584-81F1-655F94FF171F}"/>
    <cellStyle name="Normal 2 2 13 3 2 3" xfId="15386" xr:uid="{ED351527-011C-4C1E-AC63-0808C644313D}"/>
    <cellStyle name="Normal 2 2 13 3 3" xfId="7839" xr:uid="{906AFB7C-6C05-4D62-9036-BCB3EF4B597A}"/>
    <cellStyle name="Normal 2 2 13 3 3 2" xfId="18219" xr:uid="{70736B79-02B6-4245-8B46-CAAAA5DE7056}"/>
    <cellStyle name="Normal 2 2 13 3 4" xfId="10672" xr:uid="{2CB8B3FA-0C80-47EE-9634-14D33F0FA550}"/>
    <cellStyle name="Normal 2 2 13 3 4 2" xfId="21052" xr:uid="{F769EB83-E13C-416F-9B09-5D4D5057E829}"/>
    <cellStyle name="Normal 2 2 13 3 5" xfId="25239" xr:uid="{6C3C5C07-9AFA-4E02-B0A6-FA91BFF57E6E}"/>
    <cellStyle name="Normal 2 2 13 3 6" xfId="13143" xr:uid="{1162147A-342C-4981-8B63-09F1ABF2E97A}"/>
    <cellStyle name="Normal 2 2 13 4" xfId="2266" xr:uid="{00000000-0005-0000-0000-0000A6030000}"/>
    <cellStyle name="Normal 2 2 13 4 2" xfId="7393" xr:uid="{89FD8668-7FA1-4059-9FE1-C4A120F59806}"/>
    <cellStyle name="Normal 2 2 13 4 2 2" xfId="26379" xr:uid="{30E68958-E569-42E9-BA2F-E453205D9189}"/>
    <cellStyle name="Normal 2 2 13 4 2 3" xfId="17773" xr:uid="{C11B38C0-F736-4D86-A774-66F20C82FCF6}"/>
    <cellStyle name="Normal 2 2 13 4 3" xfId="10226" xr:uid="{C380EA43-0880-44F7-916A-3D91415E0C58}"/>
    <cellStyle name="Normal 2 2 13 4 3 2" xfId="20606" xr:uid="{1B250137-71E8-4861-B427-84820C9A4C85}"/>
    <cellStyle name="Normal 2 2 13 4 4" xfId="25247" xr:uid="{0774F863-049F-497C-9A81-59CA0A5BAD79}"/>
    <cellStyle name="Normal 2 2 13 4 5" xfId="14940" xr:uid="{9D586C60-AB7D-471D-9DEB-58BC88B4A903}"/>
    <cellStyle name="Normal 2 2 13 5" xfId="3920" xr:uid="{88D0797E-A6BF-4D0F-A6C0-FD36B77BCA0E}"/>
    <cellStyle name="Normal 2 2 13 5 2" xfId="8752" xr:uid="{03051166-9FC1-44DA-988E-9FADE5847749}"/>
    <cellStyle name="Normal 2 2 13 5 2 2" xfId="19132" xr:uid="{7E7697FE-260A-4D9E-AA2B-095703FCCC3B}"/>
    <cellStyle name="Normal 2 2 13 5 3" xfId="11585" xr:uid="{94226967-A082-4D5A-8487-E119D38878D8}"/>
    <cellStyle name="Normal 2 2 13 5 3 2" xfId="21965" xr:uid="{8E1EFF97-26F7-4B56-B54B-BA8AE98EEF0A}"/>
    <cellStyle name="Normal 2 2 13 5 4" xfId="28464" xr:uid="{C6513DD1-384B-4C82-BAD2-CE01468518F9}"/>
    <cellStyle name="Normal 2 2 13 5 5" xfId="16299" xr:uid="{CE55F6FE-2C4D-414D-8412-7E9EC598D893}"/>
    <cellStyle name="Normal 2 2 13 6" xfId="5072" xr:uid="{B3B3FD30-0DA2-4D0B-90F4-16E1CD25FDF6}"/>
    <cellStyle name="Normal 2 2 13 6 2" xfId="14369" xr:uid="{13419BAA-B656-4198-A9F7-5A4FD8DA4709}"/>
    <cellStyle name="Normal 2 2 13 7" xfId="6822" xr:uid="{CEB21734-C8F9-465C-B46A-FCCCCCE8CFCF}"/>
    <cellStyle name="Normal 2 2 13 7 2" xfId="17202" xr:uid="{706C0D92-3F15-4226-8081-848ED9C101B0}"/>
    <cellStyle name="Normal 2 2 13 8" xfId="9655" xr:uid="{C8721B46-B374-4413-9AE3-932F85723B3E}"/>
    <cellStyle name="Normal 2 2 13 8 2" xfId="20035" xr:uid="{FEB40EA4-6CE0-42DE-A328-4F68BE1326E9}"/>
    <cellStyle name="Normal 2 2 13 9" xfId="24744" xr:uid="{C60147FB-826F-443F-AA1A-C1D4BD123A46}"/>
    <cellStyle name="Normal 2 2 14" xfId="718" xr:uid="{00000000-0005-0000-0000-00007A040000}"/>
    <cellStyle name="Normal 2 2 14 2" xfId="3148" xr:uid="{00000000-0005-0000-0000-0000AA030000}"/>
    <cellStyle name="Normal 2 2 14 2 2" xfId="6206" xr:uid="{8F05DB9B-6A25-4038-B62A-F4C873DD9350}"/>
    <cellStyle name="Normal 2 2 14 2 2 2" xfId="28570" xr:uid="{33B1D394-50B2-48C6-8C60-F743ED085D4B}"/>
    <cellStyle name="Normal 2 2 14 2 2 3" xfId="15775" xr:uid="{9F35178A-3720-4778-B1B0-CC80F28CC6AB}"/>
    <cellStyle name="Normal 2 2 14 2 3" xfId="8228" xr:uid="{2044CE16-91FB-4D80-914A-CE644F87D8F4}"/>
    <cellStyle name="Normal 2 2 14 2 3 2" xfId="18608" xr:uid="{D2404AF2-005E-4188-9906-4F235B286828}"/>
    <cellStyle name="Normal 2 2 14 2 4" xfId="11061" xr:uid="{978E363D-3991-4448-883D-E2E7811566D6}"/>
    <cellStyle name="Normal 2 2 14 2 4 2" xfId="21441" xr:uid="{7CD9C325-1851-4180-A5CB-3E7F4E214531}"/>
    <cellStyle name="Normal 2 2 14 2 5" xfId="25279" xr:uid="{0E9922C5-37E1-4CFC-A1AD-C203AD371C98}"/>
    <cellStyle name="Normal 2 2 14 2 6" xfId="13683" xr:uid="{FA8C0126-C36E-4F2D-B7DC-A80CBCD032BF}"/>
    <cellStyle name="Normal 2 2 14 3" xfId="4113" xr:uid="{602DFCFD-72D5-44D7-ACF2-C21656B95719}"/>
    <cellStyle name="Normal 2 2 14 3 2" xfId="8885" xr:uid="{2CCE2982-B565-4F22-8E33-8D5CA20D7F6E}"/>
    <cellStyle name="Normal 2 2 14 3 2 2" xfId="29000" xr:uid="{2C74AD77-220B-4613-8EF4-23EA7DCE53B9}"/>
    <cellStyle name="Normal 2 2 14 3 2 3" xfId="19265" xr:uid="{CA98168B-B65C-4AA5-94DF-F59345996913}"/>
    <cellStyle name="Normal 2 2 14 3 3" xfId="11718" xr:uid="{78412A5D-245A-4544-97D0-24E00F40E1FB}"/>
    <cellStyle name="Normal 2 2 14 3 3 2" xfId="22098" xr:uid="{76B852D3-6881-4247-B526-76ED020D3A4D}"/>
    <cellStyle name="Normal 2 2 14 3 4" xfId="25691" xr:uid="{75B9DCA7-9735-49CB-B831-5B7CB6738F60}"/>
    <cellStyle name="Normal 2 2 14 3 5" xfId="16432" xr:uid="{0D9D12F8-7C95-49C3-93C2-5B61176932CC}"/>
    <cellStyle name="Normal 2 2 14 4" xfId="5073" xr:uid="{0FE830B5-3A30-4425-8BA3-1607EFF37B17}"/>
    <cellStyle name="Normal 2 2 14 4 2" xfId="25633" xr:uid="{CA7AE7FF-9709-40FF-9F56-95356DE17C7B}"/>
    <cellStyle name="Normal 2 2 14 4 3" xfId="26938" xr:uid="{C80C593B-D2C3-4351-A7D5-8F610999EDE7}"/>
    <cellStyle name="Normal 2 2 14 4 4" xfId="14370" xr:uid="{1BB74058-6697-4959-92B2-21F05B0323C1}"/>
    <cellStyle name="Normal 2 2 14 5" xfId="6823" xr:uid="{C93C6F00-7AA6-4DFD-83A2-657CD0BC4C50}"/>
    <cellStyle name="Normal 2 2 14 5 2" xfId="28717" xr:uid="{8A97C4F5-E096-4825-9758-77B6F6DA2CD0}"/>
    <cellStyle name="Normal 2 2 14 5 3" xfId="17203" xr:uid="{BE1AB2A4-25C8-48F8-AD75-90D61AD378D0}"/>
    <cellStyle name="Normal 2 2 14 6" xfId="9656" xr:uid="{74930A9B-473A-4A6C-8087-6DB80EE741A5}"/>
    <cellStyle name="Normal 2 2 14 6 2" xfId="20036" xr:uid="{24AF2EAD-E8F1-441C-8B69-9B4ADD7029B5}"/>
    <cellStyle name="Normal 2 2 14 7" xfId="25034" xr:uid="{BEC619D2-5B98-42AF-BBF7-4FB6E12567A9}"/>
    <cellStyle name="Normal 2 2 14 8" xfId="12656" xr:uid="{63162DEC-A129-4FF9-A03A-433E2293C74C}"/>
    <cellStyle name="Normal 2 2 15" xfId="719" xr:uid="{00000000-0005-0000-0000-00007B040000}"/>
    <cellStyle name="Normal 2 2 15 2" xfId="5074" xr:uid="{99306018-F539-426E-AFF6-71AB4177B221}"/>
    <cellStyle name="Normal 2 2 15 2 2" xfId="24897" xr:uid="{E75E3B17-5623-440A-8AC2-87E8488F28F8}"/>
    <cellStyle name="Normal 2 2 15 2 3" xfId="27593" xr:uid="{0DEC1CF2-4696-41D2-BDF1-5213B9DC73D4}"/>
    <cellStyle name="Normal 2 2 15 2 4" xfId="14371" xr:uid="{8A48EF3E-8497-433A-B4E0-FC09E0C9B29D}"/>
    <cellStyle name="Normal 2 2 15 3" xfId="6824" xr:uid="{2AFC4162-E263-4598-B568-AA1597C44A31}"/>
    <cellStyle name="Normal 2 2 15 3 2" xfId="23600" xr:uid="{25F08F60-A152-4AFF-9E13-906EB14A6DBF}"/>
    <cellStyle name="Normal 2 2 15 3 3" xfId="17204" xr:uid="{C4B807F5-A277-4249-AB06-7D0E0B3D6BF2}"/>
    <cellStyle name="Normal 2 2 15 4" xfId="9657" xr:uid="{F7968E4B-B502-4F1E-82C8-90DBD07CB023}"/>
    <cellStyle name="Normal 2 2 15 4 2" xfId="20037" xr:uid="{6CBDC6EB-DB76-4B70-AB04-21547ACF243C}"/>
    <cellStyle name="Normal 2 2 15 5" xfId="25482" xr:uid="{F089609E-A798-4813-922E-69531170DBF7}"/>
    <cellStyle name="Normal 2 2 15 6" xfId="13354" xr:uid="{1F482952-DA57-4E9F-823C-05C97A7B78EE}"/>
    <cellStyle name="Normal 2 2 16" xfId="2429" xr:uid="{00000000-0005-0000-0000-0000AC030000}"/>
    <cellStyle name="Normal 2 2 16 2" xfId="5726" xr:uid="{E66317E7-6FD0-4B91-B500-9D3330F0A614}"/>
    <cellStyle name="Normal 2 2 16 2 2" xfId="26390" xr:uid="{ABDA310A-0346-4DC4-984F-29ED74B584EF}"/>
    <cellStyle name="Normal 2 2 16 2 3" xfId="15101" xr:uid="{A6040207-EB44-4575-8EA9-C4CE90C60DC5}"/>
    <cellStyle name="Normal 2 2 16 3" xfId="7554" xr:uid="{1514F63C-9927-45A2-B5F6-B96FBA1E7225}"/>
    <cellStyle name="Normal 2 2 16 3 2" xfId="17934" xr:uid="{E0721F0A-358B-4AE8-9224-B0BFCC2F56D7}"/>
    <cellStyle name="Normal 2 2 16 4" xfId="10387" xr:uid="{FF4F799A-66E3-4F40-B618-37BB9F15E6A9}"/>
    <cellStyle name="Normal 2 2 16 4 2" xfId="20767" xr:uid="{C773C84F-6066-46CF-883F-384DBDBBE522}"/>
    <cellStyle name="Normal 2 2 16 5" xfId="25421" xr:uid="{A63BB850-207E-4F37-B731-B70170A9DB5E}"/>
    <cellStyle name="Normal 2 2 16 6" xfId="12815" xr:uid="{7EF3574B-DB58-4C59-B778-7C91746B762A}"/>
    <cellStyle name="Normal 2 2 17" xfId="2156" xr:uid="{00000000-0005-0000-0000-000095030000}"/>
    <cellStyle name="Normal 2 2 17 2" xfId="7283" xr:uid="{B4EC62D9-AF82-4025-970D-EA4C3E026774}"/>
    <cellStyle name="Normal 2 2 17 2 2" xfId="26237" xr:uid="{6DAF2BCE-0C86-4D88-9E2F-78E919AFD190}"/>
    <cellStyle name="Normal 2 2 17 2 3" xfId="17663" xr:uid="{1E015E8D-58DC-456F-BDFE-E140A635E965}"/>
    <cellStyle name="Normal 2 2 17 3" xfId="10116" xr:uid="{2EC4786D-A0A0-483A-9CB6-2C0C04AACC31}"/>
    <cellStyle name="Normal 2 2 17 3 2" xfId="20496" xr:uid="{0E6F1898-8781-4A3A-BF71-DBEE4D01B0BB}"/>
    <cellStyle name="Normal 2 2 17 4" xfId="23735" xr:uid="{A8D75A14-F8ED-4363-B00E-9520DBE2BB4B}"/>
    <cellStyle name="Normal 2 2 17 5" xfId="14830" xr:uid="{B1CA58E7-00A2-41F1-9A0F-BDFFC5AAD87E}"/>
    <cellStyle name="Normal 2 2 18" xfId="3779" xr:uid="{1A373675-4207-447F-B1B4-24466C74361E}"/>
    <cellStyle name="Normal 2 2 18 2" xfId="8619" xr:uid="{A213806B-ABAF-492B-B6D9-CA5737F09E61}"/>
    <cellStyle name="Normal 2 2 18 2 2" xfId="18999" xr:uid="{160AAC24-51E3-424E-AD27-F18D3F8AE720}"/>
    <cellStyle name="Normal 2 2 18 3" xfId="11452" xr:uid="{5ACF6E83-7460-44A6-9393-BEDF0BFE2652}"/>
    <cellStyle name="Normal 2 2 18 3 2" xfId="21832" xr:uid="{16E87DC4-FD90-46D1-A322-126D2F2E83E0}"/>
    <cellStyle name="Normal 2 2 18 4" xfId="24737" xr:uid="{AA2FF3AD-A4EF-4B36-8436-1AADB93BDB37}"/>
    <cellStyle name="Normal 2 2 18 5" xfId="16166" xr:uid="{AC157D38-856C-4580-B563-DCA32EBD428F}"/>
    <cellStyle name="Normal 2 2 19" xfId="5060" xr:uid="{BC3E59D0-D094-48BD-81F3-E96859DFE0F0}"/>
    <cellStyle name="Normal 2 2 19 2" xfId="14357" xr:uid="{AD30DF1C-1582-45A7-99EE-46D101CF8C51}"/>
    <cellStyle name="Normal 2 2 2" xfId="720" xr:uid="{00000000-0005-0000-0000-00007C040000}"/>
    <cellStyle name="Normal 2 2 2 2" xfId="29564" xr:uid="{0140F41A-A7F6-4E64-8D0A-7ADB50A575AD}"/>
    <cellStyle name="Normal 2 2 20" xfId="6810" xr:uid="{9AA093BE-465D-42F9-802A-DCF38D2C3E24}"/>
    <cellStyle name="Normal 2 2 20 2" xfId="17190" xr:uid="{B7BD99B6-0B8B-4E45-BB86-E9AAD9928BCD}"/>
    <cellStyle name="Normal 2 2 21" xfId="9643" xr:uid="{0A98CF2D-EF20-429F-B97D-47442972AF38}"/>
    <cellStyle name="Normal 2 2 21 2" xfId="20023" xr:uid="{A91E6670-104C-49CF-BFCC-DB2F2A80100C}"/>
    <cellStyle name="Normal 2 2 22" xfId="23644" xr:uid="{0A2E6619-5DD4-4182-B404-64DD36161338}"/>
    <cellStyle name="Normal 2 2 23" xfId="12387"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7" xr:uid="{D7D969D3-4E61-4406-BF24-BF599DCF1FAF}"/>
    <cellStyle name="Normal 2 2 4 10 2 2 2" xfId="26539" xr:uid="{E88740FE-679A-4BE2-AB30-5E1E4717FB7B}"/>
    <cellStyle name="Normal 2 2 4 10 2 2 3" xfId="15776" xr:uid="{F38DC642-4549-412E-BBDA-A3A6DD21FAE8}"/>
    <cellStyle name="Normal 2 2 4 10 2 3" xfId="8229" xr:uid="{D6982DF3-9915-4EEC-9953-5C07FCBC40B5}"/>
    <cellStyle name="Normal 2 2 4 10 2 3 2" xfId="18609" xr:uid="{0946FFCE-0946-4566-BB07-7342E0525B8C}"/>
    <cellStyle name="Normal 2 2 4 10 2 4" xfId="11062" xr:uid="{526B7178-26B3-4B9F-BAE8-574354D1F0EB}"/>
    <cellStyle name="Normal 2 2 4 10 2 4 2" xfId="21442" xr:uid="{AC1455A0-CF64-4E90-A7EF-26CE4100BB90}"/>
    <cellStyle name="Normal 2 2 4 10 2 5" xfId="24282" xr:uid="{3C5BC3D8-8C4D-426E-8F06-8F3538AF29AB}"/>
    <cellStyle name="Normal 2 2 4 10 2 6" xfId="13684" xr:uid="{48B9F930-0C25-4581-8E69-79189B949E6F}"/>
    <cellStyle name="Normal 2 2 4 10 3" xfId="4155" xr:uid="{0FD2C3DC-255B-49BE-9FF6-4AC92C7D63F7}"/>
    <cellStyle name="Normal 2 2 4 10 3 2" xfId="8927" xr:uid="{80F2C0FB-F1DC-4258-AD0E-0DD06142707D}"/>
    <cellStyle name="Normal 2 2 4 10 3 2 2" xfId="29026" xr:uid="{37D72171-B24D-4194-B4D3-0A959E954D4C}"/>
    <cellStyle name="Normal 2 2 4 10 3 2 3" xfId="19307" xr:uid="{0681EC7E-E68D-4E35-B1B5-2655A10948DE}"/>
    <cellStyle name="Normal 2 2 4 10 3 3" xfId="11760" xr:uid="{FB782192-D2F5-470E-9650-80D7248ADBA5}"/>
    <cellStyle name="Normal 2 2 4 10 3 3 2" xfId="22140" xr:uid="{6E3AFC5A-8E1D-454F-B124-8B28C999AE87}"/>
    <cellStyle name="Normal 2 2 4 10 3 4" xfId="25696" xr:uid="{960F127A-99EC-4F61-836C-569C208D49CA}"/>
    <cellStyle name="Normal 2 2 4 10 3 5" xfId="16474" xr:uid="{9FDA4D38-87A1-433B-9B04-BCCC15C7061F}"/>
    <cellStyle name="Normal 2 2 4 10 4" xfId="5076" xr:uid="{1FCF3AF0-FBC6-4D63-B3BA-20A01A6167FF}"/>
    <cellStyle name="Normal 2 2 4 10 4 2" xfId="24032" xr:uid="{1E9FBC44-0CCC-4A72-9906-A1159634CC09}"/>
    <cellStyle name="Normal 2 2 4 10 4 3" xfId="26851" xr:uid="{C9EF5E2D-A247-4207-82D8-EEE74AFA64FD}"/>
    <cellStyle name="Normal 2 2 4 10 4 4" xfId="14373" xr:uid="{A90D1DCD-BBBB-4311-AE23-3B6BA1E3AF5D}"/>
    <cellStyle name="Normal 2 2 4 10 5" xfId="6826" xr:uid="{3A3629AD-74B0-46DD-930A-D13A43E4B5A8}"/>
    <cellStyle name="Normal 2 2 4 10 5 2" xfId="27193" xr:uid="{EE7C6482-5934-4C5E-8210-9C33C60F11DA}"/>
    <cellStyle name="Normal 2 2 4 10 5 3" xfId="17206" xr:uid="{2EA77B2A-9F6B-494B-9CDD-F0DCBF707307}"/>
    <cellStyle name="Normal 2 2 4 10 6" xfId="9659" xr:uid="{C57FB809-5FE2-45E4-ACDC-C1DBA03283E4}"/>
    <cellStyle name="Normal 2 2 4 10 6 2" xfId="20039" xr:uid="{CDB3F3D8-A21A-4F07-ADB0-05173762F68D}"/>
    <cellStyle name="Normal 2 2 4 10 7" xfId="22879" xr:uid="{5CF308C9-6D51-4643-9E2C-5CA6A840CF6A}"/>
    <cellStyle name="Normal 2 2 4 10 8" xfId="12711" xr:uid="{E7A9E7AD-6F08-45B4-9A3F-FF2B6DF2184A}"/>
    <cellStyle name="Normal 2 2 4 11" xfId="724" xr:uid="{00000000-0005-0000-0000-000080040000}"/>
    <cellStyle name="Normal 2 2 4 11 2" xfId="5077" xr:uid="{B2B51439-26A5-4C50-95D8-D9A322E62328}"/>
    <cellStyle name="Normal 2 2 4 11 2 2" xfId="25677" xr:uid="{C402C1D2-4423-4CDA-ADCF-C57202F1D021}"/>
    <cellStyle name="Normal 2 2 4 11 2 3" xfId="26358" xr:uid="{056DCAAC-24E9-43A1-82A6-0C9A315D56AD}"/>
    <cellStyle name="Normal 2 2 4 11 2 4" xfId="14374" xr:uid="{872521E7-6E08-4614-B377-4B95D2864DA4}"/>
    <cellStyle name="Normal 2 2 4 11 3" xfId="6827" xr:uid="{7C2751A7-702E-4DF4-9E80-C1AE00BF3135}"/>
    <cellStyle name="Normal 2 2 4 11 3 2" xfId="27642" xr:uid="{19F6A390-B923-463C-9013-7110AED7F8C9}"/>
    <cellStyle name="Normal 2 2 4 11 3 3" xfId="17207" xr:uid="{AC1AC1C8-1FF9-407E-943E-53543251EF25}"/>
    <cellStyle name="Normal 2 2 4 11 4" xfId="9660" xr:uid="{19073B8C-2791-4F34-812F-A2DE9320F133}"/>
    <cellStyle name="Normal 2 2 4 11 4 2" xfId="20040" xr:uid="{34810A10-8551-4547-9322-99F6D9A4A5EA}"/>
    <cellStyle name="Normal 2 2 4 11 5" xfId="23141" xr:uid="{416C81B3-0819-4BF8-9A30-32B0AC090322}"/>
    <cellStyle name="Normal 2 2 4 11 6" xfId="13409" xr:uid="{FC688F8D-7DA8-4750-8693-6F6C1C293274}"/>
    <cellStyle name="Normal 2 2 4 12" xfId="2436" xr:uid="{00000000-0005-0000-0000-0000B3030000}"/>
    <cellStyle name="Normal 2 2 4 12 2" xfId="5731" xr:uid="{1CA93B62-87E4-4705-96DD-F355FB40FC33}"/>
    <cellStyle name="Normal 2 2 4 12 2 2" xfId="27528" xr:uid="{693F9F83-E752-4F7D-B8DA-264691227F4E}"/>
    <cellStyle name="Normal 2 2 4 12 2 3" xfId="15108" xr:uid="{F5B0BC0C-3FEA-4385-B77E-05F42AF9B996}"/>
    <cellStyle name="Normal 2 2 4 12 3" xfId="7561" xr:uid="{D54A0966-299F-4FC9-8FED-1E10BBEC96F3}"/>
    <cellStyle name="Normal 2 2 4 12 3 2" xfId="17941" xr:uid="{26E2A7A7-1EAB-45EE-920C-AD013DF7E206}"/>
    <cellStyle name="Normal 2 2 4 12 4" xfId="10394" xr:uid="{C84F7657-F60B-4659-BC49-8D0BE4A04CC6}"/>
    <cellStyle name="Normal 2 2 4 12 4 2" xfId="20774" xr:uid="{5769F3AE-2EF9-48C9-AB5C-93E5211D5A0F}"/>
    <cellStyle name="Normal 2 2 4 12 5" xfId="24007" xr:uid="{FABCEE1E-7C42-4836-8C1F-79CA52228F4A}"/>
    <cellStyle name="Normal 2 2 4 12 6" xfId="12823" xr:uid="{676C421A-797B-4EB2-918A-9AC76E6E9645}"/>
    <cellStyle name="Normal 2 2 4 13" xfId="2166" xr:uid="{00000000-0005-0000-0000-0000AF030000}"/>
    <cellStyle name="Normal 2 2 4 13 2" xfId="7293" xr:uid="{F1BFA181-64C5-4E4A-ABD0-7974201F6931}"/>
    <cellStyle name="Normal 2 2 4 13 2 2" xfId="26397" xr:uid="{C5112DC9-9925-499D-B2E9-335E18D7B2D2}"/>
    <cellStyle name="Normal 2 2 4 13 2 3" xfId="17673" xr:uid="{F344F0F8-8DF6-4F0A-BAB4-42D5F92328BF}"/>
    <cellStyle name="Normal 2 2 4 13 3" xfId="10126" xr:uid="{E442D80D-08EC-4EAA-BC94-B6780007F958}"/>
    <cellStyle name="Normal 2 2 4 13 3 2" xfId="20506" xr:uid="{246E3730-AF31-49D0-A8E0-7E7785E2D887}"/>
    <cellStyle name="Normal 2 2 4 13 4" xfId="23598" xr:uid="{D26C7D18-001A-43BB-9815-B9CF2762C3E7}"/>
    <cellStyle name="Normal 2 2 4 13 5" xfId="14840" xr:uid="{A06D253D-74AA-4949-A3C4-488C2ED85076}"/>
    <cellStyle name="Normal 2 2 4 14" xfId="3926" xr:uid="{9224FE76-AF9F-40C7-9E4B-7A38724FA954}"/>
    <cellStyle name="Normal 2 2 4 14 2" xfId="8758" xr:uid="{6E95594E-0165-4B4D-ADF3-14A3EE4DDC8E}"/>
    <cellStyle name="Normal 2 2 4 14 2 2" xfId="19138" xr:uid="{2422C39E-40B6-44E7-8B83-F4CBD35700F8}"/>
    <cellStyle name="Normal 2 2 4 14 3" xfId="11591" xr:uid="{BC9F1DA9-C5F5-42AD-BD86-0A771A3DF603}"/>
    <cellStyle name="Normal 2 2 4 14 3 2" xfId="21971" xr:uid="{4D8611E8-F2C4-448E-BE12-76FC605A333A}"/>
    <cellStyle name="Normal 2 2 4 14 4" xfId="27369" xr:uid="{FE9CCE05-EF0F-418B-AE5C-0376211A82BB}"/>
    <cellStyle name="Normal 2 2 4 14 5" xfId="16305" xr:uid="{10BBC8C1-DA61-4642-8926-FA9976CAA80E}"/>
    <cellStyle name="Normal 2 2 4 15" xfId="5075" xr:uid="{3F321B4F-E47A-4304-B738-AE2327016E19}"/>
    <cellStyle name="Normal 2 2 4 15 2" xfId="14372" xr:uid="{AE14D018-34CD-4C44-BCC8-1E57CECF4998}"/>
    <cellStyle name="Normal 2 2 4 16" xfId="6825" xr:uid="{1BB3EEC8-AF94-4899-A302-68D57360357C}"/>
    <cellStyle name="Normal 2 2 4 16 2" xfId="17205" xr:uid="{A687550A-8C82-42DC-9A95-3E243EE3767B}"/>
    <cellStyle name="Normal 2 2 4 17" xfId="9658" xr:uid="{C6FCDE00-F4C5-44DE-844A-7083A1A96C98}"/>
    <cellStyle name="Normal 2 2 4 17 2" xfId="20038" xr:uid="{B61EA2A4-DD29-4E0D-90E6-932E4981EC6A}"/>
    <cellStyle name="Normal 2 2 4 18" xfId="23384" xr:uid="{E36E8115-6050-4A3E-9EF7-52F5E1BB4ED5}"/>
    <cellStyle name="Normal 2 2 4 19" xfId="12398" xr:uid="{7149CC92-E14B-4B1D-A89B-503FF7AF0A7B}"/>
    <cellStyle name="Normal 2 2 4 2" xfId="725" xr:uid="{00000000-0005-0000-0000-000081040000}"/>
    <cellStyle name="Normal 2 2 4 2 10" xfId="5078" xr:uid="{082F0210-4C72-422F-80F9-ACC646677EA2}"/>
    <cellStyle name="Normal 2 2 4 2 10 2" xfId="14375" xr:uid="{94822CAF-2092-49A9-B8CD-410DA0A1A116}"/>
    <cellStyle name="Normal 2 2 4 2 11" xfId="6828" xr:uid="{242FD371-17D0-477D-B9D8-109C3D143C7C}"/>
    <cellStyle name="Normal 2 2 4 2 11 2" xfId="17208" xr:uid="{065C0B98-270C-4FA0-BFD9-19E1970F6214}"/>
    <cellStyle name="Normal 2 2 4 2 12" xfId="9661" xr:uid="{9EC68AC5-DB34-4CC7-9026-D9E313DA6B00}"/>
    <cellStyle name="Normal 2 2 4 2 12 2" xfId="20041" xr:uid="{9D0222BA-8F09-45F6-B777-449CA78646CA}"/>
    <cellStyle name="Normal 2 2 4 2 13" xfId="24968" xr:uid="{0C738B10-8E93-4856-BCB1-B19FD7867AA7}"/>
    <cellStyle name="Normal 2 2 4 2 14" xfId="12421" xr:uid="{384D961C-EC37-4EA2-A57F-262696283CE4}"/>
    <cellStyle name="Normal 2 2 4 2 2" xfId="726" xr:uid="{00000000-0005-0000-0000-000082040000}"/>
    <cellStyle name="Normal 2 2 4 2 2 10" xfId="6829" xr:uid="{BE5F802E-0A33-4C0C-B22F-904F96F5C12D}"/>
    <cellStyle name="Normal 2 2 4 2 2 10 2" xfId="17209" xr:uid="{0E0A262A-9010-4CD1-BFCB-467216AADD64}"/>
    <cellStyle name="Normal 2 2 4 2 2 11" xfId="9662" xr:uid="{ABFE3BC2-408D-4C96-99C4-97DE3C927B68}"/>
    <cellStyle name="Normal 2 2 4 2 2 11 2" xfId="20042" xr:uid="{7F457473-275E-44E9-8293-D49E2EC6900B}"/>
    <cellStyle name="Normal 2 2 4 2 2 12" xfId="23567" xr:uid="{714019CF-C46E-40AB-935E-1D4B4ECBD1B9}"/>
    <cellStyle name="Normal 2 2 4 2 2 13" xfId="12481" xr:uid="{18DB36CC-DB17-43E4-811E-FC915DA0DCCC}"/>
    <cellStyle name="Normal 2 2 4 2 2 2" xfId="727" xr:uid="{00000000-0005-0000-0000-000083040000}"/>
    <cellStyle name="Normal 2 2 4 2 2 2 10" xfId="13046" xr:uid="{B75C6799-77DF-49EF-B0AB-0CAF2F2B5AA6}"/>
    <cellStyle name="Normal 2 2 4 2 2 2 2" xfId="2721" xr:uid="{00000000-0005-0000-0000-0000B7030000}"/>
    <cellStyle name="Normal 2 2 4 2 2 2 2 2" xfId="3152" xr:uid="{00000000-0005-0000-0000-0000B8030000}"/>
    <cellStyle name="Normal 2 2 4 2 2 2 2 2 2" xfId="6210" xr:uid="{2699C163-FD31-4EAE-A8F7-B64A6502ECF7}"/>
    <cellStyle name="Normal 2 2 4 2 2 2 2 2 2 2" xfId="27309" xr:uid="{979CD163-8371-46E5-A003-E51E3D7A9388}"/>
    <cellStyle name="Normal 2 2 4 2 2 2 2 2 2 3" xfId="15779" xr:uid="{F6DCBA35-A6CE-45ED-8A34-3DB0D43A58A2}"/>
    <cellStyle name="Normal 2 2 4 2 2 2 2 2 3" xfId="8232" xr:uid="{F0D0C146-855C-4C83-8150-0B386D5B8ED4}"/>
    <cellStyle name="Normal 2 2 4 2 2 2 2 2 3 2" xfId="18612" xr:uid="{6399A8DE-701C-4DB0-91AB-D921947BE8E1}"/>
    <cellStyle name="Normal 2 2 4 2 2 2 2 2 4" xfId="11065" xr:uid="{1E9C24A1-9573-4B38-8468-E68552F1F4BA}"/>
    <cellStyle name="Normal 2 2 4 2 2 2 2 2 4 2" xfId="21445" xr:uid="{6EA31103-5C99-4B3E-AD13-B9D29EBA98AE}"/>
    <cellStyle name="Normal 2 2 4 2 2 2 2 2 5" xfId="25298" xr:uid="{2DD1FCC2-D5B0-44E4-80A1-FF322D89482A}"/>
    <cellStyle name="Normal 2 2 4 2 2 2 2 2 6" xfId="13687" xr:uid="{00D91A39-C71B-4EF1-940F-2B85EFA0B76C}"/>
    <cellStyle name="Normal 2 2 4 2 2 2 2 3" xfId="4288" xr:uid="{EB4C999B-FD68-43F3-85D7-E9F10D41EA3E}"/>
    <cellStyle name="Normal 2 2 4 2 2 2 2 3 2" xfId="9060" xr:uid="{D55F9012-33D5-4D08-A084-FDFFB9E1BD7C}"/>
    <cellStyle name="Normal 2 2 4 2 2 2 2 3 2 2" xfId="29103" xr:uid="{0037F71B-AF57-417B-B0C1-9187E1724F27}"/>
    <cellStyle name="Normal 2 2 4 2 2 2 2 3 2 3" xfId="19440" xr:uid="{35B5BCF0-9220-4EAF-8043-00F118D02DCA}"/>
    <cellStyle name="Normal 2 2 4 2 2 2 2 3 3" xfId="11893" xr:uid="{15FFEA8F-AD61-42BA-B4DF-77F494056622}"/>
    <cellStyle name="Normal 2 2 4 2 2 2 2 3 3 2" xfId="22273" xr:uid="{DDAA0DAD-3748-447D-859F-158EAAB2B3D1}"/>
    <cellStyle name="Normal 2 2 4 2 2 2 2 3 4" xfId="25556" xr:uid="{88F7A1A7-A134-4BD9-BEF1-7FA3B8A59D87}"/>
    <cellStyle name="Normal 2 2 4 2 2 2 2 3 5" xfId="16607" xr:uid="{EB03052E-F658-45EF-B3DB-852A4C7BB8AE}"/>
    <cellStyle name="Normal 2 2 4 2 2 2 2 4" xfId="5939" xr:uid="{CB7445F3-EDE3-4EE8-B6F9-3A408AAD304B}"/>
    <cellStyle name="Normal 2 2 4 2 2 2 2 4 2" xfId="26544" xr:uid="{88071224-704B-408D-9737-7F52197591E3}"/>
    <cellStyle name="Normal 2 2 4 2 2 2 2 4 3" xfId="15392" xr:uid="{78E75524-9F07-495E-8BF3-3BAF4F5DD576}"/>
    <cellStyle name="Normal 2 2 4 2 2 2 2 5" xfId="7845" xr:uid="{5D107997-4F67-464D-A286-B2B2A0262103}"/>
    <cellStyle name="Normal 2 2 4 2 2 2 2 5 2" xfId="18225" xr:uid="{AA40D164-9E2D-4A13-910B-3D371DE141C5}"/>
    <cellStyle name="Normal 2 2 4 2 2 2 2 6" xfId="10678" xr:uid="{18926BE6-A7E2-4432-B7DE-3E917506226E}"/>
    <cellStyle name="Normal 2 2 4 2 2 2 2 6 2" xfId="21058" xr:uid="{5DB5DD18-242B-488B-BD94-C1C85C86F788}"/>
    <cellStyle name="Normal 2 2 4 2 2 2 2 7" xfId="23627" xr:uid="{83E0FFC2-481C-45AE-8A7D-75DA91E86A48}"/>
    <cellStyle name="Normal 2 2 4 2 2 2 2 8" xfId="13150" xr:uid="{C5B5A001-DC74-4D19-AFCD-13258C952985}"/>
    <cellStyle name="Normal 2 2 4 2 2 2 3" xfId="3153" xr:uid="{00000000-0005-0000-0000-0000B9030000}"/>
    <cellStyle name="Normal 2 2 4 2 2 2 3 2" xfId="4452" xr:uid="{4A97CEB2-5003-4355-8B57-CF23B36F416D}"/>
    <cellStyle name="Normal 2 2 4 2 2 2 3 2 2" xfId="9224" xr:uid="{F5720346-86C9-4C63-BA2E-BAE188667089}"/>
    <cellStyle name="Normal 2 2 4 2 2 2 3 2 2 2" xfId="19604" xr:uid="{9305AE05-2DFF-4B0F-A9D4-8809704FA2E9}"/>
    <cellStyle name="Normal 2 2 4 2 2 2 3 2 3" xfId="12057" xr:uid="{ECFF396C-25C3-49B8-AA48-4D7D1EBC0BDB}"/>
    <cellStyle name="Normal 2 2 4 2 2 2 3 2 3 2" xfId="22437" xr:uid="{2BC92043-679A-4766-9259-2405F2EA928F}"/>
    <cellStyle name="Normal 2 2 4 2 2 2 3 2 4" xfId="26057" xr:uid="{ED0E0944-5CEF-4C9C-AA0F-E258430D90A9}"/>
    <cellStyle name="Normal 2 2 4 2 2 2 3 2 5" xfId="16771" xr:uid="{55BE370F-B348-471C-8745-E120F97BE2A0}"/>
    <cellStyle name="Normal 2 2 4 2 2 2 3 3" xfId="6211" xr:uid="{CF2B2C7D-8D4A-4128-AE44-E970B94FCAE1}"/>
    <cellStyle name="Normal 2 2 4 2 2 2 3 3 2" xfId="15780" xr:uid="{B75D01FD-8740-465A-8152-A77BC1D4819D}"/>
    <cellStyle name="Normal 2 2 4 2 2 2 3 4" xfId="8233" xr:uid="{CEBD421D-9A20-422F-AC86-CA9DEA90F093}"/>
    <cellStyle name="Normal 2 2 4 2 2 2 3 4 2" xfId="18613" xr:uid="{1B2C86E2-3FE6-4F5C-BA72-F9B27B3FBC4B}"/>
    <cellStyle name="Normal 2 2 4 2 2 2 3 5" xfId="11066" xr:uid="{505C8031-27A6-4614-A3C4-177C0D99977D}"/>
    <cellStyle name="Normal 2 2 4 2 2 2 3 5 2" xfId="21446" xr:uid="{4C04D953-6EF7-4BBC-BA46-8EFDD1D1EA4D}"/>
    <cellStyle name="Normal 2 2 4 2 2 2 3 6" xfId="24287" xr:uid="{171037B2-2BB0-4C29-BBCE-68189D2748E9}"/>
    <cellStyle name="Normal 2 2 4 2 2 2 3 7" xfId="13688" xr:uid="{271CF764-F5C9-47CB-857B-A73B69E6962C}"/>
    <cellStyle name="Normal 2 2 4 2 2 2 4" xfId="3151" xr:uid="{00000000-0005-0000-0000-0000BA030000}"/>
    <cellStyle name="Normal 2 2 4 2 2 2 4 2" xfId="6209" xr:uid="{E91A0431-FCC1-463D-BD9C-F55AA905BE01}"/>
    <cellStyle name="Normal 2 2 4 2 2 2 4 2 2" xfId="27581" xr:uid="{7798AA59-ECF7-4EA6-AE66-36AF8239076A}"/>
    <cellStyle name="Normal 2 2 4 2 2 2 4 2 3" xfId="15778" xr:uid="{3D255CEF-B0D7-4594-8D79-B28B7B704CE7}"/>
    <cellStyle name="Normal 2 2 4 2 2 2 4 3" xfId="8231" xr:uid="{0CD3A607-C712-4534-B9B7-8F82DE39D3A1}"/>
    <cellStyle name="Normal 2 2 4 2 2 2 4 3 2" xfId="18611" xr:uid="{847B1C1E-5B45-4EA7-9A71-E2F0ED75139E}"/>
    <cellStyle name="Normal 2 2 4 2 2 2 4 4" xfId="11064" xr:uid="{314174BA-CE9E-4BBB-86B5-4BE1B74BFD55}"/>
    <cellStyle name="Normal 2 2 4 2 2 2 4 4 2" xfId="21444" xr:uid="{BF5AEE3C-78FF-46DD-B096-C3648047178D}"/>
    <cellStyle name="Normal 2 2 4 2 2 2 4 5" xfId="24462" xr:uid="{CE55173A-4A4F-4D6C-9EB6-0BBA474A68A0}"/>
    <cellStyle name="Normal 2 2 4 2 2 2 4 6" xfId="13686" xr:uid="{BBE612DB-E7AA-4BE9-B15F-44A38468F16D}"/>
    <cellStyle name="Normal 2 2 4 2 2 2 5" xfId="4245" xr:uid="{A5837D72-58FA-4ACE-83A8-4C32A870CADD}"/>
    <cellStyle name="Normal 2 2 4 2 2 2 5 2" xfId="9017" xr:uid="{3911FCCB-8233-454F-8863-A3272D932E7B}"/>
    <cellStyle name="Normal 2 2 4 2 2 2 5 2 2" xfId="29088" xr:uid="{559997CF-28FA-4C70-AEF7-995D956D328F}"/>
    <cellStyle name="Normal 2 2 4 2 2 2 5 2 3" xfId="19397" xr:uid="{6AA6EA60-8522-44FD-82C6-A119F68309F5}"/>
    <cellStyle name="Normal 2 2 4 2 2 2 5 3" xfId="11850" xr:uid="{E81DFAA3-3FDC-4207-982E-6BBCB881398F}"/>
    <cellStyle name="Normal 2 2 4 2 2 2 5 3 2" xfId="22230" xr:uid="{F4A4E475-A61A-492B-AD1A-F651E84955C9}"/>
    <cellStyle name="Normal 2 2 4 2 2 2 5 4" xfId="23355" xr:uid="{4A63525E-46BF-4176-BD63-81BE8045E9C6}"/>
    <cellStyle name="Normal 2 2 4 2 2 2 5 5" xfId="16564" xr:uid="{B6518A45-8C55-4D40-819C-2C376C91C8EE}"/>
    <cellStyle name="Normal 2 2 4 2 2 2 6" xfId="5080" xr:uid="{47FC8CF6-B486-4972-BA38-F5EDBBDDAC10}"/>
    <cellStyle name="Normal 2 2 4 2 2 2 6 2" xfId="28156" xr:uid="{9FFF3425-5AF2-4761-BE08-7EC4173D3F76}"/>
    <cellStyle name="Normal 2 2 4 2 2 2 6 3" xfId="14377" xr:uid="{335F4B5E-37F6-4AD8-9623-4B17805DE4A7}"/>
    <cellStyle name="Normal 2 2 4 2 2 2 7" xfId="6830" xr:uid="{EBF1790C-9A9E-4FDA-99F8-75F26B66D02D}"/>
    <cellStyle name="Normal 2 2 4 2 2 2 7 2" xfId="17210" xr:uid="{2C60DF07-AFD6-4899-B1D4-DE65F15B1770}"/>
    <cellStyle name="Normal 2 2 4 2 2 2 8" xfId="9663" xr:uid="{C51E09DB-C633-47B9-8D83-AA8B5E1C1EF6}"/>
    <cellStyle name="Normal 2 2 4 2 2 2 8 2" xfId="20043" xr:uid="{B55AE1A0-B807-4104-AD5F-DF983DAA81AF}"/>
    <cellStyle name="Normal 2 2 4 2 2 2 9" xfId="23562" xr:uid="{2519DEBA-4290-4708-B313-1F513235CCFB}"/>
    <cellStyle name="Normal 2 2 4 2 2 3" xfId="2720" xr:uid="{00000000-0005-0000-0000-0000BB030000}"/>
    <cellStyle name="Normal 2 2 4 2 2 3 2" xfId="3154" xr:uid="{00000000-0005-0000-0000-0000BC030000}"/>
    <cellStyle name="Normal 2 2 4 2 2 3 2 2" xfId="6212" xr:uid="{E71CCDBE-A511-45EC-9137-4294D00A3932}"/>
    <cellStyle name="Normal 2 2 4 2 2 3 2 2 2" xfId="25954" xr:uid="{622D5F88-FF21-4BA9-ADB2-3C2824DEFF04}"/>
    <cellStyle name="Normal 2 2 4 2 2 3 2 2 3" xfId="15781" xr:uid="{7866CC56-376B-4590-9306-7811498CB6B8}"/>
    <cellStyle name="Normal 2 2 4 2 2 3 2 3" xfId="8234" xr:uid="{07E27873-EAB3-4DFE-8C19-8F30AA3B3052}"/>
    <cellStyle name="Normal 2 2 4 2 2 3 2 3 2" xfId="18614" xr:uid="{AF9E421E-67EC-4F27-9E84-047FCB4FE572}"/>
    <cellStyle name="Normal 2 2 4 2 2 3 2 4" xfId="11067" xr:uid="{023DF42C-3068-40E6-BBA8-6E262468578C}"/>
    <cellStyle name="Normal 2 2 4 2 2 3 2 4 2" xfId="21447" xr:uid="{7174D068-6883-470E-A0A5-DA37122A2777}"/>
    <cellStyle name="Normal 2 2 4 2 2 3 2 5" xfId="23926" xr:uid="{2562E55E-8274-403D-B64C-DC58F9E1C9E8}"/>
    <cellStyle name="Normal 2 2 4 2 2 3 2 6" xfId="13689" xr:uid="{B836E300-9378-4951-82EB-4DDBB1393F70}"/>
    <cellStyle name="Normal 2 2 4 2 2 3 3" xfId="4287" xr:uid="{532B6416-E1AF-42E2-83CC-09B1192EA672}"/>
    <cellStyle name="Normal 2 2 4 2 2 3 3 2" xfId="9059" xr:uid="{EC143838-7391-4B15-9DD0-BA807430AB81}"/>
    <cellStyle name="Normal 2 2 4 2 2 3 3 2 2" xfId="29102" xr:uid="{7F65475A-E3E1-406B-890B-AEFDBE121E83}"/>
    <cellStyle name="Normal 2 2 4 2 2 3 3 2 3" xfId="19439" xr:uid="{0F5C69B9-7445-41F9-930F-53777E6EAC14}"/>
    <cellStyle name="Normal 2 2 4 2 2 3 3 3" xfId="11892" xr:uid="{468137D7-7E07-42F8-910E-692041FBE6F2}"/>
    <cellStyle name="Normal 2 2 4 2 2 3 3 3 2" xfId="22272" xr:uid="{33261F64-5DDC-4BB0-9A2A-BD3F4E05BDBB}"/>
    <cellStyle name="Normal 2 2 4 2 2 3 3 4" xfId="23531" xr:uid="{AC9474BA-6BE0-4E77-90A2-7F6257FC8D5C}"/>
    <cellStyle name="Normal 2 2 4 2 2 3 3 5" xfId="16606" xr:uid="{DE13A975-C627-4FF1-B28C-7DEB8A7E81CB}"/>
    <cellStyle name="Normal 2 2 4 2 2 3 4" xfId="5938" xr:uid="{F1175C17-8A92-44F1-B138-AC745586A597}"/>
    <cellStyle name="Normal 2 2 4 2 2 3 4 2" xfId="28184" xr:uid="{5AEBB01A-7D83-4CAE-99D5-D5C0545F0400}"/>
    <cellStyle name="Normal 2 2 4 2 2 3 4 3" xfId="15391" xr:uid="{F668E040-A025-46A1-8A8E-AA168A3620CF}"/>
    <cellStyle name="Normal 2 2 4 2 2 3 5" xfId="7844" xr:uid="{5A74DDD8-F7C1-4489-B7BF-C018EF908A51}"/>
    <cellStyle name="Normal 2 2 4 2 2 3 5 2" xfId="18224" xr:uid="{D5AE22DE-B013-4403-96C7-3EBF811005EA}"/>
    <cellStyle name="Normal 2 2 4 2 2 3 6" xfId="10677" xr:uid="{5F3C90A9-0021-45AF-A681-54A1EC48DD82}"/>
    <cellStyle name="Normal 2 2 4 2 2 3 6 2" xfId="21057" xr:uid="{1B7B70CA-7443-44A0-8740-97A89863AA0C}"/>
    <cellStyle name="Normal 2 2 4 2 2 3 7" xfId="23376" xr:uid="{254CF21A-F962-4C43-844D-B0F1B8A8A487}"/>
    <cellStyle name="Normal 2 2 4 2 2 3 8" xfId="13149" xr:uid="{90D1D134-855A-4F6D-BAE2-F2146545F8C0}"/>
    <cellStyle name="Normal 2 2 4 2 2 4" xfId="3155" xr:uid="{00000000-0005-0000-0000-0000BD030000}"/>
    <cellStyle name="Normal 2 2 4 2 2 4 2" xfId="4453" xr:uid="{D31ECB7F-F17E-42F8-B936-3BE6C6095BEC}"/>
    <cellStyle name="Normal 2 2 4 2 2 4 2 2" xfId="9225" xr:uid="{EB4AD320-1ECF-4D1E-9848-5956DEAE50ED}"/>
    <cellStyle name="Normal 2 2 4 2 2 4 2 2 2" xfId="19605" xr:uid="{57484C8E-A8FE-4895-934A-C9451297BB0C}"/>
    <cellStyle name="Normal 2 2 4 2 2 4 2 3" xfId="12058" xr:uid="{15235E2B-8571-4A74-A144-F9D9E0AA927E}"/>
    <cellStyle name="Normal 2 2 4 2 2 4 2 3 2" xfId="22438" xr:uid="{5C86E97E-7370-44AF-86BD-20021B9D7D69}"/>
    <cellStyle name="Normal 2 2 4 2 2 4 2 4" xfId="25896" xr:uid="{854538DB-A2EA-425F-AFD9-5652C6107723}"/>
    <cellStyle name="Normal 2 2 4 2 2 4 2 5" xfId="16772" xr:uid="{CF930C04-3313-4181-A114-8330FD14F551}"/>
    <cellStyle name="Normal 2 2 4 2 2 4 3" xfId="6213" xr:uid="{CD40CAC9-9E42-4AC8-85F3-B5103FCCDD0D}"/>
    <cellStyle name="Normal 2 2 4 2 2 4 3 2" xfId="15782" xr:uid="{8780E0F3-6CDD-4337-BAE4-EB9EB4BE57C6}"/>
    <cellStyle name="Normal 2 2 4 2 2 4 4" xfId="8235" xr:uid="{F075D409-C758-4478-B09B-E66243D7D14C}"/>
    <cellStyle name="Normal 2 2 4 2 2 4 4 2" xfId="18615" xr:uid="{12B53BBF-199C-4CAD-96D3-C0B66EAD64E8}"/>
    <cellStyle name="Normal 2 2 4 2 2 4 5" xfId="11068" xr:uid="{5A0534AB-A9DA-46E2-B0AE-4C734142AB01}"/>
    <cellStyle name="Normal 2 2 4 2 2 4 5 2" xfId="21448" xr:uid="{E11B5D29-5E1D-482A-80F9-DD81AAE2A100}"/>
    <cellStyle name="Normal 2 2 4 2 2 4 6" xfId="22835" xr:uid="{F355649C-0759-4C44-A8E7-F4F596869D20}"/>
    <cellStyle name="Normal 2 2 4 2 2 4 7" xfId="13690" xr:uid="{DBA412D2-DB80-4C7A-BC79-A8E74C2F9856}"/>
    <cellStyle name="Normal 2 2 4 2 2 5" xfId="3150" xr:uid="{00000000-0005-0000-0000-0000BE030000}"/>
    <cellStyle name="Normal 2 2 4 2 2 5 2" xfId="6208" xr:uid="{618D1D94-107E-44CF-AA1E-6A06B104CAE9}"/>
    <cellStyle name="Normal 2 2 4 2 2 5 2 2" xfId="26460" xr:uid="{A029499B-D5E3-44F3-8A69-9F2DCF13D404}"/>
    <cellStyle name="Normal 2 2 4 2 2 5 2 3" xfId="15777" xr:uid="{6F6DB294-D076-489F-BC5F-91BDF121C51B}"/>
    <cellStyle name="Normal 2 2 4 2 2 5 3" xfId="8230" xr:uid="{ACE1619D-C6AC-4A41-959F-78832DFE1FFD}"/>
    <cellStyle name="Normal 2 2 4 2 2 5 3 2" xfId="18610" xr:uid="{E47AD77C-F5DF-4D81-B6BE-C15CCB65D6D6}"/>
    <cellStyle name="Normal 2 2 4 2 2 5 4" xfId="11063" xr:uid="{0FA6119F-1A0C-487E-82A8-BDBD6597F767}"/>
    <cellStyle name="Normal 2 2 4 2 2 5 4 2" xfId="21443" xr:uid="{3E9CFA26-34F8-41EF-BF82-4D42604E8B93}"/>
    <cellStyle name="Normal 2 2 4 2 2 5 5" xfId="23450" xr:uid="{12EE21C7-E8D0-43FF-8A01-E77B1BB12DFE}"/>
    <cellStyle name="Normal 2 2 4 2 2 5 6" xfId="13685" xr:uid="{6EAC6775-9A55-4C60-A018-12D794A91A63}"/>
    <cellStyle name="Normal 2 2 4 2 2 6" xfId="2555" xr:uid="{00000000-0005-0000-0000-0000BF030000}"/>
    <cellStyle name="Normal 2 2 4 2 2 6 2" xfId="5825" xr:uid="{F2196EFF-4174-4140-908D-57A5DEF88B4E}"/>
    <cellStyle name="Normal 2 2 4 2 2 6 2 2" xfId="27746" xr:uid="{5FCDB675-1C76-42FB-920F-6D13460C5D38}"/>
    <cellStyle name="Normal 2 2 4 2 2 6 2 3" xfId="15227" xr:uid="{B4005584-B072-4CB9-84C6-79406B33ECF4}"/>
    <cellStyle name="Normal 2 2 4 2 2 6 3" xfId="7680" xr:uid="{BE402371-848C-4CE7-9765-6C156D82E772}"/>
    <cellStyle name="Normal 2 2 4 2 2 6 3 2" xfId="18060" xr:uid="{9F3895C7-4D6D-47E6-B687-46076222C947}"/>
    <cellStyle name="Normal 2 2 4 2 2 6 4" xfId="10513" xr:uid="{7AE1DE80-25B3-4C00-97DF-DBD27601E652}"/>
    <cellStyle name="Normal 2 2 4 2 2 6 4 2" xfId="20893" xr:uid="{8721C51B-DFE3-4D00-B8EC-56FC3E931C64}"/>
    <cellStyle name="Normal 2 2 4 2 2 6 5" xfId="25579" xr:uid="{FEE6F374-2430-40BD-B012-CC0B8883E86E}"/>
    <cellStyle name="Normal 2 2 4 2 2 6 6" xfId="12943" xr:uid="{B721A15B-6509-477A-A1E0-530863601813}"/>
    <cellStyle name="Normal 2 2 4 2 2 7" xfId="2249" xr:uid="{00000000-0005-0000-0000-0000B5030000}"/>
    <cellStyle name="Normal 2 2 4 2 2 7 2" xfId="7376" xr:uid="{7322D2C7-5B3C-4E9C-94C9-09023A49B850}"/>
    <cellStyle name="Normal 2 2 4 2 2 7 2 2" xfId="17756" xr:uid="{CEAE7E0A-B11D-4CA8-BE3C-D1FD62F72706}"/>
    <cellStyle name="Normal 2 2 4 2 2 7 3" xfId="10209" xr:uid="{4DC9D3FD-899D-439E-9756-E8909AD65FD1}"/>
    <cellStyle name="Normal 2 2 4 2 2 7 3 2" xfId="20589" xr:uid="{720FB1B8-01B7-4754-AD97-FAF561815584}"/>
    <cellStyle name="Normal 2 2 4 2 2 7 4" xfId="22960" xr:uid="{3D743B37-7539-46DD-89B6-0C47060567BC}"/>
    <cellStyle name="Normal 2 2 4 2 2 7 5" xfId="14923" xr:uid="{47E46C3A-2B1A-4572-BFD4-D629EC5B57FE}"/>
    <cellStyle name="Normal 2 2 4 2 2 8" xfId="3800" xr:uid="{6A30176C-DD0C-4612-B71D-4A3D00BA024F}"/>
    <cellStyle name="Normal 2 2 4 2 2 8 2" xfId="8636" xr:uid="{4056E821-8729-4119-BA4D-378C7358BEC6}"/>
    <cellStyle name="Normal 2 2 4 2 2 8 2 2" xfId="19016" xr:uid="{9637E5B6-D8FE-4263-B9A5-367EB34CF628}"/>
    <cellStyle name="Normal 2 2 4 2 2 8 3" xfId="11469" xr:uid="{5818410A-B52B-47AC-A336-512452EFCCB4}"/>
    <cellStyle name="Normal 2 2 4 2 2 8 3 2" xfId="21849" xr:uid="{D76487B1-A11A-4A1F-9C3C-E8DB63A10ED6}"/>
    <cellStyle name="Normal 2 2 4 2 2 8 4" xfId="16183" xr:uid="{9BE97DD1-8084-482A-BECD-99F93C470751}"/>
    <cellStyle name="Normal 2 2 4 2 2 9" xfId="5079" xr:uid="{1236D320-5B06-4478-AAF3-4B2E5BE0E489}"/>
    <cellStyle name="Normal 2 2 4 2 2 9 2" xfId="14376" xr:uid="{8DBF017B-9133-4929-8C04-9A8AA0829C93}"/>
    <cellStyle name="Normal 2 2 4 2 3" xfId="728" xr:uid="{00000000-0005-0000-0000-000084040000}"/>
    <cellStyle name="Normal 2 2 4 2 3 10" xfId="9664" xr:uid="{137A06F2-9AAE-40E7-AE22-97F5F1BE99E1}"/>
    <cellStyle name="Normal 2 2 4 2 3 10 2" xfId="20044" xr:uid="{025ED9FD-5072-439D-9430-47E4292AD7C9}"/>
    <cellStyle name="Normal 2 2 4 2 3 11" xfId="23040" xr:uid="{235C0F80-384A-419B-9486-8C753C5A3951}"/>
    <cellStyle name="Normal 2 2 4 2 3 12" xfId="12554" xr:uid="{28B82401-46F6-4C42-B730-CD28F76A03E8}"/>
    <cellStyle name="Normal 2 2 4 2 3 2" xfId="2722" xr:uid="{00000000-0005-0000-0000-0000C1030000}"/>
    <cellStyle name="Normal 2 2 4 2 3 2 2" xfId="3157" xr:uid="{00000000-0005-0000-0000-0000C2030000}"/>
    <cellStyle name="Normal 2 2 4 2 3 2 2 2" xfId="6215" xr:uid="{66D33B85-2A81-416A-AD46-3B9315192992}"/>
    <cellStyle name="Normal 2 2 4 2 3 2 2 2 2" xfId="27854" xr:uid="{5E967662-6A04-49F4-879A-7449CBCEE179}"/>
    <cellStyle name="Normal 2 2 4 2 3 2 2 2 3" xfId="15784" xr:uid="{C8D5E1CE-4F41-4562-A8EF-D042F4D4BC44}"/>
    <cellStyle name="Normal 2 2 4 2 3 2 2 3" xfId="8237" xr:uid="{AB7EDDB6-A68C-452D-9EB7-082C7E72F8C3}"/>
    <cellStyle name="Normal 2 2 4 2 3 2 2 3 2" xfId="18617" xr:uid="{C40C6339-F8E8-4409-8B71-362FA6BA542A}"/>
    <cellStyle name="Normal 2 2 4 2 3 2 2 4" xfId="11070" xr:uid="{D7010550-EAA3-458B-9CDD-2BE9418C860F}"/>
    <cellStyle name="Normal 2 2 4 2 3 2 2 4 2" xfId="21450" xr:uid="{C71421EA-067D-41C4-B02B-C20DD3DCA8A1}"/>
    <cellStyle name="Normal 2 2 4 2 3 2 2 5" xfId="23765" xr:uid="{ABC7261B-63A8-4DA9-9D02-BAAAA1BD8FFD}"/>
    <cellStyle name="Normal 2 2 4 2 3 2 2 6" xfId="13692" xr:uid="{A73CA4DE-74D7-4551-81AD-B5E01A232169}"/>
    <cellStyle name="Normal 2 2 4 2 3 2 3" xfId="4289" xr:uid="{BD3BFC28-8A02-4D45-BB9E-50A4D3B84292}"/>
    <cellStyle name="Normal 2 2 4 2 3 2 3 2" xfId="9061" xr:uid="{CD90A5CA-7C3C-4B16-9B47-4B8052078D1C}"/>
    <cellStyle name="Normal 2 2 4 2 3 2 3 2 2" xfId="29104" xr:uid="{30107FE3-C4A2-41B7-A790-77D344D282FC}"/>
    <cellStyle name="Normal 2 2 4 2 3 2 3 2 3" xfId="19441" xr:uid="{427E193C-89AF-4104-A9DD-86A5CE8C51A8}"/>
    <cellStyle name="Normal 2 2 4 2 3 2 3 3" xfId="11894" xr:uid="{0DDEC6CD-D410-4905-9F0A-2B8F9BFB81E3}"/>
    <cellStyle name="Normal 2 2 4 2 3 2 3 3 2" xfId="22274" xr:uid="{F678408C-20CD-4456-A14D-365F845CF170}"/>
    <cellStyle name="Normal 2 2 4 2 3 2 3 4" xfId="24572" xr:uid="{A6A98DBF-49BB-4916-8A98-E19DC87ABACC}"/>
    <cellStyle name="Normal 2 2 4 2 3 2 3 5" xfId="16608" xr:uid="{5917F770-B013-4C4C-A0FD-558297F36532}"/>
    <cellStyle name="Normal 2 2 4 2 3 2 4" xfId="5940" xr:uid="{1C5B2A3E-FF54-48BD-8D3B-9A7F4AACF0C8}"/>
    <cellStyle name="Normal 2 2 4 2 3 2 4 2" xfId="28135" xr:uid="{7131533B-38BF-4DFE-9DB1-42DCA1AC2C3E}"/>
    <cellStyle name="Normal 2 2 4 2 3 2 4 3" xfId="15393" xr:uid="{89A5315B-242A-4C32-8140-3E3AD5692490}"/>
    <cellStyle name="Normal 2 2 4 2 3 2 5" xfId="7846" xr:uid="{F0B5BE23-5203-4072-A38A-0F1423B4EA2D}"/>
    <cellStyle name="Normal 2 2 4 2 3 2 5 2" xfId="18226" xr:uid="{3FF81DB4-D6A0-44B5-8826-DCB93F432D0C}"/>
    <cellStyle name="Normal 2 2 4 2 3 2 6" xfId="10679" xr:uid="{7228B68C-7F2C-4A9A-988D-45760A04CA25}"/>
    <cellStyle name="Normal 2 2 4 2 3 2 6 2" xfId="21059" xr:uid="{D46540AE-7316-4109-942F-AA2BBDB038FA}"/>
    <cellStyle name="Normal 2 2 4 2 3 2 7" xfId="23136" xr:uid="{5E9C447A-02A9-4E08-BDA6-6FEA1E041AA6}"/>
    <cellStyle name="Normal 2 2 4 2 3 2 8" xfId="13151" xr:uid="{54E1DE7E-B85C-4CED-BFC6-3289733923E4}"/>
    <cellStyle name="Normal 2 2 4 2 3 3" xfId="3158" xr:uid="{00000000-0005-0000-0000-0000C3030000}"/>
    <cellStyle name="Normal 2 2 4 2 3 3 2" xfId="4454" xr:uid="{5248CC53-CC7A-4521-91BA-5DE56FF28C9D}"/>
    <cellStyle name="Normal 2 2 4 2 3 3 2 2" xfId="9226" xr:uid="{495C9C38-0F1A-46C6-8AE7-A932D2D2165C}"/>
    <cellStyle name="Normal 2 2 4 2 3 3 2 2 2" xfId="29217" xr:uid="{59CF6D59-8891-4798-9E6C-1166DE93EA9D}"/>
    <cellStyle name="Normal 2 2 4 2 3 3 2 2 3" xfId="19606" xr:uid="{E6BFEC40-DF17-4C6F-BC0E-C81B751B73AF}"/>
    <cellStyle name="Normal 2 2 4 2 3 3 2 3" xfId="12059" xr:uid="{D36FA740-A532-4B07-8BB1-EA8595F86055}"/>
    <cellStyle name="Normal 2 2 4 2 3 3 2 3 2" xfId="22439" xr:uid="{00C91EF7-A65D-407E-976E-DAFED77B341E}"/>
    <cellStyle name="Normal 2 2 4 2 3 3 2 4" xfId="23194" xr:uid="{57DED316-0EEB-4F17-B299-A1D8ED799983}"/>
    <cellStyle name="Normal 2 2 4 2 3 3 2 5" xfId="16773" xr:uid="{6E1C6F5C-2A6C-4229-A54C-806C33C3FCEA}"/>
    <cellStyle name="Normal 2 2 4 2 3 3 3" xfId="6216" xr:uid="{AFFD9ADB-3225-48AD-BBED-70A8BCBF3ADB}"/>
    <cellStyle name="Normal 2 2 4 2 3 3 3 2" xfId="27880" xr:uid="{238C539D-D95E-4BF8-ABE6-C387C7BC20C2}"/>
    <cellStyle name="Normal 2 2 4 2 3 3 3 3" xfId="15785" xr:uid="{76975D4A-7E3C-4564-AA51-F00EDB647832}"/>
    <cellStyle name="Normal 2 2 4 2 3 3 4" xfId="8238" xr:uid="{EA813DCE-C5A7-40A8-8D2E-4D8CC5A07749}"/>
    <cellStyle name="Normal 2 2 4 2 3 3 4 2" xfId="18618" xr:uid="{739FB499-24ED-426E-93BE-AEA94F51E9A4}"/>
    <cellStyle name="Normal 2 2 4 2 3 3 5" xfId="11071" xr:uid="{AC742C09-C1E1-4DE8-9459-618BD82FF5FD}"/>
    <cellStyle name="Normal 2 2 4 2 3 3 5 2" xfId="21451" xr:uid="{720EDA05-FA92-472F-8C79-AA2F3C789D28}"/>
    <cellStyle name="Normal 2 2 4 2 3 3 6" xfId="25551" xr:uid="{AFD675E3-2BBF-4944-A20C-869E3EC374A7}"/>
    <cellStyle name="Normal 2 2 4 2 3 3 7" xfId="13693" xr:uid="{B4F7B5C4-69E9-48FD-92CF-48DBC77932FF}"/>
    <cellStyle name="Normal 2 2 4 2 3 4" xfId="3156" xr:uid="{00000000-0005-0000-0000-0000C4030000}"/>
    <cellStyle name="Normal 2 2 4 2 3 4 2" xfId="6214" xr:uid="{68A4C56B-52D9-48AA-ACA8-17EE6BC59CDD}"/>
    <cellStyle name="Normal 2 2 4 2 3 4 2 2" xfId="28023" xr:uid="{381603AB-51F4-4558-BF47-113DE99AE6E9}"/>
    <cellStyle name="Normal 2 2 4 2 3 4 2 3" xfId="15783" xr:uid="{E1BDD14A-692C-4F04-BE73-518FE4FA805C}"/>
    <cellStyle name="Normal 2 2 4 2 3 4 3" xfId="8236" xr:uid="{3A17D46A-29E8-4E76-8E19-EF54ACD4B71C}"/>
    <cellStyle name="Normal 2 2 4 2 3 4 3 2" xfId="18616" xr:uid="{C05099B4-AEE6-4492-A998-3E509271EBC2}"/>
    <cellStyle name="Normal 2 2 4 2 3 4 4" xfId="11069" xr:uid="{2C6AF62C-0AFA-4C56-8B81-6CD5554000E7}"/>
    <cellStyle name="Normal 2 2 4 2 3 4 4 2" xfId="21449" xr:uid="{46ECBCB4-4140-48FB-B3BB-76BB4596D026}"/>
    <cellStyle name="Normal 2 2 4 2 3 4 5" xfId="25354" xr:uid="{41420271-C229-4F12-A8C3-C45E90D69C07}"/>
    <cellStyle name="Normal 2 2 4 2 3 4 6" xfId="13691" xr:uid="{5817FFAA-34D2-4D74-BC0B-898F7709E16F}"/>
    <cellStyle name="Normal 2 2 4 2 3 5" xfId="2598" xr:uid="{00000000-0005-0000-0000-0000C5030000}"/>
    <cellStyle name="Normal 2 2 4 2 3 5 2" xfId="5863" xr:uid="{8A4BEA37-8FD8-4397-8FA6-1776F135E90E}"/>
    <cellStyle name="Normal 2 2 4 2 3 5 2 2" xfId="26604" xr:uid="{2B0A737C-5946-46D8-86A1-CE639C6376D8}"/>
    <cellStyle name="Normal 2 2 4 2 3 5 2 3" xfId="15270" xr:uid="{7714C8BD-4C09-49E4-A675-4A2A3A7EBE2F}"/>
    <cellStyle name="Normal 2 2 4 2 3 5 3" xfId="7723" xr:uid="{83312644-C190-4DE2-A05A-D2CB02D84EED}"/>
    <cellStyle name="Normal 2 2 4 2 3 5 3 2" xfId="18103" xr:uid="{E3E3A4D0-5FC6-442F-8EF7-1801A6DD01FC}"/>
    <cellStyle name="Normal 2 2 4 2 3 5 4" xfId="10556" xr:uid="{85A274E6-AB1F-421D-855F-FF5BC5D9A45A}"/>
    <cellStyle name="Normal 2 2 4 2 3 5 4 2" xfId="20936" xr:uid="{0C36F9B6-1F8A-40FD-8CA3-3E459FA87A3E}"/>
    <cellStyle name="Normal 2 2 4 2 3 5 5" xfId="23386" xr:uid="{93DA55E4-4537-4916-907E-0392790EAEF6}"/>
    <cellStyle name="Normal 2 2 4 2 3 5 6" xfId="12986" xr:uid="{3F549D23-DCC2-4F1B-ABBC-AC856BB18B35}"/>
    <cellStyle name="Normal 2 2 4 2 3 6" xfId="2320" xr:uid="{00000000-0005-0000-0000-0000C0030000}"/>
    <cellStyle name="Normal 2 2 4 2 3 6 2" xfId="7447" xr:uid="{9976F5AD-B946-4435-AF60-3F82B981EB91}"/>
    <cellStyle name="Normal 2 2 4 2 3 6 2 2" xfId="17827" xr:uid="{4E4FFECD-97F5-470F-A1F7-7D7112862757}"/>
    <cellStyle name="Normal 2 2 4 2 3 6 3" xfId="10280" xr:uid="{1CDBB532-7859-4A0D-BE5C-33FAED3D78BC}"/>
    <cellStyle name="Normal 2 2 4 2 3 6 3 2" xfId="20660" xr:uid="{9C4A01FD-2C23-458A-9657-67354914F195}"/>
    <cellStyle name="Normal 2 2 4 2 3 6 4" xfId="23663" xr:uid="{EC7BBC41-7451-484B-907E-BC4354195EF3}"/>
    <cellStyle name="Normal 2 2 4 2 3 6 5" xfId="14994" xr:uid="{66E40264-68CC-4F11-9621-02ACE31AE67B}"/>
    <cellStyle name="Normal 2 2 4 2 3 7" xfId="3839" xr:uid="{23EA705F-20C4-43AA-891D-3014BAC31BE4}"/>
    <cellStyle name="Normal 2 2 4 2 3 7 2" xfId="8672" xr:uid="{CF216A4A-E3FC-4ECD-A076-6EC7214B2585}"/>
    <cellStyle name="Normal 2 2 4 2 3 7 2 2" xfId="19052" xr:uid="{361070C4-EC75-4E4E-A83D-2952936E361E}"/>
    <cellStyle name="Normal 2 2 4 2 3 7 3" xfId="11505" xr:uid="{D9D67743-BBE3-4E16-A716-8FD7CE5A3935}"/>
    <cellStyle name="Normal 2 2 4 2 3 7 3 2" xfId="21885" xr:uid="{5F7EE2D8-B053-409E-95A2-9E1F6D1C462B}"/>
    <cellStyle name="Normal 2 2 4 2 3 7 4" xfId="16219" xr:uid="{988D23EC-7AE1-4359-B886-63B78F6D9286}"/>
    <cellStyle name="Normal 2 2 4 2 3 8" xfId="5081" xr:uid="{0B217810-9819-4D72-9703-40033B207891}"/>
    <cellStyle name="Normal 2 2 4 2 3 8 2" xfId="14378" xr:uid="{F6CE234F-EEC7-4AC8-BDD8-8BCB9B71EFE2}"/>
    <cellStyle name="Normal 2 2 4 2 3 9" xfId="6831" xr:uid="{CF338C0A-9C5A-40B4-803E-7787754A9871}"/>
    <cellStyle name="Normal 2 2 4 2 3 9 2" xfId="17211" xr:uid="{F700A31A-79C3-457A-A22E-BAFCB9786A30}"/>
    <cellStyle name="Normal 2 2 4 2 4" xfId="729" xr:uid="{00000000-0005-0000-0000-000085040000}"/>
    <cellStyle name="Normal 2 2 4 2 4 2" xfId="3159" xr:uid="{00000000-0005-0000-0000-0000C7030000}"/>
    <cellStyle name="Normal 2 2 4 2 4 2 2" xfId="6217" xr:uid="{80E48B82-3C34-40D3-9788-1D0DC13EFE6C}"/>
    <cellStyle name="Normal 2 2 4 2 4 2 2 2" xfId="27683" xr:uid="{1ACFCBBA-A51F-4249-9BD9-04D756965607}"/>
    <cellStyle name="Normal 2 2 4 2 4 2 2 3" xfId="15786" xr:uid="{81BA7999-FD7D-4CBD-B441-EC403C2A8945}"/>
    <cellStyle name="Normal 2 2 4 2 4 2 3" xfId="8239" xr:uid="{1BCB77AB-A035-4619-912F-68B8A65D1029}"/>
    <cellStyle name="Normal 2 2 4 2 4 2 3 2" xfId="18619" xr:uid="{2382335A-E3B0-40B3-A2FD-A29A63008124}"/>
    <cellStyle name="Normal 2 2 4 2 4 2 4" xfId="11072" xr:uid="{5F1C3224-08D4-435B-854B-F040467BF595}"/>
    <cellStyle name="Normal 2 2 4 2 4 2 4 2" xfId="21452" xr:uid="{AD30834A-3033-43EA-9F97-1EBB7381F8AE}"/>
    <cellStyle name="Normal 2 2 4 2 4 2 5" xfId="23001" xr:uid="{BE504945-8FD7-4F3D-B0E7-ADE7D69CD6EE}"/>
    <cellStyle name="Normal 2 2 4 2 4 2 6" xfId="13694" xr:uid="{F97A643D-40DB-431D-9772-81B29E66EFDA}"/>
    <cellStyle name="Normal 2 2 4 2 4 3" xfId="2719" xr:uid="{00000000-0005-0000-0000-0000C8030000}"/>
    <cellStyle name="Normal 2 2 4 2 4 3 2" xfId="5937" xr:uid="{6A8F2C84-EAC0-4E94-8D03-05CD3BC2E25D}"/>
    <cellStyle name="Normal 2 2 4 2 4 3 2 2" xfId="28706" xr:uid="{773E2714-BAA3-46A3-A053-B0C03B71BF19}"/>
    <cellStyle name="Normal 2 2 4 2 4 3 2 3" xfId="15390" xr:uid="{92EFF602-C511-45B1-9C01-DFB5E725DB28}"/>
    <cellStyle name="Normal 2 2 4 2 4 3 3" xfId="7843" xr:uid="{5FDAFDE8-4BFF-4804-AC58-584CFB114ED7}"/>
    <cellStyle name="Normal 2 2 4 2 4 3 3 2" xfId="18223" xr:uid="{689C8253-79CB-448D-98D3-AF66C2344D49}"/>
    <cellStyle name="Normal 2 2 4 2 4 3 4" xfId="10676" xr:uid="{18CF8772-8474-4A17-9CC2-CC41FFF96740}"/>
    <cellStyle name="Normal 2 2 4 2 4 3 4 2" xfId="21056" xr:uid="{79C2AF01-6A9A-4064-916D-A4A44190100B}"/>
    <cellStyle name="Normal 2 2 4 2 4 3 5" xfId="23239" xr:uid="{5031D9C5-652F-405D-9401-4F4ABD2E7DED}"/>
    <cellStyle name="Normal 2 2 4 2 4 3 6" xfId="13148" xr:uid="{3DCC7B6D-7B4F-4493-AAF2-5426EBE62873}"/>
    <cellStyle name="Normal 2 2 4 2 4 4" xfId="4156" xr:uid="{F97839D7-2F29-47B5-9650-9F95C736EDCE}"/>
    <cellStyle name="Normal 2 2 4 2 4 4 2" xfId="8928" xr:uid="{AFC92C82-B247-40B9-B5C4-000C1625DEC4}"/>
    <cellStyle name="Normal 2 2 4 2 4 4 2 2" xfId="19308" xr:uid="{11AB5E93-4EC5-4318-BEA2-8C1CD6B827EE}"/>
    <cellStyle name="Normal 2 2 4 2 4 4 3" xfId="11761" xr:uid="{DE6D08B3-D675-4A4A-9318-0CB51C55BD64}"/>
    <cellStyle name="Normal 2 2 4 2 4 4 3 2" xfId="22141" xr:uid="{55B23CBF-F06B-400C-B16E-7405E0D79965}"/>
    <cellStyle name="Normal 2 2 4 2 4 4 4" xfId="23936" xr:uid="{C28303E9-FE5B-41B5-8155-14EE36B0189E}"/>
    <cellStyle name="Normal 2 2 4 2 4 4 5" xfId="16475" xr:uid="{F38E235E-14B3-4379-A37E-2EA5BF4A5665}"/>
    <cellStyle name="Normal 2 2 4 2 4 5" xfId="5082" xr:uid="{A3A9E2AA-4F4D-465A-B580-3F74DCCEDF9C}"/>
    <cellStyle name="Normal 2 2 4 2 4 5 2" xfId="14379" xr:uid="{35F31F88-1FDD-459C-8290-8E093FA91295}"/>
    <cellStyle name="Normal 2 2 4 2 4 6" xfId="6832" xr:uid="{A7E96CBD-4BE6-4DB3-8A5F-607C9832827D}"/>
    <cellStyle name="Normal 2 2 4 2 4 6 2" xfId="17212" xr:uid="{47CC1DFF-70A8-4A45-B4CD-64C88620F661}"/>
    <cellStyle name="Normal 2 2 4 2 4 7" xfId="9665" xr:uid="{8C2793AA-1772-4408-B90E-B93D6CE30AD9}"/>
    <cellStyle name="Normal 2 2 4 2 4 7 2" xfId="20045" xr:uid="{D8D64D40-46D3-455B-8DC8-0F62A5372256}"/>
    <cellStyle name="Normal 2 2 4 2 4 8" xfId="25417" xr:uid="{09A46CB1-6C09-4A09-B6F6-4AA5BB78A2F2}"/>
    <cellStyle name="Normal 2 2 4 2 4 9" xfId="12712" xr:uid="{B0B5D202-6FFA-450B-BFB2-710CF2322D3C}"/>
    <cellStyle name="Normal 2 2 4 2 5" xfId="3160" xr:uid="{00000000-0005-0000-0000-0000C9030000}"/>
    <cellStyle name="Normal 2 2 4 2 5 2" xfId="4455" xr:uid="{6B641034-A6D4-477C-91CE-CECB14E4E9B0}"/>
    <cellStyle name="Normal 2 2 4 2 5 2 2" xfId="9227" xr:uid="{C88BDFF1-AD84-40D9-A63B-ED38DE18688B}"/>
    <cellStyle name="Normal 2 2 4 2 5 2 2 2" xfId="29218" xr:uid="{EFD13CD5-DA52-4A0A-9C16-F47348A3E03C}"/>
    <cellStyle name="Normal 2 2 4 2 5 2 2 3" xfId="19607" xr:uid="{A011B15C-1D8B-4917-8231-B758BEDC2B86}"/>
    <cellStyle name="Normal 2 2 4 2 5 2 3" xfId="12060" xr:uid="{C4E6AA50-CE78-4A94-9EA7-BD5DCB6D4CA9}"/>
    <cellStyle name="Normal 2 2 4 2 5 2 3 2" xfId="22440" xr:uid="{0DDA0262-690B-4EDE-AB00-49E8CA5E6D27}"/>
    <cellStyle name="Normal 2 2 4 2 5 2 4" xfId="24972" xr:uid="{7E25945D-41CB-4E5A-820E-5BAA229DBC97}"/>
    <cellStyle name="Normal 2 2 4 2 5 2 5" xfId="16774" xr:uid="{9A0B81B3-A948-4C12-ADFB-C3421C8B185C}"/>
    <cellStyle name="Normal 2 2 4 2 5 3" xfId="6218" xr:uid="{2F6E5A96-78D7-44C5-8D92-FCCC456F2684}"/>
    <cellStyle name="Normal 2 2 4 2 5 3 2" xfId="27353" xr:uid="{2D6D48EF-4F10-496B-AACA-4573B8589BBF}"/>
    <cellStyle name="Normal 2 2 4 2 5 3 3" xfId="15787" xr:uid="{86AD331C-9AB0-47A8-9A7A-C7486D49AB31}"/>
    <cellStyle name="Normal 2 2 4 2 5 4" xfId="8240" xr:uid="{5FCE930C-43B9-4DD9-825D-6CC12983D69F}"/>
    <cellStyle name="Normal 2 2 4 2 5 4 2" xfId="18620" xr:uid="{EB21A1C8-EB3C-49AA-AEEF-D47868D4CBE2}"/>
    <cellStyle name="Normal 2 2 4 2 5 5" xfId="11073" xr:uid="{B9F1B30D-3D24-42D5-9386-700A96C32E84}"/>
    <cellStyle name="Normal 2 2 4 2 5 5 2" xfId="21453" xr:uid="{4A0EA96A-E493-482C-B1B6-29177EC8A5F8}"/>
    <cellStyle name="Normal 2 2 4 2 5 6" xfId="24406" xr:uid="{D7B92CD4-E5ED-4ECE-8101-81AC5355AB1B}"/>
    <cellStyle name="Normal 2 2 4 2 5 7" xfId="13695" xr:uid="{C1337A35-F0AE-4195-88CB-6C0A47B6366C}"/>
    <cellStyle name="Normal 2 2 4 2 6" xfId="2897" xr:uid="{00000000-0005-0000-0000-0000CA030000}"/>
    <cellStyle name="Normal 2 2 4 2 6 2" xfId="6083" xr:uid="{EBE5517C-7808-4345-9A38-9B97D2A6E130}"/>
    <cellStyle name="Normal 2 2 4 2 6 2 2" xfId="27217" xr:uid="{717C1686-189F-4691-8E58-D1CBE5560D47}"/>
    <cellStyle name="Normal 2 2 4 2 6 2 3" xfId="15561" xr:uid="{0116A452-050C-46B3-8C7C-E99748F1BBC9}"/>
    <cellStyle name="Normal 2 2 4 2 6 3" xfId="8014" xr:uid="{DE012C2A-BD69-42B9-9D9B-D2DB0780C457}"/>
    <cellStyle name="Normal 2 2 4 2 6 3 2" xfId="18394" xr:uid="{92588661-0624-4D50-9828-761A157D2C29}"/>
    <cellStyle name="Normal 2 2 4 2 6 4" xfId="10847" xr:uid="{B3F965D0-CCBC-4392-964E-DF1BA2897A48}"/>
    <cellStyle name="Normal 2 2 4 2 6 4 2" xfId="21227" xr:uid="{EB95EE1A-66C9-44EE-8B7C-5F37544274F5}"/>
    <cellStyle name="Normal 2 2 4 2 6 5" xfId="24440" xr:uid="{560D1163-7E8A-40FB-997E-B3319AA422B3}"/>
    <cellStyle name="Normal 2 2 4 2 6 6" xfId="13410" xr:uid="{FF272E99-C8F8-4F05-B531-C8983C3D0D16}"/>
    <cellStyle name="Normal 2 2 4 2 7" xfId="2495" xr:uid="{00000000-0005-0000-0000-0000CB030000}"/>
    <cellStyle name="Normal 2 2 4 2 7 2" xfId="5778" xr:uid="{31309030-C44A-4DF6-A717-986C7DE4CB36}"/>
    <cellStyle name="Normal 2 2 4 2 7 2 2" xfId="25947" xr:uid="{33378617-B315-4FCA-B3E9-D33061B3F3C3}"/>
    <cellStyle name="Normal 2 2 4 2 7 2 3" xfId="15167" xr:uid="{B3326B84-62F2-4589-89AE-E1C741FC3BA2}"/>
    <cellStyle name="Normal 2 2 4 2 7 3" xfId="7620" xr:uid="{1419194F-CCE5-4A12-98E7-D2CF81EE53EF}"/>
    <cellStyle name="Normal 2 2 4 2 7 3 2" xfId="18000" xr:uid="{9656D95C-BB17-4E84-BA1F-034D72243BE1}"/>
    <cellStyle name="Normal 2 2 4 2 7 4" xfId="10453" xr:uid="{30E631D4-416A-455F-8A36-835A7E61AA0A}"/>
    <cellStyle name="Normal 2 2 4 2 7 4 2" xfId="20833" xr:uid="{E5F4A594-FA20-459E-8207-87DD2B6963ED}"/>
    <cellStyle name="Normal 2 2 4 2 7 5" xfId="24470" xr:uid="{2D345C72-3362-4EE5-AD33-91830D3EE00C}"/>
    <cellStyle name="Normal 2 2 4 2 7 6" xfId="12883" xr:uid="{D2242D32-BCD5-49B5-BD4D-6B412D8A36D1}"/>
    <cellStyle name="Normal 2 2 4 2 8" xfId="2189" xr:uid="{00000000-0005-0000-0000-0000B4030000}"/>
    <cellStyle name="Normal 2 2 4 2 8 2" xfId="7316" xr:uid="{360FC0EA-CF34-4040-B06B-83B5FB05D733}"/>
    <cellStyle name="Normal 2 2 4 2 8 2 2" xfId="17696" xr:uid="{73699C6E-C478-4F6B-AC38-229215922BFB}"/>
    <cellStyle name="Normal 2 2 4 2 8 3" xfId="10149" xr:uid="{44C70DFB-C5E9-4553-9F0F-622C6C402CB7}"/>
    <cellStyle name="Normal 2 2 4 2 8 3 2" xfId="20529" xr:uid="{55398FB5-6050-4E90-997B-8A9B9EFCAA27}"/>
    <cellStyle name="Normal 2 2 4 2 8 4" xfId="23005" xr:uid="{B66B3ADA-BFAF-45E3-B609-DABEFAC8AE24}"/>
    <cellStyle name="Normal 2 2 4 2 8 5" xfId="14863" xr:uid="{7B5D2042-9F94-4749-83CE-20242B6C78AA}"/>
    <cellStyle name="Normal 2 2 4 2 9" xfId="3927" xr:uid="{77B8B384-9D18-403A-B06F-12A51804B35C}"/>
    <cellStyle name="Normal 2 2 4 2 9 2" xfId="8759" xr:uid="{7755C901-2831-4F5A-B0A4-12186FA7A94A}"/>
    <cellStyle name="Normal 2 2 4 2 9 2 2" xfId="19139" xr:uid="{0FC10658-EF09-4DDA-992A-E98D96F8C54B}"/>
    <cellStyle name="Normal 2 2 4 2 9 3" xfId="11592" xr:uid="{D51FF9B7-F4D6-460B-9746-17D7FB36CD54}"/>
    <cellStyle name="Normal 2 2 4 2 9 3 2" xfId="21972" xr:uid="{0EE2E39E-C03E-4DE9-A76D-BA6523F548F1}"/>
    <cellStyle name="Normal 2 2 4 2 9 4" xfId="16306" xr:uid="{65EC3690-704E-47BD-A65D-BDEBD001C6C1}"/>
    <cellStyle name="Normal 2 2 4 3" xfId="730" xr:uid="{00000000-0005-0000-0000-000086040000}"/>
    <cellStyle name="Normal 2 2 4 3 10" xfId="5083" xr:uid="{3059EF97-232C-42F5-8B53-D6134C3313AA}"/>
    <cellStyle name="Normal 2 2 4 3 10 2" xfId="14380" xr:uid="{0AA44285-8348-4AEA-B139-0B4B710CF248}"/>
    <cellStyle name="Normal 2 2 4 3 11" xfId="6833" xr:uid="{A5F7D9AC-56F7-4DE8-8E78-E478BFFA8DE0}"/>
    <cellStyle name="Normal 2 2 4 3 11 2" xfId="17213" xr:uid="{ED8F7ACA-68F6-4A91-8D3B-A144DEAE3E6C}"/>
    <cellStyle name="Normal 2 2 4 3 12" xfId="9666" xr:uid="{3E967C1F-FC5E-4FFA-9158-E0CE5F932165}"/>
    <cellStyle name="Normal 2 2 4 3 12 2" xfId="20046" xr:uid="{71C901C3-1818-438E-A876-F2F1AAA5B5D5}"/>
    <cellStyle name="Normal 2 2 4 3 13" xfId="23260" xr:uid="{0686F330-0275-48BC-8744-E0DB747F821D}"/>
    <cellStyle name="Normal 2 2 4 3 14" xfId="12458" xr:uid="{10887C6C-5FAB-40D5-82E6-32A4C52AAFD2}"/>
    <cellStyle name="Normal 2 2 4 3 2" xfId="731" xr:uid="{00000000-0005-0000-0000-000087040000}"/>
    <cellStyle name="Normal 2 2 4 3 2 10" xfId="9667" xr:uid="{21E94FA6-12AC-4D04-852F-FC1D262DD70B}"/>
    <cellStyle name="Normal 2 2 4 3 2 10 2" xfId="20047" xr:uid="{FB4673F3-C970-4EDA-9105-0CBDA575E2D7}"/>
    <cellStyle name="Normal 2 2 4 3 2 11" xfId="25101" xr:uid="{E8DEBEDF-D8F1-4968-9CE0-0C098C4223E3}"/>
    <cellStyle name="Normal 2 2 4 3 2 12" xfId="12555" xr:uid="{916C9A0D-AFD0-49AF-B15E-B62E35C99B0A}"/>
    <cellStyle name="Normal 2 2 4 3 2 2" xfId="732" xr:uid="{00000000-0005-0000-0000-000088040000}"/>
    <cellStyle name="Normal 2 2 4 3 2 2 2" xfId="3162" xr:uid="{00000000-0005-0000-0000-0000CF030000}"/>
    <cellStyle name="Normal 2 2 4 3 2 2 2 2" xfId="6220" xr:uid="{26C0A590-91FA-45F9-A1D0-B827B251085C}"/>
    <cellStyle name="Normal 2 2 4 3 2 2 2 2 2" xfId="27918" xr:uid="{71FF5FC3-1A8D-4D83-8D2D-16C36B6F2A51}"/>
    <cellStyle name="Normal 2 2 4 3 2 2 2 2 3" xfId="26132" xr:uid="{2EC56C41-CD9A-40C7-8937-ADB7A313DE94}"/>
    <cellStyle name="Normal 2 2 4 3 2 2 2 2 4" xfId="15789" xr:uid="{6AB1EC09-C0CB-4409-AFEE-D27033E15864}"/>
    <cellStyle name="Normal 2 2 4 3 2 2 2 3" xfId="8242" xr:uid="{5D4BDDD8-1A86-4178-9196-CFA33212C2B7}"/>
    <cellStyle name="Normal 2 2 4 3 2 2 2 3 2" xfId="28873" xr:uid="{2F29D525-AAE6-4F18-9BED-6F63C9836854}"/>
    <cellStyle name="Normal 2 2 4 3 2 2 2 3 3" xfId="18622" xr:uid="{CA78F776-1862-4665-9DBB-ECE0D2A7B947}"/>
    <cellStyle name="Normal 2 2 4 3 2 2 2 4" xfId="11075" xr:uid="{3A9C77D3-6F36-47E7-A8B7-BA68FE6F2D21}"/>
    <cellStyle name="Normal 2 2 4 3 2 2 2 4 2" xfId="21455" xr:uid="{C628A8E1-27CF-4C5A-A9DA-61E218083264}"/>
    <cellStyle name="Normal 2 2 4 3 2 2 2 5" xfId="24080" xr:uid="{FCB705DE-50A7-4201-ABC1-427567871AAC}"/>
    <cellStyle name="Normal 2 2 4 3 2 2 2 6" xfId="13697" xr:uid="{02A6371B-FBDA-487C-A6D8-975E10908147}"/>
    <cellStyle name="Normal 2 2 4 3 2 2 3" xfId="4291" xr:uid="{07B1601E-3DBF-46BB-A7DD-195EEEFD7FD4}"/>
    <cellStyle name="Normal 2 2 4 3 2 2 3 2" xfId="9063" xr:uid="{B4CD8E1A-C4F3-41B5-AC9E-993474979B09}"/>
    <cellStyle name="Normal 2 2 4 3 2 2 3 2 2" xfId="29106" xr:uid="{A3F9DD3E-5183-4DC5-81BE-2027DB9938ED}"/>
    <cellStyle name="Normal 2 2 4 3 2 2 3 2 3" xfId="19443" xr:uid="{70809F72-09CB-4299-B6CD-9816DE603F43}"/>
    <cellStyle name="Normal 2 2 4 3 2 2 3 3" xfId="11896" xr:uid="{6E20FC59-DBAC-4007-ADEC-AEFDF951EBC9}"/>
    <cellStyle name="Normal 2 2 4 3 2 2 3 3 2" xfId="22276" xr:uid="{5E705BC8-1D4A-42C8-A708-7B83689B7053}"/>
    <cellStyle name="Normal 2 2 4 3 2 2 3 4" xfId="24210" xr:uid="{078D9B0D-52F5-423F-9549-99DB14E66069}"/>
    <cellStyle name="Normal 2 2 4 3 2 2 3 5" xfId="16610" xr:uid="{E42C96D1-F37F-4BD6-A47D-C7EAF8855C14}"/>
    <cellStyle name="Normal 2 2 4 3 2 2 4" xfId="5085" xr:uid="{3A477A92-907E-4C46-A096-06F2EB0A805D}"/>
    <cellStyle name="Normal 2 2 4 3 2 2 4 2" xfId="26033" xr:uid="{B14913F4-850F-4665-B7F3-26E7E7B342A5}"/>
    <cellStyle name="Normal 2 2 4 3 2 2 4 3" xfId="14382" xr:uid="{C0F55250-55D9-4CCC-9FBC-E1E474279F8C}"/>
    <cellStyle name="Normal 2 2 4 3 2 2 5" xfId="6835" xr:uid="{7FD871C6-3A32-474F-B802-222A10471E41}"/>
    <cellStyle name="Normal 2 2 4 3 2 2 5 2" xfId="17215" xr:uid="{3F6631FC-741E-4F25-8958-635B0FBD3528}"/>
    <cellStyle name="Normal 2 2 4 3 2 2 6" xfId="9668" xr:uid="{2AE24CB6-BC9C-457B-845A-8D006269537F}"/>
    <cellStyle name="Normal 2 2 4 3 2 2 6 2" xfId="20048" xr:uid="{15CCDE29-825B-47FF-BC5E-09ACEDA7BD60}"/>
    <cellStyle name="Normal 2 2 4 3 2 2 7" xfId="23931" xr:uid="{30C65FB4-58DF-4101-9415-A1C3411180C9}"/>
    <cellStyle name="Normal 2 2 4 3 2 2 8" xfId="13153" xr:uid="{3BD4FE24-3675-48D9-8C8D-3DA74E8F242A}"/>
    <cellStyle name="Normal 2 2 4 3 2 3" xfId="3163" xr:uid="{00000000-0005-0000-0000-0000D0030000}"/>
    <cellStyle name="Normal 2 2 4 3 2 3 2" xfId="4456" xr:uid="{6ECB643E-2057-4553-BD8F-AD024F4885D9}"/>
    <cellStyle name="Normal 2 2 4 3 2 3 2 2" xfId="9228" xr:uid="{C6B779D1-C9C9-4636-9F77-87A507038BD4}"/>
    <cellStyle name="Normal 2 2 4 3 2 3 2 2 2" xfId="29219" xr:uid="{0A5239C5-AA28-4786-9D59-A31E79F75B9B}"/>
    <cellStyle name="Normal 2 2 4 3 2 3 2 2 3" xfId="19608" xr:uid="{60571E30-4C62-4014-95CE-71B2BFD014CF}"/>
    <cellStyle name="Normal 2 2 4 3 2 3 2 3" xfId="12061" xr:uid="{F18DABCF-FD8C-4ED6-953F-84B87DD582E5}"/>
    <cellStyle name="Normal 2 2 4 3 2 3 2 3 2" xfId="22441" xr:uid="{08847699-7074-47A9-9945-C533DCEE5CE8}"/>
    <cellStyle name="Normal 2 2 4 3 2 3 2 4" xfId="25229" xr:uid="{936D4E5A-43D0-4F27-97DE-9C79FE9E276F}"/>
    <cellStyle name="Normal 2 2 4 3 2 3 2 5" xfId="16775" xr:uid="{9B509FC5-8E86-487F-9EE2-EFDB4623DC6F}"/>
    <cellStyle name="Normal 2 2 4 3 2 3 3" xfId="6221" xr:uid="{E9024C08-908A-402F-BF49-66143836B8BE}"/>
    <cellStyle name="Normal 2 2 4 3 2 3 3 2" xfId="28665" xr:uid="{BAEA2FF9-2083-431A-B9C8-6DF3E29FB3EA}"/>
    <cellStyle name="Normal 2 2 4 3 2 3 3 3" xfId="15790" xr:uid="{36C048B4-878F-420D-93AA-2CBD17EAFC20}"/>
    <cellStyle name="Normal 2 2 4 3 2 3 4" xfId="8243" xr:uid="{05B8AE77-5A94-4141-9021-064B6755F9FA}"/>
    <cellStyle name="Normal 2 2 4 3 2 3 4 2" xfId="18623" xr:uid="{C9A2A75F-CEF3-4DA5-8DA3-C2DFDC1C974C}"/>
    <cellStyle name="Normal 2 2 4 3 2 3 5" xfId="11076" xr:uid="{473B2FDE-74B4-4F4D-8BC1-D967B6573F60}"/>
    <cellStyle name="Normal 2 2 4 3 2 3 5 2" xfId="21456" xr:uid="{1F7EAFA3-0ACB-40E8-BBDD-8F323DBAB262}"/>
    <cellStyle name="Normal 2 2 4 3 2 3 6" xfId="23444" xr:uid="{D763C4D2-87C6-46B4-B78A-F133E50DE6EB}"/>
    <cellStyle name="Normal 2 2 4 3 2 3 7" xfId="13698" xr:uid="{FCE565A6-FF94-4CFE-B2D9-64C5F9FDD6F7}"/>
    <cellStyle name="Normal 2 2 4 3 2 4" xfId="3161" xr:uid="{00000000-0005-0000-0000-0000D1030000}"/>
    <cellStyle name="Normal 2 2 4 3 2 4 2" xfId="6219" xr:uid="{DDD380AD-F8A6-4E82-ABDB-A89D39D39C8A}"/>
    <cellStyle name="Normal 2 2 4 3 2 4 2 2" xfId="28522" xr:uid="{7BCE47EA-961D-45CB-B9BB-D5D815E0D30C}"/>
    <cellStyle name="Normal 2 2 4 3 2 4 2 3" xfId="15788" xr:uid="{4DD44714-6D4E-4029-AB9C-DD35E6BB20E8}"/>
    <cellStyle name="Normal 2 2 4 3 2 4 3" xfId="8241" xr:uid="{A2823BCA-1871-45A0-8C28-B3B038F07FFC}"/>
    <cellStyle name="Normal 2 2 4 3 2 4 3 2" xfId="18621" xr:uid="{E72ED07E-6DE5-4280-B557-A205A74D5352}"/>
    <cellStyle name="Normal 2 2 4 3 2 4 4" xfId="11074" xr:uid="{5C806EF6-2EF1-4031-A31C-D976D50AEC63}"/>
    <cellStyle name="Normal 2 2 4 3 2 4 4 2" xfId="21454" xr:uid="{31F5F408-FA18-44E7-BE38-79B696F04B1E}"/>
    <cellStyle name="Normal 2 2 4 3 2 4 5" xfId="23169" xr:uid="{215FB270-2EB6-4081-84EF-9B9CB09BD67D}"/>
    <cellStyle name="Normal 2 2 4 3 2 4 6" xfId="13696" xr:uid="{D216EE99-5BF9-44A0-8CE3-DF3BDD6A932E}"/>
    <cellStyle name="Normal 2 2 4 3 2 5" xfId="2532" xr:uid="{00000000-0005-0000-0000-0000D2030000}"/>
    <cellStyle name="Normal 2 2 4 3 2 5 2" xfId="5806" xr:uid="{ABA7F4F9-1855-49AC-8957-1FEA0DC3DB39}"/>
    <cellStyle name="Normal 2 2 4 3 2 5 2 2" xfId="26054" xr:uid="{226B60CD-1EE2-4CC0-9990-7A820F86F183}"/>
    <cellStyle name="Normal 2 2 4 3 2 5 2 3" xfId="15204" xr:uid="{7DB3FF16-ACC1-4DD9-A040-1F9A32834FEB}"/>
    <cellStyle name="Normal 2 2 4 3 2 5 3" xfId="7657" xr:uid="{36F3AEF2-E753-4C43-9BA9-54DAC791480F}"/>
    <cellStyle name="Normal 2 2 4 3 2 5 3 2" xfId="18037" xr:uid="{EF43BF01-89A1-4F33-8776-E57D1EA73B9D}"/>
    <cellStyle name="Normal 2 2 4 3 2 5 4" xfId="10490" xr:uid="{6641D8B0-3129-44AC-AF93-12FF2A7D8237}"/>
    <cellStyle name="Normal 2 2 4 3 2 5 4 2" xfId="20870" xr:uid="{DF1F54C4-01C1-4352-B717-6C4D25DB9831}"/>
    <cellStyle name="Normal 2 2 4 3 2 5 5" xfId="24188" xr:uid="{1EDD6420-E7E5-4A43-BDEA-F70068981CA2}"/>
    <cellStyle name="Normal 2 2 4 3 2 5 6" xfId="12920" xr:uid="{4173A2E7-EB72-49EC-BEA0-01AEA58AE056}"/>
    <cellStyle name="Normal 2 2 4 3 2 6" xfId="2321" xr:uid="{00000000-0005-0000-0000-0000CD030000}"/>
    <cellStyle name="Normal 2 2 4 3 2 6 2" xfId="7448" xr:uid="{EBC63B61-750D-47DC-9110-0E2E94C4DDE8}"/>
    <cellStyle name="Normal 2 2 4 3 2 6 2 2" xfId="17828" xr:uid="{60A00CEB-4AA0-4D5F-80AA-A7BD95F2B89C}"/>
    <cellStyle name="Normal 2 2 4 3 2 6 3" xfId="10281" xr:uid="{85809369-768D-4E58-B75D-2168E11307D9}"/>
    <cellStyle name="Normal 2 2 4 3 2 6 3 2" xfId="20661" xr:uid="{7E852C4D-A675-4788-8064-88E8ECC07D92}"/>
    <cellStyle name="Normal 2 2 4 3 2 6 4" xfId="24215" xr:uid="{21A06A83-CF38-4707-A922-B96C499715B5}"/>
    <cellStyle name="Normal 2 2 4 3 2 6 5" xfId="14995" xr:uid="{F334D071-8667-43E8-8B44-C2FC25DB8516}"/>
    <cellStyle name="Normal 2 2 4 3 2 7" xfId="3840" xr:uid="{69D28288-5F70-4C1A-912E-84318F7A6C44}"/>
    <cellStyle name="Normal 2 2 4 3 2 7 2" xfId="8673" xr:uid="{F72F5C99-3A99-48D9-9A4B-CC2AEA1465DE}"/>
    <cellStyle name="Normal 2 2 4 3 2 7 2 2" xfId="19053" xr:uid="{86FE62B0-B63C-4434-8AB8-6DFE92940595}"/>
    <cellStyle name="Normal 2 2 4 3 2 7 3" xfId="11506" xr:uid="{6011C382-14FA-4577-95CC-BF29326EA706}"/>
    <cellStyle name="Normal 2 2 4 3 2 7 3 2" xfId="21886" xr:uid="{E5EB3F4E-A042-4209-AFBC-A3D59D5E05A5}"/>
    <cellStyle name="Normal 2 2 4 3 2 7 4" xfId="16220" xr:uid="{EC9B803B-DB72-4E56-ABCF-8BA68EF9B496}"/>
    <cellStyle name="Normal 2 2 4 3 2 8" xfId="5084" xr:uid="{1E76D4DE-19AD-44C1-8278-CC2A700AC1A1}"/>
    <cellStyle name="Normal 2 2 4 3 2 8 2" xfId="14381" xr:uid="{9DD4F671-417E-4F42-B947-374FF1773813}"/>
    <cellStyle name="Normal 2 2 4 3 2 9" xfId="6834" xr:uid="{5FDD0368-EF99-43F3-B5FE-42391F0DB1E2}"/>
    <cellStyle name="Normal 2 2 4 3 2 9 2" xfId="17214" xr:uid="{A514DBD5-8E02-4554-AA8F-41A4D07D35F6}"/>
    <cellStyle name="Normal 2 2 4 3 3" xfId="733" xr:uid="{00000000-0005-0000-0000-000089040000}"/>
    <cellStyle name="Normal 2 2 4 3 3 10" xfId="22849" xr:uid="{CEC1A341-924B-422F-8F57-0FC5F69460C1}"/>
    <cellStyle name="Normal 2 2 4 3 3 11" xfId="12713" xr:uid="{821D4DDC-A1CE-48F9-A986-7F81534829F1}"/>
    <cellStyle name="Normal 2 2 4 3 3 2" xfId="2723" xr:uid="{00000000-0005-0000-0000-0000D4030000}"/>
    <cellStyle name="Normal 2 2 4 3 3 2 2" xfId="3165" xr:uid="{00000000-0005-0000-0000-0000D5030000}"/>
    <cellStyle name="Normal 2 2 4 3 3 2 2 2" xfId="6223" xr:uid="{283A9E77-7630-4E85-B3E3-382FA161C6A3}"/>
    <cellStyle name="Normal 2 2 4 3 3 2 2 2 2" xfId="27991" xr:uid="{50DC885E-21A8-4DF1-BE95-A351E47FAAAE}"/>
    <cellStyle name="Normal 2 2 4 3 3 2 2 2 3" xfId="15792" xr:uid="{7D2BD9E7-1380-4EEF-B550-3E5D22FB4D1A}"/>
    <cellStyle name="Normal 2 2 4 3 3 2 2 3" xfId="8245" xr:uid="{ACFA4F86-5619-49E0-BE79-C658653E8ED8}"/>
    <cellStyle name="Normal 2 2 4 3 3 2 2 3 2" xfId="18625" xr:uid="{171EB711-32D2-4306-8780-2AAE1FAC0DF7}"/>
    <cellStyle name="Normal 2 2 4 3 3 2 2 4" xfId="11078" xr:uid="{270972CF-11F5-4D55-8A19-0A683006258D}"/>
    <cellStyle name="Normal 2 2 4 3 3 2 2 4 2" xfId="21458" xr:uid="{2F457793-A942-4A5E-80D2-59400D3A6DA1}"/>
    <cellStyle name="Normal 2 2 4 3 3 2 2 5" xfId="24771" xr:uid="{3079E039-2E5E-47E5-B7DB-68754BE3B129}"/>
    <cellStyle name="Normal 2 2 4 3 3 2 2 6" xfId="13700" xr:uid="{D2C1D659-440D-4D93-A0F9-F37D81F65679}"/>
    <cellStyle name="Normal 2 2 4 3 3 2 3" xfId="4292" xr:uid="{191A8EF1-D13D-4414-A376-D351141EE398}"/>
    <cellStyle name="Normal 2 2 4 3 3 2 3 2" xfId="9064" xr:uid="{6DB2C5DE-ED2A-425C-BF46-83DAAF4958F7}"/>
    <cellStyle name="Normal 2 2 4 3 3 2 3 2 2" xfId="29107" xr:uid="{14F8D509-7648-489D-A2C1-DB7949934A4C}"/>
    <cellStyle name="Normal 2 2 4 3 3 2 3 2 3" xfId="19444" xr:uid="{0DA404BA-7113-452E-8E1F-995F73F6052B}"/>
    <cellStyle name="Normal 2 2 4 3 3 2 3 3" xfId="11897" xr:uid="{3079DFBF-0BA1-4C9C-9B1C-E8940662EB4F}"/>
    <cellStyle name="Normal 2 2 4 3 3 2 3 3 2" xfId="22277" xr:uid="{05F3A403-F906-4885-B14E-FE3B95731D51}"/>
    <cellStyle name="Normal 2 2 4 3 3 2 3 4" xfId="23402" xr:uid="{A48E663D-0C61-47F3-938C-93FDD88C7C7F}"/>
    <cellStyle name="Normal 2 2 4 3 3 2 3 5" xfId="16611" xr:uid="{76D81495-0662-4D09-AC35-D3BE53AB8C7E}"/>
    <cellStyle name="Normal 2 2 4 3 3 2 4" xfId="5941" xr:uid="{DD9D754C-CD03-4D8D-99F5-3776484004E2}"/>
    <cellStyle name="Normal 2 2 4 3 3 2 4 2" xfId="28031" xr:uid="{FE2E8B85-9DB5-48A5-84A3-EDCC66B0F52C}"/>
    <cellStyle name="Normal 2 2 4 3 3 2 4 3" xfId="15394" xr:uid="{006CE858-8570-4565-AC38-80D34CDD1B77}"/>
    <cellStyle name="Normal 2 2 4 3 3 2 5" xfId="7847" xr:uid="{9CA07D88-C91C-4916-8575-D646B4667FCC}"/>
    <cellStyle name="Normal 2 2 4 3 3 2 5 2" xfId="18227" xr:uid="{21F92027-9D25-4378-9D33-35634CB8166B}"/>
    <cellStyle name="Normal 2 2 4 3 3 2 6" xfId="10680" xr:uid="{5C66D779-9D41-4548-BFEF-07C570BC3BA8}"/>
    <cellStyle name="Normal 2 2 4 3 3 2 6 2" xfId="21060" xr:uid="{E15CF1AE-71E8-4D9B-A044-EE6DD83F58CC}"/>
    <cellStyle name="Normal 2 2 4 3 3 2 7" xfId="22839" xr:uid="{72C6AD08-1003-4FE9-976D-CFB249A8A42C}"/>
    <cellStyle name="Normal 2 2 4 3 3 2 8" xfId="13154" xr:uid="{F75B8599-18D7-4F1D-AE74-0C7B4E013C69}"/>
    <cellStyle name="Normal 2 2 4 3 3 3" xfId="3166" xr:uid="{00000000-0005-0000-0000-0000D6030000}"/>
    <cellStyle name="Normal 2 2 4 3 3 3 2" xfId="4457" xr:uid="{A3B66D1A-ABAB-4E21-BEC4-DEE2A14EAF2C}"/>
    <cellStyle name="Normal 2 2 4 3 3 3 2 2" xfId="9229" xr:uid="{FE138AC9-67BB-417E-8BD0-B6614706E5F3}"/>
    <cellStyle name="Normal 2 2 4 3 3 3 2 2 2" xfId="29220" xr:uid="{8AF273BF-B452-4F75-A237-9E2096E8BFE2}"/>
    <cellStyle name="Normal 2 2 4 3 3 3 2 2 3" xfId="19609" xr:uid="{331115A6-9939-4BD6-A159-B320B65B8266}"/>
    <cellStyle name="Normal 2 2 4 3 3 3 2 3" xfId="12062" xr:uid="{6E2E4BDD-099B-4693-A400-2D4A93C14353}"/>
    <cellStyle name="Normal 2 2 4 3 3 3 2 3 2" xfId="22442" xr:uid="{0DAF4A85-5470-4DB3-BC38-503C5C360503}"/>
    <cellStyle name="Normal 2 2 4 3 3 3 2 4" xfId="25796" xr:uid="{2A946675-A47E-4F59-B65E-4319D4DA4E8C}"/>
    <cellStyle name="Normal 2 2 4 3 3 3 2 5" xfId="16776" xr:uid="{EAFD58DF-5A4C-44DD-A876-798163A7FC31}"/>
    <cellStyle name="Normal 2 2 4 3 3 3 3" xfId="6224" xr:uid="{DE7F496F-0F4D-41B7-9F34-CC358E61B5F6}"/>
    <cellStyle name="Normal 2 2 4 3 3 3 3 2" xfId="28727" xr:uid="{C5DFB8F9-E611-4B43-91C9-0CE06620CFAC}"/>
    <cellStyle name="Normal 2 2 4 3 3 3 3 3" xfId="15793" xr:uid="{B7C6DBD8-325B-48E4-B648-5FA4E1C65FB1}"/>
    <cellStyle name="Normal 2 2 4 3 3 3 4" xfId="8246" xr:uid="{0B9B40C3-93CA-40D3-9465-97B46D9B4F09}"/>
    <cellStyle name="Normal 2 2 4 3 3 3 4 2" xfId="18626" xr:uid="{98E2589F-7DF8-4E91-9ED6-8316ED8072AA}"/>
    <cellStyle name="Normal 2 2 4 3 3 3 5" xfId="11079" xr:uid="{E4D218ED-BE0A-467A-BD31-7FAB60C1D2D9}"/>
    <cellStyle name="Normal 2 2 4 3 3 3 5 2" xfId="21459" xr:uid="{A40EF03E-A29D-42C7-9CBB-E1C1D1AF4BCA}"/>
    <cellStyle name="Normal 2 2 4 3 3 3 6" xfId="25491" xr:uid="{C59BF053-2A90-4F10-83E3-74DA0261C7A4}"/>
    <cellStyle name="Normal 2 2 4 3 3 3 7" xfId="13701" xr:uid="{16435DC8-AC74-4B76-BF49-7459A28D3542}"/>
    <cellStyle name="Normal 2 2 4 3 3 4" xfId="3164" xr:uid="{00000000-0005-0000-0000-0000D7030000}"/>
    <cellStyle name="Normal 2 2 4 3 3 4 2" xfId="6222" xr:uid="{D1BB231E-944E-4CD7-9320-0D3458026B6E}"/>
    <cellStyle name="Normal 2 2 4 3 3 4 2 2" xfId="28587" xr:uid="{9A57680E-5D61-4F34-A2B4-F3338BCBFC38}"/>
    <cellStyle name="Normal 2 2 4 3 3 4 2 3" xfId="15791" xr:uid="{6D13F63D-7DAD-476A-8C9C-F3576C8D746C}"/>
    <cellStyle name="Normal 2 2 4 3 3 4 3" xfId="8244" xr:uid="{6D920A5E-3220-4E74-9932-CCACE8C593F1}"/>
    <cellStyle name="Normal 2 2 4 3 3 4 3 2" xfId="18624" xr:uid="{A6AE1770-21CF-43EE-870E-D28640A55474}"/>
    <cellStyle name="Normal 2 2 4 3 3 4 4" xfId="11077" xr:uid="{8E6CA02C-A105-4C6B-9239-667DDF682A05}"/>
    <cellStyle name="Normal 2 2 4 3 3 4 4 2" xfId="21457" xr:uid="{C4A6AC0A-A935-4842-89AA-29282D55441C}"/>
    <cellStyle name="Normal 2 2 4 3 3 4 5" xfId="24045" xr:uid="{CD5376F9-06E6-4DA5-A04A-7F331A2D8C16}"/>
    <cellStyle name="Normal 2 2 4 3 3 4 6" xfId="13699" xr:uid="{260C9978-BE48-4395-8152-B9EBF5CDF420}"/>
    <cellStyle name="Normal 2 2 4 3 3 5" xfId="2634" xr:uid="{00000000-0005-0000-0000-0000D8030000}"/>
    <cellStyle name="Normal 2 2 4 3 3 5 2" xfId="5896" xr:uid="{62BB0CE7-C56D-499D-8000-CF4A2E9AB2A8}"/>
    <cellStyle name="Normal 2 2 4 3 3 5 2 2" xfId="26639" xr:uid="{8016F2D5-18E9-42FC-B1B3-1F0EE505FE60}"/>
    <cellStyle name="Normal 2 2 4 3 3 5 2 3" xfId="15306" xr:uid="{91C83F88-50C8-4F96-8471-6B29CE261260}"/>
    <cellStyle name="Normal 2 2 4 3 3 5 3" xfId="7759" xr:uid="{956AF1D3-332F-4758-9A6A-C84F119C9CF1}"/>
    <cellStyle name="Normal 2 2 4 3 3 5 3 2" xfId="18139" xr:uid="{2203E712-C440-49BB-A583-8188FADBEACF}"/>
    <cellStyle name="Normal 2 2 4 3 3 5 4" xfId="10592" xr:uid="{0DED0F32-A4AF-4497-AA27-66ED0B92261A}"/>
    <cellStyle name="Normal 2 2 4 3 3 5 4 2" xfId="20972" xr:uid="{38DB6BB6-B8C3-4AED-B2C2-12D996747E28}"/>
    <cellStyle name="Normal 2 2 4 3 3 5 5" xfId="23455" xr:uid="{7F77F9B4-6556-4DF9-87F8-804E4AA5F2C7}"/>
    <cellStyle name="Normal 2 2 4 3 3 5 6" xfId="13023" xr:uid="{4C4C2593-02AF-44F4-AE3C-9D78009787D3}"/>
    <cellStyle name="Normal 2 2 4 3 3 6" xfId="4157" xr:uid="{EBDB3A89-EBAD-4B1E-8181-2FF9550A4D1D}"/>
    <cellStyle name="Normal 2 2 4 3 3 6 2" xfId="8929" xr:uid="{9F1ADC49-7665-460F-8E15-004CC432AD29}"/>
    <cellStyle name="Normal 2 2 4 3 3 6 2 2" xfId="19309" xr:uid="{918BD120-0F49-4AAE-BD85-BDF44CF56A20}"/>
    <cellStyle name="Normal 2 2 4 3 3 6 3" xfId="11762" xr:uid="{DAA9725E-3634-43D0-8915-9B847C77881D}"/>
    <cellStyle name="Normal 2 2 4 3 3 6 3 2" xfId="22142" xr:uid="{61EE808C-906E-44FF-AF90-16BEFB93B86B}"/>
    <cellStyle name="Normal 2 2 4 3 3 6 4" xfId="23580" xr:uid="{D4DB859A-A753-4FF2-855A-E2B4FD3C926C}"/>
    <cellStyle name="Normal 2 2 4 3 3 6 5" xfId="16476" xr:uid="{69E73FD2-9FCF-4424-A9F5-91CF56A87E55}"/>
    <cellStyle name="Normal 2 2 4 3 3 7" xfId="5086" xr:uid="{5B35F721-CC05-4F6C-9E95-39FAFC246746}"/>
    <cellStyle name="Normal 2 2 4 3 3 7 2" xfId="14383" xr:uid="{8A5093C6-FEA8-4D14-8BBC-0D67C682D0B7}"/>
    <cellStyle name="Normal 2 2 4 3 3 8" xfId="6836" xr:uid="{D426F11E-EFF8-43D8-9175-D5D65ABAE0C9}"/>
    <cellStyle name="Normal 2 2 4 3 3 8 2" xfId="17216" xr:uid="{3F6B70EE-BA74-4290-B633-7DA248AF6262}"/>
    <cellStyle name="Normal 2 2 4 3 3 9" xfId="9669" xr:uid="{229FE26D-1023-4A4D-A1C7-4055EDE62281}"/>
    <cellStyle name="Normal 2 2 4 3 3 9 2" xfId="20049" xr:uid="{504CD759-BF66-4E2B-81BB-E4A7ACAF66AE}"/>
    <cellStyle name="Normal 2 2 4 3 4" xfId="734" xr:uid="{00000000-0005-0000-0000-00008A040000}"/>
    <cellStyle name="Normal 2 2 4 3 4 2" xfId="3167" xr:uid="{00000000-0005-0000-0000-0000DA030000}"/>
    <cellStyle name="Normal 2 2 4 3 4 2 2" xfId="6225" xr:uid="{F765A875-AD5D-4C75-89E3-B8DA94E1753C}"/>
    <cellStyle name="Normal 2 2 4 3 4 2 2 2" xfId="27651" xr:uid="{252BA372-D21C-4DDE-845C-77AD841EC16F}"/>
    <cellStyle name="Normal 2 2 4 3 4 2 2 3" xfId="15794" xr:uid="{C271E321-8DC5-4A7F-A305-A8B025AB3CFA}"/>
    <cellStyle name="Normal 2 2 4 3 4 2 3" xfId="8247" xr:uid="{F9E7A9E0-7922-4E92-B3B1-BCBF9E3E4303}"/>
    <cellStyle name="Normal 2 2 4 3 4 2 3 2" xfId="18627" xr:uid="{14EFE4A3-625C-4E93-9608-332A8C3FB2D8}"/>
    <cellStyle name="Normal 2 2 4 3 4 2 4" xfId="11080" xr:uid="{1772275B-840F-4255-B9C0-A38062491EBD}"/>
    <cellStyle name="Normal 2 2 4 3 4 2 4 2" xfId="21460" xr:uid="{75EB25FD-3545-4591-BFCE-C128F8B5B590}"/>
    <cellStyle name="Normal 2 2 4 3 4 2 5" xfId="25441" xr:uid="{0FDC8DA2-1FDB-42FF-A72C-C284E265754E}"/>
    <cellStyle name="Normal 2 2 4 3 4 2 6" xfId="13702" xr:uid="{F6DEB117-66E8-499B-B0B1-CCEB661EEE63}"/>
    <cellStyle name="Normal 2 2 4 3 4 3" xfId="4290" xr:uid="{8FE3214D-0C93-4573-8449-E1F34DDE5BD5}"/>
    <cellStyle name="Normal 2 2 4 3 4 3 2" xfId="9062" xr:uid="{0BD680EC-C15A-44A0-B8A1-9EC9551196AE}"/>
    <cellStyle name="Normal 2 2 4 3 4 3 2 2" xfId="29105" xr:uid="{01535E38-C64E-4233-98FB-B5D4783F9A11}"/>
    <cellStyle name="Normal 2 2 4 3 4 3 2 3" xfId="19442" xr:uid="{C66CE573-D87F-454F-954C-3B2403130A23}"/>
    <cellStyle name="Normal 2 2 4 3 4 3 3" xfId="11895" xr:uid="{0B621841-4F60-43DF-AEA9-E96B25EAD65C}"/>
    <cellStyle name="Normal 2 2 4 3 4 3 3 2" xfId="22275" xr:uid="{F722B16E-420E-433B-A2F1-B35E3F8D8419}"/>
    <cellStyle name="Normal 2 2 4 3 4 3 4" xfId="24054" xr:uid="{B7A6E8F8-963B-4542-AE20-F86B07C14093}"/>
    <cellStyle name="Normal 2 2 4 3 4 3 5" xfId="16609" xr:uid="{72FC3F5F-D786-4274-B916-7A1DE5DB92F0}"/>
    <cellStyle name="Normal 2 2 4 3 4 4" xfId="5087" xr:uid="{32400931-A755-4571-8CFB-4E7888B43E28}"/>
    <cellStyle name="Normal 2 2 4 3 4 4 2" xfId="25991" xr:uid="{ACBC17BC-C7E8-4069-96E2-D4C9843552E4}"/>
    <cellStyle name="Normal 2 2 4 3 4 4 3" xfId="14384" xr:uid="{E71C67FA-F036-4B07-BE10-90BE2A0DC57B}"/>
    <cellStyle name="Normal 2 2 4 3 4 5" xfId="6837" xr:uid="{743F0839-4154-49FB-9931-1B978FDCB5B8}"/>
    <cellStyle name="Normal 2 2 4 3 4 5 2" xfId="17217" xr:uid="{CC654FD3-7F6F-4CE3-AB06-365691A9C31D}"/>
    <cellStyle name="Normal 2 2 4 3 4 6" xfId="9670" xr:uid="{23F114A4-73CC-46AA-B1BA-3A9024C67ADE}"/>
    <cellStyle name="Normal 2 2 4 3 4 6 2" xfId="20050" xr:uid="{995F1059-4563-486E-8E48-36CEC19249FA}"/>
    <cellStyle name="Normal 2 2 4 3 4 7" xfId="22635" xr:uid="{D76B0BC6-086A-49B4-AEE8-35486397A193}"/>
    <cellStyle name="Normal 2 2 4 3 4 8" xfId="13152" xr:uid="{A44FE865-5114-4C35-AA07-460B5DC8D787}"/>
    <cellStyle name="Normal 2 2 4 3 5" xfId="3168" xr:uid="{00000000-0005-0000-0000-0000DB030000}"/>
    <cellStyle name="Normal 2 2 4 3 5 2" xfId="4458" xr:uid="{A7E8F2A0-1A9E-4351-95CD-840EC1E9532B}"/>
    <cellStyle name="Normal 2 2 4 3 5 2 2" xfId="9230" xr:uid="{18D99DF7-3BD0-4B50-BD75-630CF73A79CC}"/>
    <cellStyle name="Normal 2 2 4 3 5 2 2 2" xfId="29221" xr:uid="{E22BA9C0-9FD8-419E-B824-741B3992A7A8}"/>
    <cellStyle name="Normal 2 2 4 3 5 2 2 3" xfId="19610" xr:uid="{14632DB7-C0D0-4E92-84C5-DD4D7D85F85E}"/>
    <cellStyle name="Normal 2 2 4 3 5 2 3" xfId="12063" xr:uid="{46BB92DB-6717-432F-ABD5-4E0498B9D351}"/>
    <cellStyle name="Normal 2 2 4 3 5 2 3 2" xfId="22443" xr:uid="{0A983757-ACA6-413B-9634-1998C8620852}"/>
    <cellStyle name="Normal 2 2 4 3 5 2 4" xfId="24499" xr:uid="{9874B245-46F0-47C8-877E-A0913D95DC47}"/>
    <cellStyle name="Normal 2 2 4 3 5 2 5" xfId="16777" xr:uid="{D9942624-64F7-417B-914D-73D09C077FEA}"/>
    <cellStyle name="Normal 2 2 4 3 5 3" xfId="6226" xr:uid="{786F0283-56BA-4908-B9F1-768636A77512}"/>
    <cellStyle name="Normal 2 2 4 3 5 3 2" xfId="28708" xr:uid="{1A9481AB-DA64-4F93-AD07-123AD50A6859}"/>
    <cellStyle name="Normal 2 2 4 3 5 3 3" xfId="15795" xr:uid="{D1E980AD-606F-4342-86C9-8FEE9A6FACDD}"/>
    <cellStyle name="Normal 2 2 4 3 5 4" xfId="8248" xr:uid="{C90F7A24-9FBA-487D-AF08-BD1BF8141DA6}"/>
    <cellStyle name="Normal 2 2 4 3 5 4 2" xfId="18628" xr:uid="{772EEA65-F09B-4057-AA8F-66787CA6DE2B}"/>
    <cellStyle name="Normal 2 2 4 3 5 5" xfId="11081" xr:uid="{7777D272-64CE-4AF5-ACCE-67D91FE724FC}"/>
    <cellStyle name="Normal 2 2 4 3 5 5 2" xfId="21461" xr:uid="{68DE7F88-1841-45E8-AE14-E8F4270E1C02}"/>
    <cellStyle name="Normal 2 2 4 3 5 6" xfId="23245" xr:uid="{1A8E6B69-D674-41BB-8D4F-1D37C186CCAE}"/>
    <cellStyle name="Normal 2 2 4 3 5 7" xfId="13703" xr:uid="{C70487F3-D881-498F-AEFF-3A3A2A4CC828}"/>
    <cellStyle name="Normal 2 2 4 3 6" xfId="2898" xr:uid="{00000000-0005-0000-0000-0000DC030000}"/>
    <cellStyle name="Normal 2 2 4 3 6 2" xfId="6084" xr:uid="{721C9F81-308C-4576-9F13-26A23769E380}"/>
    <cellStyle name="Normal 2 2 4 3 6 2 2" xfId="26676" xr:uid="{6C3AFA53-08E6-4398-8B42-461EB10A00D7}"/>
    <cellStyle name="Normal 2 2 4 3 6 2 3" xfId="15562" xr:uid="{6EB646C2-8E39-45A2-A1BE-1D02DF27C226}"/>
    <cellStyle name="Normal 2 2 4 3 6 3" xfId="8015" xr:uid="{E62F5643-2379-4F03-A954-5FF9A89A6BD8}"/>
    <cellStyle name="Normal 2 2 4 3 6 3 2" xfId="18395" xr:uid="{A4B6F157-D342-440E-B036-7B2EAC7F9A40}"/>
    <cellStyle name="Normal 2 2 4 3 6 4" xfId="10848" xr:uid="{7399136D-4BB7-453E-A24C-41AB2F2B9B22}"/>
    <cellStyle name="Normal 2 2 4 3 6 4 2" xfId="21228" xr:uid="{F56AD850-DA58-4CAD-8B2B-3BC657B32D3B}"/>
    <cellStyle name="Normal 2 2 4 3 6 5" xfId="23972" xr:uid="{BAA059BC-4F05-4B08-BCBD-4C43B9653F5C}"/>
    <cellStyle name="Normal 2 2 4 3 6 6" xfId="13411" xr:uid="{0282C8A2-5254-48F9-A77A-D9F531691BCF}"/>
    <cellStyle name="Normal 2 2 4 3 7" xfId="2472" xr:uid="{00000000-0005-0000-0000-0000DD030000}"/>
    <cellStyle name="Normal 2 2 4 3 7 2" xfId="5760" xr:uid="{E9BE1DA1-DBA2-4014-8E90-C38580891186}"/>
    <cellStyle name="Normal 2 2 4 3 7 2 2" xfId="26691" xr:uid="{2F085963-6914-4139-93C2-DA39799FBB75}"/>
    <cellStyle name="Normal 2 2 4 3 7 2 3" xfId="15144" xr:uid="{9D9274B6-6C14-4F48-90BA-E8B9130846BB}"/>
    <cellStyle name="Normal 2 2 4 3 7 3" xfId="7597" xr:uid="{97A10F47-C951-4780-B3AC-EEC53232A638}"/>
    <cellStyle name="Normal 2 2 4 3 7 3 2" xfId="17977" xr:uid="{2F4E08D7-AEDE-4897-910E-BE435BD2055E}"/>
    <cellStyle name="Normal 2 2 4 3 7 4" xfId="10430" xr:uid="{90229D57-D9CB-45C4-8AA0-C4C1BA53C2D0}"/>
    <cellStyle name="Normal 2 2 4 3 7 4 2" xfId="20810" xr:uid="{8C9E56C3-8CD4-42F2-A2EE-76EF8AE49452}"/>
    <cellStyle name="Normal 2 2 4 3 7 5" xfId="24638" xr:uid="{7006987F-CAD0-4C27-B8F6-1490B33C32DC}"/>
    <cellStyle name="Normal 2 2 4 3 7 6" xfId="12860" xr:uid="{4BB0C8D0-896F-4E30-AEED-A30F35DB3449}"/>
    <cellStyle name="Normal 2 2 4 3 8" xfId="2226" xr:uid="{00000000-0005-0000-0000-0000CC030000}"/>
    <cellStyle name="Normal 2 2 4 3 8 2" xfId="7353" xr:uid="{3703A4EB-E5A2-4E60-9790-DAA32FC67703}"/>
    <cellStyle name="Normal 2 2 4 3 8 2 2" xfId="17733" xr:uid="{AFD9C0FC-9699-4AA0-BFC7-96EE8C9102E1}"/>
    <cellStyle name="Normal 2 2 4 3 8 3" xfId="10186" xr:uid="{391BB5C4-3327-4B7B-9CC3-9E49E9F77817}"/>
    <cellStyle name="Normal 2 2 4 3 8 3 2" xfId="20566" xr:uid="{C66D681E-6CE6-4C34-A08C-E125C0AFF35A}"/>
    <cellStyle name="Normal 2 2 4 3 8 4" xfId="22686" xr:uid="{3E1D6A12-F790-4E46-9D60-D48E9354A353}"/>
    <cellStyle name="Normal 2 2 4 3 8 5" xfId="14900" xr:uid="{432BE09B-3005-4858-B500-D103BC86683B}"/>
    <cellStyle name="Normal 2 2 4 3 9" xfId="3928" xr:uid="{919A12B1-4137-4860-A862-349BD11EA352}"/>
    <cellStyle name="Normal 2 2 4 3 9 2" xfId="8760" xr:uid="{1BFF0860-7DAD-475B-B81C-9B65EDD2C12C}"/>
    <cellStyle name="Normal 2 2 4 3 9 2 2" xfId="19140" xr:uid="{6AF730A1-901B-4D46-9712-27810397D962}"/>
    <cellStyle name="Normal 2 2 4 3 9 3" xfId="11593" xr:uid="{30C9F86E-86E8-428B-9D69-7DBCB6D0302A}"/>
    <cellStyle name="Normal 2 2 4 3 9 3 2" xfId="21973" xr:uid="{B51407AE-2834-4D48-8935-E425B1104D1C}"/>
    <cellStyle name="Normal 2 2 4 3 9 4" xfId="16307" xr:uid="{F4E5DDAE-A54A-4B36-9712-699A36CED190}"/>
    <cellStyle name="Normal 2 2 4 4" xfId="735" xr:uid="{00000000-0005-0000-0000-00008B040000}"/>
    <cellStyle name="Normal 2 2 4 4 10" xfId="6838" xr:uid="{28E152B5-AE39-489A-B309-331A96C0A255}"/>
    <cellStyle name="Normal 2 2 4 4 10 2" xfId="17218" xr:uid="{545D8353-8C47-48D3-B99A-6799A551D911}"/>
    <cellStyle name="Normal 2 2 4 4 11" xfId="9671" xr:uid="{375B2FCE-377B-45C3-AA64-AB54FCC926ED}"/>
    <cellStyle name="Normal 2 2 4 4 11 2" xfId="20051" xr:uid="{2833EED9-B22B-4674-B971-DA744A19D722}"/>
    <cellStyle name="Normal 2 2 4 4 12" xfId="24560" xr:uid="{25EF1B4A-AE7B-4986-BFCC-578FB69DF156}"/>
    <cellStyle name="Normal 2 2 4 4 13" xfId="12438" xr:uid="{8FD132CF-49B9-4D59-B19E-4F98B9EEF700}"/>
    <cellStyle name="Normal 2 2 4 4 2" xfId="736" xr:uid="{00000000-0005-0000-0000-00008C040000}"/>
    <cellStyle name="Normal 2 2 4 4 2 10" xfId="9672" xr:uid="{3BFC7526-DD24-4E69-9046-08DF5964D0A5}"/>
    <cellStyle name="Normal 2 2 4 4 2 10 2" xfId="20052" xr:uid="{C659AD71-50E7-4B96-A55A-6EAFD912C79B}"/>
    <cellStyle name="Normal 2 2 4 4 2 11" xfId="22976" xr:uid="{E6A87204-66AD-471C-B620-94F1D2F34A2C}"/>
    <cellStyle name="Normal 2 2 4 4 2 12" xfId="12556" xr:uid="{C066DA0B-B2D7-417F-91E9-ED7F4213738E}"/>
    <cellStyle name="Normal 2 2 4 4 2 2" xfId="737" xr:uid="{00000000-0005-0000-0000-00008D040000}"/>
    <cellStyle name="Normal 2 2 4 4 2 2 2" xfId="3170" xr:uid="{00000000-0005-0000-0000-0000E1030000}"/>
    <cellStyle name="Normal 2 2 4 4 2 2 2 2" xfId="6228" xr:uid="{28483858-44C1-4E3F-8A77-72DA8029C5FF}"/>
    <cellStyle name="Normal 2 2 4 4 2 2 2 2 2" xfId="26628" xr:uid="{F68FBF4F-FD62-45F7-BEB2-2162511B2A4A}"/>
    <cellStyle name="Normal 2 2 4 4 2 2 2 2 3" xfId="26841" xr:uid="{29F33F5A-D940-43A5-B931-C0B501CA0DFB}"/>
    <cellStyle name="Normal 2 2 4 4 2 2 2 2 4" xfId="15797" xr:uid="{A5AD9C89-0101-4674-9F23-FAD9E24D6C49}"/>
    <cellStyle name="Normal 2 2 4 4 2 2 2 3" xfId="8250" xr:uid="{EA17EB81-A2CD-4CFC-9A22-7861201794A2}"/>
    <cellStyle name="Normal 2 2 4 4 2 2 2 3 2" xfId="28874" xr:uid="{6A9856E1-AF8C-46F2-BDC0-2C18C8A0E367}"/>
    <cellStyle name="Normal 2 2 4 4 2 2 2 3 3" xfId="18630" xr:uid="{CB26F624-9167-4FB8-8C0A-A16311834941}"/>
    <cellStyle name="Normal 2 2 4 4 2 2 2 4" xfId="11083" xr:uid="{D5A6ADFE-07E2-4619-9C63-BE5376FD203F}"/>
    <cellStyle name="Normal 2 2 4 4 2 2 2 4 2" xfId="21463" xr:uid="{970BFC75-E9CB-4FA0-9E55-2B4CBB770332}"/>
    <cellStyle name="Normal 2 2 4 4 2 2 2 5" xfId="24196" xr:uid="{C7F805C5-CD1D-4343-97B2-CB2904B30195}"/>
    <cellStyle name="Normal 2 2 4 4 2 2 2 6" xfId="13705" xr:uid="{A5BA1D42-DFBB-45CE-BE54-1C46C308C69F}"/>
    <cellStyle name="Normal 2 2 4 4 2 2 3" xfId="4293" xr:uid="{B78048BC-5451-4B7A-817E-666FB94357DB}"/>
    <cellStyle name="Normal 2 2 4 4 2 2 3 2" xfId="9065" xr:uid="{6D823A29-95CE-49AD-8A19-4E3316CFECDD}"/>
    <cellStyle name="Normal 2 2 4 4 2 2 3 2 2" xfId="29108" xr:uid="{80E5DA21-8A94-4D4F-97C7-ED19F16C6CFA}"/>
    <cellStyle name="Normal 2 2 4 4 2 2 3 2 3" xfId="19445" xr:uid="{7BDF0715-D175-494C-89C1-DFD8CC93A86B}"/>
    <cellStyle name="Normal 2 2 4 4 2 2 3 3" xfId="11898" xr:uid="{D5290866-D956-4FC8-A108-398E0DC7BF46}"/>
    <cellStyle name="Normal 2 2 4 4 2 2 3 3 2" xfId="22278" xr:uid="{07DD412E-235B-4C27-8074-60D13736BCAE}"/>
    <cellStyle name="Normal 2 2 4 4 2 2 3 4" xfId="23556" xr:uid="{31DD1FEC-DA3E-4CE7-92F5-5A971C3426DB}"/>
    <cellStyle name="Normal 2 2 4 4 2 2 3 5" xfId="16612" xr:uid="{B3538216-F715-4E68-92E2-D0880EF9D01A}"/>
    <cellStyle name="Normal 2 2 4 4 2 2 4" xfId="5090" xr:uid="{A7E355CD-0E3F-483B-8272-C414E2582F77}"/>
    <cellStyle name="Normal 2 2 4 4 2 2 4 2" xfId="28346" xr:uid="{1F9C6DE4-285B-433E-ABC7-AB854B8CE204}"/>
    <cellStyle name="Normal 2 2 4 4 2 2 4 3" xfId="14387" xr:uid="{8F3ACA04-E0A2-4A7C-9BAF-CB8955CED3E7}"/>
    <cellStyle name="Normal 2 2 4 4 2 2 5" xfId="6840" xr:uid="{27A434D6-B15F-479D-8681-5FD22A29BD41}"/>
    <cellStyle name="Normal 2 2 4 4 2 2 5 2" xfId="17220" xr:uid="{7DACB67C-6280-4D98-AE9B-103BD5B2E4C6}"/>
    <cellStyle name="Normal 2 2 4 4 2 2 6" xfId="9673" xr:uid="{A63E5426-E54D-43DB-A7BC-9F51459C7F64}"/>
    <cellStyle name="Normal 2 2 4 4 2 2 6 2" xfId="20053" xr:uid="{7E576224-A64A-4141-A23B-26DE3D63FC1E}"/>
    <cellStyle name="Normal 2 2 4 4 2 2 7" xfId="24605" xr:uid="{6502A045-E6C0-4438-BBD3-91DDBCE38B90}"/>
    <cellStyle name="Normal 2 2 4 4 2 2 8" xfId="13156" xr:uid="{7D679ACC-1F21-451F-ADC2-8A62E12A3398}"/>
    <cellStyle name="Normal 2 2 4 4 2 3" xfId="3171" xr:uid="{00000000-0005-0000-0000-0000E2030000}"/>
    <cellStyle name="Normal 2 2 4 4 2 3 2" xfId="4459" xr:uid="{206E568B-39CE-49B8-A61D-88EAA7919F7B}"/>
    <cellStyle name="Normal 2 2 4 4 2 3 2 2" xfId="9231" xr:uid="{1A3D5F21-CB49-4A3A-A819-33CD3F4A69BE}"/>
    <cellStyle name="Normal 2 2 4 4 2 3 2 2 2" xfId="29222" xr:uid="{C5C5F167-7233-41BA-87B4-0D2E75CFCF78}"/>
    <cellStyle name="Normal 2 2 4 4 2 3 2 2 3" xfId="19611" xr:uid="{45C39F80-5D95-41FF-B5DC-CEAC240300DA}"/>
    <cellStyle name="Normal 2 2 4 4 2 3 2 3" xfId="12064" xr:uid="{CAC07F2A-261C-4026-8C42-16192BB18E61}"/>
    <cellStyle name="Normal 2 2 4 4 2 3 2 3 2" xfId="22444" xr:uid="{0D19F29F-C64F-4AB4-A9FA-5F1CB9F70B30}"/>
    <cellStyle name="Normal 2 2 4 4 2 3 2 4" xfId="25707" xr:uid="{CDD8DDAB-9853-4B47-9D8E-6575E6953A69}"/>
    <cellStyle name="Normal 2 2 4 4 2 3 2 5" xfId="16778" xr:uid="{D8059488-2B45-405D-BE6E-2374BE30BFD3}"/>
    <cellStyle name="Normal 2 2 4 4 2 3 3" xfId="6229" xr:uid="{08C8D671-59C1-428E-8055-31CC7FE6F58E}"/>
    <cellStyle name="Normal 2 2 4 4 2 3 3 2" xfId="28543" xr:uid="{69B8F7CE-7389-4D99-BB44-AA1DB0CA353B}"/>
    <cellStyle name="Normal 2 2 4 4 2 3 3 3" xfId="15798" xr:uid="{31E4AAF4-9475-4707-9055-F536DB87E085}"/>
    <cellStyle name="Normal 2 2 4 4 2 3 4" xfId="8251" xr:uid="{E2929E5E-5C0D-4279-A283-F6F09470487D}"/>
    <cellStyle name="Normal 2 2 4 4 2 3 4 2" xfId="18631" xr:uid="{72CAC696-7E23-4B15-A05B-BFFCC84A86BF}"/>
    <cellStyle name="Normal 2 2 4 4 2 3 5" xfId="11084" xr:uid="{E6A5E95A-552F-40B6-ADF3-CA7A9476BEF6}"/>
    <cellStyle name="Normal 2 2 4 4 2 3 5 2" xfId="21464" xr:uid="{3CBB2F69-656D-4544-B4C3-B125B898FB5A}"/>
    <cellStyle name="Normal 2 2 4 4 2 3 6" xfId="23323" xr:uid="{9D4E033E-345B-42B5-B5CB-51D18B8300A9}"/>
    <cellStyle name="Normal 2 2 4 4 2 3 7" xfId="13706" xr:uid="{F5BDEA87-72D8-49AF-A594-3A3AAA66B1AB}"/>
    <cellStyle name="Normal 2 2 4 4 2 4" xfId="3169" xr:uid="{00000000-0005-0000-0000-0000E3030000}"/>
    <cellStyle name="Normal 2 2 4 4 2 4 2" xfId="6227" xr:uid="{7A8CD3BE-398A-42F4-A00C-D6C2D1FC6424}"/>
    <cellStyle name="Normal 2 2 4 4 2 4 2 2" xfId="25980" xr:uid="{D3AEFA4E-ED85-4369-801C-35C170119C43}"/>
    <cellStyle name="Normal 2 2 4 4 2 4 2 3" xfId="15796" xr:uid="{8B3D8C03-4B28-4701-9BC0-E0492329EE37}"/>
    <cellStyle name="Normal 2 2 4 4 2 4 3" xfId="8249" xr:uid="{AB654E16-B54B-4650-90D7-33C4D165A2E9}"/>
    <cellStyle name="Normal 2 2 4 4 2 4 3 2" xfId="18629" xr:uid="{FB553D22-0586-41D1-9388-C2CFE5E3579F}"/>
    <cellStyle name="Normal 2 2 4 4 2 4 4" xfId="11082" xr:uid="{EBC68E25-6416-4CAF-9284-4652454ED3F0}"/>
    <cellStyle name="Normal 2 2 4 4 2 4 4 2" xfId="21462" xr:uid="{D2FA66C1-030A-474F-9AA7-D466EA909659}"/>
    <cellStyle name="Normal 2 2 4 4 2 4 5" xfId="25313" xr:uid="{FBF2EB05-6896-4ABA-8B70-A39F5D34AFF2}"/>
    <cellStyle name="Normal 2 2 4 4 2 4 6" xfId="13704" xr:uid="{A141E574-1CE7-4677-80BB-24E6647DC336}"/>
    <cellStyle name="Normal 2 2 4 4 2 5" xfId="2615" xr:uid="{00000000-0005-0000-0000-0000E4030000}"/>
    <cellStyle name="Normal 2 2 4 4 2 5 2" xfId="5877" xr:uid="{D5067EBC-2A76-4582-98EF-85BF08AF765B}"/>
    <cellStyle name="Normal 2 2 4 4 2 5 2 2" xfId="28434" xr:uid="{78BEE00F-E4A4-4E20-A307-8FA1AF518F42}"/>
    <cellStyle name="Normal 2 2 4 4 2 5 2 3" xfId="15287" xr:uid="{E64DD205-EBA4-4437-B2D1-7E44E853D800}"/>
    <cellStyle name="Normal 2 2 4 4 2 5 3" xfId="7740" xr:uid="{3A682AFA-68B6-4AFA-9A6D-47E07CDE9E29}"/>
    <cellStyle name="Normal 2 2 4 4 2 5 3 2" xfId="18120" xr:uid="{DA12A73C-0C85-4C00-BF7D-3AC985E434BE}"/>
    <cellStyle name="Normal 2 2 4 4 2 5 4" xfId="10573" xr:uid="{EB98CB3D-7C11-4696-A1B8-69BB39AE169F}"/>
    <cellStyle name="Normal 2 2 4 4 2 5 4 2" xfId="20953" xr:uid="{B9F55497-735C-4CA6-AB2E-7F06AE06D658}"/>
    <cellStyle name="Normal 2 2 4 4 2 5 5" xfId="22924" xr:uid="{FBF42E42-30A9-4E67-99A3-8762FB36C74C}"/>
    <cellStyle name="Normal 2 2 4 4 2 5 6" xfId="13003" xr:uid="{0FFE5BC1-EEF7-4CA9-99AE-BA56E8A0DB3C}"/>
    <cellStyle name="Normal 2 2 4 4 2 6" xfId="2322" xr:uid="{00000000-0005-0000-0000-0000DF030000}"/>
    <cellStyle name="Normal 2 2 4 4 2 6 2" xfId="7449" xr:uid="{4B0A431F-81C3-424A-A1B9-5117ACAEBDC8}"/>
    <cellStyle name="Normal 2 2 4 4 2 6 2 2" xfId="17829" xr:uid="{EFDE1C88-A96F-4916-9785-960F88FC2CBC}"/>
    <cellStyle name="Normal 2 2 4 4 2 6 3" xfId="10282" xr:uid="{7D74A021-2C68-4F3D-A581-08CB0E0A0611}"/>
    <cellStyle name="Normal 2 2 4 4 2 6 3 2" xfId="20662" xr:uid="{F7A794A6-9A2D-435D-B820-48BFFCEB7CE0}"/>
    <cellStyle name="Normal 2 2 4 4 2 6 4" xfId="23254" xr:uid="{9A66368B-EDE4-4098-AAA0-B4C9A195FC3E}"/>
    <cellStyle name="Normal 2 2 4 4 2 6 5" xfId="14996" xr:uid="{F2C71A4D-B904-43C0-9BE3-6AB71E559423}"/>
    <cellStyle name="Normal 2 2 4 4 2 7" xfId="3841" xr:uid="{947E7DE4-2AAA-4678-93E2-AD134211222F}"/>
    <cellStyle name="Normal 2 2 4 4 2 7 2" xfId="8674" xr:uid="{921DFA96-96AF-4640-8753-FDF66440E028}"/>
    <cellStyle name="Normal 2 2 4 4 2 7 2 2" xfId="19054" xr:uid="{A60E6FFB-625D-48EC-84F9-98E7D2FBDBCE}"/>
    <cellStyle name="Normal 2 2 4 4 2 7 3" xfId="11507" xr:uid="{306D5514-044E-4B24-9269-02C4A23F0CA7}"/>
    <cellStyle name="Normal 2 2 4 4 2 7 3 2" xfId="21887" xr:uid="{D358F6F4-2044-41F4-8D7C-2D7523119D31}"/>
    <cellStyle name="Normal 2 2 4 4 2 7 4" xfId="16221" xr:uid="{048821DA-2C2B-425F-A0C8-D1A6C2D0C089}"/>
    <cellStyle name="Normal 2 2 4 4 2 8" xfId="5089" xr:uid="{D0EDA893-E636-4BBD-A856-E9E961EA5291}"/>
    <cellStyle name="Normal 2 2 4 4 2 8 2" xfId="14386" xr:uid="{C1DB47FF-B6D8-4A8D-9198-86547AE6E118}"/>
    <cellStyle name="Normal 2 2 4 4 2 9" xfId="6839" xr:uid="{685711C8-C591-421C-B3CA-6A7FEE7F9503}"/>
    <cellStyle name="Normal 2 2 4 4 2 9 2" xfId="17219" xr:uid="{0FC4E765-EF25-4FCB-9B58-82CAA5A6E735}"/>
    <cellStyle name="Normal 2 2 4 4 3" xfId="738" xr:uid="{00000000-0005-0000-0000-00008E040000}"/>
    <cellStyle name="Normal 2 2 4 4 3 2" xfId="3172" xr:uid="{00000000-0005-0000-0000-0000E6030000}"/>
    <cellStyle name="Normal 2 2 4 4 3 2 2" xfId="6230" xr:uid="{AEC9A15C-3897-45C6-A6F6-566F78D89093}"/>
    <cellStyle name="Normal 2 2 4 4 3 2 2 2" xfId="22740" xr:uid="{6081BA4B-B5AC-4CC6-86A4-23ADDB668E10}"/>
    <cellStyle name="Normal 2 2 4 4 3 2 2 3" xfId="28525" xr:uid="{6F0C2A27-5F8A-46A2-8A97-B32FBBF4D23E}"/>
    <cellStyle name="Normal 2 2 4 4 3 2 2 4" xfId="15799" xr:uid="{5DC77F8C-E6CC-42D2-AD15-C46239C9D594}"/>
    <cellStyle name="Normal 2 2 4 4 3 2 3" xfId="8252" xr:uid="{76509527-AEFC-4E16-9C04-BC9A58BF4955}"/>
    <cellStyle name="Normal 2 2 4 4 3 2 3 2" xfId="28875" xr:uid="{703DB7FC-9B0D-4086-90F4-6A8EB493AF8D}"/>
    <cellStyle name="Normal 2 2 4 4 3 2 3 3" xfId="18632" xr:uid="{4F120A83-0BE0-4DD3-8F4D-E57898805FD9}"/>
    <cellStyle name="Normal 2 2 4 4 3 2 4" xfId="11085" xr:uid="{25EEAC75-C747-4A62-B492-2FEC2383350C}"/>
    <cellStyle name="Normal 2 2 4 4 3 2 4 2" xfId="21465" xr:uid="{98B0BAF0-C3C1-4180-948A-1FE152978A3A}"/>
    <cellStyle name="Normal 2 2 4 4 3 2 5" xfId="25379" xr:uid="{EAAEC73E-2C23-4EAA-A9FA-4A9B618A51FE}"/>
    <cellStyle name="Normal 2 2 4 4 3 2 6" xfId="13707" xr:uid="{D6198460-BA57-4E25-AFE3-6D78E63DA367}"/>
    <cellStyle name="Normal 2 2 4 4 3 3" xfId="2724" xr:uid="{00000000-0005-0000-0000-0000E7030000}"/>
    <cellStyle name="Normal 2 2 4 4 3 3 2" xfId="5942" xr:uid="{1D18FA06-C285-4FCE-840F-7726D08ADCD2}"/>
    <cellStyle name="Normal 2 2 4 4 3 3 2 2" xfId="26394" xr:uid="{94948FCC-21DF-42DA-85D0-CEB2759B487D}"/>
    <cellStyle name="Normal 2 2 4 4 3 3 2 3" xfId="15395" xr:uid="{CB4508A2-3CF1-4781-8474-19DB3C944215}"/>
    <cellStyle name="Normal 2 2 4 4 3 3 3" xfId="7848" xr:uid="{6F51C793-BD92-48F4-A945-480DC939EE0B}"/>
    <cellStyle name="Normal 2 2 4 4 3 3 3 2" xfId="18228" xr:uid="{28ED8F68-5017-45AB-BBB2-6724396EAE2B}"/>
    <cellStyle name="Normal 2 2 4 4 3 3 4" xfId="10681" xr:uid="{C1DBEED9-84A2-4584-B432-2CEA05179ADD}"/>
    <cellStyle name="Normal 2 2 4 4 3 3 4 2" xfId="21061" xr:uid="{5755DDD9-E6B6-4AF8-B733-F8A0ABFA8A56}"/>
    <cellStyle name="Normal 2 2 4 4 3 3 5" xfId="22712" xr:uid="{5480C5DC-370B-4D68-9340-99542CB2E27A}"/>
    <cellStyle name="Normal 2 2 4 4 3 3 6" xfId="13155" xr:uid="{E550B2BD-17F8-4B9E-99E9-C720BDB97E52}"/>
    <cellStyle name="Normal 2 2 4 4 3 4" xfId="4158" xr:uid="{29B70EA5-493F-4A4C-9AAB-F0745EE8E9C7}"/>
    <cellStyle name="Normal 2 2 4 4 3 4 2" xfId="8930" xr:uid="{D286C9A1-A09B-41DF-BD14-9BE972AF9677}"/>
    <cellStyle name="Normal 2 2 4 4 3 4 2 2" xfId="29027" xr:uid="{15C43BBA-81D1-46D9-B219-8D124E42713E}"/>
    <cellStyle name="Normal 2 2 4 4 3 4 2 3" xfId="19310" xr:uid="{74B98875-B4D2-4C85-9BB9-F5B64AEA1AE7}"/>
    <cellStyle name="Normal 2 2 4 4 3 4 3" xfId="11763" xr:uid="{0740932C-0657-4FC7-B42C-4FD43BF391C4}"/>
    <cellStyle name="Normal 2 2 4 4 3 4 3 2" xfId="22143" xr:uid="{40862A5D-22C5-4F91-A67F-625D5BF41BAB}"/>
    <cellStyle name="Normal 2 2 4 4 3 4 4" xfId="25284" xr:uid="{28EB06E8-35D9-41B7-A6ED-F6C5216ED081}"/>
    <cellStyle name="Normal 2 2 4 4 3 4 5" xfId="16477" xr:uid="{E6F72420-9E7F-4453-884B-C72A8488B5AE}"/>
    <cellStyle name="Normal 2 2 4 4 3 5" xfId="5091" xr:uid="{99BB098F-49B2-4E54-9FAD-ED4856CBD1C3}"/>
    <cellStyle name="Normal 2 2 4 4 3 5 2" xfId="26627" xr:uid="{342A50DA-C48E-47AB-B5E9-871F17FA607B}"/>
    <cellStyle name="Normal 2 2 4 4 3 5 3" xfId="14388" xr:uid="{4060603D-95A6-41B6-8D68-D0F790E76ABE}"/>
    <cellStyle name="Normal 2 2 4 4 3 6" xfId="6841" xr:uid="{A608F365-6CB5-4AB0-A40B-A32EF0CB4174}"/>
    <cellStyle name="Normal 2 2 4 4 3 6 2" xfId="17221" xr:uid="{B9833EDB-AB48-4EAA-A136-B57BDA372475}"/>
    <cellStyle name="Normal 2 2 4 4 3 7" xfId="9674" xr:uid="{70768092-000C-4A45-887B-BF38241F6CC5}"/>
    <cellStyle name="Normal 2 2 4 4 3 7 2" xfId="20054" xr:uid="{E51A2E36-A471-40DE-AD4A-FD5DACC39447}"/>
    <cellStyle name="Normal 2 2 4 4 3 8" xfId="24221" xr:uid="{97AFD24C-F5A5-4F00-A96B-8C0B6F5D2221}"/>
    <cellStyle name="Normal 2 2 4 4 3 9" xfId="12714" xr:uid="{90A98170-6759-44D3-B540-5133EB0A3B85}"/>
    <cellStyle name="Normal 2 2 4 4 4" xfId="739" xr:uid="{00000000-0005-0000-0000-00008F040000}"/>
    <cellStyle name="Normal 2 2 4 4 4 2" xfId="4460" xr:uid="{6F61A1E0-1820-47C0-8C47-577AD9F9DAA3}"/>
    <cellStyle name="Normal 2 2 4 4 4 2 2" xfId="9232" xr:uid="{A475B121-84BE-42D6-8C27-FE2A6C61BCED}"/>
    <cellStyle name="Normal 2 2 4 4 4 2 2 2" xfId="29223" xr:uid="{59D8F497-75E7-40C8-AF91-B75815CA8E29}"/>
    <cellStyle name="Normal 2 2 4 4 4 2 2 3" xfId="19612" xr:uid="{93627C9A-A0A8-4554-A245-32AB4D560D98}"/>
    <cellStyle name="Normal 2 2 4 4 4 2 3" xfId="12065" xr:uid="{56BFEA34-C594-4E40-A4DD-2B246337596B}"/>
    <cellStyle name="Normal 2 2 4 4 4 2 3 2" xfId="22445" xr:uid="{D7AAE023-1B66-4B7F-81B1-4A58E6793B0E}"/>
    <cellStyle name="Normal 2 2 4 4 4 2 4" xfId="23548" xr:uid="{33069559-9E77-4F89-B51A-34DF942CEC6A}"/>
    <cellStyle name="Normal 2 2 4 4 4 2 5" xfId="16779" xr:uid="{8F563E49-31CF-455A-AC24-7F91AAF4F63D}"/>
    <cellStyle name="Normal 2 2 4 4 4 3" xfId="5092" xr:uid="{BC1CB8FF-8F1B-4BA9-89E8-303B964FCFE1}"/>
    <cellStyle name="Normal 2 2 4 4 4 3 2" xfId="27345" xr:uid="{8891E6CB-1C64-47CC-BF55-882F285C3294}"/>
    <cellStyle name="Normal 2 2 4 4 4 3 3" xfId="14389" xr:uid="{DBE931C6-EF20-4F7B-9979-8672A3D304C5}"/>
    <cellStyle name="Normal 2 2 4 4 4 4" xfId="6842" xr:uid="{8ED7317D-AE72-42E4-B033-B26F442A5557}"/>
    <cellStyle name="Normal 2 2 4 4 4 4 2" xfId="17222" xr:uid="{EC7E73AB-B357-411A-A1A2-1AA9324CFAF6}"/>
    <cellStyle name="Normal 2 2 4 4 4 5" xfId="9675" xr:uid="{8C46AFBD-24F4-42A2-87E9-FE63B2E36246}"/>
    <cellStyle name="Normal 2 2 4 4 4 5 2" xfId="20055" xr:uid="{579A9DD2-1D03-428F-9B67-C7794496F86F}"/>
    <cellStyle name="Normal 2 2 4 4 4 6" xfId="23776" xr:uid="{1B0A001D-86C2-4545-920E-AA84E3F3E29E}"/>
    <cellStyle name="Normal 2 2 4 4 4 7" xfId="13708" xr:uid="{1BC04112-A3D0-415F-BFA2-2A66E4C563F2}"/>
    <cellStyle name="Normal 2 2 4 4 5" xfId="2899" xr:uid="{00000000-0005-0000-0000-0000E9030000}"/>
    <cellStyle name="Normal 2 2 4 4 5 2" xfId="6085" xr:uid="{0DE3E1DB-7D7E-48D0-8C45-8CE4F344C2D7}"/>
    <cellStyle name="Normal 2 2 4 4 5 2 2" xfId="24191" xr:uid="{96DA388D-9760-4F77-B463-9718C34830DD}"/>
    <cellStyle name="Normal 2 2 4 4 5 2 3" xfId="26080" xr:uid="{CA8D3603-B7B2-424A-9666-F2140B681E26}"/>
    <cellStyle name="Normal 2 2 4 4 5 2 4" xfId="15563" xr:uid="{91910D66-2E8E-4E05-ABB7-E81FEB359B34}"/>
    <cellStyle name="Normal 2 2 4 4 5 3" xfId="8016" xr:uid="{A502F691-3D0E-4563-87E2-CC79587729B7}"/>
    <cellStyle name="Normal 2 2 4 4 5 3 2" xfId="28591" xr:uid="{31974CD5-239E-45A9-ABE3-300A149574EA}"/>
    <cellStyle name="Normal 2 2 4 4 5 3 3" xfId="18396" xr:uid="{D5D7E922-CF7E-4602-BF0D-8428E385B66F}"/>
    <cellStyle name="Normal 2 2 4 4 5 4" xfId="10849" xr:uid="{22AD69CC-79E4-474F-8BA8-6928D1F6475C}"/>
    <cellStyle name="Normal 2 2 4 4 5 4 2" xfId="21229" xr:uid="{1DE5C62F-DDBE-4826-86D7-DE5A8EB1D5F3}"/>
    <cellStyle name="Normal 2 2 4 4 5 5" xfId="23197" xr:uid="{8EF9A2B9-BA47-4481-A01F-091A99849719}"/>
    <cellStyle name="Normal 2 2 4 4 5 6" xfId="13412" xr:uid="{F71E976F-F2E4-4870-8EC4-0698440CD54D}"/>
    <cellStyle name="Normal 2 2 4 4 6" xfId="2452" xr:uid="{00000000-0005-0000-0000-0000EA030000}"/>
    <cellStyle name="Normal 2 2 4 4 6 2" xfId="5744" xr:uid="{503F4DAD-0739-4D22-B301-05F69B020E1D}"/>
    <cellStyle name="Normal 2 2 4 4 6 2 2" xfId="27113" xr:uid="{BFE77B4D-3671-486C-BE5C-A397C96854F0}"/>
    <cellStyle name="Normal 2 2 4 4 6 2 3" xfId="15124" xr:uid="{45328C7B-52DA-487E-AA36-56D91EE4B36C}"/>
    <cellStyle name="Normal 2 2 4 4 6 3" xfId="7577" xr:uid="{BC637505-56DC-4566-8575-6501DB897D14}"/>
    <cellStyle name="Normal 2 2 4 4 6 3 2" xfId="17957" xr:uid="{ADF89247-8533-412A-987F-7361408CF1DC}"/>
    <cellStyle name="Normal 2 2 4 4 6 4" xfId="10410" xr:uid="{0F209FF0-DB3D-4705-B36C-8B8EA8D305DD}"/>
    <cellStyle name="Normal 2 2 4 4 6 4 2" xfId="20790" xr:uid="{55AE9076-243B-47F8-9ABF-68A36C6388D7}"/>
    <cellStyle name="Normal 2 2 4 4 6 5" xfId="23699" xr:uid="{8742C3B2-0416-4933-B98B-59B351F99F24}"/>
    <cellStyle name="Normal 2 2 4 4 6 6" xfId="12840" xr:uid="{4A6421B6-61C8-4996-A67A-A4F3D90FA67B}"/>
    <cellStyle name="Normal 2 2 4 4 7" xfId="2206" xr:uid="{00000000-0005-0000-0000-0000DE030000}"/>
    <cellStyle name="Normal 2 2 4 4 7 2" xfId="7333" xr:uid="{1A31971A-39F5-4EEA-94AD-C4849A017D9D}"/>
    <cellStyle name="Normal 2 2 4 4 7 2 2" xfId="17713" xr:uid="{8C7E7CA6-E30D-4C36-8BF4-F0A980FDE0A3}"/>
    <cellStyle name="Normal 2 2 4 4 7 3" xfId="10166" xr:uid="{A1DCAF1F-9C89-4E06-8EF8-FD3DFCB86A49}"/>
    <cellStyle name="Normal 2 2 4 4 7 3 2" xfId="20546" xr:uid="{A74C7EDB-A006-4F72-9768-DFAC23401C5D}"/>
    <cellStyle name="Normal 2 2 4 4 7 4" xfId="24285" xr:uid="{9DF97B59-32B7-41EC-B282-0F0F5F95B48F}"/>
    <cellStyle name="Normal 2 2 4 4 7 5" xfId="14880" xr:uid="{3A5D5290-DD44-4C7C-A76B-F57BA77A82DD}"/>
    <cellStyle name="Normal 2 2 4 4 8" xfId="3929" xr:uid="{962AD314-BF12-439C-AB49-0651A687A10E}"/>
    <cellStyle name="Normal 2 2 4 4 8 2" xfId="8761" xr:uid="{1DDDB41C-94D2-4D16-B145-A71EDBC318ED}"/>
    <cellStyle name="Normal 2 2 4 4 8 2 2" xfId="19141" xr:uid="{B9DF84F6-C140-40B7-8AC4-2AFD6A35CE40}"/>
    <cellStyle name="Normal 2 2 4 4 8 3" xfId="11594" xr:uid="{346BA0A1-AE22-4C9D-BDCA-F68E6E6D2258}"/>
    <cellStyle name="Normal 2 2 4 4 8 3 2" xfId="21974" xr:uid="{1F59A14C-F2DF-4B34-BFEE-2FA3B6A69306}"/>
    <cellStyle name="Normal 2 2 4 4 8 4" xfId="16308" xr:uid="{C9490936-9543-4F9B-AF22-D5AD73F04C32}"/>
    <cellStyle name="Normal 2 2 4 4 9" xfId="5088" xr:uid="{492C6885-DC44-4B48-8499-F1090CC0D711}"/>
    <cellStyle name="Normal 2 2 4 4 9 2" xfId="14385" xr:uid="{BE6675D0-FABD-4AB3-B1BD-5D214A7BDEDB}"/>
    <cellStyle name="Normal 2 2 4 5" xfId="740" xr:uid="{00000000-0005-0000-0000-000090040000}"/>
    <cellStyle name="Normal 2 2 4 5 10" xfId="9676" xr:uid="{7B97F55A-82F5-48A1-B2B1-D2BF92C5B64F}"/>
    <cellStyle name="Normal 2 2 4 5 10 2" xfId="20056" xr:uid="{F8D046E5-C5AA-4AD2-B070-1DC81C413E00}"/>
    <cellStyle name="Normal 2 2 4 5 11" xfId="23716" xr:uid="{0951A431-4C8C-4F89-9420-DA73C96B3141}"/>
    <cellStyle name="Normal 2 2 4 5 12" xfId="12557" xr:uid="{A3E7AC24-E3A9-43E8-9E59-4A513FD1FF03}"/>
    <cellStyle name="Normal 2 2 4 5 2" xfId="741" xr:uid="{00000000-0005-0000-0000-000091040000}"/>
    <cellStyle name="Normal 2 2 4 5 2 2" xfId="742" xr:uid="{00000000-0005-0000-0000-000092040000}"/>
    <cellStyle name="Normal 2 2 4 5 2 2 2" xfId="5095" xr:uid="{28570D24-0A6D-4749-B208-79CEBAAD5853}"/>
    <cellStyle name="Normal 2 2 4 5 2 2 2 2" xfId="22827" xr:uid="{3F0B452C-4939-41CA-93D5-5DD1126CB3F3}"/>
    <cellStyle name="Normal 2 2 4 5 2 2 2 3" xfId="27048" xr:uid="{40ECDCAF-293A-4154-9A21-1B16E386C4EF}"/>
    <cellStyle name="Normal 2 2 4 5 2 2 2 4" xfId="14392" xr:uid="{044275AE-12C9-498C-A003-DE8E34E87906}"/>
    <cellStyle name="Normal 2 2 4 5 2 2 3" xfId="6845" xr:uid="{5C17A478-D5DD-465B-8874-B8ED2426D041}"/>
    <cellStyle name="Normal 2 2 4 5 2 2 3 2" xfId="27587" xr:uid="{0D63F2D4-6085-471C-84A3-B300ED17C07C}"/>
    <cellStyle name="Normal 2 2 4 5 2 2 3 3" xfId="27220" xr:uid="{B0C46705-ED62-4E14-84D2-519B282BDCEB}"/>
    <cellStyle name="Normal 2 2 4 5 2 2 3 4" xfId="17225" xr:uid="{5459CE37-F0C5-45CB-96A5-25B619B06C47}"/>
    <cellStyle name="Normal 2 2 4 5 2 2 4" xfId="9678" xr:uid="{F042A46C-D0F9-41D4-B2A4-92CD80D95D32}"/>
    <cellStyle name="Normal 2 2 4 5 2 2 4 2" xfId="29390" xr:uid="{03658FA6-7EE1-4353-BE74-76B87C1AADA6}"/>
    <cellStyle name="Normal 2 2 4 5 2 2 4 3" xfId="20058" xr:uid="{AA542A39-720A-4635-9083-45EE6A0A5CC6}"/>
    <cellStyle name="Normal 2 2 4 5 2 2 5" xfId="24814" xr:uid="{7B2739E9-5973-4F5C-B8B6-6B73C0D1F165}"/>
    <cellStyle name="Normal 2 2 4 5 2 2 6" xfId="13709" xr:uid="{BB7E1BB1-AB4F-42E9-8D62-F17FCEEBCD35}"/>
    <cellStyle name="Normal 2 2 4 5 2 3" xfId="2725" xr:uid="{00000000-0005-0000-0000-0000EE030000}"/>
    <cellStyle name="Normal 2 2 4 5 2 3 2" xfId="5943" xr:uid="{F6D38D51-2623-49A2-8808-D5BB8AFFFF61}"/>
    <cellStyle name="Normal 2 2 4 5 2 3 2 2" xfId="27891" xr:uid="{C21BDB48-8823-42E7-92C5-9B8DB0D560C7}"/>
    <cellStyle name="Normal 2 2 4 5 2 3 2 3" xfId="15396" xr:uid="{D2D9347C-04B5-4346-BDEB-C692AA8CA9FE}"/>
    <cellStyle name="Normal 2 2 4 5 2 3 3" xfId="7849" xr:uid="{0E5FCDA9-E4F7-4688-9D9D-88255B9DD5EA}"/>
    <cellStyle name="Normal 2 2 4 5 2 3 3 2" xfId="18229" xr:uid="{592C8A09-FE5B-4460-B472-67C1E3085872}"/>
    <cellStyle name="Normal 2 2 4 5 2 3 4" xfId="10682" xr:uid="{0AD2B235-01AE-4C19-A4B6-DE626B8E454A}"/>
    <cellStyle name="Normal 2 2 4 5 2 3 4 2" xfId="21062" xr:uid="{C7884267-B29B-4974-A01D-909FDF74F5FF}"/>
    <cellStyle name="Normal 2 2 4 5 2 3 5" xfId="23434" xr:uid="{7FF78EF0-3EB3-4DE3-AF88-1356CDB6B359}"/>
    <cellStyle name="Normal 2 2 4 5 2 3 6" xfId="13157" xr:uid="{928D3D76-F08C-4966-BB9A-B6A8880D2C25}"/>
    <cellStyle name="Normal 2 2 4 5 2 4" xfId="4159" xr:uid="{B1CB9D71-BC6D-4295-8292-81C516C3D8E2}"/>
    <cellStyle name="Normal 2 2 4 5 2 4 2" xfId="8931" xr:uid="{24CA900A-4291-437F-8DED-6E64B2BD93DE}"/>
    <cellStyle name="Normal 2 2 4 5 2 4 2 2" xfId="29028" xr:uid="{8CBEBEA7-7A2E-4712-A5A6-92EFD5340060}"/>
    <cellStyle name="Normal 2 2 4 5 2 4 2 3" xfId="19311" xr:uid="{A48A11BB-1DD6-48D0-8C40-08BE5F1C595A}"/>
    <cellStyle name="Normal 2 2 4 5 2 4 3" xfId="11764" xr:uid="{11E6FCD9-830F-4F75-828E-70B88D2E995E}"/>
    <cellStyle name="Normal 2 2 4 5 2 4 3 2" xfId="22144" xr:uid="{18C0C716-41DF-4A62-A6BD-470B2DC2FC54}"/>
    <cellStyle name="Normal 2 2 4 5 2 4 4" xfId="23250" xr:uid="{A98E546F-C340-48AF-A43B-C807C1E05AE5}"/>
    <cellStyle name="Normal 2 2 4 5 2 4 5" xfId="16478" xr:uid="{831B71F9-BF95-4D3F-94C0-484719694836}"/>
    <cellStyle name="Normal 2 2 4 5 2 5" xfId="5094" xr:uid="{C3E2C19F-B5DD-4E01-9FC4-5993F6DA318B}"/>
    <cellStyle name="Normal 2 2 4 5 2 5 2" xfId="27950" xr:uid="{354E6BC2-73E2-4260-9F97-02018A60A75D}"/>
    <cellStyle name="Normal 2 2 4 5 2 5 3" xfId="14391" xr:uid="{3808A8A3-344F-438D-9BA1-44B18E74A88D}"/>
    <cellStyle name="Normal 2 2 4 5 2 6" xfId="6844" xr:uid="{073BA752-4158-4AD7-89AD-6E1F88147547}"/>
    <cellStyle name="Normal 2 2 4 5 2 6 2" xfId="17224" xr:uid="{C01ACFD6-2AA5-47C1-8013-9A69BB6E227F}"/>
    <cellStyle name="Normal 2 2 4 5 2 7" xfId="9677" xr:uid="{9BFC9367-57A4-4BCF-A13E-1EAB9A6C3750}"/>
    <cellStyle name="Normal 2 2 4 5 2 7 2" xfId="20057" xr:uid="{B015A7D0-F84B-4715-B46E-0B42B8A584F1}"/>
    <cellStyle name="Normal 2 2 4 5 2 8" xfId="23515" xr:uid="{582BBEEB-E589-4F88-A671-E0E3D0B20B5B}"/>
    <cellStyle name="Normal 2 2 4 5 2 9" xfId="12715" xr:uid="{23A72284-53DE-4592-B12C-9935660E9B4E}"/>
    <cellStyle name="Normal 2 2 4 5 3" xfId="743" xr:uid="{00000000-0005-0000-0000-000093040000}"/>
    <cellStyle name="Normal 2 2 4 5 3 2" xfId="4461" xr:uid="{543D7010-EC11-4C5C-8823-CA07FA97EBB6}"/>
    <cellStyle name="Normal 2 2 4 5 3 2 2" xfId="9233" xr:uid="{7946EBE5-C8A6-4AFC-8C75-BE85067E2889}"/>
    <cellStyle name="Normal 2 2 4 5 3 2 2 2" xfId="29224" xr:uid="{F16FFD0B-9C8F-427B-A9D0-CB334C7BBE3E}"/>
    <cellStyle name="Normal 2 2 4 5 3 2 2 3" xfId="19613" xr:uid="{34AB9D2E-E36C-4407-B65D-071BC5B859E2}"/>
    <cellStyle name="Normal 2 2 4 5 3 2 3" xfId="12066" xr:uid="{F638B181-2765-4D51-AF81-82FD5E72D1B3}"/>
    <cellStyle name="Normal 2 2 4 5 3 2 3 2" xfId="22446" xr:uid="{985CFABC-40AE-4CB2-A002-79B451F3F5B4}"/>
    <cellStyle name="Normal 2 2 4 5 3 2 4" xfId="25422" xr:uid="{36EB2C9D-BC28-4930-9B0C-930F3B5E4937}"/>
    <cellStyle name="Normal 2 2 4 5 3 2 5" xfId="16780" xr:uid="{378EFF27-069C-46B2-B917-7EE7243E536F}"/>
    <cellStyle name="Normal 2 2 4 5 3 3" xfId="5096" xr:uid="{5B0E600D-0395-4FA7-A923-CC03DBD41799}"/>
    <cellStyle name="Normal 2 2 4 5 3 3 2" xfId="24759" xr:uid="{7AFC624E-A7DB-4CFC-A0E7-45DF82D9EB1C}"/>
    <cellStyle name="Normal 2 2 4 5 3 3 3" xfId="26845" xr:uid="{04416A7C-E78A-4D80-A1F5-694BE8817E89}"/>
    <cellStyle name="Normal 2 2 4 5 3 3 4" xfId="14393" xr:uid="{78695938-377C-4D3D-89A4-72AE6A0619ED}"/>
    <cellStyle name="Normal 2 2 4 5 3 4" xfId="6846" xr:uid="{DBAE9308-A02F-41C9-9F77-0D2FBCB348CD}"/>
    <cellStyle name="Normal 2 2 4 5 3 4 2" xfId="25703" xr:uid="{02CD26FC-D72B-46A9-8F6F-D52FC0B4806E}"/>
    <cellStyle name="Normal 2 2 4 5 3 4 3" xfId="27986" xr:uid="{1CFA8BB8-A730-464D-86F9-BF569D84CD9B}"/>
    <cellStyle name="Normal 2 2 4 5 3 4 4" xfId="17226" xr:uid="{A3C3C419-C14C-4BC4-AB63-49466C8B3622}"/>
    <cellStyle name="Normal 2 2 4 5 3 5" xfId="9679" xr:uid="{1751C3CC-0E75-4446-BCE1-1D486883D5E6}"/>
    <cellStyle name="Normal 2 2 4 5 3 5 2" xfId="29391" xr:uid="{49D9377F-5AA3-4BEE-A998-76104D0D30A7}"/>
    <cellStyle name="Normal 2 2 4 5 3 5 3" xfId="20059" xr:uid="{B0E31A0F-1173-4255-BCF9-CC90A97B1F69}"/>
    <cellStyle name="Normal 2 2 4 5 3 6" xfId="23276" xr:uid="{2799481D-DDCC-406B-BD0B-987BBCF4D72E}"/>
    <cellStyle name="Normal 2 2 4 5 3 7" xfId="13710" xr:uid="{857D0E4E-899C-4861-BC16-BDE19717E27D}"/>
    <cellStyle name="Normal 2 2 4 5 4" xfId="744" xr:uid="{00000000-0005-0000-0000-000094040000}"/>
    <cellStyle name="Normal 2 2 4 5 4 2" xfId="5097" xr:uid="{7EB87CF0-2C76-4CBC-B6CB-9049E5B4F660}"/>
    <cellStyle name="Normal 2 2 4 5 4 2 2" xfId="25169" xr:uid="{8D1AEB1C-7266-473D-A268-862F58BB468B}"/>
    <cellStyle name="Normal 2 2 4 5 4 2 3" xfId="28702" xr:uid="{09FC95F5-B032-4D86-9861-23E1B2AAB4FE}"/>
    <cellStyle name="Normal 2 2 4 5 4 2 4" xfId="14394" xr:uid="{B85F9BC3-E33B-4029-A728-5A5C01794323}"/>
    <cellStyle name="Normal 2 2 4 5 4 3" xfId="6847" xr:uid="{3DBE0692-25D7-47D1-84E5-78018D02E7FB}"/>
    <cellStyle name="Normal 2 2 4 5 4 3 2" xfId="26914" xr:uid="{CDD2B155-591B-40A3-A0FB-D2C641F48F48}"/>
    <cellStyle name="Normal 2 2 4 5 4 3 3" xfId="17227" xr:uid="{CF9DB049-2E4F-4FB7-8079-18014F18DA3D}"/>
    <cellStyle name="Normal 2 2 4 5 4 4" xfId="9680" xr:uid="{9FB6C89D-5A91-4333-B754-32C018CC61CB}"/>
    <cellStyle name="Normal 2 2 4 5 4 4 2" xfId="20060" xr:uid="{A49A9189-74E2-42E8-AB4E-E0A6EA5B4F59}"/>
    <cellStyle name="Normal 2 2 4 5 4 5" xfId="25297" xr:uid="{3BEF782F-789F-43ED-B5D0-E737472780A8}"/>
    <cellStyle name="Normal 2 2 4 5 4 6" xfId="13413" xr:uid="{D770B22A-6255-463E-A8D4-F5BD124F57B7}"/>
    <cellStyle name="Normal 2 2 4 5 5" xfId="2512" xr:uid="{00000000-0005-0000-0000-0000F1030000}"/>
    <cellStyle name="Normal 2 2 4 5 5 2" xfId="5790" xr:uid="{61229B4B-7D35-441F-9C05-74043052A51A}"/>
    <cellStyle name="Normal 2 2 4 5 5 2 2" xfId="26901" xr:uid="{AB113FE4-F214-4508-B776-1E5A01F008CF}"/>
    <cellStyle name="Normal 2 2 4 5 5 2 3" xfId="15184" xr:uid="{C63419A0-6CF0-45AE-B6CA-A8578A0CB174}"/>
    <cellStyle name="Normal 2 2 4 5 5 3" xfId="7637" xr:uid="{E39053B9-93D2-44E9-A498-C40D0CF96456}"/>
    <cellStyle name="Normal 2 2 4 5 5 3 2" xfId="18017" xr:uid="{1ED545CA-255A-4438-8465-B120DDBB1034}"/>
    <cellStyle name="Normal 2 2 4 5 5 4" xfId="10470" xr:uid="{A8E0CB94-435A-412C-AF33-2EC7A9517F51}"/>
    <cellStyle name="Normal 2 2 4 5 5 4 2" xfId="20850" xr:uid="{9F14E22E-44B6-4D2B-A0FC-A873ECC1D32D}"/>
    <cellStyle name="Normal 2 2 4 5 5 5" xfId="22735" xr:uid="{494A08E6-C05E-47AB-B77E-5A9E143FB3F9}"/>
    <cellStyle name="Normal 2 2 4 5 5 6" xfId="12900" xr:uid="{6812ADF2-3DA3-4AB6-B7CB-FB1116E3258B}"/>
    <cellStyle name="Normal 2 2 4 5 6" xfId="2323" xr:uid="{00000000-0005-0000-0000-0000EB030000}"/>
    <cellStyle name="Normal 2 2 4 5 6 2" xfId="7450" xr:uid="{F41C4F13-5347-4957-9A27-118AF936526E}"/>
    <cellStyle name="Normal 2 2 4 5 6 2 2" xfId="28373" xr:uid="{273C0756-2776-4BA1-959B-4C4F49D88BF9}"/>
    <cellStyle name="Normal 2 2 4 5 6 2 3" xfId="17830" xr:uid="{90CB542C-D474-473F-A9E1-74BA300B9FCB}"/>
    <cellStyle name="Normal 2 2 4 5 6 3" xfId="10283" xr:uid="{E33EA191-46E5-476C-8E41-FE5C7F3751EE}"/>
    <cellStyle name="Normal 2 2 4 5 6 3 2" xfId="20663" xr:uid="{809E6F6C-1E7F-42AB-9E97-32FCE6D8504F}"/>
    <cellStyle name="Normal 2 2 4 5 6 4" xfId="24175" xr:uid="{CA1C02D9-C18B-435F-9838-57D8C1FCB386}"/>
    <cellStyle name="Normal 2 2 4 5 6 5" xfId="14997" xr:uid="{15C86A47-CAD9-4DF2-894C-75F8E206E539}"/>
    <cellStyle name="Normal 2 2 4 5 7" xfId="3930" xr:uid="{92C6F550-D67D-4D22-B4F4-71D3B594C79A}"/>
    <cellStyle name="Normal 2 2 4 5 7 2" xfId="8762" xr:uid="{F5E22FFD-B196-431C-BB9C-3E3F3A5ED9C4}"/>
    <cellStyle name="Normal 2 2 4 5 7 2 2" xfId="19142" xr:uid="{1A0B5E1F-9C62-46C2-AC7E-A68903DE8D29}"/>
    <cellStyle name="Normal 2 2 4 5 7 3" xfId="11595" xr:uid="{C8932BFE-8894-4946-9B20-BA1522CD46DA}"/>
    <cellStyle name="Normal 2 2 4 5 7 3 2" xfId="21975" xr:uid="{37AA7A53-86F3-43A6-85AE-B014BFE186E5}"/>
    <cellStyle name="Normal 2 2 4 5 7 4" xfId="28524" xr:uid="{51A23BEE-B27A-4184-A621-0A37B2EBE4D2}"/>
    <cellStyle name="Normal 2 2 4 5 7 5" xfId="16309" xr:uid="{19324787-BDE0-43D5-A9BC-938202896513}"/>
    <cellStyle name="Normal 2 2 4 5 8" xfId="5093" xr:uid="{E495AB42-427E-401E-938A-EA0A6B689707}"/>
    <cellStyle name="Normal 2 2 4 5 8 2" xfId="14390" xr:uid="{E71EFFA8-FE06-4932-8A74-650685A0237C}"/>
    <cellStyle name="Normal 2 2 4 5 9" xfId="6843" xr:uid="{EF6F5DF1-233C-43E7-8B22-AE589CEA1C77}"/>
    <cellStyle name="Normal 2 2 4 5 9 2" xfId="17223" xr:uid="{9665B699-C701-4FD8-A7AF-CFE727F32265}"/>
    <cellStyle name="Normal 2 2 4 6" xfId="745" xr:uid="{00000000-0005-0000-0000-000095040000}"/>
    <cellStyle name="Normal 2 2 4 6 10" xfId="9681" xr:uid="{408595D7-41CC-42B1-A421-11E52BBA95A2}"/>
    <cellStyle name="Normal 2 2 4 6 10 2" xfId="20061" xr:uid="{1F6FFD65-21B2-4ACC-BD36-251E90851B36}"/>
    <cellStyle name="Normal 2 2 4 6 11" xfId="24515" xr:uid="{CB15B39F-AAF7-4C08-91FD-C1E8B4B1E228}"/>
    <cellStyle name="Normal 2 2 4 6 12" xfId="12558" xr:uid="{84174D08-5A5E-4135-99CB-28BAF4EDF7AB}"/>
    <cellStyle name="Normal 2 2 4 6 2" xfId="746" xr:uid="{00000000-0005-0000-0000-000096040000}"/>
    <cellStyle name="Normal 2 2 4 6 2 2" xfId="747" xr:uid="{00000000-0005-0000-0000-000097040000}"/>
    <cellStyle name="Normal 2 2 4 6 2 2 2" xfId="5100" xr:uid="{65E64113-2928-481F-BA28-D79E0828D443}"/>
    <cellStyle name="Normal 2 2 4 6 2 2 2 2" xfId="24767" xr:uid="{E979248C-F30D-44A0-A701-C30CB53BFF2E}"/>
    <cellStyle name="Normal 2 2 4 6 2 2 2 3" xfId="27788" xr:uid="{1D847D1A-DDC9-458B-A302-6CBC445D8C64}"/>
    <cellStyle name="Normal 2 2 4 6 2 2 2 4" xfId="14397" xr:uid="{0D728C46-3C6A-4464-9C82-F07151C98568}"/>
    <cellStyle name="Normal 2 2 4 6 2 2 3" xfId="6850" xr:uid="{0B664914-040C-4665-956D-86BF111E755C}"/>
    <cellStyle name="Normal 2 2 4 6 2 2 3 2" xfId="27589" xr:uid="{6A89B77E-4289-4DA1-944E-CB57D2DAA56D}"/>
    <cellStyle name="Normal 2 2 4 6 2 2 3 3" xfId="26265" xr:uid="{EC9512CA-C58B-4D06-99AC-3C5FD4248845}"/>
    <cellStyle name="Normal 2 2 4 6 2 2 3 4" xfId="17230" xr:uid="{B2A6C6E6-82B8-4283-9B95-5C54C6FF9011}"/>
    <cellStyle name="Normal 2 2 4 6 2 2 4" xfId="9683" xr:uid="{ECF8B02D-BFC9-4E55-948F-51C97DFF27FF}"/>
    <cellStyle name="Normal 2 2 4 6 2 2 4 2" xfId="29392" xr:uid="{88881E2F-0548-4190-8AF6-A4882BDCE985}"/>
    <cellStyle name="Normal 2 2 4 6 2 2 4 3" xfId="20063" xr:uid="{B31E253D-8024-4A47-AFDB-25E18C2B9E79}"/>
    <cellStyle name="Normal 2 2 4 6 2 2 5" xfId="24900" xr:uid="{3B3188CC-9711-4848-B304-6AC79D714848}"/>
    <cellStyle name="Normal 2 2 4 6 2 2 6" xfId="13711" xr:uid="{19CF3CF2-897B-40BC-9648-B06F6E9BB3B7}"/>
    <cellStyle name="Normal 2 2 4 6 2 3" xfId="2726" xr:uid="{00000000-0005-0000-0000-0000F5030000}"/>
    <cellStyle name="Normal 2 2 4 6 2 3 2" xfId="5944" xr:uid="{097181E5-E9EF-4068-A7B0-C2E9A0CE2964}"/>
    <cellStyle name="Normal 2 2 4 6 2 3 2 2" xfId="25921" xr:uid="{33E1FBD7-6340-4522-A1AA-5C3BA1F6A282}"/>
    <cellStyle name="Normal 2 2 4 6 2 3 2 3" xfId="15397" xr:uid="{DBB5A473-A32C-402B-B3B4-21588613500B}"/>
    <cellStyle name="Normal 2 2 4 6 2 3 3" xfId="7850" xr:uid="{9C6DD874-62BE-43DA-90E7-F209C302BF99}"/>
    <cellStyle name="Normal 2 2 4 6 2 3 3 2" xfId="18230" xr:uid="{639DEB33-012B-46D6-8F0F-91E06600082D}"/>
    <cellStyle name="Normal 2 2 4 6 2 3 4" xfId="10683" xr:uid="{E1C6315D-D5CA-4D48-B7FC-14D7D3071883}"/>
    <cellStyle name="Normal 2 2 4 6 2 3 4 2" xfId="21063" xr:uid="{D5C3D8F6-159B-4B67-8E32-3A911C78227A}"/>
    <cellStyle name="Normal 2 2 4 6 2 3 5" xfId="23799" xr:uid="{FA297568-3CB1-411A-AC70-981E9323BBE1}"/>
    <cellStyle name="Normal 2 2 4 6 2 3 6" xfId="13158" xr:uid="{24E3AC71-5FC0-4017-AF6F-8D84BF9CF3A7}"/>
    <cellStyle name="Normal 2 2 4 6 2 4" xfId="4160" xr:uid="{03476FED-558C-4760-B4EB-47358C077E06}"/>
    <cellStyle name="Normal 2 2 4 6 2 4 2" xfId="8932" xr:uid="{6A46078A-F71C-4CA8-8D27-B8BA2ACF1924}"/>
    <cellStyle name="Normal 2 2 4 6 2 4 2 2" xfId="29029" xr:uid="{970C6B59-BE74-4C8C-AE0B-C6EBFC61C049}"/>
    <cellStyle name="Normal 2 2 4 6 2 4 2 3" xfId="19312" xr:uid="{402AEF9B-3CED-4965-897A-F23E5F30F708}"/>
    <cellStyle name="Normal 2 2 4 6 2 4 3" xfId="11765" xr:uid="{DDF0B2F5-943A-4FA8-AAE5-0E74BDEE1E97}"/>
    <cellStyle name="Normal 2 2 4 6 2 4 3 2" xfId="22145" xr:uid="{7496990B-87AF-4E35-B2B5-7886D0C741E7}"/>
    <cellStyle name="Normal 2 2 4 6 2 4 4" xfId="24040" xr:uid="{11263EB5-1908-4096-94F6-39CED5DCE089}"/>
    <cellStyle name="Normal 2 2 4 6 2 4 5" xfId="16479" xr:uid="{763711D8-4B1F-48E5-8D67-CFB6C4EF2B1A}"/>
    <cellStyle name="Normal 2 2 4 6 2 5" xfId="5099" xr:uid="{5B0DE48B-48A5-4772-851F-D348BCBE3BC1}"/>
    <cellStyle name="Normal 2 2 4 6 2 5 2" xfId="27307" xr:uid="{C233E342-3D47-450D-A863-7E068B132F55}"/>
    <cellStyle name="Normal 2 2 4 6 2 5 3" xfId="14396" xr:uid="{DE79CD2B-93A7-4E8F-A966-F54B37EC6E8A}"/>
    <cellStyle name="Normal 2 2 4 6 2 6" xfId="6849" xr:uid="{650B39C0-4DC4-488C-B526-156F8448FE1F}"/>
    <cellStyle name="Normal 2 2 4 6 2 6 2" xfId="17229" xr:uid="{9E3FA734-3C77-41FD-BC5E-8E9D32E8977C}"/>
    <cellStyle name="Normal 2 2 4 6 2 7" xfId="9682" xr:uid="{750A2031-CD1B-490F-8E57-185A083316C3}"/>
    <cellStyle name="Normal 2 2 4 6 2 7 2" xfId="20062" xr:uid="{5CA5386B-9504-433E-91B6-CD51CEFBCFA7}"/>
    <cellStyle name="Normal 2 2 4 6 2 8" xfId="25195" xr:uid="{D47530D6-7C98-4AEE-A645-55465B1523EE}"/>
    <cellStyle name="Normal 2 2 4 6 2 9" xfId="12716" xr:uid="{0C09109B-2439-474B-A7A8-61D74E5FE4F9}"/>
    <cellStyle name="Normal 2 2 4 6 3" xfId="748" xr:uid="{00000000-0005-0000-0000-000098040000}"/>
    <cellStyle name="Normal 2 2 4 6 3 2" xfId="4462" xr:uid="{7330F69A-9662-402D-84C8-CE37C86C70B6}"/>
    <cellStyle name="Normal 2 2 4 6 3 2 2" xfId="9234" xr:uid="{F66737E9-F7B4-415B-AAFF-680329B87C7D}"/>
    <cellStyle name="Normal 2 2 4 6 3 2 2 2" xfId="29225" xr:uid="{25CC22C7-AD63-407B-917E-350BC90BCFCC}"/>
    <cellStyle name="Normal 2 2 4 6 3 2 2 3" xfId="19614" xr:uid="{7D092387-7A31-4587-93AD-E53A488CE09F}"/>
    <cellStyle name="Normal 2 2 4 6 3 2 3" xfId="12067" xr:uid="{F25645DE-D19B-4823-A2C9-21182D451357}"/>
    <cellStyle name="Normal 2 2 4 6 3 2 3 2" xfId="22447" xr:uid="{DE7A291A-C6FA-49E4-A648-15B5868CA022}"/>
    <cellStyle name="Normal 2 2 4 6 3 2 4" xfId="25628" xr:uid="{961A35DF-A680-458F-BDFC-15EA7762F7C6}"/>
    <cellStyle name="Normal 2 2 4 6 3 2 5" xfId="16781" xr:uid="{45304DF5-304B-40CE-8DD6-527F6694A510}"/>
    <cellStyle name="Normal 2 2 4 6 3 3" xfId="5101" xr:uid="{E152507B-B35A-48CB-BE11-9449DAD2C94A}"/>
    <cellStyle name="Normal 2 2 4 6 3 3 2" xfId="26786" xr:uid="{6ACD856D-043C-4264-863E-20ED6A935079}"/>
    <cellStyle name="Normal 2 2 4 6 3 3 3" xfId="28605" xr:uid="{CA3D05CE-942F-439B-9CF4-61BD721E077E}"/>
    <cellStyle name="Normal 2 2 4 6 3 3 4" xfId="14398" xr:uid="{DA712E4B-0D62-4FAB-BC0F-DD6102EBE473}"/>
    <cellStyle name="Normal 2 2 4 6 3 4" xfId="6851" xr:uid="{96C93305-6539-4C43-96C2-490DD1F7C22A}"/>
    <cellStyle name="Normal 2 2 4 6 3 4 2" xfId="26749" xr:uid="{364AD7D8-C916-4CA7-AEF0-0AEA75DC43B4}"/>
    <cellStyle name="Normal 2 2 4 6 3 4 3" xfId="26455" xr:uid="{2092BBCB-E2F2-4FEF-9B78-6423CD5EF474}"/>
    <cellStyle name="Normal 2 2 4 6 3 4 4" xfId="17231" xr:uid="{CEB8FDED-9EE5-49A8-92B0-E51BA542DA1A}"/>
    <cellStyle name="Normal 2 2 4 6 3 5" xfId="9684" xr:uid="{B907490F-0F92-4428-AF5C-CC9B08CE2475}"/>
    <cellStyle name="Normal 2 2 4 6 3 5 2" xfId="29393" xr:uid="{467430A6-D7E5-446B-968E-BBF14BBD1DC5}"/>
    <cellStyle name="Normal 2 2 4 6 3 5 3" xfId="20064" xr:uid="{37F73F47-AB18-498A-819F-4C4909409898}"/>
    <cellStyle name="Normal 2 2 4 6 3 6" xfId="23947" xr:uid="{4ED4925B-2F87-4160-AB4C-8081076A4EFF}"/>
    <cellStyle name="Normal 2 2 4 6 3 7" xfId="13712" xr:uid="{5C44CE8F-0823-40A9-944C-F0638CEADC5A}"/>
    <cellStyle name="Normal 2 2 4 6 4" xfId="749" xr:uid="{00000000-0005-0000-0000-000099040000}"/>
    <cellStyle name="Normal 2 2 4 6 4 2" xfId="5102" xr:uid="{CB0DDAC2-3BDC-4EBC-826D-3D10D9F4216E}"/>
    <cellStyle name="Normal 2 2 4 6 4 2 2" xfId="23258" xr:uid="{A37EABCB-3C05-4388-B83B-6F7F0B1D503D}"/>
    <cellStyle name="Normal 2 2 4 6 4 2 3" xfId="27397" xr:uid="{706743A4-1EA8-4D2D-A03F-A7D92C4AF5D7}"/>
    <cellStyle name="Normal 2 2 4 6 4 2 4" xfId="14399" xr:uid="{0A8DEE1E-2232-4BB7-816A-E83C3A045AC9}"/>
    <cellStyle name="Normal 2 2 4 6 4 3" xfId="6852" xr:uid="{B5DFA1EF-242D-49FA-913E-D8FFA076E054}"/>
    <cellStyle name="Normal 2 2 4 6 4 3 2" xfId="27120" xr:uid="{A4D89A8C-4198-4AAB-9EEE-F4B4DE912F96}"/>
    <cellStyle name="Normal 2 2 4 6 4 3 3" xfId="17232" xr:uid="{0A98C1B7-B01A-4358-89A1-5B9E85B29CC6}"/>
    <cellStyle name="Normal 2 2 4 6 4 4" xfId="9685" xr:uid="{E5525FD3-D61F-4547-A6E1-6E33C8E543F0}"/>
    <cellStyle name="Normal 2 2 4 6 4 4 2" xfId="20065" xr:uid="{04AB415C-7312-4AD5-97CC-F7293E8F944B}"/>
    <cellStyle name="Normal 2 2 4 6 4 5" xfId="23321" xr:uid="{8246FBCD-0BAF-41D1-92FD-9938F93EC46A}"/>
    <cellStyle name="Normal 2 2 4 6 4 6" xfId="13414" xr:uid="{4CACB45E-42BB-480A-8E48-8F7400E53665}"/>
    <cellStyle name="Normal 2 2 4 6 5" xfId="2575" xr:uid="{00000000-0005-0000-0000-0000F8030000}"/>
    <cellStyle name="Normal 2 2 4 6 5 2" xfId="5840" xr:uid="{D55F8470-9350-4F88-81CE-34F8E67365BC}"/>
    <cellStyle name="Normal 2 2 4 6 5 2 2" xfId="27905" xr:uid="{CD0810B1-AF7E-4A50-89DB-B411BEB470A4}"/>
    <cellStyle name="Normal 2 2 4 6 5 2 3" xfId="15247" xr:uid="{6E0253C7-F98E-4082-8F5A-D233E96C0250}"/>
    <cellStyle name="Normal 2 2 4 6 5 3" xfId="7700" xr:uid="{A9121AD8-9572-486C-ABD9-3BE1DA4E1649}"/>
    <cellStyle name="Normal 2 2 4 6 5 3 2" xfId="18080" xr:uid="{171B1402-D0A5-4AE5-B492-E52ECE4AF0E1}"/>
    <cellStyle name="Normal 2 2 4 6 5 4" xfId="10533" xr:uid="{938E4951-2C90-4BBF-B998-927A9BEA4420}"/>
    <cellStyle name="Normal 2 2 4 6 5 4 2" xfId="20913" xr:uid="{AD8DB3CC-8555-4B5B-B0A9-45C6797B4CED}"/>
    <cellStyle name="Normal 2 2 4 6 5 5" xfId="25385" xr:uid="{AC43E61B-4C90-4F5B-82B0-896CBC252D0C}"/>
    <cellStyle name="Normal 2 2 4 6 5 6" xfId="12963" xr:uid="{CFBB2030-7CEA-4E30-8F61-C5FFD0B0D402}"/>
    <cellStyle name="Normal 2 2 4 6 6" xfId="2324" xr:uid="{00000000-0005-0000-0000-0000F2030000}"/>
    <cellStyle name="Normal 2 2 4 6 6 2" xfId="7451" xr:uid="{ABE5D2F9-96EB-45E4-A55C-169970B161FA}"/>
    <cellStyle name="Normal 2 2 4 6 6 2 2" xfId="28385" xr:uid="{9315E1BC-311A-4EF1-BCA4-B5609EB70199}"/>
    <cellStyle name="Normal 2 2 4 6 6 2 3" xfId="17831" xr:uid="{7B1AE74E-8CC0-4110-8D46-82545F55D897}"/>
    <cellStyle name="Normal 2 2 4 6 6 3" xfId="10284" xr:uid="{C18AD641-BFF8-49C0-91EB-9BD0A2E611B2}"/>
    <cellStyle name="Normal 2 2 4 6 6 3 2" xfId="20664" xr:uid="{9645759D-6B02-4C27-B4E3-7151ADFD3856}"/>
    <cellStyle name="Normal 2 2 4 6 6 4" xfId="23908" xr:uid="{726C56AC-C7AD-4BB8-94D0-7C28A14E31C1}"/>
    <cellStyle name="Normal 2 2 4 6 6 5" xfId="14998" xr:uid="{0576DE7E-BB35-4999-BF7F-F6F4FD5AD241}"/>
    <cellStyle name="Normal 2 2 4 6 7" xfId="3931" xr:uid="{0253A996-D2CD-4E24-B041-2E924C7EE5D0}"/>
    <cellStyle name="Normal 2 2 4 6 7 2" xfId="8763" xr:uid="{79901FCA-833D-4A54-A8C2-616BBA1A916D}"/>
    <cellStyle name="Normal 2 2 4 6 7 2 2" xfId="19143" xr:uid="{7A5BCC12-6465-4CF0-820E-1300D5C2642E}"/>
    <cellStyle name="Normal 2 2 4 6 7 3" xfId="11596" xr:uid="{B37C41D0-DA10-479B-896A-EAC3E6365F6A}"/>
    <cellStyle name="Normal 2 2 4 6 7 3 2" xfId="21976" xr:uid="{34BF8363-34E8-4710-919C-B5437A143794}"/>
    <cellStyle name="Normal 2 2 4 6 7 4" xfId="27568" xr:uid="{680FC575-4081-4D11-A822-875D2B12E9FE}"/>
    <cellStyle name="Normal 2 2 4 6 7 5" xfId="16310" xr:uid="{E949FF74-B171-4799-B296-50C791561D41}"/>
    <cellStyle name="Normal 2 2 4 6 8" xfId="5098" xr:uid="{936B60CE-480B-492E-B494-E803B02EA797}"/>
    <cellStyle name="Normal 2 2 4 6 8 2" xfId="14395" xr:uid="{9C8D84A7-D29E-4AF2-A394-686938E6A0F1}"/>
    <cellStyle name="Normal 2 2 4 6 9" xfId="6848" xr:uid="{BA243AF1-8DCD-4A81-B9F9-E559A354E78C}"/>
    <cellStyle name="Normal 2 2 4 6 9 2" xfId="17228" xr:uid="{8FB6BE78-4246-48EC-8844-40F41EE1961D}"/>
    <cellStyle name="Normal 2 2 4 7" xfId="750" xr:uid="{00000000-0005-0000-0000-00009A040000}"/>
    <cellStyle name="Normal 2 2 4 7 10" xfId="12559" xr:uid="{A84CC9C2-4F32-46FF-9BD2-C66250EB10AB}"/>
    <cellStyle name="Normal 2 2 4 7 2" xfId="751" xr:uid="{00000000-0005-0000-0000-00009B040000}"/>
    <cellStyle name="Normal 2 2 4 7 2 2" xfId="2900" xr:uid="{00000000-0005-0000-0000-0000FB030000}"/>
    <cellStyle name="Normal 2 2 4 7 2 2 2" xfId="6086" xr:uid="{D1672633-0CE3-4AB2-A8FB-213FF68619D0}"/>
    <cellStyle name="Normal 2 2 4 7 2 2 2 2" xfId="28556" xr:uid="{1C959889-FC8B-40DE-87FE-7ED0C4F8199F}"/>
    <cellStyle name="Normal 2 2 4 7 2 2 2 3" xfId="25907" xr:uid="{8F001275-F335-426A-9D11-0BBF99DBB86A}"/>
    <cellStyle name="Normal 2 2 4 7 2 2 2 4" xfId="15564" xr:uid="{11654B7D-CF22-487E-8E64-0975FA9828A7}"/>
    <cellStyle name="Normal 2 2 4 7 2 2 3" xfId="8017" xr:uid="{57DD36D5-239A-471A-9BDF-6CC9F7686FDD}"/>
    <cellStyle name="Normal 2 2 4 7 2 2 3 2" xfId="28021" xr:uid="{8BBA0471-8E5E-4401-9D22-993FEB5F0484}"/>
    <cellStyle name="Normal 2 2 4 7 2 2 3 3" xfId="18397" xr:uid="{3DD4EEF6-6F14-4ABE-A655-83DBE3966C3E}"/>
    <cellStyle name="Normal 2 2 4 7 2 2 4" xfId="10850" xr:uid="{99237510-E4FF-4E57-97D3-E22A69F1C28A}"/>
    <cellStyle name="Normal 2 2 4 7 2 2 4 2" xfId="21230" xr:uid="{A9BE7BEC-33A2-4079-9BCD-3155E9C924BF}"/>
    <cellStyle name="Normal 2 2 4 7 2 2 5" xfId="24189" xr:uid="{40880786-28E2-462C-9CA3-3461A9983DB4}"/>
    <cellStyle name="Normal 2 2 4 7 2 2 6" xfId="13415" xr:uid="{040DB001-46ED-4B9D-8CF8-263D3E06FB8D}"/>
    <cellStyle name="Normal 2 2 4 7 2 3" xfId="5104" xr:uid="{D98481B5-F162-4968-90DE-896C1D2C6025}"/>
    <cellStyle name="Normal 2 2 4 7 2 3 2" xfId="24033" xr:uid="{DF5802CA-525D-42F7-B9C3-76DCA748B93A}"/>
    <cellStyle name="Normal 2 2 4 7 2 3 3" xfId="27985" xr:uid="{5100A763-53F0-49D1-8206-EE3B8D33A67D}"/>
    <cellStyle name="Normal 2 2 4 7 2 3 4" xfId="14401" xr:uid="{3B12B2D5-3771-43FB-A972-AAB3FD3F98C8}"/>
    <cellStyle name="Normal 2 2 4 7 2 4" xfId="6854" xr:uid="{0549BF0E-63BE-483D-A9FB-AB3A68DEAA03}"/>
    <cellStyle name="Normal 2 2 4 7 2 4 2" xfId="27448" xr:uid="{AAD5E344-5403-489D-A80B-AF9E9410FA21}"/>
    <cellStyle name="Normal 2 2 4 7 2 4 3" xfId="27003" xr:uid="{EDE1D26F-F4E3-4F0A-BF3A-52D293CDBC9A}"/>
    <cellStyle name="Normal 2 2 4 7 2 4 4" xfId="17234" xr:uid="{FF016738-F27F-417C-9A78-EE27EFA00488}"/>
    <cellStyle name="Normal 2 2 4 7 2 5" xfId="9687" xr:uid="{32686D98-33B7-44AC-A821-CBA9D2EC8E01}"/>
    <cellStyle name="Normal 2 2 4 7 2 5 2" xfId="29394" xr:uid="{219DDE4D-DA0C-4DBC-9B95-FB5CABE03346}"/>
    <cellStyle name="Normal 2 2 4 7 2 5 3" xfId="20067" xr:uid="{8D6D179A-7B7C-4245-8DB9-466670454DA9}"/>
    <cellStyle name="Normal 2 2 4 7 2 6" xfId="24969" xr:uid="{993EE3C4-9623-472B-9DED-747B919991F0}"/>
    <cellStyle name="Normal 2 2 4 7 2 7" xfId="12717" xr:uid="{0ACD6325-E9C2-4870-A3E4-0E7A76B61CA1}"/>
    <cellStyle name="Normal 2 2 4 7 3" xfId="752" xr:uid="{00000000-0005-0000-0000-00009C040000}"/>
    <cellStyle name="Normal 2 2 4 7 3 2" xfId="5105" xr:uid="{6DFF040E-53E1-4A1F-8A2D-959BB37C925D}"/>
    <cellStyle name="Normal 2 2 4 7 3 2 2" xfId="26351" xr:uid="{84FE70B8-6F80-491C-810F-162E111B6F84}"/>
    <cellStyle name="Normal 2 2 4 7 3 2 3" xfId="27427" xr:uid="{8D815429-2118-436E-97A4-6696CCB56EBD}"/>
    <cellStyle name="Normal 2 2 4 7 3 2 4" xfId="14402" xr:uid="{46FAE356-2463-45C2-9F99-83C39A793B2C}"/>
    <cellStyle name="Normal 2 2 4 7 3 3" xfId="6855" xr:uid="{0104E5D0-EAD1-494C-8920-B169FB26914C}"/>
    <cellStyle name="Normal 2 2 4 7 3 3 2" xfId="28192" xr:uid="{3B2F3915-BA7C-4299-9E7C-AD048CB937BF}"/>
    <cellStyle name="Normal 2 2 4 7 3 3 3" xfId="27546" xr:uid="{84180369-05F0-4732-BF96-E7CD61F19DBF}"/>
    <cellStyle name="Normal 2 2 4 7 3 3 4" xfId="17235" xr:uid="{8C3EA7D5-E4C3-4EDA-B41A-C9B21AC8D6C7}"/>
    <cellStyle name="Normal 2 2 4 7 3 4" xfId="9688" xr:uid="{E81C82B7-49CF-418D-B5C5-654A059558DA}"/>
    <cellStyle name="Normal 2 2 4 7 3 4 2" xfId="29395" xr:uid="{E8F08881-EDF5-4928-807A-49C24B182F27}"/>
    <cellStyle name="Normal 2 2 4 7 3 4 3" xfId="20068" xr:uid="{4F83EB01-C14C-4467-B242-A37FE080BB95}"/>
    <cellStyle name="Normal 2 2 4 7 3 5" xfId="22736" xr:uid="{BC95FB77-84E7-4FB9-A22D-855689978816}"/>
    <cellStyle name="Normal 2 2 4 7 3 6" xfId="13159" xr:uid="{EE48FD3A-1578-401E-AB50-98362CF46FCB}"/>
    <cellStyle name="Normal 2 2 4 7 4" xfId="2325" xr:uid="{00000000-0005-0000-0000-0000F9030000}"/>
    <cellStyle name="Normal 2 2 4 7 4 2" xfId="7452" xr:uid="{8E9AB872-5246-43FE-8812-B115D7DEFFA9}"/>
    <cellStyle name="Normal 2 2 4 7 4 2 2" xfId="26378" xr:uid="{F2632576-B911-4F69-AB59-34812F4BAA8C}"/>
    <cellStyle name="Normal 2 2 4 7 4 2 3" xfId="17832" xr:uid="{A38E2EDF-F0E9-4CBD-874D-0A76FC2AD407}"/>
    <cellStyle name="Normal 2 2 4 7 4 3" xfId="10285" xr:uid="{D29B55B2-216A-4C7A-AEE1-F71C550B6FB5}"/>
    <cellStyle name="Normal 2 2 4 7 4 3 2" xfId="20665" xr:uid="{D21C6EAF-4364-4EAB-909B-E7E99C6B2204}"/>
    <cellStyle name="Normal 2 2 4 7 4 4" xfId="24483" xr:uid="{E4B9A227-3D1F-4501-A43D-61031628010D}"/>
    <cellStyle name="Normal 2 2 4 7 4 5" xfId="14999" xr:uid="{7FCD3262-D20A-4297-8866-420DDA1C7A3D}"/>
    <cellStyle name="Normal 2 2 4 7 5" xfId="3932" xr:uid="{6EC19484-4BD6-4EB8-AE32-A39D25AD16FE}"/>
    <cellStyle name="Normal 2 2 4 7 5 2" xfId="8764" xr:uid="{73754C41-612A-41E8-901E-AB6FE2BAD6E8}"/>
    <cellStyle name="Normal 2 2 4 7 5 2 2" xfId="28978" xr:uid="{5E864213-EB0E-43D1-8F38-0874B8514DC9}"/>
    <cellStyle name="Normal 2 2 4 7 5 2 3" xfId="19144" xr:uid="{0803944F-164E-4F60-86C8-BC780592A3B2}"/>
    <cellStyle name="Normal 2 2 4 7 5 3" xfId="11597" xr:uid="{4BF4557A-146A-4BA6-A272-B8239517D366}"/>
    <cellStyle name="Normal 2 2 4 7 5 3 2" xfId="21977" xr:uid="{D6CE5784-B309-46E9-A25F-6CC6D18AF4D3}"/>
    <cellStyle name="Normal 2 2 4 7 5 4" xfId="24985" xr:uid="{5C974657-1934-4805-A930-68EAF4AC1099}"/>
    <cellStyle name="Normal 2 2 4 7 5 5" xfId="16311" xr:uid="{CFD910A6-E944-44FE-8E2F-5EA777801BBF}"/>
    <cellStyle name="Normal 2 2 4 7 6" xfId="5103" xr:uid="{1932CE5B-C50B-4EFF-B7CB-A9E5A022477B}"/>
    <cellStyle name="Normal 2 2 4 7 6 2" xfId="25952" xr:uid="{CFF717FA-05AD-46D8-850B-8D2E58D40A8C}"/>
    <cellStyle name="Normal 2 2 4 7 6 3" xfId="26674" xr:uid="{E111098F-AFA7-4CCE-962C-37AF717C404E}"/>
    <cellStyle name="Normal 2 2 4 7 6 4" xfId="14400" xr:uid="{4822C81E-E503-4DF6-BFA4-3B9CB28E8070}"/>
    <cellStyle name="Normal 2 2 4 7 7" xfId="6853" xr:uid="{32ECFB42-B472-461E-8E4D-3BD3B487A936}"/>
    <cellStyle name="Normal 2 2 4 7 7 2" xfId="28248" xr:uid="{5AA28F78-518E-4557-8FBE-A496E111D902}"/>
    <cellStyle name="Normal 2 2 4 7 7 3" xfId="17233" xr:uid="{C6000307-F52C-4BEB-8329-8F3EDA3EC909}"/>
    <cellStyle name="Normal 2 2 4 7 8" xfId="9686" xr:uid="{97413759-2B48-47AD-8755-4FCAB4A43997}"/>
    <cellStyle name="Normal 2 2 4 7 8 2" xfId="20066" xr:uid="{0B0C9FF6-EA2E-49C2-9A07-C6CE92A892D8}"/>
    <cellStyle name="Normal 2 2 4 7 9" xfId="23329" xr:uid="{7DDB72A9-D38E-4403-BED6-3B8168EA25EF}"/>
    <cellStyle name="Normal 2 2 4 8" xfId="753" xr:uid="{00000000-0005-0000-0000-00009D040000}"/>
    <cellStyle name="Normal 2 2 4 8 10" xfId="12560" xr:uid="{32CA0D4E-5782-4605-83FA-ACC72F4C4BB5}"/>
    <cellStyle name="Normal 2 2 4 8 2" xfId="754" xr:uid="{00000000-0005-0000-0000-00009E040000}"/>
    <cellStyle name="Normal 2 2 4 8 2 2" xfId="2901" xr:uid="{00000000-0005-0000-0000-0000FF030000}"/>
    <cellStyle name="Normal 2 2 4 8 2 2 2" xfId="6087" xr:uid="{81B93BA7-0481-43DF-A36F-5CE48CEFE222}"/>
    <cellStyle name="Normal 2 2 4 8 2 2 2 2" xfId="28697" xr:uid="{92825357-97A2-4968-B35F-509D1BC4CA4A}"/>
    <cellStyle name="Normal 2 2 4 8 2 2 2 3" xfId="26405" xr:uid="{532AA994-CE39-44C3-B884-43433BD34ECF}"/>
    <cellStyle name="Normal 2 2 4 8 2 2 2 4" xfId="15565" xr:uid="{F62F46BC-FB1C-4F80-9C66-FB1016B78BB6}"/>
    <cellStyle name="Normal 2 2 4 8 2 2 3" xfId="8018" xr:uid="{C4477A8C-5ABF-4DE9-8D04-8E42E0273B2E}"/>
    <cellStyle name="Normal 2 2 4 8 2 2 3 2" xfId="27317" xr:uid="{5A2A4D99-7821-4384-B91B-B843AC2D5F05}"/>
    <cellStyle name="Normal 2 2 4 8 2 2 3 3" xfId="18398" xr:uid="{1AC00D83-D570-4BD7-A53C-D34C9487E60D}"/>
    <cellStyle name="Normal 2 2 4 8 2 2 4" xfId="10851" xr:uid="{69F8C10D-76FA-4BF2-806D-375BB6610C29}"/>
    <cellStyle name="Normal 2 2 4 8 2 2 4 2" xfId="21231" xr:uid="{4812ECD6-E7A3-4616-96F3-94220565C236}"/>
    <cellStyle name="Normal 2 2 4 8 2 2 5" xfId="23889" xr:uid="{D0A8F8A3-A91C-43D7-BE81-33053183A953}"/>
    <cellStyle name="Normal 2 2 4 8 2 2 6" xfId="13416" xr:uid="{AE453CB6-F32A-46A0-AF95-91789D4EACC5}"/>
    <cellStyle name="Normal 2 2 4 8 2 3" xfId="5107" xr:uid="{DB813F9E-A43F-4C2F-87C4-F8B6A7E453A0}"/>
    <cellStyle name="Normal 2 2 4 8 2 3 2" xfId="25412" xr:uid="{D93FA058-6584-4C89-85BD-BA2574BF9E41}"/>
    <cellStyle name="Normal 2 2 4 8 2 3 3" xfId="28724" xr:uid="{85FE7ED1-616F-433E-9200-FABB160D4E56}"/>
    <cellStyle name="Normal 2 2 4 8 2 3 4" xfId="14404" xr:uid="{9583504A-261F-452C-B37E-3EC77A52BE3A}"/>
    <cellStyle name="Normal 2 2 4 8 2 4" xfId="6857" xr:uid="{94890C13-01D7-42A6-8830-61704C453C5F}"/>
    <cellStyle name="Normal 2 2 4 8 2 4 2" xfId="27560" xr:uid="{718D7577-4391-44FA-92D4-A012F591A01E}"/>
    <cellStyle name="Normal 2 2 4 8 2 4 3" xfId="27910" xr:uid="{33DDC1B7-9348-4346-B1B0-344D7FE5F0FB}"/>
    <cellStyle name="Normal 2 2 4 8 2 4 4" xfId="17237" xr:uid="{6A192F55-26CB-42A8-BB47-F8AB6CE2A948}"/>
    <cellStyle name="Normal 2 2 4 8 2 5" xfId="9690" xr:uid="{162645F1-BB41-405B-B2CF-FF2F251B15CD}"/>
    <cellStyle name="Normal 2 2 4 8 2 5 2" xfId="29396" xr:uid="{4A2FDDC8-5FE2-4D91-BB6F-DD067E5803D9}"/>
    <cellStyle name="Normal 2 2 4 8 2 5 3" xfId="20070" xr:uid="{CAEC0F4D-14FE-4FD2-BFAD-BCA0517ECD87}"/>
    <cellStyle name="Normal 2 2 4 8 2 6" xfId="24469" xr:uid="{D161FA43-D894-4061-AB2A-055B1184F6CC}"/>
    <cellStyle name="Normal 2 2 4 8 2 7" xfId="12718" xr:uid="{FD9DC352-557C-433E-B437-1B8BFAAF289D}"/>
    <cellStyle name="Normal 2 2 4 8 3" xfId="755" xr:uid="{00000000-0005-0000-0000-00009F040000}"/>
    <cellStyle name="Normal 2 2 4 8 3 2" xfId="5108" xr:uid="{377D69C9-5980-4DCB-B509-CAA57B5EF02B}"/>
    <cellStyle name="Normal 2 2 4 8 3 2 2" xfId="26076" xr:uid="{95AB3D3C-9692-44B1-AF1E-6003C00932B8}"/>
    <cellStyle name="Normal 2 2 4 8 3 2 3" xfId="28145" xr:uid="{AD91A6B3-3953-4D80-A3E5-56B33553AFE7}"/>
    <cellStyle name="Normal 2 2 4 8 3 2 4" xfId="14405" xr:uid="{A64939D6-7287-473F-83B0-154E8AA00CB4}"/>
    <cellStyle name="Normal 2 2 4 8 3 3" xfId="6858" xr:uid="{C5819798-7282-4495-AAAC-B34BD4D1EC1A}"/>
    <cellStyle name="Normal 2 2 4 8 3 3 2" xfId="26199" xr:uid="{F5C1E2EA-1320-42F9-A928-DFA42DC4D993}"/>
    <cellStyle name="Normal 2 2 4 8 3 3 3" xfId="27049" xr:uid="{4CBDBB3E-B16F-4122-95DB-FB0230654273}"/>
    <cellStyle name="Normal 2 2 4 8 3 3 4" xfId="17238" xr:uid="{A9986669-67E2-4138-90B3-6B303C2C7A93}"/>
    <cellStyle name="Normal 2 2 4 8 3 4" xfId="9691" xr:uid="{89BF3469-FD50-4158-B4DE-22359512A4C9}"/>
    <cellStyle name="Normal 2 2 4 8 3 4 2" xfId="29397" xr:uid="{BC80927C-0D6B-4EBF-9C1D-CAF9BC19A970}"/>
    <cellStyle name="Normal 2 2 4 8 3 4 3" xfId="20071" xr:uid="{9A90E804-665D-4ABF-BC26-00F32193523D}"/>
    <cellStyle name="Normal 2 2 4 8 3 5" xfId="22751" xr:uid="{8E5F7FD4-D4A3-4B56-BA6F-D16D7596C1D6}"/>
    <cellStyle name="Normal 2 2 4 8 3 6" xfId="13160" xr:uid="{C96E85DF-4609-4107-9437-3CE665E8D6FB}"/>
    <cellStyle name="Normal 2 2 4 8 4" xfId="2326" xr:uid="{00000000-0005-0000-0000-0000FD030000}"/>
    <cellStyle name="Normal 2 2 4 8 4 2" xfId="7453" xr:uid="{CC01D233-5639-4770-B1B2-D7BEA0CB8A60}"/>
    <cellStyle name="Normal 2 2 4 8 4 2 2" xfId="28658" xr:uid="{9C509E5B-75A2-410B-8ACF-64CE025ECF08}"/>
    <cellStyle name="Normal 2 2 4 8 4 2 3" xfId="17833" xr:uid="{E9D564C4-3480-4820-869A-E019842F16F6}"/>
    <cellStyle name="Normal 2 2 4 8 4 3" xfId="10286" xr:uid="{FFF21E9B-8D36-4EEB-9BA8-897C39CC07D9}"/>
    <cellStyle name="Normal 2 2 4 8 4 3 2" xfId="20666" xr:uid="{3E92D07A-643F-4BF0-B8C9-2F88F38F9764}"/>
    <cellStyle name="Normal 2 2 4 8 4 4" xfId="22846" xr:uid="{CD8555F5-3FF8-4616-ABB3-C682723A45B7}"/>
    <cellStyle name="Normal 2 2 4 8 4 5" xfId="15000" xr:uid="{C3274E2A-2A7D-4E42-AB32-C9AB31EABB58}"/>
    <cellStyle name="Normal 2 2 4 8 5" xfId="3933" xr:uid="{7361772D-B82B-4655-AEBF-51CF7CC244A8}"/>
    <cellStyle name="Normal 2 2 4 8 5 2" xfId="8765" xr:uid="{1B34E587-146B-4D91-9943-0CE61867449D}"/>
    <cellStyle name="Normal 2 2 4 8 5 2 2" xfId="28979" xr:uid="{F700DE6E-3B5A-47B5-946D-75009DB66DEE}"/>
    <cellStyle name="Normal 2 2 4 8 5 2 3" xfId="19145" xr:uid="{6660985C-A164-46AD-9112-35152CED6F8B}"/>
    <cellStyle name="Normal 2 2 4 8 5 3" xfId="11598" xr:uid="{33878D3A-3CD1-4E46-BB49-6C4AF87F9BFA}"/>
    <cellStyle name="Normal 2 2 4 8 5 3 2" xfId="21978" xr:uid="{9B7005BD-4C6A-41F0-922D-4033D90161AE}"/>
    <cellStyle name="Normal 2 2 4 8 5 4" xfId="25697" xr:uid="{6F10DFCA-DA95-48F8-8245-4C0B4D79A6CC}"/>
    <cellStyle name="Normal 2 2 4 8 5 5" xfId="16312" xr:uid="{0648896E-AFE5-4D58-A04A-4BCBF2A07429}"/>
    <cellStyle name="Normal 2 2 4 8 6" xfId="5106" xr:uid="{B3B202DA-A825-4586-87CB-57A17D06604F}"/>
    <cellStyle name="Normal 2 2 4 8 6 2" xfId="27904" xr:uid="{CB558D48-4D54-4F06-9868-10E5E13B013B}"/>
    <cellStyle name="Normal 2 2 4 8 6 3" xfId="26333" xr:uid="{B8ED6CF3-EB6D-405D-8C03-E2FC62683F3B}"/>
    <cellStyle name="Normal 2 2 4 8 6 4" xfId="14403" xr:uid="{B7CF0047-6FBB-45CC-B3F0-FF59C62A227E}"/>
    <cellStyle name="Normal 2 2 4 8 7" xfId="6856" xr:uid="{6365EC70-1142-428C-B033-0EBE2A2CDFDD}"/>
    <cellStyle name="Normal 2 2 4 8 7 2" xfId="28354" xr:uid="{DB6B6716-5184-43BD-BF54-E77FEFAD1D61}"/>
    <cellStyle name="Normal 2 2 4 8 7 3" xfId="17236" xr:uid="{18307660-AD9E-4E68-9AE1-CE1582228D00}"/>
    <cellStyle name="Normal 2 2 4 8 8" xfId="9689" xr:uid="{D35338E7-E3BF-488C-9B96-0E426D4BB067}"/>
    <cellStyle name="Normal 2 2 4 8 8 2" xfId="20069" xr:uid="{E238607D-A999-410C-9B1F-8E45C7B8AB45}"/>
    <cellStyle name="Normal 2 2 4 8 9" xfId="22970" xr:uid="{470A2003-D823-4710-917B-A3E7D9677BC3}"/>
    <cellStyle name="Normal 2 2 4 9" xfId="756" xr:uid="{00000000-0005-0000-0000-0000A0040000}"/>
    <cellStyle name="Normal 2 2 4 9 10" xfId="12553" xr:uid="{E518C3B1-334A-48C5-97B6-33F18364A5D7}"/>
    <cellStyle name="Normal 2 2 4 9 2" xfId="3173" xr:uid="{00000000-0005-0000-0000-000002040000}"/>
    <cellStyle name="Normal 2 2 4 9 2 2" xfId="6231" xr:uid="{F11B47A3-29BA-4007-84ED-4D04D29243FF}"/>
    <cellStyle name="Normal 2 2 4 9 2 2 2" xfId="25470" xr:uid="{66CE10FF-534B-4058-AD42-86FF0E5150F5}"/>
    <cellStyle name="Normal 2 2 4 9 2 2 3" xfId="28552" xr:uid="{DBB1BED7-6F71-4177-A931-711059B9E7E8}"/>
    <cellStyle name="Normal 2 2 4 9 2 2 4" xfId="15800" xr:uid="{D42B7806-2D3F-478B-86CE-37D54FD41BB0}"/>
    <cellStyle name="Normal 2 2 4 9 2 3" xfId="8253" xr:uid="{DC7CC9B1-D11B-4AB3-BA19-2099136C6ABE}"/>
    <cellStyle name="Normal 2 2 4 9 2 3 2" xfId="25895" xr:uid="{0E6D1423-5BA7-497A-8427-0234468C11A4}"/>
    <cellStyle name="Normal 2 2 4 9 2 3 3" xfId="28876" xr:uid="{25103BBB-BA6D-4BC5-BCA9-573FB85F1229}"/>
    <cellStyle name="Normal 2 2 4 9 2 3 4" xfId="18633" xr:uid="{01BB0F42-6E7C-4EA8-843A-4DDBDEBD024A}"/>
    <cellStyle name="Normal 2 2 4 9 2 4" xfId="11086" xr:uid="{F8267ABE-FEC8-4907-861C-0E80C19C9250}"/>
    <cellStyle name="Normal 2 2 4 9 2 4 2" xfId="29476" xr:uid="{BFCF8B5F-2897-4238-9AA0-E4349DC440F1}"/>
    <cellStyle name="Normal 2 2 4 9 2 4 3" xfId="21466" xr:uid="{02DCB4AC-7C5C-4862-B4C6-2137C1902CAA}"/>
    <cellStyle name="Normal 2 2 4 9 2 5" xfId="22656" xr:uid="{297B4BD9-F56E-4583-A2FD-50AFFB11EFA4}"/>
    <cellStyle name="Normal 2 2 4 9 2 6" xfId="13713" xr:uid="{B3BA8438-2044-4664-9A77-ACFEBD73A3F1}"/>
    <cellStyle name="Normal 2 2 4 9 3" xfId="2718" xr:uid="{00000000-0005-0000-0000-000003040000}"/>
    <cellStyle name="Normal 2 2 4 9 3 2" xfId="5936" xr:uid="{DCDB52EA-7D99-46B2-B6AE-5B437DAEB77B}"/>
    <cellStyle name="Normal 2 2 4 9 3 2 2" xfId="28105" xr:uid="{18B84544-6330-406A-9B39-C37BAFA32D7D}"/>
    <cellStyle name="Normal 2 2 4 9 3 2 3" xfId="15389" xr:uid="{CF49331E-440E-4490-90AB-A18BEE1A3F78}"/>
    <cellStyle name="Normal 2 2 4 9 3 3" xfId="7842" xr:uid="{89E2FCC4-2FE5-4D3E-BC74-3FFCADC4B390}"/>
    <cellStyle name="Normal 2 2 4 9 3 3 2" xfId="18222" xr:uid="{0F3B74CA-F6A3-4C5E-9CB6-891631FCF951}"/>
    <cellStyle name="Normal 2 2 4 9 3 4" xfId="10675" xr:uid="{2240138A-8FBC-407C-ACF6-161590020600}"/>
    <cellStyle name="Normal 2 2 4 9 3 4 2" xfId="21055" xr:uid="{8ADC96C3-7F78-4A33-9374-D7B3B595A145}"/>
    <cellStyle name="Normal 2 2 4 9 3 5" xfId="25042" xr:uid="{30CE1CF7-3C44-4686-BDEA-A21661A9C3B7}"/>
    <cellStyle name="Normal 2 2 4 9 3 6" xfId="13147" xr:uid="{D78EDF1A-DC7E-48C9-AD0D-51AF5DA0C825}"/>
    <cellStyle name="Normal 2 2 4 9 4" xfId="2319" xr:uid="{00000000-0005-0000-0000-000001040000}"/>
    <cellStyle name="Normal 2 2 4 9 4 2" xfId="7446" xr:uid="{DD4C7D60-C1DB-4967-8A65-349B90B70183}"/>
    <cellStyle name="Normal 2 2 4 9 4 2 2" xfId="27680" xr:uid="{BF95B59C-2FB6-46F3-A249-F7A7EA766CAD}"/>
    <cellStyle name="Normal 2 2 4 9 4 2 3" xfId="17826" xr:uid="{EA3B48B4-99CB-47C7-BCA9-8CBD23268FE3}"/>
    <cellStyle name="Normal 2 2 4 9 4 3" xfId="10279" xr:uid="{1E96EA61-B737-40BF-BB3A-0DAEBF1F2C4D}"/>
    <cellStyle name="Normal 2 2 4 9 4 3 2" xfId="20659" xr:uid="{A6CD76C1-9D07-48C6-82E7-648741BFD668}"/>
    <cellStyle name="Normal 2 2 4 9 4 4" xfId="24886" xr:uid="{098D1425-3CDB-455F-A7CF-0202B9002F5C}"/>
    <cellStyle name="Normal 2 2 4 9 4 5" xfId="14993" xr:uid="{3FEC1276-0941-4814-BF81-AFC85F833821}"/>
    <cellStyle name="Normal 2 2 4 9 5" xfId="3838" xr:uid="{FFAC9B94-1C5B-429C-930C-E2E585B1E0C7}"/>
    <cellStyle name="Normal 2 2 4 9 5 2" xfId="8671" xr:uid="{56E4464B-8F43-4B7D-8495-D607D67A37A2}"/>
    <cellStyle name="Normal 2 2 4 9 5 2 2" xfId="19051" xr:uid="{80297E9C-B5A8-4096-90AD-E8825B091F10}"/>
    <cellStyle name="Normal 2 2 4 9 5 3" xfId="11504" xr:uid="{0FFD07DC-23BD-4249-B430-4FB1819A4BA3}"/>
    <cellStyle name="Normal 2 2 4 9 5 3 2" xfId="21884" xr:uid="{AC30304B-BE7E-4073-8F56-A5C3B71E510B}"/>
    <cellStyle name="Normal 2 2 4 9 5 4" xfId="28311" xr:uid="{0D037300-E5B8-434B-ADD3-5F09B3B49EBD}"/>
    <cellStyle name="Normal 2 2 4 9 5 5" xfId="16218" xr:uid="{B9BF5F2A-5EBB-44AF-A014-E34A439D5D92}"/>
    <cellStyle name="Normal 2 2 4 9 6" xfId="5109" xr:uid="{CDDD6C3D-CFBD-4AA7-A2A2-9913B4CEFDCC}"/>
    <cellStyle name="Normal 2 2 4 9 6 2" xfId="14406" xr:uid="{DAFBCF16-D0E3-424B-91D9-29AC84747C6C}"/>
    <cellStyle name="Normal 2 2 4 9 7" xfId="6859" xr:uid="{DBB49B0A-FB5F-4C51-80E3-08D7AEFC86E0}"/>
    <cellStyle name="Normal 2 2 4 9 7 2" xfId="17239" xr:uid="{38E01FB3-314A-4711-878B-E8567CF9DD09}"/>
    <cellStyle name="Normal 2 2 4 9 8" xfId="9692" xr:uid="{8F138781-26C2-47FC-828D-1FE9F015B37B}"/>
    <cellStyle name="Normal 2 2 4 9 8 2" xfId="20072" xr:uid="{A056445A-F138-42C2-995F-D975FAEFB282}"/>
    <cellStyle name="Normal 2 2 4 9 9" xfId="24853" xr:uid="{2E7C2F10-E7A5-4885-9DB5-EAF1D3CF4268}"/>
    <cellStyle name="Normal 2 2 5" xfId="757" xr:uid="{00000000-0005-0000-0000-0000A1040000}"/>
    <cellStyle name="Normal 2 2 5 10" xfId="5110" xr:uid="{CCECF284-14D1-41BD-A4F2-B21FA652AD07}"/>
    <cellStyle name="Normal 2 2 5 10 2" xfId="14407" xr:uid="{0D9E3353-2026-42E8-8E37-37AB3D376827}"/>
    <cellStyle name="Normal 2 2 5 11" xfId="6860" xr:uid="{AF9CC1EF-81A4-4414-BD8B-98D593304241}"/>
    <cellStyle name="Normal 2 2 5 11 2" xfId="17240" xr:uid="{50A895FB-7C5C-42AC-A530-6CE0651CEF88}"/>
    <cellStyle name="Normal 2 2 5 12" xfId="9693" xr:uid="{4C9D5DC4-3632-44D9-B759-AD41F0A1DFF4}"/>
    <cellStyle name="Normal 2 2 5 12 2" xfId="20073" xr:uid="{802EA5F1-5903-49D8-A4F3-894B0E83EE8B}"/>
    <cellStyle name="Normal 2 2 5 13" xfId="24580" xr:uid="{3168C4C5-4703-4372-BCB8-F31F4D4EF815}"/>
    <cellStyle name="Normal 2 2 5 14" xfId="12407" xr:uid="{B4FBA886-21B4-43EA-AFA5-F43F1DC89EB6}"/>
    <cellStyle name="Normal 2 2 5 2" xfId="758" xr:uid="{00000000-0005-0000-0000-0000A2040000}"/>
    <cellStyle name="Normal 2 2 5 2 10" xfId="6861" xr:uid="{8733B662-EA52-4ED5-90DB-9D2D09607590}"/>
    <cellStyle name="Normal 2 2 5 2 10 2" xfId="17241" xr:uid="{5EB252E4-C8A2-430F-8E14-70FF295AB9E8}"/>
    <cellStyle name="Normal 2 2 5 2 11" xfId="9694" xr:uid="{D3D6C01F-0E27-4EA5-89EB-B9E46088A3A1}"/>
    <cellStyle name="Normal 2 2 5 2 11 2" xfId="20074" xr:uid="{9066755D-AE40-4F1D-8E8D-D54DC228B706}"/>
    <cellStyle name="Normal 2 2 5 2 12" xfId="23680" xr:uid="{F921DEE3-B3C4-42BD-AD2F-47E9E6C51284}"/>
    <cellStyle name="Normal 2 2 5 2 13" xfId="12467" xr:uid="{7D13A686-8244-45D0-9961-3AED61D5F178}"/>
    <cellStyle name="Normal 2 2 5 2 2" xfId="759" xr:uid="{00000000-0005-0000-0000-0000A3040000}"/>
    <cellStyle name="Normal 2 2 5 2 2 10" xfId="9695" xr:uid="{4FA6C0C9-382C-43F6-9E7D-1507D2860F3A}"/>
    <cellStyle name="Normal 2 2 5 2 2 10 2" xfId="20075" xr:uid="{57A9011A-7790-414D-B768-B14EDCD469F7}"/>
    <cellStyle name="Normal 2 2 5 2 2 11" xfId="25288" xr:uid="{B3D9838B-C878-4BB8-8620-A2485B1D3ADD}"/>
    <cellStyle name="Normal 2 2 5 2 2 12" xfId="12562" xr:uid="{E62547C6-F14F-4E3B-968D-CBDC3AD4582E}"/>
    <cellStyle name="Normal 2 2 5 2 2 2" xfId="2729" xr:uid="{00000000-0005-0000-0000-000007040000}"/>
    <cellStyle name="Normal 2 2 5 2 2 2 2" xfId="3175" xr:uid="{00000000-0005-0000-0000-000008040000}"/>
    <cellStyle name="Normal 2 2 5 2 2 2 2 2" xfId="6233" xr:uid="{6C7EA008-DE5E-4CE5-8503-228F9FA94F3B}"/>
    <cellStyle name="Normal 2 2 5 2 2 2 2 2 2" xfId="26820" xr:uid="{E5236E6A-9039-4FE6-A4C3-ACE9611C49A7}"/>
    <cellStyle name="Normal 2 2 5 2 2 2 2 2 3" xfId="28685" xr:uid="{03302CF9-F315-4B2F-8E5C-4E48AD813A6C}"/>
    <cellStyle name="Normal 2 2 5 2 2 2 2 2 4" xfId="15802" xr:uid="{416905B0-8C34-4EAF-B2EE-83FB9633C06C}"/>
    <cellStyle name="Normal 2 2 5 2 2 2 2 3" xfId="8255" xr:uid="{E73053D0-DAB2-4621-8B69-8DD246C60620}"/>
    <cellStyle name="Normal 2 2 5 2 2 2 2 3 2" xfId="28877" xr:uid="{1ED4BFE3-FE82-4BDE-ACD6-1011F9A362EE}"/>
    <cellStyle name="Normal 2 2 5 2 2 2 2 3 3" xfId="18635" xr:uid="{EAC47606-B6CF-468A-A0B3-0B86DB72B3A4}"/>
    <cellStyle name="Normal 2 2 5 2 2 2 2 4" xfId="11088" xr:uid="{1B5921B0-042E-4BDB-A622-B64673E90D06}"/>
    <cellStyle name="Normal 2 2 5 2 2 2 2 4 2" xfId="21468" xr:uid="{BE9D713F-9234-4834-B38E-9DA48C0B1DD5}"/>
    <cellStyle name="Normal 2 2 5 2 2 2 2 5" xfId="24951" xr:uid="{DE9DE425-78CF-4FC1-AAED-4D4D739717D4}"/>
    <cellStyle name="Normal 2 2 5 2 2 2 2 6" xfId="13715" xr:uid="{473BE161-38AF-432F-8D97-A2AA2458A135}"/>
    <cellStyle name="Normal 2 2 5 2 2 2 3" xfId="4294" xr:uid="{B540126C-CBF3-438D-A163-D41348C34181}"/>
    <cellStyle name="Normal 2 2 5 2 2 2 3 2" xfId="9066" xr:uid="{097A9ECB-B1E7-4CAA-B99E-24633FBBF15E}"/>
    <cellStyle name="Normal 2 2 5 2 2 2 3 2 2" xfId="29109" xr:uid="{0E6D8B8B-E350-4037-A369-8C87D3BF7257}"/>
    <cellStyle name="Normal 2 2 5 2 2 2 3 2 3" xfId="19446" xr:uid="{09BAB93A-CF6E-4525-B161-0966E8B021AD}"/>
    <cellStyle name="Normal 2 2 5 2 2 2 3 3" xfId="11899" xr:uid="{722736AD-AB6E-4426-895F-29E7FBD1BDE2}"/>
    <cellStyle name="Normal 2 2 5 2 2 2 3 3 2" xfId="22279" xr:uid="{FAE00ADA-14AF-4963-8C68-F41B80685E82}"/>
    <cellStyle name="Normal 2 2 5 2 2 2 3 4" xfId="25485" xr:uid="{5EE46B0A-EC95-4442-9320-B0A68B5E9303}"/>
    <cellStyle name="Normal 2 2 5 2 2 2 3 5" xfId="16613" xr:uid="{8B60813B-16E3-44F0-9CE2-C44668E98EF0}"/>
    <cellStyle name="Normal 2 2 5 2 2 2 4" xfId="5947" xr:uid="{C3820229-FF72-433D-A0F7-E522322D9E73}"/>
    <cellStyle name="Normal 2 2 5 2 2 2 4 2" xfId="28213" xr:uid="{5C474A1A-0888-4F3F-9585-5D2B42AC5D88}"/>
    <cellStyle name="Normal 2 2 5 2 2 2 4 3" xfId="15400" xr:uid="{B27D4E90-C4DE-4AD3-905D-D5E865380096}"/>
    <cellStyle name="Normal 2 2 5 2 2 2 5" xfId="7853" xr:uid="{C7407326-E5BA-4D95-A4A5-F6DEF9D6133F}"/>
    <cellStyle name="Normal 2 2 5 2 2 2 5 2" xfId="18233" xr:uid="{C5529907-18E8-41F3-A2C9-7638948473D8}"/>
    <cellStyle name="Normal 2 2 5 2 2 2 6" xfId="10686" xr:uid="{238BFC77-4777-4A6A-9924-44C3C272C76A}"/>
    <cellStyle name="Normal 2 2 5 2 2 2 6 2" xfId="21066" xr:uid="{50CA46B1-4DF1-4410-A5D1-5FB3B1C07921}"/>
    <cellStyle name="Normal 2 2 5 2 2 2 7" xfId="23324" xr:uid="{FF8025E8-9FFF-439A-A830-11468EAB3B7A}"/>
    <cellStyle name="Normal 2 2 5 2 2 2 8" xfId="13163" xr:uid="{07BEF1A2-CBC1-4DD8-9A8D-F344C2B7F648}"/>
    <cellStyle name="Normal 2 2 5 2 2 3" xfId="3176" xr:uid="{00000000-0005-0000-0000-000009040000}"/>
    <cellStyle name="Normal 2 2 5 2 2 3 2" xfId="4463" xr:uid="{4CEFD531-6DC8-4933-A08C-FCC744DA5A7D}"/>
    <cellStyle name="Normal 2 2 5 2 2 3 2 2" xfId="9235" xr:uid="{D26C2B8C-A4B5-4B88-9F76-EDAFB6399D4B}"/>
    <cellStyle name="Normal 2 2 5 2 2 3 2 2 2" xfId="29226" xr:uid="{1699C1AA-992C-41F0-94E6-8A2847D9090B}"/>
    <cellStyle name="Normal 2 2 5 2 2 3 2 2 3" xfId="19615" xr:uid="{7A872625-E9BC-4B6B-A66A-768F15486530}"/>
    <cellStyle name="Normal 2 2 5 2 2 3 2 3" xfId="12068" xr:uid="{5B92F177-2D5A-4909-89B3-1C73C0386018}"/>
    <cellStyle name="Normal 2 2 5 2 2 3 2 3 2" xfId="22448" xr:uid="{B8DD0900-B2FD-4D9F-9C96-16C4454F04D0}"/>
    <cellStyle name="Normal 2 2 5 2 2 3 2 4" xfId="27758" xr:uid="{617BC2D3-3736-402C-A14E-BD8CBD267028}"/>
    <cellStyle name="Normal 2 2 5 2 2 3 2 5" xfId="16782" xr:uid="{730C0D24-B54F-46CD-A538-34245F353A95}"/>
    <cellStyle name="Normal 2 2 5 2 2 3 3" xfId="6234" xr:uid="{4AB8D882-A60E-4EB6-8AB6-7631DB8C0179}"/>
    <cellStyle name="Normal 2 2 5 2 2 3 3 2" xfId="27410" xr:uid="{980A3846-D16D-49B0-9460-EEEF04713EB5}"/>
    <cellStyle name="Normal 2 2 5 2 2 3 3 3" xfId="15803" xr:uid="{53818701-DBE8-4EBA-9F51-9F10AAAA5B50}"/>
    <cellStyle name="Normal 2 2 5 2 2 3 4" xfId="8256" xr:uid="{9FE62E0B-3EB9-4966-B5FF-89E32C42A46D}"/>
    <cellStyle name="Normal 2 2 5 2 2 3 4 2" xfId="18636" xr:uid="{8D0FD7B3-3FF0-4ABC-A03E-32CB9E2E3B29}"/>
    <cellStyle name="Normal 2 2 5 2 2 3 5" xfId="11089" xr:uid="{F5CF5724-7237-41E2-8A18-2E5F0F7CC5A2}"/>
    <cellStyle name="Normal 2 2 5 2 2 3 5 2" xfId="21469" xr:uid="{A6498B79-8411-461D-BCA2-11E829EA01DB}"/>
    <cellStyle name="Normal 2 2 5 2 2 3 6" xfId="25510" xr:uid="{5CE8895A-DF4B-402B-AFFE-D89B3D3DAB51}"/>
    <cellStyle name="Normal 2 2 5 2 2 3 7" xfId="13716" xr:uid="{FD766A7C-592C-47E0-BB04-00C6FFDE6298}"/>
    <cellStyle name="Normal 2 2 5 2 2 4" xfId="3174" xr:uid="{00000000-0005-0000-0000-00000A040000}"/>
    <cellStyle name="Normal 2 2 5 2 2 4 2" xfId="6232" xr:uid="{A7711E8B-4397-4BDF-AD2A-074ECE53391E}"/>
    <cellStyle name="Normal 2 2 5 2 2 4 2 2" xfId="28368" xr:uid="{29D270F5-A310-4F02-BDC3-4B9E04FD2489}"/>
    <cellStyle name="Normal 2 2 5 2 2 4 2 3" xfId="15801" xr:uid="{6E468B09-BEE9-40FD-A309-ADB821F82D1E}"/>
    <cellStyle name="Normal 2 2 5 2 2 4 3" xfId="8254" xr:uid="{251BCB6C-9C74-41F5-9B6B-3F6CAFBD93CF}"/>
    <cellStyle name="Normal 2 2 5 2 2 4 3 2" xfId="18634" xr:uid="{EF5D7492-E9DB-416E-A9DB-13FBFE58DFD6}"/>
    <cellStyle name="Normal 2 2 5 2 2 4 4" xfId="11087" xr:uid="{90EA8961-543F-4FB0-86DB-C3E86DA6626D}"/>
    <cellStyle name="Normal 2 2 5 2 2 4 4 2" xfId="21467" xr:uid="{9C0A8CDF-9C8B-41ED-A24F-4B4944E816AD}"/>
    <cellStyle name="Normal 2 2 5 2 2 4 5" xfId="25021" xr:uid="{4366B986-B845-4B6F-B510-64348E684793}"/>
    <cellStyle name="Normal 2 2 5 2 2 4 6" xfId="13714" xr:uid="{D3A59B73-7E2C-41A9-9415-9871974961BE}"/>
    <cellStyle name="Normal 2 2 5 2 2 5" xfId="2643" xr:uid="{00000000-0005-0000-0000-00000B040000}"/>
    <cellStyle name="Normal 2 2 5 2 2 5 2" xfId="5905" xr:uid="{8CFF2044-928E-480E-AD2D-F6E9AAAC0731}"/>
    <cellStyle name="Normal 2 2 5 2 2 5 2 2" xfId="28420" xr:uid="{1FD9D166-1B25-4F69-A805-625EE389A4BE}"/>
    <cellStyle name="Normal 2 2 5 2 2 5 2 3" xfId="15315" xr:uid="{18A76B74-A7D1-40B9-A7B0-E65FCB9E6200}"/>
    <cellStyle name="Normal 2 2 5 2 2 5 3" xfId="7768" xr:uid="{561B5177-5DB6-4A3B-825E-85C2A34917B5}"/>
    <cellStyle name="Normal 2 2 5 2 2 5 3 2" xfId="18148" xr:uid="{E1FBEE2C-F155-4914-BF20-642C45CD70E3}"/>
    <cellStyle name="Normal 2 2 5 2 2 5 4" xfId="10601" xr:uid="{F233F524-3D64-40B5-8F41-A03DCDCE408F}"/>
    <cellStyle name="Normal 2 2 5 2 2 5 4 2" xfId="20981" xr:uid="{31ACCF3E-F9A7-4066-89C7-55F5DE1A6DB4}"/>
    <cellStyle name="Normal 2 2 5 2 2 5 5" xfId="22782" xr:uid="{33145012-9A5C-4EC4-9195-06EAD766F625}"/>
    <cellStyle name="Normal 2 2 5 2 2 5 6" xfId="13032" xr:uid="{E4C07432-1FF4-4055-8D47-7BD5967CA77A}"/>
    <cellStyle name="Normal 2 2 5 2 2 6" xfId="2328" xr:uid="{00000000-0005-0000-0000-000006040000}"/>
    <cellStyle name="Normal 2 2 5 2 2 6 2" xfId="7455" xr:uid="{1D69DBE1-204C-4ECF-84F8-39E0D5C657C3}"/>
    <cellStyle name="Normal 2 2 5 2 2 6 2 2" xfId="17835" xr:uid="{B10D6174-85EF-4414-BBAB-3803E0FD227F}"/>
    <cellStyle name="Normal 2 2 5 2 2 6 3" xfId="10288" xr:uid="{A108CD46-B7BB-4A78-B200-90B98197F584}"/>
    <cellStyle name="Normal 2 2 5 2 2 6 3 2" xfId="20668" xr:uid="{3F335AC8-F248-40E3-B2E6-D5C7CB22C033}"/>
    <cellStyle name="Normal 2 2 5 2 2 6 4" xfId="24773" xr:uid="{ECEC4359-259E-46B9-9A69-007C76C810F6}"/>
    <cellStyle name="Normal 2 2 5 2 2 6 5" xfId="15002" xr:uid="{D26EB9C9-A5A5-477D-8DE0-CA9F13FAE740}"/>
    <cellStyle name="Normal 2 2 5 2 2 7" xfId="3843" xr:uid="{48B02B64-95AB-4344-A2CD-3FB4916A7BE5}"/>
    <cellStyle name="Normal 2 2 5 2 2 7 2" xfId="8676" xr:uid="{94182FF3-87BC-4970-866E-CF8CF44C640C}"/>
    <cellStyle name="Normal 2 2 5 2 2 7 2 2" xfId="19056" xr:uid="{3447AB07-9FBF-4ACC-9111-10A4D5F70B07}"/>
    <cellStyle name="Normal 2 2 5 2 2 7 3" xfId="11509" xr:uid="{09255C7F-7217-4B9F-835A-88A43471D589}"/>
    <cellStyle name="Normal 2 2 5 2 2 7 3 2" xfId="21889" xr:uid="{86631AE6-C195-44A2-8A24-1D1C23EBD51B}"/>
    <cellStyle name="Normal 2 2 5 2 2 7 4" xfId="16223" xr:uid="{49214307-4659-45B4-9EC9-267B3CE81593}"/>
    <cellStyle name="Normal 2 2 5 2 2 8" xfId="5112" xr:uid="{F208FDEE-D072-4013-8D23-5A573C8E96F9}"/>
    <cellStyle name="Normal 2 2 5 2 2 8 2" xfId="14409" xr:uid="{CE95EE3B-CB93-4FA1-937B-6ADAF05098A8}"/>
    <cellStyle name="Normal 2 2 5 2 2 9" xfId="6862" xr:uid="{7C961A93-00CF-4A06-9F89-0EF6C6954FC2}"/>
    <cellStyle name="Normal 2 2 5 2 2 9 2" xfId="17242" xr:uid="{061F0C92-2E17-4F32-9B76-AEC8DE8D16F6}"/>
    <cellStyle name="Normal 2 2 5 2 3" xfId="760" xr:uid="{00000000-0005-0000-0000-0000A4040000}"/>
    <cellStyle name="Normal 2 2 5 2 3 2" xfId="3177" xr:uid="{00000000-0005-0000-0000-00000D040000}"/>
    <cellStyle name="Normal 2 2 5 2 3 2 2" xfId="6235" xr:uid="{7671342D-DC81-4A3A-9A80-C9C93765E2A0}"/>
    <cellStyle name="Normal 2 2 5 2 3 2 2 2" xfId="28010" xr:uid="{836D8BCC-1643-4830-907A-7862E2C668B2}"/>
    <cellStyle name="Normal 2 2 5 2 3 2 2 3" xfId="26478" xr:uid="{F100F1D5-5B19-4463-88C4-B74EA0143188}"/>
    <cellStyle name="Normal 2 2 5 2 3 2 2 4" xfId="15804" xr:uid="{9A7420C0-E4AA-44DA-ADF1-7DE9403863C6}"/>
    <cellStyle name="Normal 2 2 5 2 3 2 3" xfId="8257" xr:uid="{62D90871-03EE-4C54-BC46-D5729DAE5598}"/>
    <cellStyle name="Normal 2 2 5 2 3 2 3 2" xfId="28878" xr:uid="{4DED0B6B-9FA7-428E-96F0-9B44709F3832}"/>
    <cellStyle name="Normal 2 2 5 2 3 2 3 3" xfId="18637" xr:uid="{8C043991-1422-48FE-8C4B-2DCA36E78D10}"/>
    <cellStyle name="Normal 2 2 5 2 3 2 4" xfId="11090" xr:uid="{7D7E4BE2-BBAA-4F30-B227-2DDFF530C835}"/>
    <cellStyle name="Normal 2 2 5 2 3 2 4 2" xfId="21470" xr:uid="{23A50764-7713-42B7-AEC4-7FBE9A4435EF}"/>
    <cellStyle name="Normal 2 2 5 2 3 2 5" xfId="24219" xr:uid="{E0AD114A-9F8E-40D5-A71A-77D28069D632}"/>
    <cellStyle name="Normal 2 2 5 2 3 2 6" xfId="13717" xr:uid="{E40BF5E5-F5FD-45EC-8EB9-E0C8C8215B51}"/>
    <cellStyle name="Normal 2 2 5 2 3 3" xfId="2728" xr:uid="{00000000-0005-0000-0000-00000E040000}"/>
    <cellStyle name="Normal 2 2 5 2 3 3 2" xfId="5946" xr:uid="{15D59BA5-CC2A-4E70-AD10-18DA53AE4161}"/>
    <cellStyle name="Normal 2 2 5 2 3 3 2 2" xfId="27791" xr:uid="{6C2AB6CC-99C9-4393-8A7D-2EDFD118096E}"/>
    <cellStyle name="Normal 2 2 5 2 3 3 2 3" xfId="15399" xr:uid="{045343DE-B0AD-4CB1-BF9A-5B9964515EE2}"/>
    <cellStyle name="Normal 2 2 5 2 3 3 3" xfId="7852" xr:uid="{772F91EC-9462-49A4-B389-FC5D9799408F}"/>
    <cellStyle name="Normal 2 2 5 2 3 3 3 2" xfId="18232" xr:uid="{0A418F78-E7EF-4788-BE47-6DD79556DB4F}"/>
    <cellStyle name="Normal 2 2 5 2 3 3 4" xfId="10685" xr:uid="{8E7377C0-6698-4826-BE3B-764718F6B425}"/>
    <cellStyle name="Normal 2 2 5 2 3 3 4 2" xfId="21065" xr:uid="{25B5D6BC-7AB1-4973-AC78-A67966B40E4C}"/>
    <cellStyle name="Normal 2 2 5 2 3 3 5" xfId="24651" xr:uid="{B06FAF1E-9418-4804-B577-50DC3162DCA1}"/>
    <cellStyle name="Normal 2 2 5 2 3 3 6" xfId="13162" xr:uid="{83653CA8-1C2D-40A3-92EC-1414155DCA11}"/>
    <cellStyle name="Normal 2 2 5 2 3 4" xfId="4162" xr:uid="{37F35E24-F25E-40F3-842E-05A5F5C821FF}"/>
    <cellStyle name="Normal 2 2 5 2 3 4 2" xfId="8934" xr:uid="{EE852AE6-BD3A-4388-979F-311F52C1B4F2}"/>
    <cellStyle name="Normal 2 2 5 2 3 4 2 2" xfId="29031" xr:uid="{09CF3D11-8BF7-4B74-86F0-175816DB2EB9}"/>
    <cellStyle name="Normal 2 2 5 2 3 4 2 3" xfId="19314" xr:uid="{61E1501E-80F9-43E8-90FB-EA5769F2F1A4}"/>
    <cellStyle name="Normal 2 2 5 2 3 4 3" xfId="11767" xr:uid="{645FA318-7E0B-4F97-B2B1-32A0D8564636}"/>
    <cellStyle name="Normal 2 2 5 2 3 4 3 2" xfId="22147" xr:uid="{01D11F82-CED9-4AE0-B555-D8C20066FC17}"/>
    <cellStyle name="Normal 2 2 5 2 3 4 4" xfId="23467" xr:uid="{0868E0E5-911A-40EB-80C8-8DFA30F6D1FE}"/>
    <cellStyle name="Normal 2 2 5 2 3 4 5" xfId="16481" xr:uid="{F8318EE4-F355-4469-A883-5CB5947B91E9}"/>
    <cellStyle name="Normal 2 2 5 2 3 5" xfId="5113" xr:uid="{0C8D7411-411D-41FE-AAD0-B2ED35D09B1B}"/>
    <cellStyle name="Normal 2 2 5 2 3 5 2" xfId="26313" xr:uid="{96BE5A80-2062-4778-88EA-486BBD1F3EA1}"/>
    <cellStyle name="Normal 2 2 5 2 3 5 3" xfId="14410" xr:uid="{2955E46F-4E4A-4AC8-8F0C-475FE29DF94B}"/>
    <cellStyle name="Normal 2 2 5 2 3 6" xfId="6863" xr:uid="{6BED6A0B-5C0A-47D5-93B7-CD5500CA60D4}"/>
    <cellStyle name="Normal 2 2 5 2 3 6 2" xfId="17243" xr:uid="{7DFF01D4-2C2B-4392-B67C-994F7FA3BE53}"/>
    <cellStyle name="Normal 2 2 5 2 3 7" xfId="9696" xr:uid="{52B0BC81-04F4-4B33-9979-ACDD4B8EB1D7}"/>
    <cellStyle name="Normal 2 2 5 2 3 7 2" xfId="20076" xr:uid="{804EB2CB-F995-411C-A8F4-63A50BC1B1A7}"/>
    <cellStyle name="Normal 2 2 5 2 3 8" xfId="24649" xr:uid="{70536A9A-7AC4-45C8-A6EB-22FA6F4C27D7}"/>
    <cellStyle name="Normal 2 2 5 2 3 9" xfId="12720" xr:uid="{41AC3D4C-B08B-4878-83C5-E040CF37AAA5}"/>
    <cellStyle name="Normal 2 2 5 2 4" xfId="3178" xr:uid="{00000000-0005-0000-0000-00000F040000}"/>
    <cellStyle name="Normal 2 2 5 2 4 2" xfId="4464" xr:uid="{C9E20F56-6F54-4390-8DD2-BD82F443448C}"/>
    <cellStyle name="Normal 2 2 5 2 4 2 2" xfId="9236" xr:uid="{035F2F7C-A2D9-4621-981B-9ED88B058A01}"/>
    <cellStyle name="Normal 2 2 5 2 4 2 2 2" xfId="29227" xr:uid="{107E6348-4C31-4C67-816C-E500DEB082EB}"/>
    <cellStyle name="Normal 2 2 5 2 4 2 2 3" xfId="19616" xr:uid="{5B0EC37C-C6A7-4038-B3E1-16AFA0F7A6D1}"/>
    <cellStyle name="Normal 2 2 5 2 4 2 3" xfId="12069" xr:uid="{AD1B2371-1AA9-485E-A275-3F371D70EB60}"/>
    <cellStyle name="Normal 2 2 5 2 4 2 3 2" xfId="22449" xr:uid="{D7A3B5AF-C478-480D-A941-A413733C6753}"/>
    <cellStyle name="Normal 2 2 5 2 4 2 4" xfId="23709" xr:uid="{DCADD72E-4C18-4FE0-BAF5-2D39FBD7A790}"/>
    <cellStyle name="Normal 2 2 5 2 4 2 5" xfId="16783" xr:uid="{2A9033E2-A0E7-4539-806B-2994D8C6B181}"/>
    <cellStyle name="Normal 2 2 5 2 4 3" xfId="6236" xr:uid="{B330333B-27B6-4FAC-8385-CEABC3B157EE}"/>
    <cellStyle name="Normal 2 2 5 2 4 3 2" xfId="26263" xr:uid="{0A0059EA-94E6-4777-9D1E-1CACCCD0996F}"/>
    <cellStyle name="Normal 2 2 5 2 4 3 3" xfId="15805" xr:uid="{31EC71FE-4301-4F53-9405-74A63B9BAF02}"/>
    <cellStyle name="Normal 2 2 5 2 4 4" xfId="8258" xr:uid="{BBE116D6-323F-4AE9-8026-4AC193136700}"/>
    <cellStyle name="Normal 2 2 5 2 4 4 2" xfId="18638" xr:uid="{466EF179-8029-4E30-A575-2104EAFAAAC3}"/>
    <cellStyle name="Normal 2 2 5 2 4 5" xfId="11091" xr:uid="{7C8729C1-B9B4-4171-A2BC-F29947856249}"/>
    <cellStyle name="Normal 2 2 5 2 4 5 2" xfId="21471" xr:uid="{08C40333-5364-4DF0-A9EC-B7A5FCF83B50}"/>
    <cellStyle name="Normal 2 2 5 2 4 6" xfId="24179" xr:uid="{095A202C-2D37-4AD8-A263-3823CC9E4FDD}"/>
    <cellStyle name="Normal 2 2 5 2 4 7" xfId="13718" xr:uid="{7496F5B8-7BE8-4F30-9C2E-499BF2B6BBA6}"/>
    <cellStyle name="Normal 2 2 5 2 5" xfId="2903" xr:uid="{00000000-0005-0000-0000-000010040000}"/>
    <cellStyle name="Normal 2 2 5 2 5 2" xfId="6089" xr:uid="{B6894EBA-D4F9-4999-BA38-F8BC05D7F206}"/>
    <cellStyle name="Normal 2 2 5 2 5 2 2" xfId="27395" xr:uid="{3A1071B8-28F1-4251-B58F-A26EEB6B85D3}"/>
    <cellStyle name="Normal 2 2 5 2 5 2 3" xfId="28216" xr:uid="{34441506-560F-4171-BBE8-0AAA5D1ECF18}"/>
    <cellStyle name="Normal 2 2 5 2 5 2 4" xfId="15567" xr:uid="{62CA858A-BF27-4401-A068-5C1DD0D56A8C}"/>
    <cellStyle name="Normal 2 2 5 2 5 3" xfId="8020" xr:uid="{ABFF5A1F-AC8A-428A-81E7-F5100C25AC5E}"/>
    <cellStyle name="Normal 2 2 5 2 5 3 2" xfId="28417" xr:uid="{A9A0004C-1657-41FC-B526-0C144352775B}"/>
    <cellStyle name="Normal 2 2 5 2 5 3 3" xfId="18400" xr:uid="{B329EB4B-4CDD-4478-A140-93E6FC79ED9F}"/>
    <cellStyle name="Normal 2 2 5 2 5 4" xfId="10853" xr:uid="{EF41FF9B-619E-4262-9FAF-BFEC7836058A}"/>
    <cellStyle name="Normal 2 2 5 2 5 4 2" xfId="21233" xr:uid="{5C53EB13-881F-4012-AE40-2DA4F90E8A9B}"/>
    <cellStyle name="Normal 2 2 5 2 5 5" xfId="24755" xr:uid="{379ECBB2-C11B-4E05-BDE5-CDA1A61439A1}"/>
    <cellStyle name="Normal 2 2 5 2 5 6" xfId="13418" xr:uid="{985B20EB-C0C9-4665-9390-A6FB4B0DC8AD}"/>
    <cellStyle name="Normal 2 2 5 2 6" xfId="2541" xr:uid="{00000000-0005-0000-0000-000011040000}"/>
    <cellStyle name="Normal 2 2 5 2 6 2" xfId="5813" xr:uid="{699F9465-D080-4D69-B966-84E27401E56F}"/>
    <cellStyle name="Normal 2 2 5 2 6 2 2" xfId="26550" xr:uid="{A901BF6F-3A14-42C0-AAC1-638CB8F0D37D}"/>
    <cellStyle name="Normal 2 2 5 2 6 2 3" xfId="15213" xr:uid="{314BD354-BDB8-4B7F-8791-EBEA355B449C}"/>
    <cellStyle name="Normal 2 2 5 2 6 3" xfId="7666" xr:uid="{4EFCA50F-A57C-4BF0-AACF-DE8B26A93024}"/>
    <cellStyle name="Normal 2 2 5 2 6 3 2" xfId="18046" xr:uid="{5A17AA12-2EF9-4B2D-AEDE-9D23EA99FFFD}"/>
    <cellStyle name="Normal 2 2 5 2 6 4" xfId="10499" xr:uid="{7779AA36-E2BC-4556-BF52-9CC53B73E024}"/>
    <cellStyle name="Normal 2 2 5 2 6 4 2" xfId="20879" xr:uid="{E017C883-8967-459B-8370-4FD549B51FE3}"/>
    <cellStyle name="Normal 2 2 5 2 6 5" xfId="25186" xr:uid="{C016EE01-47B7-412F-983D-3432A44E850B}"/>
    <cellStyle name="Normal 2 2 5 2 6 6" xfId="12929" xr:uid="{0C927CA1-CCF6-4AD3-AA05-0017B7A9ACF8}"/>
    <cellStyle name="Normal 2 2 5 2 7" xfId="2235" xr:uid="{00000000-0005-0000-0000-000005040000}"/>
    <cellStyle name="Normal 2 2 5 2 7 2" xfId="7362" xr:uid="{38332203-CE39-491F-B705-EE061949E435}"/>
    <cellStyle name="Normal 2 2 5 2 7 2 2" xfId="17742" xr:uid="{1625E781-7A70-4D28-BC6A-CAD3F0C52332}"/>
    <cellStyle name="Normal 2 2 5 2 7 3" xfId="10195" xr:uid="{0936674F-D607-490D-81FE-F219362C21AA}"/>
    <cellStyle name="Normal 2 2 5 2 7 3 2" xfId="20575" xr:uid="{F7AA5EC4-439C-43F9-80B1-416D193F93D2}"/>
    <cellStyle name="Normal 2 2 5 2 7 4" xfId="25574" xr:uid="{38EB2627-4D0F-4F55-9A6B-CA08DCC73ED4}"/>
    <cellStyle name="Normal 2 2 5 2 7 5" xfId="14909" xr:uid="{B3842ADD-C684-411A-9B67-0279154E1BE5}"/>
    <cellStyle name="Normal 2 2 5 2 8" xfId="3935" xr:uid="{5A51DEF3-B876-43F1-9829-BEC3A0C9779E}"/>
    <cellStyle name="Normal 2 2 5 2 8 2" xfId="8767" xr:uid="{45BD9648-31E1-435B-988C-7BC0F8E084B5}"/>
    <cellStyle name="Normal 2 2 5 2 8 2 2" xfId="19147" xr:uid="{43117BD3-7E0C-4CD9-B8BC-DAC89571DBE1}"/>
    <cellStyle name="Normal 2 2 5 2 8 3" xfId="11600" xr:uid="{E6F14F03-593A-4EE2-906F-5BC7FCFA8EB3}"/>
    <cellStyle name="Normal 2 2 5 2 8 3 2" xfId="21980" xr:uid="{AB3D4F39-0181-4332-B8AA-C4C721A4CF63}"/>
    <cellStyle name="Normal 2 2 5 2 8 4" xfId="16314" xr:uid="{90F3F3A7-1C62-4CFA-8DCD-1D77B804D306}"/>
    <cellStyle name="Normal 2 2 5 2 9" xfId="5111" xr:uid="{AD536F58-F2F5-4216-976C-1862C83261E7}"/>
    <cellStyle name="Normal 2 2 5 2 9 2" xfId="14408" xr:uid="{B6C4BCC5-2CA8-472F-B677-E81C10B28A1F}"/>
    <cellStyle name="Normal 2 2 5 3" xfId="761" xr:uid="{00000000-0005-0000-0000-0000A5040000}"/>
    <cellStyle name="Normal 2 2 5 3 10" xfId="9697" xr:uid="{7364066B-39EB-4205-8D30-52E2A4F8F68A}"/>
    <cellStyle name="Normal 2 2 5 3 10 2" xfId="20077" xr:uid="{071C8EA1-DF30-4A73-B218-94EED7F49BF3}"/>
    <cellStyle name="Normal 2 2 5 3 11" xfId="23341" xr:uid="{ADC48A0A-5EAD-425A-8A31-6ADDEFD672D0}"/>
    <cellStyle name="Normal 2 2 5 3 12" xfId="12561" xr:uid="{967E07C1-269E-4F03-A799-B5DDA3A1E6FE}"/>
    <cellStyle name="Normal 2 2 5 3 2" xfId="2730" xr:uid="{00000000-0005-0000-0000-000013040000}"/>
    <cellStyle name="Normal 2 2 5 3 2 2" xfId="3180" xr:uid="{00000000-0005-0000-0000-000014040000}"/>
    <cellStyle name="Normal 2 2 5 3 2 2 2" xfId="6238" xr:uid="{DB8B03FE-930A-4F15-84FC-735F30984B5F}"/>
    <cellStyle name="Normal 2 2 5 3 2 2 2 2" xfId="25923" xr:uid="{D3BEF0C3-AD65-4847-AC71-7A84C123640C}"/>
    <cellStyle name="Normal 2 2 5 3 2 2 2 3" xfId="27208" xr:uid="{15CF10F0-03CF-434D-8F32-B2134E64E2A2}"/>
    <cellStyle name="Normal 2 2 5 3 2 2 2 4" xfId="15807" xr:uid="{1A18B310-3CF7-44E8-99CD-46036AB80A47}"/>
    <cellStyle name="Normal 2 2 5 3 2 2 3" xfId="8260" xr:uid="{CD516AE2-16B3-44E9-A956-813B74203E9D}"/>
    <cellStyle name="Normal 2 2 5 3 2 2 3 2" xfId="28879" xr:uid="{8FE66765-C894-4BB7-97AA-31AF476783DC}"/>
    <cellStyle name="Normal 2 2 5 3 2 2 3 3" xfId="18640" xr:uid="{DE88CF14-BADD-4144-8754-66F492327E62}"/>
    <cellStyle name="Normal 2 2 5 3 2 2 4" xfId="11093" xr:uid="{D464F0E7-6051-450A-AB71-818208813C24}"/>
    <cellStyle name="Normal 2 2 5 3 2 2 4 2" xfId="21473" xr:uid="{C1B261EA-B1CD-4C88-B775-A81B9A5510EA}"/>
    <cellStyle name="Normal 2 2 5 3 2 2 5" xfId="22851" xr:uid="{15A51E91-E3F0-4BD5-8969-9FF147681057}"/>
    <cellStyle name="Normal 2 2 5 3 2 2 6" xfId="13720" xr:uid="{18CE4E08-502F-4119-A32A-1ECFF10F038B}"/>
    <cellStyle name="Normal 2 2 5 3 2 3" xfId="4295" xr:uid="{30081D75-D036-4F84-B039-199494EB6D8B}"/>
    <cellStyle name="Normal 2 2 5 3 2 3 2" xfId="9067" xr:uid="{1FBBC496-A930-42B3-B32E-489E9E59193B}"/>
    <cellStyle name="Normal 2 2 5 3 2 3 2 2" xfId="29110" xr:uid="{C42E494C-BB98-46ED-AA07-A34B89EC5FF3}"/>
    <cellStyle name="Normal 2 2 5 3 2 3 2 3" xfId="19447" xr:uid="{CA31F7C8-4F7E-4C79-9C83-E7162B8A083A}"/>
    <cellStyle name="Normal 2 2 5 3 2 3 3" xfId="11900" xr:uid="{37E3D474-187A-4129-8F64-8667AD58FC1A}"/>
    <cellStyle name="Normal 2 2 5 3 2 3 3 2" xfId="22280" xr:uid="{F1B6D957-B0FB-48B1-9B05-3F9D1B3777FB}"/>
    <cellStyle name="Normal 2 2 5 3 2 3 4" xfId="23658" xr:uid="{8A391D46-349F-43B1-904A-35F13F278832}"/>
    <cellStyle name="Normal 2 2 5 3 2 3 5" xfId="16614" xr:uid="{A04AA1EA-07D4-4F15-9369-C5E371E72847}"/>
    <cellStyle name="Normal 2 2 5 3 2 4" xfId="5948" xr:uid="{7E671051-7CA9-4436-B501-677FA828FABA}"/>
    <cellStyle name="Normal 2 2 5 3 2 4 2" xfId="26736" xr:uid="{C8492F1F-2400-4772-9838-13D7264B6017}"/>
    <cellStyle name="Normal 2 2 5 3 2 4 3" xfId="15401" xr:uid="{D5CFDB2D-2905-41F1-94D5-6792A993CDA8}"/>
    <cellStyle name="Normal 2 2 5 3 2 5" xfId="7854" xr:uid="{B9528EED-444F-48CF-BC18-E898022C2355}"/>
    <cellStyle name="Normal 2 2 5 3 2 5 2" xfId="18234" xr:uid="{9F20B949-05E0-47E7-81D1-F51539E959E7}"/>
    <cellStyle name="Normal 2 2 5 3 2 6" xfId="10687" xr:uid="{20C5FB41-F9F2-459E-8B5B-C1772DFD6307}"/>
    <cellStyle name="Normal 2 2 5 3 2 6 2" xfId="21067" xr:uid="{9C5859D7-9238-4A3F-9AAC-FEE4E12811D1}"/>
    <cellStyle name="Normal 2 2 5 3 2 7" xfId="24993" xr:uid="{8804360D-1740-4126-BA92-E232EB43B6B3}"/>
    <cellStyle name="Normal 2 2 5 3 2 8" xfId="13164" xr:uid="{9A60082A-A36E-4BBF-AC03-54C96FDD41FC}"/>
    <cellStyle name="Normal 2 2 5 3 3" xfId="3181" xr:uid="{00000000-0005-0000-0000-000015040000}"/>
    <cellStyle name="Normal 2 2 5 3 3 2" xfId="4465" xr:uid="{48360EDB-E31A-4E4C-9125-017600EDB684}"/>
    <cellStyle name="Normal 2 2 5 3 3 2 2" xfId="9237" xr:uid="{9C0C4736-A865-4F40-88B2-84236B470E38}"/>
    <cellStyle name="Normal 2 2 5 3 3 2 2 2" xfId="29228" xr:uid="{00D117A8-9AB0-4313-8331-9C81385CE407}"/>
    <cellStyle name="Normal 2 2 5 3 3 2 2 3" xfId="19617" xr:uid="{910AD68C-77C9-4230-AF2B-6E7B524EACAF}"/>
    <cellStyle name="Normal 2 2 5 3 3 2 3" xfId="12070" xr:uid="{C4328F12-4599-410E-8A77-D36F4B619AB8}"/>
    <cellStyle name="Normal 2 2 5 3 3 2 3 2" xfId="22450" xr:uid="{5235CF13-B17C-4812-BE0D-878DB742EAEE}"/>
    <cellStyle name="Normal 2 2 5 3 3 2 4" xfId="25638" xr:uid="{E472F8F3-6451-4567-99E5-8E594F17347F}"/>
    <cellStyle name="Normal 2 2 5 3 3 2 5" xfId="16784" xr:uid="{50E1624C-D7AB-499D-8F02-19B458F092E0}"/>
    <cellStyle name="Normal 2 2 5 3 3 3" xfId="6239" xr:uid="{B1E78442-0E9C-48A1-AD39-4A87BFDDEB23}"/>
    <cellStyle name="Normal 2 2 5 3 3 3 2" xfId="26045" xr:uid="{9D62ACC6-3D89-4B37-A4D6-BCB14B26C743}"/>
    <cellStyle name="Normal 2 2 5 3 3 3 3" xfId="15808" xr:uid="{A75462E0-4BF7-40B1-B1EA-6ABB72912050}"/>
    <cellStyle name="Normal 2 2 5 3 3 4" xfId="8261" xr:uid="{D894F6F5-39DF-407E-A6FA-8A59032844B1}"/>
    <cellStyle name="Normal 2 2 5 3 3 4 2" xfId="18641" xr:uid="{E1574776-3B4A-4525-BDF2-D34701C8483C}"/>
    <cellStyle name="Normal 2 2 5 3 3 5" xfId="11094" xr:uid="{A5940AD3-DD33-4FCB-95F3-8114BB2A6E13}"/>
    <cellStyle name="Normal 2 2 5 3 3 5 2" xfId="21474" xr:uid="{71838B3F-DCFB-4A51-B536-617B63F5D4A6}"/>
    <cellStyle name="Normal 2 2 5 3 3 6" xfId="22679" xr:uid="{9FE6C028-320A-4758-9989-784CF0F7E6EE}"/>
    <cellStyle name="Normal 2 2 5 3 3 7" xfId="13721" xr:uid="{56555126-E6DA-43E6-8C14-699C3DF768D7}"/>
    <cellStyle name="Normal 2 2 5 3 4" xfId="3179" xr:uid="{00000000-0005-0000-0000-000016040000}"/>
    <cellStyle name="Normal 2 2 5 3 4 2" xfId="6237" xr:uid="{8B5ABF74-57FE-4540-AA36-409E8F3C9144}"/>
    <cellStyle name="Normal 2 2 5 3 4 2 2" xfId="27413" xr:uid="{6052559B-A1CD-461B-A294-F2CB39611FE1}"/>
    <cellStyle name="Normal 2 2 5 3 4 2 3" xfId="15806" xr:uid="{CC3804E1-D2A0-426F-94A6-CB82AD0BC555}"/>
    <cellStyle name="Normal 2 2 5 3 4 3" xfId="8259" xr:uid="{7842EA77-8563-4802-ABC0-662519A88A62}"/>
    <cellStyle name="Normal 2 2 5 3 4 3 2" xfId="18639" xr:uid="{6F1577AA-AA59-4970-9A36-A04A3D7A9682}"/>
    <cellStyle name="Normal 2 2 5 3 4 4" xfId="11092" xr:uid="{D0D32A41-2D50-46A3-AAB5-2582E55B6B1C}"/>
    <cellStyle name="Normal 2 2 5 3 4 4 2" xfId="21472" xr:uid="{8F4D5BCC-6BC0-46E3-BC18-5168F1C8DC9F}"/>
    <cellStyle name="Normal 2 2 5 3 4 5" xfId="23063" xr:uid="{324B6F1E-E111-4D26-A32C-7A93DD29F9D0}"/>
    <cellStyle name="Normal 2 2 5 3 4 6" xfId="13719" xr:uid="{5FCE5877-5A3E-4E51-9459-FD4AE3BDF133}"/>
    <cellStyle name="Normal 2 2 5 3 5" xfId="2584" xr:uid="{00000000-0005-0000-0000-000017040000}"/>
    <cellStyle name="Normal 2 2 5 3 5 2" xfId="5849" xr:uid="{D68FD721-F74C-48E2-88D7-F5695118B0F5}"/>
    <cellStyle name="Normal 2 2 5 3 5 2 2" xfId="25886" xr:uid="{9FC1A68A-E832-41FF-AA80-E4C7B7827E46}"/>
    <cellStyle name="Normal 2 2 5 3 5 2 3" xfId="15256" xr:uid="{637E43A1-21B7-4C71-9C1D-C3534A45FB3A}"/>
    <cellStyle name="Normal 2 2 5 3 5 3" xfId="7709" xr:uid="{0F5B11BE-E2EF-43C9-AA70-9A4C9F809519}"/>
    <cellStyle name="Normal 2 2 5 3 5 3 2" xfId="18089" xr:uid="{6156AA97-D391-4421-A893-BD8A70C4EAEB}"/>
    <cellStyle name="Normal 2 2 5 3 5 4" xfId="10542" xr:uid="{B8B5B2DE-A2D8-4990-9E77-1E27173B78AD}"/>
    <cellStyle name="Normal 2 2 5 3 5 4 2" xfId="20922" xr:uid="{F98BE8BC-826A-459C-97C2-9A46A0929D43}"/>
    <cellStyle name="Normal 2 2 5 3 5 5" xfId="25338" xr:uid="{0B085AAA-4493-420A-8209-AB304D7B5653}"/>
    <cellStyle name="Normal 2 2 5 3 5 6" xfId="12972" xr:uid="{1990347C-B4F0-405F-9412-D0ADB4536A11}"/>
    <cellStyle name="Normal 2 2 5 3 6" xfId="2327" xr:uid="{00000000-0005-0000-0000-000012040000}"/>
    <cellStyle name="Normal 2 2 5 3 6 2" xfId="7454" xr:uid="{355A4282-D669-44C1-88B9-47C0ABA07E59}"/>
    <cellStyle name="Normal 2 2 5 3 6 2 2" xfId="17834" xr:uid="{5730EDBC-00E3-4467-8ED7-7FE48586581A}"/>
    <cellStyle name="Normal 2 2 5 3 6 3" xfId="10287" xr:uid="{4B95A07D-90D6-49F9-A0DB-986EA1DD1001}"/>
    <cellStyle name="Normal 2 2 5 3 6 3 2" xfId="20667" xr:uid="{D368E7D5-52BA-49BF-B3EF-63151CDA95B8}"/>
    <cellStyle name="Normal 2 2 5 3 6 4" xfId="24178" xr:uid="{0A7E2AAE-7538-4048-AC32-7D9E71F9699C}"/>
    <cellStyle name="Normal 2 2 5 3 6 5" xfId="15001" xr:uid="{C196E802-6982-4FEE-A6DE-C08935646518}"/>
    <cellStyle name="Normal 2 2 5 3 7" xfId="3842" xr:uid="{768E63F6-D0FB-427E-8CB9-301DD97546F9}"/>
    <cellStyle name="Normal 2 2 5 3 7 2" xfId="8675" xr:uid="{167A86E3-850C-4FB7-B244-9DC88C162A53}"/>
    <cellStyle name="Normal 2 2 5 3 7 2 2" xfId="19055" xr:uid="{A67BD2E5-D873-4902-9428-AA80E9E8B7EC}"/>
    <cellStyle name="Normal 2 2 5 3 7 3" xfId="11508" xr:uid="{AEDB1F02-3940-466E-9B01-770FF4DEA4CB}"/>
    <cellStyle name="Normal 2 2 5 3 7 3 2" xfId="21888" xr:uid="{54D42C56-CAB3-4AB6-93D6-A2A2C01B576C}"/>
    <cellStyle name="Normal 2 2 5 3 7 4" xfId="16222" xr:uid="{E1E88A3A-BE1A-4FB9-9BF2-494092A3B254}"/>
    <cellStyle name="Normal 2 2 5 3 8" xfId="5114" xr:uid="{30AF1C54-D2CC-4BBB-8766-0A393ABB8F1E}"/>
    <cellStyle name="Normal 2 2 5 3 8 2" xfId="14411" xr:uid="{92177246-C24D-451E-B088-5CFB429D4F22}"/>
    <cellStyle name="Normal 2 2 5 3 9" xfId="6864" xr:uid="{36AD9A76-892B-4B2F-95EB-E6ED3902772F}"/>
    <cellStyle name="Normal 2 2 5 3 9 2" xfId="17244" xr:uid="{48B43599-86E4-4CC4-A5A6-23AB3A005D75}"/>
    <cellStyle name="Normal 2 2 5 4" xfId="762" xr:uid="{00000000-0005-0000-0000-0000A6040000}"/>
    <cellStyle name="Normal 2 2 5 4 2" xfId="3182" xr:uid="{00000000-0005-0000-0000-000019040000}"/>
    <cellStyle name="Normal 2 2 5 4 2 2" xfId="6240" xr:uid="{1951603C-8860-4B43-9F11-FA631F269DCB}"/>
    <cellStyle name="Normal 2 2 5 4 2 2 2" xfId="24822" xr:uid="{730ECCB9-507B-49DD-9658-F3160CBE68C3}"/>
    <cellStyle name="Normal 2 2 5 4 2 2 3" xfId="27803" xr:uid="{2A7317C0-643E-4B65-9A97-C61A8E4A2474}"/>
    <cellStyle name="Normal 2 2 5 4 2 2 4" xfId="15809" xr:uid="{8C99B084-32E9-4F72-BBAE-3EA79CC8675A}"/>
    <cellStyle name="Normal 2 2 5 4 2 3" xfId="8262" xr:uid="{40F4AC1B-381C-40DE-A5E8-9EB8A2D02592}"/>
    <cellStyle name="Normal 2 2 5 4 2 3 2" xfId="28880" xr:uid="{584F1855-DA4E-4BAA-A86E-1BA7CA7C6D36}"/>
    <cellStyle name="Normal 2 2 5 4 2 3 3" xfId="18642" xr:uid="{EBA367CA-932D-4C99-92B1-278D334A4118}"/>
    <cellStyle name="Normal 2 2 5 4 2 4" xfId="11095" xr:uid="{8E68B3E8-45EE-4C41-A096-EF05DFC2B3E7}"/>
    <cellStyle name="Normal 2 2 5 4 2 4 2" xfId="21475" xr:uid="{FE16556B-F3C3-4906-8FDB-D4F60EC5402C}"/>
    <cellStyle name="Normal 2 2 5 4 2 5" xfId="23817" xr:uid="{3D58558D-803C-48F1-BDF8-9829FCD01334}"/>
    <cellStyle name="Normal 2 2 5 4 2 6" xfId="13722" xr:uid="{8EF7EF2B-CED1-4007-921C-297E3E70F6A4}"/>
    <cellStyle name="Normal 2 2 5 4 3" xfId="2727" xr:uid="{00000000-0005-0000-0000-00001A040000}"/>
    <cellStyle name="Normal 2 2 5 4 3 2" xfId="5945" xr:uid="{194E08B5-DDC3-4709-A771-073277BF9EB7}"/>
    <cellStyle name="Normal 2 2 5 4 3 2 2" xfId="25849" xr:uid="{BFA93C3E-B576-4D4B-8F77-BA345C374600}"/>
    <cellStyle name="Normal 2 2 5 4 3 2 3" xfId="15398" xr:uid="{6419E0F1-5E07-422F-A27A-2F6D3E62703E}"/>
    <cellStyle name="Normal 2 2 5 4 3 3" xfId="7851" xr:uid="{B02F34D0-F82F-4006-BE55-77B22080AA39}"/>
    <cellStyle name="Normal 2 2 5 4 3 3 2" xfId="18231" xr:uid="{AE538EAD-83E0-4905-9C2F-9D9D0B4A8B1A}"/>
    <cellStyle name="Normal 2 2 5 4 3 4" xfId="10684" xr:uid="{151237DE-A10E-4667-B110-49113A11C1F7}"/>
    <cellStyle name="Normal 2 2 5 4 3 4 2" xfId="21064" xr:uid="{A6D2CB03-5FCD-4ED8-A370-172DFFE921C3}"/>
    <cellStyle name="Normal 2 2 5 4 3 5" xfId="24050" xr:uid="{7A09FDC2-7262-4111-8465-3F92D0BCCB11}"/>
    <cellStyle name="Normal 2 2 5 4 3 6" xfId="13161" xr:uid="{0C71C1B2-E423-4854-A243-169C4D025D96}"/>
    <cellStyle name="Normal 2 2 5 4 4" xfId="4161" xr:uid="{77133353-D78F-4905-AB0C-35331A391DAE}"/>
    <cellStyle name="Normal 2 2 5 4 4 2" xfId="8933" xr:uid="{700A96BE-64B7-46B2-B34F-A7D01E8A7D5B}"/>
    <cellStyle name="Normal 2 2 5 4 4 2 2" xfId="29030" xr:uid="{41102D16-4D18-4AA7-AFAE-8D8CD5422523}"/>
    <cellStyle name="Normal 2 2 5 4 4 2 3" xfId="19313" xr:uid="{410448E5-A392-466B-BC94-70B7C721290F}"/>
    <cellStyle name="Normal 2 2 5 4 4 3" xfId="11766" xr:uid="{1BCC2FB2-0DDF-4976-BEC7-654235EAADF4}"/>
    <cellStyle name="Normal 2 2 5 4 4 3 2" xfId="22146" xr:uid="{5E9C6438-4F90-47FB-9C1D-9C1AB1F57212}"/>
    <cellStyle name="Normal 2 2 5 4 4 4" xfId="24295" xr:uid="{40F6B065-C3AD-47BD-A6D9-B439B3223AE3}"/>
    <cellStyle name="Normal 2 2 5 4 4 5" xfId="16480" xr:uid="{E90B7D13-EAC6-403B-9F55-E502846BCB6F}"/>
    <cellStyle name="Normal 2 2 5 4 5" xfId="5115" xr:uid="{AEC81067-9A7A-4124-98E2-43D87D46AE9F}"/>
    <cellStyle name="Normal 2 2 5 4 5 2" xfId="26566" xr:uid="{F238678A-0463-4B49-A10A-95980D151155}"/>
    <cellStyle name="Normal 2 2 5 4 5 3" xfId="14412" xr:uid="{5D2AC5DD-A604-416C-BC6E-4E7C1A4EC5F6}"/>
    <cellStyle name="Normal 2 2 5 4 6" xfId="6865" xr:uid="{886AA42F-5700-42A5-BCEC-FFD1618DB977}"/>
    <cellStyle name="Normal 2 2 5 4 6 2" xfId="17245" xr:uid="{49C11A60-C1B1-49EA-A045-52DF8345965B}"/>
    <cellStyle name="Normal 2 2 5 4 7" xfId="9698" xr:uid="{F319566E-35AB-4788-8D03-EF4C36780B1C}"/>
    <cellStyle name="Normal 2 2 5 4 7 2" xfId="20078" xr:uid="{3C8B4D5D-2598-40AF-9298-2D95E104DC58}"/>
    <cellStyle name="Normal 2 2 5 4 8" xfId="22865" xr:uid="{4B2F798E-48E6-4376-A3B5-403E93C6E944}"/>
    <cellStyle name="Normal 2 2 5 4 9" xfId="12719" xr:uid="{20C2B9F8-FAA2-4D18-BA7C-7E931A4EA708}"/>
    <cellStyle name="Normal 2 2 5 5" xfId="763" xr:uid="{00000000-0005-0000-0000-0000A7040000}"/>
    <cellStyle name="Normal 2 2 5 5 2" xfId="4466" xr:uid="{6EF105C5-F98E-47DB-8906-F1ED9D61A476}"/>
    <cellStyle name="Normal 2 2 5 5 2 2" xfId="9238" xr:uid="{A33EEAB3-632D-4D41-97EE-2557CA7BAEEA}"/>
    <cellStyle name="Normal 2 2 5 5 2 2 2" xfId="29229" xr:uid="{FA08C50A-BDB3-4FD3-988D-B5459F856DE8}"/>
    <cellStyle name="Normal 2 2 5 5 2 2 3" xfId="19618" xr:uid="{8F9AB79D-D5A4-4FA3-B6DB-2A7DC7A269D1}"/>
    <cellStyle name="Normal 2 2 5 5 2 3" xfId="12071" xr:uid="{687B8F02-F39D-4E3D-BD9A-2BE9832D13B2}"/>
    <cellStyle name="Normal 2 2 5 5 2 3 2" xfId="22451" xr:uid="{0AA9CD85-3DD1-4BB8-93C5-465249CD6FE7}"/>
    <cellStyle name="Normal 2 2 5 5 2 4" xfId="25657" xr:uid="{34A26308-FF30-49D3-A190-491D65A62777}"/>
    <cellStyle name="Normal 2 2 5 5 2 5" xfId="16785" xr:uid="{1B7185B3-42A4-4084-B389-8624BE7E45D8}"/>
    <cellStyle name="Normal 2 2 5 5 3" xfId="5116" xr:uid="{5586B6F1-6EB7-4B54-B794-696523042EF4}"/>
    <cellStyle name="Normal 2 2 5 5 3 2" xfId="27006" xr:uid="{69CF3FCA-36C7-46CB-BE6F-FC7C88B21E84}"/>
    <cellStyle name="Normal 2 2 5 5 3 3" xfId="14413" xr:uid="{E15399E6-B3FA-4164-8340-785A6301940F}"/>
    <cellStyle name="Normal 2 2 5 5 4" xfId="6866" xr:uid="{BCBDC9C9-7B71-4675-BD67-499DCD957E6B}"/>
    <cellStyle name="Normal 2 2 5 5 4 2" xfId="17246" xr:uid="{5EB6FF69-AA65-4918-A829-595B3426E334}"/>
    <cellStyle name="Normal 2 2 5 5 5" xfId="9699" xr:uid="{E5DAA30A-0FD0-441C-AD84-E2333F9131EE}"/>
    <cellStyle name="Normal 2 2 5 5 5 2" xfId="20079" xr:uid="{A48991DE-F369-4251-93C9-87B4E86CD9E0}"/>
    <cellStyle name="Normal 2 2 5 5 6" xfId="22921" xr:uid="{69AA6929-94EE-4741-AD22-8466135E8D83}"/>
    <cellStyle name="Normal 2 2 5 5 7" xfId="13723" xr:uid="{33796E81-926B-4F0C-9B80-EEC6EC1A3FF2}"/>
    <cellStyle name="Normal 2 2 5 6" xfId="2902" xr:uid="{00000000-0005-0000-0000-00001C040000}"/>
    <cellStyle name="Normal 2 2 5 6 2" xfId="6088" xr:uid="{5EBF24F2-A5F7-415E-8EC7-4EF7815E1FF6}"/>
    <cellStyle name="Normal 2 2 5 6 2 2" xfId="23892" xr:uid="{47724E20-B1D8-4FF8-9A44-2977CC2ED5ED}"/>
    <cellStyle name="Normal 2 2 5 6 2 3" xfId="27545" xr:uid="{936ED42E-6F05-4888-ADC8-F1C177BD493A}"/>
    <cellStyle name="Normal 2 2 5 6 2 4" xfId="15566" xr:uid="{62DEA000-66AC-4EB3-B753-EA729D248FB4}"/>
    <cellStyle name="Normal 2 2 5 6 3" xfId="8019" xr:uid="{E7E24CD5-241B-43B1-9373-D1BEA0AD1624}"/>
    <cellStyle name="Normal 2 2 5 6 3 2" xfId="26163" xr:uid="{4039BB8E-FF83-4E7A-85E1-B650C0CDDBCB}"/>
    <cellStyle name="Normal 2 2 5 6 3 3" xfId="18399" xr:uid="{6B3710D7-32C9-4D74-8EFD-A1B74B09B9DC}"/>
    <cellStyle name="Normal 2 2 5 6 4" xfId="10852" xr:uid="{3C5902C3-3749-417F-A46F-5727D6DE332E}"/>
    <cellStyle name="Normal 2 2 5 6 4 2" xfId="21232" xr:uid="{14C21B63-49BB-49D3-BD82-B5814AAFD628}"/>
    <cellStyle name="Normal 2 2 5 6 5" xfId="23124" xr:uid="{34687A96-B813-4212-AD0D-48688AADA035}"/>
    <cellStyle name="Normal 2 2 5 6 6" xfId="13417" xr:uid="{2753E1A2-47B8-40BE-98AF-F0541F5C54CA}"/>
    <cellStyle name="Normal 2 2 5 7" xfId="2481" xr:uid="{00000000-0005-0000-0000-00001D040000}"/>
    <cellStyle name="Normal 2 2 5 7 2" xfId="5767" xr:uid="{4A390432-8884-423E-B9B8-DF3CF691D005}"/>
    <cellStyle name="Normal 2 2 5 7 2 2" xfId="28050" xr:uid="{17E6F790-6F59-4460-BF00-3CC8B8C84973}"/>
    <cellStyle name="Normal 2 2 5 7 2 3" xfId="15153" xr:uid="{745D3E67-3388-4477-A046-426F2E8DC4A5}"/>
    <cellStyle name="Normal 2 2 5 7 3" xfId="7606" xr:uid="{0DE4E01E-561D-41AE-8E2F-82443E2BA269}"/>
    <cellStyle name="Normal 2 2 5 7 3 2" xfId="17986" xr:uid="{CD67BFA3-8443-427E-A786-7416E437B4C1}"/>
    <cellStyle name="Normal 2 2 5 7 4" xfId="10439" xr:uid="{2A472E99-D46F-4FEF-BCB4-06BC1102DFB8}"/>
    <cellStyle name="Normal 2 2 5 7 4 2" xfId="20819" xr:uid="{84EF04DB-5612-47F1-8449-AB9707B7515D}"/>
    <cellStyle name="Normal 2 2 5 7 5" xfId="24297" xr:uid="{58332B38-93AE-40A3-800E-DF25E10ADFE2}"/>
    <cellStyle name="Normal 2 2 5 7 6" xfId="12869" xr:uid="{B252D23F-8BE9-4572-AC13-4923320155E8}"/>
    <cellStyle name="Normal 2 2 5 8" xfId="2175" xr:uid="{00000000-0005-0000-0000-000004040000}"/>
    <cellStyle name="Normal 2 2 5 8 2" xfId="7302" xr:uid="{E95D3F49-3715-4CC7-A760-1E140DD01628}"/>
    <cellStyle name="Normal 2 2 5 8 2 2" xfId="17682" xr:uid="{3DCD14CB-512D-4F5B-AB36-25B9A2B1A262}"/>
    <cellStyle name="Normal 2 2 5 8 3" xfId="10135" xr:uid="{34BE5327-55F5-41C8-A25C-E16241875A20}"/>
    <cellStyle name="Normal 2 2 5 8 3 2" xfId="20515" xr:uid="{D18D9AEB-696E-40E6-8BB4-B1F1C23B2141}"/>
    <cellStyle name="Normal 2 2 5 8 4" xfId="24765" xr:uid="{DA8323EF-60AF-49BB-88C6-1245D70DB90C}"/>
    <cellStyle name="Normal 2 2 5 8 5" xfId="14849" xr:uid="{C731C4D0-E9A2-419F-AD92-A0D07C4414C0}"/>
    <cellStyle name="Normal 2 2 5 9" xfId="3934" xr:uid="{0CB43D55-C908-4083-90A9-FF89559DAF34}"/>
    <cellStyle name="Normal 2 2 5 9 2" xfId="8766" xr:uid="{9F9FAC5D-37F6-40AA-9967-869F0D927DD2}"/>
    <cellStyle name="Normal 2 2 5 9 2 2" xfId="19146" xr:uid="{5514B669-E767-4499-AE3E-0C65A0D899B3}"/>
    <cellStyle name="Normal 2 2 5 9 3" xfId="11599" xr:uid="{011153CF-D809-4F59-B9C6-B301772D3432}"/>
    <cellStyle name="Normal 2 2 5 9 3 2" xfId="21979" xr:uid="{9D4DC90F-B09C-4CAA-B5EF-B0F3321B0EB2}"/>
    <cellStyle name="Normal 2 2 5 9 4" xfId="16313" xr:uid="{88DA3762-90A6-4CF1-B16D-09030B2DDF34}"/>
    <cellStyle name="Normal 2 2 6" xfId="764" xr:uid="{00000000-0005-0000-0000-0000A8040000}"/>
    <cellStyle name="Normal 2 2 6 10" xfId="5117" xr:uid="{963C3611-457B-4569-9F08-D8E8B6B58342}"/>
    <cellStyle name="Normal 2 2 6 10 2" xfId="14414" xr:uid="{A46C3E5A-5793-40F1-80F7-CEA82D001334}"/>
    <cellStyle name="Normal 2 2 6 11" xfId="6867" xr:uid="{5FEA02F8-0573-4DF3-B8C8-ECF91A657C05}"/>
    <cellStyle name="Normal 2 2 6 11 2" xfId="17247" xr:uid="{D37E6582-3CA9-4B8C-94C3-9E8894BC760E}"/>
    <cellStyle name="Normal 2 2 6 12" xfId="9700" xr:uid="{19674DD6-4C3E-4791-A002-9C3FE93F77E3}"/>
    <cellStyle name="Normal 2 2 6 12 2" xfId="20080" xr:uid="{6958F3CF-F388-4709-895B-4FB571CA5106}"/>
    <cellStyle name="Normal 2 2 6 13" xfId="25252" xr:uid="{D795BB32-094F-4C86-BC01-958FFB9C5DA9}"/>
    <cellStyle name="Normal 2 2 6 14" xfId="12413" xr:uid="{44E83FAC-7AE5-4706-93FB-4C37F2A24648}"/>
    <cellStyle name="Normal 2 2 6 2" xfId="765" xr:uid="{00000000-0005-0000-0000-0000A9040000}"/>
    <cellStyle name="Normal 2 2 6 2 10" xfId="6868" xr:uid="{3D25EB71-E123-4DA6-8867-E93C8C63A2E3}"/>
    <cellStyle name="Normal 2 2 6 2 10 2" xfId="17248" xr:uid="{E1E7A34D-89B4-4BAB-B149-E73C0ADA2435}"/>
    <cellStyle name="Normal 2 2 6 2 11" xfId="9701" xr:uid="{E4D72A88-F242-45A2-AF03-6E6DE242E170}"/>
    <cellStyle name="Normal 2 2 6 2 11 2" xfId="20081" xr:uid="{51D6941F-2BF5-47B5-BBA8-EE83DA7B171E}"/>
    <cellStyle name="Normal 2 2 6 2 12" xfId="23917" xr:uid="{A8E6C921-55CD-4646-A6F9-922F714D4063}"/>
    <cellStyle name="Normal 2 2 6 2 13" xfId="12473" xr:uid="{9151C67F-479C-4177-953B-C2BE45EDB23B}"/>
    <cellStyle name="Normal 2 2 6 2 2" xfId="766" xr:uid="{00000000-0005-0000-0000-0000AA040000}"/>
    <cellStyle name="Normal 2 2 6 2 2 10" xfId="13038" xr:uid="{C6C09AA8-2003-487A-87BA-B7B0FAA2F8B5}"/>
    <cellStyle name="Normal 2 2 6 2 2 2" xfId="2733" xr:uid="{00000000-0005-0000-0000-000021040000}"/>
    <cellStyle name="Normal 2 2 6 2 2 2 2" xfId="3185" xr:uid="{00000000-0005-0000-0000-000022040000}"/>
    <cellStyle name="Normal 2 2 6 2 2 2 2 2" xfId="6243" xr:uid="{AD0C4932-6D7D-45FF-85DF-AAE8C9EA23D8}"/>
    <cellStyle name="Normal 2 2 6 2 2 2 2 2 2" xfId="27149" xr:uid="{50074F00-B7A6-44B7-B7EE-7797041DF54E}"/>
    <cellStyle name="Normal 2 2 6 2 2 2 2 2 3" xfId="15812" xr:uid="{21D05B74-0F66-4913-B9C8-FE2ACC83066F}"/>
    <cellStyle name="Normal 2 2 6 2 2 2 2 3" xfId="8265" xr:uid="{EC5842AE-3220-4106-A5C5-E92115EC7152}"/>
    <cellStyle name="Normal 2 2 6 2 2 2 2 3 2" xfId="18645" xr:uid="{9B71C1FF-CEE3-46D2-9EC3-B4FC49711316}"/>
    <cellStyle name="Normal 2 2 6 2 2 2 2 4" xfId="11098" xr:uid="{FD0D516E-94FA-4926-BBCE-687265CCF63B}"/>
    <cellStyle name="Normal 2 2 6 2 2 2 2 4 2" xfId="21478" xr:uid="{58EA81BF-3C1A-4F49-A09F-A50F221FC2AA}"/>
    <cellStyle name="Normal 2 2 6 2 2 2 2 5" xfId="24991" xr:uid="{4D3465FE-A1E3-41C6-AF78-D9DD9050CBDE}"/>
    <cellStyle name="Normal 2 2 6 2 2 2 2 6" xfId="13726" xr:uid="{6054E1E5-3A1C-41B9-9D4F-531A4D34C959}"/>
    <cellStyle name="Normal 2 2 6 2 2 2 3" xfId="4297" xr:uid="{70482B53-70A1-4B5D-99B7-DD017FD52066}"/>
    <cellStyle name="Normal 2 2 6 2 2 2 3 2" xfId="9069" xr:uid="{E39B3821-DC4A-4CD8-BA22-FE8CF90F1E9B}"/>
    <cellStyle name="Normal 2 2 6 2 2 2 3 2 2" xfId="29112" xr:uid="{B630E78A-E8CD-4621-92F0-AFAA140F60BC}"/>
    <cellStyle name="Normal 2 2 6 2 2 2 3 2 3" xfId="19449" xr:uid="{49C90A69-C5F7-42DA-8D66-FC010CF0F29A}"/>
    <cellStyle name="Normal 2 2 6 2 2 2 3 3" xfId="11902" xr:uid="{FC8C8A4E-DEB0-47FC-A467-D5BB486E720F}"/>
    <cellStyle name="Normal 2 2 6 2 2 2 3 3 2" xfId="22282" xr:uid="{BF976083-E227-4568-B232-D920E2A986BA}"/>
    <cellStyle name="Normal 2 2 6 2 2 2 3 4" xfId="23769" xr:uid="{5E91C338-38B0-4726-BB70-68BE97A3DB18}"/>
    <cellStyle name="Normal 2 2 6 2 2 2 3 5" xfId="16616" xr:uid="{C6E80A27-4F98-4B01-92FF-ECD8A3A9D98D}"/>
    <cellStyle name="Normal 2 2 6 2 2 2 4" xfId="5951" xr:uid="{3052317B-4ACE-4D92-9E73-CC7F606D84E5}"/>
    <cellStyle name="Normal 2 2 6 2 2 2 4 2" xfId="27964" xr:uid="{D293BB91-55CD-455D-84B2-910305AD7982}"/>
    <cellStyle name="Normal 2 2 6 2 2 2 4 3" xfId="15404" xr:uid="{357E2879-E375-48F2-B18C-786A8BE0AC87}"/>
    <cellStyle name="Normal 2 2 6 2 2 2 5" xfId="7857" xr:uid="{75ADF92F-1C62-4755-B9F4-BA8CED2C6F9A}"/>
    <cellStyle name="Normal 2 2 6 2 2 2 5 2" xfId="18237" xr:uid="{560DB7D1-9160-404C-A82B-C71C75325B94}"/>
    <cellStyle name="Normal 2 2 6 2 2 2 6" xfId="10690" xr:uid="{3BF80FF2-EE14-4358-9740-D031390778AD}"/>
    <cellStyle name="Normal 2 2 6 2 2 2 6 2" xfId="21070" xr:uid="{CC051CC2-70E2-41D5-8D15-E09A1984C4CE}"/>
    <cellStyle name="Normal 2 2 6 2 2 2 7" xfId="23228" xr:uid="{A3F8BC61-0040-46E9-9D9A-71B8E0B6FC3E}"/>
    <cellStyle name="Normal 2 2 6 2 2 2 8" xfId="13167" xr:uid="{36D1DFF4-3C3E-45FF-A1FB-B26D221FADE5}"/>
    <cellStyle name="Normal 2 2 6 2 2 3" xfId="3186" xr:uid="{00000000-0005-0000-0000-000023040000}"/>
    <cellStyle name="Normal 2 2 6 2 2 3 2" xfId="4467" xr:uid="{9F706EB4-3E25-430F-B16D-860B5C446E2D}"/>
    <cellStyle name="Normal 2 2 6 2 2 3 2 2" xfId="9239" xr:uid="{626BCD8E-F62B-431A-92C2-B3036586811D}"/>
    <cellStyle name="Normal 2 2 6 2 2 3 2 2 2" xfId="19619" xr:uid="{4440CC75-0F12-4B17-A8B4-2E4262CF94A2}"/>
    <cellStyle name="Normal 2 2 6 2 2 3 2 3" xfId="12072" xr:uid="{6976AB79-28D1-4313-9D9D-EE3228E88690}"/>
    <cellStyle name="Normal 2 2 6 2 2 3 2 3 2" xfId="22452" xr:uid="{AFF673AF-9A91-475F-A847-FDD2B73391C5}"/>
    <cellStyle name="Normal 2 2 6 2 2 3 2 4" xfId="28387" xr:uid="{34CCB7B2-EF32-494A-A790-0975D246D964}"/>
    <cellStyle name="Normal 2 2 6 2 2 3 2 5" xfId="16786" xr:uid="{06D884E1-120A-4C5C-99F1-B742502A02A6}"/>
    <cellStyle name="Normal 2 2 6 2 2 3 3" xfId="6244" xr:uid="{588A55D6-FA85-40D2-BD6B-4D546EA36041}"/>
    <cellStyle name="Normal 2 2 6 2 2 3 3 2" xfId="15813" xr:uid="{DFA3218D-5260-4ABA-8FB3-9E54709A2A73}"/>
    <cellStyle name="Normal 2 2 6 2 2 3 4" xfId="8266" xr:uid="{7B04C46E-C949-4AAC-8114-16C9A0D5B1C2}"/>
    <cellStyle name="Normal 2 2 6 2 2 3 4 2" xfId="18646" xr:uid="{2BEABE8C-5B00-44AF-BC19-87A336C6C6F7}"/>
    <cellStyle name="Normal 2 2 6 2 2 3 5" xfId="11099" xr:uid="{634EC4EC-2AB5-4E9C-AFA6-557EAA7DB02E}"/>
    <cellStyle name="Normal 2 2 6 2 2 3 5 2" xfId="21479" xr:uid="{0F266ECA-43DD-4F95-BF92-0A9529C912E7}"/>
    <cellStyle name="Normal 2 2 6 2 2 3 6" xfId="24169" xr:uid="{F9F51225-FAF4-4573-9B50-F709384D7D8A}"/>
    <cellStyle name="Normal 2 2 6 2 2 3 7" xfId="13727" xr:uid="{77C1E2BD-82DE-453E-821D-CF20ABE192B7}"/>
    <cellStyle name="Normal 2 2 6 2 2 4" xfId="3184" xr:uid="{00000000-0005-0000-0000-000024040000}"/>
    <cellStyle name="Normal 2 2 6 2 2 4 2" xfId="6242" xr:uid="{2A8E5E90-9539-4B84-AD45-32A9701D3B66}"/>
    <cellStyle name="Normal 2 2 6 2 2 4 2 2" xfId="27300" xr:uid="{C9885A2D-4594-47B4-813F-010CB33AF84D}"/>
    <cellStyle name="Normal 2 2 6 2 2 4 2 3" xfId="15811" xr:uid="{CAFF16BF-785D-47CA-A25D-D4873D53C3D1}"/>
    <cellStyle name="Normal 2 2 6 2 2 4 3" xfId="8264" xr:uid="{CB5E47CD-F8C8-4093-B0AB-98AAE247F142}"/>
    <cellStyle name="Normal 2 2 6 2 2 4 3 2" xfId="18644" xr:uid="{D5E581C6-8383-438A-88CD-98AA4648A428}"/>
    <cellStyle name="Normal 2 2 6 2 2 4 4" xfId="11097" xr:uid="{04BE5186-75EA-4DD8-9595-CCB6BBA4325B}"/>
    <cellStyle name="Normal 2 2 6 2 2 4 4 2" xfId="21477" xr:uid="{1EDBFEEC-CF17-428D-A193-EEFD8FDBF989}"/>
    <cellStyle name="Normal 2 2 6 2 2 4 5" xfId="22655" xr:uid="{89EEE988-C7B4-44E2-B02C-0B26E4142BCE}"/>
    <cellStyle name="Normal 2 2 6 2 2 4 6" xfId="13725" xr:uid="{E33E1944-7C5B-43EA-A3F5-149F469C4A34}"/>
    <cellStyle name="Normal 2 2 6 2 2 5" xfId="4239" xr:uid="{C987F1B0-2E5B-42A7-A1CE-2CCB722445F0}"/>
    <cellStyle name="Normal 2 2 6 2 2 5 2" xfId="9011" xr:uid="{F1558F9D-14DE-4FD8-9F11-E719FFE7CEC9}"/>
    <cellStyle name="Normal 2 2 6 2 2 5 2 2" xfId="29082" xr:uid="{901F85F1-8FE2-4259-8CF1-6486B2548664}"/>
    <cellStyle name="Normal 2 2 6 2 2 5 2 3" xfId="19391" xr:uid="{1A6E6247-957C-4A52-9D3D-5ECE6DF29868}"/>
    <cellStyle name="Normal 2 2 6 2 2 5 3" xfId="11844" xr:uid="{24DB62B2-CCAF-42DD-A7C3-53BFACCEA2A6}"/>
    <cellStyle name="Normal 2 2 6 2 2 5 3 2" xfId="22224" xr:uid="{CFE1E20C-CAF7-4F2B-8993-86C72C759AE2}"/>
    <cellStyle name="Normal 2 2 6 2 2 5 4" xfId="22967" xr:uid="{F402148D-9F30-4898-9769-13A6AF983969}"/>
    <cellStyle name="Normal 2 2 6 2 2 5 5" xfId="16558" xr:uid="{9069D65B-E891-473A-93CF-206B85BD6F29}"/>
    <cellStyle name="Normal 2 2 6 2 2 6" xfId="5119" xr:uid="{2AB213AF-C036-44A2-AD92-ABE31F4DA537}"/>
    <cellStyle name="Normal 2 2 6 2 2 6 2" xfId="28673" xr:uid="{CA60F94B-B0F4-4238-BC1D-2BAB1101304D}"/>
    <cellStyle name="Normal 2 2 6 2 2 6 3" xfId="14416" xr:uid="{38FFA62B-DF00-4F78-B291-AF7FDEA7AFA5}"/>
    <cellStyle name="Normal 2 2 6 2 2 7" xfId="6869" xr:uid="{A845BEFA-03CC-4BB1-9EEF-DA2A2589E9AF}"/>
    <cellStyle name="Normal 2 2 6 2 2 7 2" xfId="17249" xr:uid="{82EB7736-7837-4160-8848-C257F564622C}"/>
    <cellStyle name="Normal 2 2 6 2 2 8" xfId="9702" xr:uid="{0139A402-3057-4F0C-A432-25E4414F7185}"/>
    <cellStyle name="Normal 2 2 6 2 2 8 2" xfId="20082" xr:uid="{499B1975-E5B7-4FFE-921C-B0F6B80AAF86}"/>
    <cellStyle name="Normal 2 2 6 2 2 9" xfId="23060" xr:uid="{00BA739F-A1B6-45AE-B77E-887C9215CE59}"/>
    <cellStyle name="Normal 2 2 6 2 3" xfId="2732" xr:uid="{00000000-0005-0000-0000-000025040000}"/>
    <cellStyle name="Normal 2 2 6 2 3 2" xfId="3187" xr:uid="{00000000-0005-0000-0000-000026040000}"/>
    <cellStyle name="Normal 2 2 6 2 3 2 2" xfId="6245" xr:uid="{6F054504-44BD-42C9-AA22-3BACA7580360}"/>
    <cellStyle name="Normal 2 2 6 2 3 2 2 2" xfId="27043" xr:uid="{B09CE0B7-9764-4C38-A97E-326DCABF4D55}"/>
    <cellStyle name="Normal 2 2 6 2 3 2 2 3" xfId="15814" xr:uid="{8E04F228-6530-4F9F-8C15-F0254E2E4C5B}"/>
    <cellStyle name="Normal 2 2 6 2 3 2 3" xfId="8267" xr:uid="{958EE414-6373-4CF0-BE5F-00C92EC1F8AE}"/>
    <cellStyle name="Normal 2 2 6 2 3 2 3 2" xfId="18647" xr:uid="{2197D954-3104-4564-940C-6D59F2A9951B}"/>
    <cellStyle name="Normal 2 2 6 2 3 2 4" xfId="11100" xr:uid="{2D6C8B97-62B4-4DA8-B626-48719476F097}"/>
    <cellStyle name="Normal 2 2 6 2 3 2 4 2" xfId="21480" xr:uid="{0F40F97C-771B-4BE9-B3DA-F94A78A64F4D}"/>
    <cellStyle name="Normal 2 2 6 2 3 2 5" xfId="24072" xr:uid="{2ADE2F64-E9FA-4AC1-A03B-726B30D3571D}"/>
    <cellStyle name="Normal 2 2 6 2 3 2 6" xfId="13728" xr:uid="{42E91BD0-98A8-4495-8410-CE6A9CCE515B}"/>
    <cellStyle name="Normal 2 2 6 2 3 3" xfId="4296" xr:uid="{971A6F7A-AFB2-436A-B1B4-F113D718A7CF}"/>
    <cellStyle name="Normal 2 2 6 2 3 3 2" xfId="9068" xr:uid="{664D73D2-B22A-4951-A932-61284E659329}"/>
    <cellStyle name="Normal 2 2 6 2 3 3 2 2" xfId="29111" xr:uid="{2EC97DC1-4E87-49EB-BA04-9DA8D87362C3}"/>
    <cellStyle name="Normal 2 2 6 2 3 3 2 3" xfId="19448" xr:uid="{F62BBE02-DD83-406E-8C47-EB15CFE84F51}"/>
    <cellStyle name="Normal 2 2 6 2 3 3 3" xfId="11901" xr:uid="{B4FD6724-96A8-4636-A3CF-3C2DB3575377}"/>
    <cellStyle name="Normal 2 2 6 2 3 3 3 2" xfId="22281" xr:uid="{C9F376C1-F2A5-4B82-B967-60AB0472EEBC}"/>
    <cellStyle name="Normal 2 2 6 2 3 3 4" xfId="25396" xr:uid="{C156F1EE-186D-4F4C-B11D-8B8C506CE98A}"/>
    <cellStyle name="Normal 2 2 6 2 3 3 5" xfId="16615" xr:uid="{0F5FF7D2-38FE-4AB6-A99B-644E84413363}"/>
    <cellStyle name="Normal 2 2 6 2 3 4" xfId="5950" xr:uid="{AC2A7418-B225-47BA-A828-664C24550EAE}"/>
    <cellStyle name="Normal 2 2 6 2 3 4 2" xfId="28501" xr:uid="{B7A50A0D-E2FE-433F-B8D8-BFA030882AE8}"/>
    <cellStyle name="Normal 2 2 6 2 3 4 3" xfId="15403" xr:uid="{715501F0-E530-4AC1-94F3-5862C988D81A}"/>
    <cellStyle name="Normal 2 2 6 2 3 5" xfId="7856" xr:uid="{B7136852-1C74-4FB9-9486-4B100A271B7C}"/>
    <cellStyle name="Normal 2 2 6 2 3 5 2" xfId="18236" xr:uid="{BCC193CB-6993-412F-8996-9DE28E9B55B3}"/>
    <cellStyle name="Normal 2 2 6 2 3 6" xfId="10689" xr:uid="{E319272E-D7B6-47E6-9583-74C368EB9E3C}"/>
    <cellStyle name="Normal 2 2 6 2 3 6 2" xfId="21069" xr:uid="{60857185-132A-4FC6-BB37-40FA88651047}"/>
    <cellStyle name="Normal 2 2 6 2 3 7" xfId="24193" xr:uid="{10413727-889B-4E73-82C4-8EF0C680A434}"/>
    <cellStyle name="Normal 2 2 6 2 3 8" xfId="13166" xr:uid="{AD3103CD-2764-44EF-A605-330EB883A61C}"/>
    <cellStyle name="Normal 2 2 6 2 4" xfId="3188" xr:uid="{00000000-0005-0000-0000-000027040000}"/>
    <cellStyle name="Normal 2 2 6 2 4 2" xfId="4468" xr:uid="{0FE318DA-088C-485A-9A1B-148B7C2FE78A}"/>
    <cellStyle name="Normal 2 2 6 2 4 2 2" xfId="9240" xr:uid="{1048AA4A-927C-4161-B8BB-3B6E9A954A52}"/>
    <cellStyle name="Normal 2 2 6 2 4 2 2 2" xfId="19620" xr:uid="{B32F671F-47F0-485A-AD34-1D9C1F20B811}"/>
    <cellStyle name="Normal 2 2 6 2 4 2 3" xfId="12073" xr:uid="{3D4A563A-E48D-426B-B3CF-A2C49C71920E}"/>
    <cellStyle name="Normal 2 2 6 2 4 2 3 2" xfId="22453" xr:uid="{FACF2DD8-440B-42CC-8206-6CB96D9402EF}"/>
    <cellStyle name="Normal 2 2 6 2 4 2 4" xfId="26098" xr:uid="{12BA8A78-EF3A-4DDE-A8F1-C8052A647E4C}"/>
    <cellStyle name="Normal 2 2 6 2 4 2 5" xfId="16787" xr:uid="{0D39DC32-5A39-4618-97E4-409303F50F70}"/>
    <cellStyle name="Normal 2 2 6 2 4 3" xfId="6246" xr:uid="{711A1386-EB02-4D5C-A20F-D17AE5B53DD3}"/>
    <cellStyle name="Normal 2 2 6 2 4 3 2" xfId="15815" xr:uid="{1C57A535-5B59-4BC1-BD8C-FB0C0791E824}"/>
    <cellStyle name="Normal 2 2 6 2 4 4" xfId="8268" xr:uid="{C032CA74-9A89-4596-905A-E92BDA9AA145}"/>
    <cellStyle name="Normal 2 2 6 2 4 4 2" xfId="18648" xr:uid="{6A0B5E13-E75A-4ABD-A2F5-0CF3D9E12D20}"/>
    <cellStyle name="Normal 2 2 6 2 4 5" xfId="11101" xr:uid="{AE521645-6376-4B68-9A18-6D97632553A1}"/>
    <cellStyle name="Normal 2 2 6 2 4 5 2" xfId="21481" xr:uid="{69CC3F87-EA81-43EF-A06E-E7DDC96303E6}"/>
    <cellStyle name="Normal 2 2 6 2 4 6" xfId="24586" xr:uid="{FF1DE5FA-250B-4680-A117-DD1976C4FB09}"/>
    <cellStyle name="Normal 2 2 6 2 4 7" xfId="13729" xr:uid="{6EDAE71B-7F2C-473D-8893-EC43F0AADD36}"/>
    <cellStyle name="Normal 2 2 6 2 5" xfId="3183" xr:uid="{00000000-0005-0000-0000-000028040000}"/>
    <cellStyle name="Normal 2 2 6 2 5 2" xfId="6241" xr:uid="{0A6AF36F-1FBE-4672-9497-A7A631B308EF}"/>
    <cellStyle name="Normal 2 2 6 2 5 2 2" xfId="28739" xr:uid="{5B69F3EA-6B7C-4570-96D6-F27E5C980BFA}"/>
    <cellStyle name="Normal 2 2 6 2 5 2 3" xfId="15810" xr:uid="{76BEACCF-5F5B-43F0-A5B2-36DD6C9A2D9E}"/>
    <cellStyle name="Normal 2 2 6 2 5 3" xfId="8263" xr:uid="{4773665C-A056-459D-95BA-07D0BBFBC73C}"/>
    <cellStyle name="Normal 2 2 6 2 5 3 2" xfId="18643" xr:uid="{62DA566B-022B-451E-8489-F37EF95BA9A5}"/>
    <cellStyle name="Normal 2 2 6 2 5 4" xfId="11096" xr:uid="{B74255FD-0D92-4281-B1B5-831CF4D94442}"/>
    <cellStyle name="Normal 2 2 6 2 5 4 2" xfId="21476" xr:uid="{A43FA36F-DA4D-490C-8866-7682DC51D2EF}"/>
    <cellStyle name="Normal 2 2 6 2 5 5" xfId="23156" xr:uid="{B356D2F5-AA29-4BBE-B9FC-DF53537515CA}"/>
    <cellStyle name="Normal 2 2 6 2 5 6" xfId="13724" xr:uid="{5F8A1828-3379-4FFE-B5D9-A6997C5EE36D}"/>
    <cellStyle name="Normal 2 2 6 2 6" xfId="2547" xr:uid="{00000000-0005-0000-0000-000029040000}"/>
    <cellStyle name="Normal 2 2 6 2 6 2" xfId="5819" xr:uid="{DD46955B-644F-4075-A62A-01E728825C72}"/>
    <cellStyle name="Normal 2 2 6 2 6 2 2" xfId="25835" xr:uid="{5E225070-8700-47AE-BB40-F61DFAA2BB7A}"/>
    <cellStyle name="Normal 2 2 6 2 6 2 3" xfId="15219" xr:uid="{8A69E008-98E6-4611-A97E-CA5A9C690D18}"/>
    <cellStyle name="Normal 2 2 6 2 6 3" xfId="7672" xr:uid="{B7E0288A-09BC-41C8-AB8F-012493240ADF}"/>
    <cellStyle name="Normal 2 2 6 2 6 3 2" xfId="18052" xr:uid="{95348DC5-EF32-4E6B-8E46-E8DE78003BA3}"/>
    <cellStyle name="Normal 2 2 6 2 6 4" xfId="10505" xr:uid="{FCB519E4-A7D2-4946-B317-76A86C0422BC}"/>
    <cellStyle name="Normal 2 2 6 2 6 4 2" xfId="20885" xr:uid="{5A289437-DBA2-47F5-9B82-C36081E33F26}"/>
    <cellStyle name="Normal 2 2 6 2 6 5" xfId="23898" xr:uid="{E133F193-E3D0-4080-B01F-FB88A4225A0F}"/>
    <cellStyle name="Normal 2 2 6 2 6 6" xfId="12935" xr:uid="{E970EBAC-FD52-4F8B-B9ED-263F3F3A9451}"/>
    <cellStyle name="Normal 2 2 6 2 7" xfId="2241" xr:uid="{00000000-0005-0000-0000-00001F040000}"/>
    <cellStyle name="Normal 2 2 6 2 7 2" xfId="7368" xr:uid="{E3315053-3F06-4B6B-8A15-8F56FD09B6D3}"/>
    <cellStyle name="Normal 2 2 6 2 7 2 2" xfId="17748" xr:uid="{59CE3CB4-48FF-436F-AB9F-5BDBA10A3A4A}"/>
    <cellStyle name="Normal 2 2 6 2 7 3" xfId="10201" xr:uid="{E237DC12-6969-46B9-BEB8-59BF47688AC7}"/>
    <cellStyle name="Normal 2 2 6 2 7 3 2" xfId="20581" xr:uid="{2AC17149-8D77-4C66-9B64-E74F2D180A93}"/>
    <cellStyle name="Normal 2 2 6 2 7 4" xfId="22831" xr:uid="{2180F4CE-54F4-4334-B8BC-350373340C0E}"/>
    <cellStyle name="Normal 2 2 6 2 7 5" xfId="14915" xr:uid="{6C7199FC-4A5B-4644-B73C-9FD92807338A}"/>
    <cellStyle name="Normal 2 2 6 2 8" xfId="3794" xr:uid="{3DC452E1-1CA4-495A-BBE7-BA28DD8D8CA8}"/>
    <cellStyle name="Normal 2 2 6 2 8 2" xfId="8630" xr:uid="{2359EFA7-1177-40B1-A540-89631581AC54}"/>
    <cellStyle name="Normal 2 2 6 2 8 2 2" xfId="19010" xr:uid="{97C046AA-3D85-4DA4-95CF-1E9F0374DAB0}"/>
    <cellStyle name="Normal 2 2 6 2 8 3" xfId="11463" xr:uid="{8D1E2DDE-0A46-49A1-97D1-BE99B96D3287}"/>
    <cellStyle name="Normal 2 2 6 2 8 3 2" xfId="21843" xr:uid="{87787337-F20C-4DAF-989E-CB84C0CCECAE}"/>
    <cellStyle name="Normal 2 2 6 2 8 4" xfId="16177" xr:uid="{956371C3-846B-4513-8438-90381C4675D2}"/>
    <cellStyle name="Normal 2 2 6 2 9" xfId="5118" xr:uid="{5C4ACD4B-02FD-4CEF-A3D2-4E04A9F0C611}"/>
    <cellStyle name="Normal 2 2 6 2 9 2" xfId="14415" xr:uid="{260E15F7-FF2D-46CF-8555-BA8822FC5CA2}"/>
    <cellStyle name="Normal 2 2 6 3" xfId="767" xr:uid="{00000000-0005-0000-0000-0000AB040000}"/>
    <cellStyle name="Normal 2 2 6 3 10" xfId="9703" xr:uid="{4C3E2F2B-56B2-4CF4-96E5-96EDB012DA49}"/>
    <cellStyle name="Normal 2 2 6 3 10 2" xfId="20083" xr:uid="{DC4C3F4A-9533-46A9-9E89-A4555E3086C2}"/>
    <cellStyle name="Normal 2 2 6 3 11" xfId="24855" xr:uid="{E3A76C8A-2F6D-4F8D-A4BA-E63D7B8AF419}"/>
    <cellStyle name="Normal 2 2 6 3 12" xfId="12563" xr:uid="{5FB5965A-D485-4ACE-BAD5-9CC525EDB1AF}"/>
    <cellStyle name="Normal 2 2 6 3 2" xfId="2734" xr:uid="{00000000-0005-0000-0000-00002B040000}"/>
    <cellStyle name="Normal 2 2 6 3 2 2" xfId="3190" xr:uid="{00000000-0005-0000-0000-00002C040000}"/>
    <cellStyle name="Normal 2 2 6 3 2 2 2" xfId="6248" xr:uid="{E44AA17E-05A2-47E2-8395-59B103ABE9B4}"/>
    <cellStyle name="Normal 2 2 6 3 2 2 2 2" xfId="27122" xr:uid="{B3EE830C-9737-40AC-B774-DC1C1CDA2AC3}"/>
    <cellStyle name="Normal 2 2 6 3 2 2 2 3" xfId="15817" xr:uid="{D41E5751-026D-427F-8873-2102B9A0E2DA}"/>
    <cellStyle name="Normal 2 2 6 3 2 2 3" xfId="8270" xr:uid="{4F15D839-68EC-4AFB-B95C-AD303D81C0F5}"/>
    <cellStyle name="Normal 2 2 6 3 2 2 3 2" xfId="18650" xr:uid="{0941D33B-37E7-4FB9-8BDD-31ECB15DD03C}"/>
    <cellStyle name="Normal 2 2 6 3 2 2 4" xfId="11103" xr:uid="{AA5D45D2-B615-4681-905D-0A0D4F4CF0A8}"/>
    <cellStyle name="Normal 2 2 6 3 2 2 4 2" xfId="21483" xr:uid="{45B34AA5-B78E-46EE-8B6C-B69CC14AE78D}"/>
    <cellStyle name="Normal 2 2 6 3 2 2 5" xfId="25434" xr:uid="{DB672273-560C-4F9C-A8CF-761B73D83566}"/>
    <cellStyle name="Normal 2 2 6 3 2 2 6" xfId="13731" xr:uid="{668FCC29-7C50-4312-9C41-BAC872544AC2}"/>
    <cellStyle name="Normal 2 2 6 3 2 3" xfId="4298" xr:uid="{AF36B563-FC36-4796-A3A6-E1993E821E9D}"/>
    <cellStyle name="Normal 2 2 6 3 2 3 2" xfId="9070" xr:uid="{F175B39D-0BCE-4077-B094-FBA606ACB714}"/>
    <cellStyle name="Normal 2 2 6 3 2 3 2 2" xfId="29113" xr:uid="{7ACC3B77-734A-4C91-A47F-8FFBABF3EF56}"/>
    <cellStyle name="Normal 2 2 6 3 2 3 2 3" xfId="19450" xr:uid="{90426A97-6901-4D73-ACFF-6E4D5F24FB00}"/>
    <cellStyle name="Normal 2 2 6 3 2 3 3" xfId="11903" xr:uid="{E90BF0AC-1250-4A66-9DE8-9F93A865D89A}"/>
    <cellStyle name="Normal 2 2 6 3 2 3 3 2" xfId="22283" xr:uid="{A409580F-2461-4D9C-BA00-8347009ECB9C}"/>
    <cellStyle name="Normal 2 2 6 3 2 3 4" xfId="23062" xr:uid="{2FD785B8-6281-4902-A97E-AF9F93D90BCC}"/>
    <cellStyle name="Normal 2 2 6 3 2 3 5" xfId="16617" xr:uid="{94FE5296-6D54-4088-A379-492CD391DFE4}"/>
    <cellStyle name="Normal 2 2 6 3 2 4" xfId="5952" xr:uid="{E3D1BA83-E110-4070-ABE3-31455F14EECF}"/>
    <cellStyle name="Normal 2 2 6 3 2 4 2" xfId="28714" xr:uid="{C9B51B7B-BA27-4989-9B77-BFB6FEEC3C11}"/>
    <cellStyle name="Normal 2 2 6 3 2 4 3" xfId="15405" xr:uid="{20CA3628-CCFE-4F2B-844E-8FBCEFF9B7DA}"/>
    <cellStyle name="Normal 2 2 6 3 2 5" xfId="7858" xr:uid="{8509A51E-F4D4-43AF-8124-F96AF6EAB54C}"/>
    <cellStyle name="Normal 2 2 6 3 2 5 2" xfId="18238" xr:uid="{58C2555D-2438-45B4-9B64-3CAF8320319B}"/>
    <cellStyle name="Normal 2 2 6 3 2 6" xfId="10691" xr:uid="{35248E13-1CF6-4D3F-A839-08077937F647}"/>
    <cellStyle name="Normal 2 2 6 3 2 6 2" xfId="21071" xr:uid="{83687619-3CB4-42C4-9E00-6EC79E49A7BF}"/>
    <cellStyle name="Normal 2 2 6 3 2 7" xfId="23505" xr:uid="{A01A4261-FC07-442C-8D9A-17FE25863308}"/>
    <cellStyle name="Normal 2 2 6 3 2 8" xfId="13168" xr:uid="{1EA23027-6384-4BE0-89B2-3EA296E8FFEE}"/>
    <cellStyle name="Normal 2 2 6 3 3" xfId="3191" xr:uid="{00000000-0005-0000-0000-00002D040000}"/>
    <cellStyle name="Normal 2 2 6 3 3 2" xfId="4469" xr:uid="{D03A52A9-8653-4C41-9A28-8E98E897D3ED}"/>
    <cellStyle name="Normal 2 2 6 3 3 2 2" xfId="9241" xr:uid="{20DDAF65-0E91-4C94-8A20-E9554F74EB6D}"/>
    <cellStyle name="Normal 2 2 6 3 3 2 2 2" xfId="29230" xr:uid="{6827C6F6-99D4-44ED-A2FB-5741B27C3E44}"/>
    <cellStyle name="Normal 2 2 6 3 3 2 2 3" xfId="19621" xr:uid="{044F6EE3-1478-4DF6-805A-DAC9A06E9FD7}"/>
    <cellStyle name="Normal 2 2 6 3 3 2 3" xfId="12074" xr:uid="{A80DECAF-5FF3-4A7E-97AD-DD68C5184EDE}"/>
    <cellStyle name="Normal 2 2 6 3 3 2 3 2" xfId="22454" xr:uid="{77B21F3D-69BA-4E03-BFD5-FF6767435652}"/>
    <cellStyle name="Normal 2 2 6 3 3 2 4" xfId="24359" xr:uid="{A627CFC4-18FF-4911-B5E0-F00CA2CA1BE1}"/>
    <cellStyle name="Normal 2 2 6 3 3 2 5" xfId="16788" xr:uid="{41E8D57E-0898-4600-8B45-5C361F73F80D}"/>
    <cellStyle name="Normal 2 2 6 3 3 3" xfId="6249" xr:uid="{D55A819E-7CBD-4C4C-87F6-1352BB2121FA}"/>
    <cellStyle name="Normal 2 2 6 3 3 3 2" xfId="28259" xr:uid="{F55449F2-2BBE-4515-BF06-BC399FBB39BE}"/>
    <cellStyle name="Normal 2 2 6 3 3 3 3" xfId="15818" xr:uid="{AB63E61B-DF1C-41AA-A088-D991A00C7282}"/>
    <cellStyle name="Normal 2 2 6 3 3 4" xfId="8271" xr:uid="{490ABBA9-728D-4597-A084-EF8D5F57061F}"/>
    <cellStyle name="Normal 2 2 6 3 3 4 2" xfId="18651" xr:uid="{9D3C7B97-38B1-4510-9996-047A2F781E5F}"/>
    <cellStyle name="Normal 2 2 6 3 3 5" xfId="11104" xr:uid="{9E3BF72C-580C-4D36-B16E-04B1671D9201}"/>
    <cellStyle name="Normal 2 2 6 3 3 5 2" xfId="21484" xr:uid="{48F4F805-4B92-4084-AFEF-8783EEF5369B}"/>
    <cellStyle name="Normal 2 2 6 3 3 6" xfId="23801" xr:uid="{279D83EF-BFFF-4CA7-B6C2-FA5BB1B9598E}"/>
    <cellStyle name="Normal 2 2 6 3 3 7" xfId="13732" xr:uid="{E82538C7-D5CF-4C2C-B896-96B5B1D6732F}"/>
    <cellStyle name="Normal 2 2 6 3 4" xfId="3189" xr:uid="{00000000-0005-0000-0000-00002E040000}"/>
    <cellStyle name="Normal 2 2 6 3 4 2" xfId="6247" xr:uid="{AB61BC95-E1D2-4C7F-9E27-637375B52DE8}"/>
    <cellStyle name="Normal 2 2 6 3 4 2 2" xfId="28728" xr:uid="{37F78F17-D5CE-43E3-80C0-38223208C2D4}"/>
    <cellStyle name="Normal 2 2 6 3 4 2 3" xfId="15816" xr:uid="{D3DFF2FF-54D9-4183-BB09-9EE6CDDCB508}"/>
    <cellStyle name="Normal 2 2 6 3 4 3" xfId="8269" xr:uid="{21262C5E-45DD-408B-AAE8-F32E1D09324A}"/>
    <cellStyle name="Normal 2 2 6 3 4 3 2" xfId="18649" xr:uid="{67090179-1D90-4D36-BA32-A0967397BC40}"/>
    <cellStyle name="Normal 2 2 6 3 4 4" xfId="11102" xr:uid="{CA746757-EAF7-45AB-9E4D-50A54017AE93}"/>
    <cellStyle name="Normal 2 2 6 3 4 4 2" xfId="21482" xr:uid="{49E2FBDE-AD09-44C4-B9E9-07E28E6BC8FD}"/>
    <cellStyle name="Normal 2 2 6 3 4 5" xfId="24354" xr:uid="{16052B0A-7BE2-4385-8D41-C9A5844DC355}"/>
    <cellStyle name="Normal 2 2 6 3 4 6" xfId="13730" xr:uid="{7DB53946-566B-4CAD-BF90-3B847D9555DD}"/>
    <cellStyle name="Normal 2 2 6 3 5" xfId="2590" xr:uid="{00000000-0005-0000-0000-00002F040000}"/>
    <cellStyle name="Normal 2 2 6 3 5 2" xfId="5855" xr:uid="{C883B5AF-18F5-4388-ABB4-D72C87122743}"/>
    <cellStyle name="Normal 2 2 6 3 5 2 2" xfId="26934" xr:uid="{5A40FB34-956B-4526-BCE3-9614D21C9E93}"/>
    <cellStyle name="Normal 2 2 6 3 5 2 3" xfId="15262" xr:uid="{E94B3B5B-1644-4E26-928B-15FF78687728}"/>
    <cellStyle name="Normal 2 2 6 3 5 3" xfId="7715" xr:uid="{E1C381A5-BA63-4B96-8942-177F60E6A9C6}"/>
    <cellStyle name="Normal 2 2 6 3 5 3 2" xfId="18095" xr:uid="{ABCB03D5-EC80-40AD-B995-D7EDB6E2CA7F}"/>
    <cellStyle name="Normal 2 2 6 3 5 4" xfId="10548" xr:uid="{C5BB12D6-85EA-467C-A043-96B8CCF861A7}"/>
    <cellStyle name="Normal 2 2 6 3 5 4 2" xfId="20928" xr:uid="{F794C766-F5A4-4669-BF82-894589530290}"/>
    <cellStyle name="Normal 2 2 6 3 5 5" xfId="23619" xr:uid="{42A9F908-E0A3-4303-88B6-2D24B095DFFE}"/>
    <cellStyle name="Normal 2 2 6 3 5 6" xfId="12978" xr:uid="{2880477B-ED04-43B6-A0F4-A0DD907F21D8}"/>
    <cellStyle name="Normal 2 2 6 3 6" xfId="2329" xr:uid="{00000000-0005-0000-0000-00002A040000}"/>
    <cellStyle name="Normal 2 2 6 3 6 2" xfId="7456" xr:uid="{B959A3A8-48A6-4881-A410-74E64567F69E}"/>
    <cellStyle name="Normal 2 2 6 3 6 2 2" xfId="17836" xr:uid="{D409532D-8BBE-435F-BEBD-A89EDF2C4362}"/>
    <cellStyle name="Normal 2 2 6 3 6 3" xfId="10289" xr:uid="{B3C768DC-DF0A-4FF1-8D0F-D49D5A9E1F17}"/>
    <cellStyle name="Normal 2 2 6 3 6 3 2" xfId="20669" xr:uid="{20424838-F57D-4E3F-934D-E62956DB1E35}"/>
    <cellStyle name="Normal 2 2 6 3 6 4" xfId="23147" xr:uid="{6C7DB46A-CB8E-4767-A221-43C87A93B7DF}"/>
    <cellStyle name="Normal 2 2 6 3 6 5" xfId="15003" xr:uid="{58137D8A-5F2E-412F-A65D-DD4557451A70}"/>
    <cellStyle name="Normal 2 2 6 3 7" xfId="3844" xr:uid="{712F6ECE-2FCF-40FF-BC3A-B8E57455C658}"/>
    <cellStyle name="Normal 2 2 6 3 7 2" xfId="8677" xr:uid="{8801AC38-17ED-48C4-B15A-5EC496CB1189}"/>
    <cellStyle name="Normal 2 2 6 3 7 2 2" xfId="19057" xr:uid="{01EAAE53-7179-4F99-8C05-CDBA10542186}"/>
    <cellStyle name="Normal 2 2 6 3 7 3" xfId="11510" xr:uid="{B40DA53C-3E90-4116-9976-35490BC4F598}"/>
    <cellStyle name="Normal 2 2 6 3 7 3 2" xfId="21890" xr:uid="{2F776532-C363-4EA1-BE90-F85AFF70E5B9}"/>
    <cellStyle name="Normal 2 2 6 3 7 4" xfId="16224" xr:uid="{7D736926-DE92-4BAD-BB26-D0719308E154}"/>
    <cellStyle name="Normal 2 2 6 3 8" xfId="5120" xr:uid="{0D41CC50-3C09-47D8-9D04-FF0749EBE539}"/>
    <cellStyle name="Normal 2 2 6 3 8 2" xfId="14417" xr:uid="{4C44EB3C-92B7-4DF4-94B3-CBB25821F1A6}"/>
    <cellStyle name="Normal 2 2 6 3 9" xfId="6870" xr:uid="{67EEB3CB-5943-4F2C-A717-EB1EB3467721}"/>
    <cellStyle name="Normal 2 2 6 3 9 2" xfId="17250" xr:uid="{B3C0259A-3C51-4FD8-AD74-DF0716C38BAD}"/>
    <cellStyle name="Normal 2 2 6 4" xfId="768" xr:uid="{00000000-0005-0000-0000-0000AC040000}"/>
    <cellStyle name="Normal 2 2 6 4 2" xfId="3192" xr:uid="{00000000-0005-0000-0000-000031040000}"/>
    <cellStyle name="Normal 2 2 6 4 2 2" xfId="6250" xr:uid="{CB439588-1D5F-4005-8532-AF188C452CFA}"/>
    <cellStyle name="Normal 2 2 6 4 2 2 2" xfId="26731" xr:uid="{A61F4418-B64B-495C-8A31-614827CC5054}"/>
    <cellStyle name="Normal 2 2 6 4 2 2 3" xfId="15819" xr:uid="{B27AE241-0DD4-43AF-8FE3-F64AA791483B}"/>
    <cellStyle name="Normal 2 2 6 4 2 3" xfId="8272" xr:uid="{38EFA85C-082D-4ECE-A0AC-E6CBB8D45E4E}"/>
    <cellStyle name="Normal 2 2 6 4 2 3 2" xfId="18652" xr:uid="{17081F4A-10E4-4BEB-A3DD-8714A69DC71B}"/>
    <cellStyle name="Normal 2 2 6 4 2 4" xfId="11105" xr:uid="{AB647E7E-1D38-436E-B315-9751ECB1C453}"/>
    <cellStyle name="Normal 2 2 6 4 2 4 2" xfId="21485" xr:uid="{96F0541B-B4A5-4A30-AA34-B3D1F76A4527}"/>
    <cellStyle name="Normal 2 2 6 4 2 5" xfId="22997" xr:uid="{19A55A42-EF4F-4980-94B4-D4D545CBB56D}"/>
    <cellStyle name="Normal 2 2 6 4 2 6" xfId="13733" xr:uid="{D9031275-8D50-4DD1-9158-5A6601AD56D2}"/>
    <cellStyle name="Normal 2 2 6 4 3" xfId="2731" xr:uid="{00000000-0005-0000-0000-000032040000}"/>
    <cellStyle name="Normal 2 2 6 4 3 2" xfId="5949" xr:uid="{11B2852D-EDF7-4948-8623-C6242D2A565C}"/>
    <cellStyle name="Normal 2 2 6 4 3 2 2" xfId="28520" xr:uid="{B8A26FFE-FD78-420C-9DA2-1CE49CD93A72}"/>
    <cellStyle name="Normal 2 2 6 4 3 2 3" xfId="15402" xr:uid="{C30637F1-3D60-4C29-B383-B0542E07093A}"/>
    <cellStyle name="Normal 2 2 6 4 3 3" xfId="7855" xr:uid="{F1F9433B-0784-4153-9E12-4A4B4BF106CD}"/>
    <cellStyle name="Normal 2 2 6 4 3 3 2" xfId="18235" xr:uid="{4173CB35-3A2E-47F1-AA16-7B0E91E0B47E}"/>
    <cellStyle name="Normal 2 2 6 4 3 4" xfId="10688" xr:uid="{DCB347E5-4172-4DB5-B7FF-960D1BEC6F5A}"/>
    <cellStyle name="Normal 2 2 6 4 3 4 2" xfId="21068" xr:uid="{7D6A8905-8AC6-472E-93F1-89521DC82887}"/>
    <cellStyle name="Normal 2 2 6 4 3 5" xfId="25426" xr:uid="{A3D8D863-91FE-4A5A-B3FF-AEAB0AD23AC7}"/>
    <cellStyle name="Normal 2 2 6 4 3 6" xfId="13165" xr:uid="{8F0C0AEF-395A-44BD-A2DE-C4B39BBA0447}"/>
    <cellStyle name="Normal 2 2 6 4 4" xfId="4163" xr:uid="{0955D02B-ABE6-43BB-A2F0-E7BD877C50A1}"/>
    <cellStyle name="Normal 2 2 6 4 4 2" xfId="8935" xr:uid="{0F7D7877-6C21-48D3-9F5B-B4BC947A6719}"/>
    <cellStyle name="Normal 2 2 6 4 4 2 2" xfId="19315" xr:uid="{90F97ABE-9CA5-4539-94EF-79C5B2370B11}"/>
    <cellStyle name="Normal 2 2 6 4 4 3" xfId="11768" xr:uid="{C6512C9C-1DCE-4B4F-8549-4756852FD341}"/>
    <cellStyle name="Normal 2 2 6 4 4 3 2" xfId="22148" xr:uid="{25AFC8E6-F1E4-4611-B59B-A4D8AD2EC480}"/>
    <cellStyle name="Normal 2 2 6 4 4 4" xfId="24133" xr:uid="{A11D0DC3-5B44-4E74-BA89-53B7C535938D}"/>
    <cellStyle name="Normal 2 2 6 4 4 5" xfId="16482" xr:uid="{67E362AA-8D03-493D-957E-C45DFBA2D8E0}"/>
    <cellStyle name="Normal 2 2 6 4 5" xfId="5121" xr:uid="{F054F7C7-62F7-4116-B376-3EC374D865E7}"/>
    <cellStyle name="Normal 2 2 6 4 5 2" xfId="14418" xr:uid="{1B9BB4CB-0A06-49DF-ABF3-0EDFCF0F66D2}"/>
    <cellStyle name="Normal 2 2 6 4 6" xfId="6871" xr:uid="{9D58F73D-007B-4442-B32E-FCA7DC647B7E}"/>
    <cellStyle name="Normal 2 2 6 4 6 2" xfId="17251" xr:uid="{2C27107F-B77C-49B4-9A60-9E75B92D05E4}"/>
    <cellStyle name="Normal 2 2 6 4 7" xfId="9704" xr:uid="{118CD2BE-CE2D-4E3F-9EC0-A270E7B58A2D}"/>
    <cellStyle name="Normal 2 2 6 4 7 2" xfId="20084" xr:uid="{515A166A-0811-46E5-BD81-5274C64ACC04}"/>
    <cellStyle name="Normal 2 2 6 4 8" xfId="25106" xr:uid="{662F58D9-B0B3-404D-B0BA-5EF31AF847BF}"/>
    <cellStyle name="Normal 2 2 6 4 9" xfId="12721" xr:uid="{579D2275-C61E-415B-8BC5-51251ECF05D9}"/>
    <cellStyle name="Normal 2 2 6 5" xfId="3193" xr:uid="{00000000-0005-0000-0000-000033040000}"/>
    <cellStyle name="Normal 2 2 6 5 2" xfId="4470" xr:uid="{CBD07B7A-1544-404E-99B7-7AD42747BAF4}"/>
    <cellStyle name="Normal 2 2 6 5 2 2" xfId="9242" xr:uid="{CA8839B8-562D-4FEB-B1E5-229693210434}"/>
    <cellStyle name="Normal 2 2 6 5 2 2 2" xfId="29231" xr:uid="{7008ECDD-72A8-4384-9DE2-80A96C4C0FE1}"/>
    <cellStyle name="Normal 2 2 6 5 2 2 3" xfId="19622" xr:uid="{E250A443-58A5-4F1E-8887-54B5054E386F}"/>
    <cellStyle name="Normal 2 2 6 5 2 3" xfId="12075" xr:uid="{A7439361-3315-47F8-8836-473F23E19C0C}"/>
    <cellStyle name="Normal 2 2 6 5 2 3 2" xfId="22455" xr:uid="{8DA188E4-7D8C-4664-B87F-A2AC6C5358B8}"/>
    <cellStyle name="Normal 2 2 6 5 2 4" xfId="24069" xr:uid="{646BF25D-7858-4818-8FFB-C90EE6BB55BE}"/>
    <cellStyle name="Normal 2 2 6 5 2 5" xfId="16789" xr:uid="{85F5C205-8DAA-44DB-87A6-464B58944ED8}"/>
    <cellStyle name="Normal 2 2 6 5 3" xfId="6251" xr:uid="{895B147F-601B-4065-8645-5AD015666B32}"/>
    <cellStyle name="Normal 2 2 6 5 3 2" xfId="27913" xr:uid="{C45325C8-0CFF-4DC3-A87E-160F529C2D2B}"/>
    <cellStyle name="Normal 2 2 6 5 3 3" xfId="15820" xr:uid="{E7C8CA88-9C26-485E-B413-3C25F41487E1}"/>
    <cellStyle name="Normal 2 2 6 5 4" xfId="8273" xr:uid="{63A4AD72-30FC-40F9-8FB2-C73EA5B302F1}"/>
    <cellStyle name="Normal 2 2 6 5 4 2" xfId="18653" xr:uid="{66B849C8-0EA1-4C13-AF88-FE7571754B86}"/>
    <cellStyle name="Normal 2 2 6 5 5" xfId="11106" xr:uid="{5986780A-0B59-44F2-8E1F-FECB6B30AD7D}"/>
    <cellStyle name="Normal 2 2 6 5 5 2" xfId="21486" xr:uid="{BA19BD5D-A4AF-42F1-B58E-71A2A59A390D}"/>
    <cellStyle name="Normal 2 2 6 5 6" xfId="25223" xr:uid="{CEC419A5-CA5A-4DBB-B3B6-4C8BF7921A29}"/>
    <cellStyle name="Normal 2 2 6 5 7" xfId="13734" xr:uid="{8447C74C-ED2E-40B8-B030-E3008A10DE80}"/>
    <cellStyle name="Normal 2 2 6 6" xfId="2904" xr:uid="{00000000-0005-0000-0000-000034040000}"/>
    <cellStyle name="Normal 2 2 6 6 2" xfId="6090" xr:uid="{16CCF25F-2BD3-4135-9602-703A2BCB5A3C}"/>
    <cellStyle name="Normal 2 2 6 6 2 2" xfId="27702" xr:uid="{E10C9B2E-92BC-4CE7-926E-3F7744D6AE09}"/>
    <cellStyle name="Normal 2 2 6 6 2 3" xfId="15568" xr:uid="{426A488E-3F6F-4736-ABBE-26DF1BF33C1D}"/>
    <cellStyle name="Normal 2 2 6 6 3" xfId="8021" xr:uid="{78D8298A-1551-45ED-92A9-35D92C38DAC8}"/>
    <cellStyle name="Normal 2 2 6 6 3 2" xfId="18401" xr:uid="{11096A96-338B-4C74-9D7E-5DD9EEFC39F6}"/>
    <cellStyle name="Normal 2 2 6 6 4" xfId="10854" xr:uid="{A64EA007-8B20-4236-A1E1-D7AD8F2E0402}"/>
    <cellStyle name="Normal 2 2 6 6 4 2" xfId="21234" xr:uid="{A568604F-B051-45B5-B2AE-184A6C336636}"/>
    <cellStyle name="Normal 2 2 6 6 5" xfId="25278" xr:uid="{43C848A0-2D16-45DD-9695-5240E1C8FA92}"/>
    <cellStyle name="Normal 2 2 6 6 6" xfId="13419" xr:uid="{A33F8664-23C1-415E-AF6C-867349EDD5A7}"/>
    <cellStyle name="Normal 2 2 6 7" xfId="2487" xr:uid="{00000000-0005-0000-0000-000035040000}"/>
    <cellStyle name="Normal 2 2 6 7 2" xfId="5772" xr:uid="{76CAC20D-489B-4B80-AD7E-D302E50A89E9}"/>
    <cellStyle name="Normal 2 2 6 7 2 2" xfId="26467" xr:uid="{D18F8181-AC54-42E7-B8E9-3673541D1599}"/>
    <cellStyle name="Normal 2 2 6 7 2 3" xfId="15159" xr:uid="{30643F72-C803-4F70-A78F-77234816673F}"/>
    <cellStyle name="Normal 2 2 6 7 3" xfId="7612" xr:uid="{EB608BF7-F122-4D70-BD0D-248C68CE590A}"/>
    <cellStyle name="Normal 2 2 6 7 3 2" xfId="17992" xr:uid="{9BC7CEE9-1CB8-4489-93FE-B18739EEFB5A}"/>
    <cellStyle name="Normal 2 2 6 7 4" xfId="10445" xr:uid="{F98CD522-C74E-4D1E-9884-1EBA819EBE4C}"/>
    <cellStyle name="Normal 2 2 6 7 4 2" xfId="20825" xr:uid="{1B78D906-7CBB-4C14-8AEE-11AAE0094DCB}"/>
    <cellStyle name="Normal 2 2 6 7 5" xfId="24942" xr:uid="{0BDC3D58-65E9-4A77-A03E-5C78897CB417}"/>
    <cellStyle name="Normal 2 2 6 7 6" xfId="12875" xr:uid="{A61C95EC-B2BA-4019-8830-F0EC110B5898}"/>
    <cellStyle name="Normal 2 2 6 8" xfId="2181" xr:uid="{00000000-0005-0000-0000-00001E040000}"/>
    <cellStyle name="Normal 2 2 6 8 2" xfId="7308" xr:uid="{6FC49187-1498-4000-B451-C8FB2596069A}"/>
    <cellStyle name="Normal 2 2 6 8 2 2" xfId="17688" xr:uid="{79745B4B-26CA-4AC5-AE20-0B3FB148D3D9}"/>
    <cellStyle name="Normal 2 2 6 8 3" xfId="10141" xr:uid="{C57AE7CB-C828-480E-A737-28460381E7A3}"/>
    <cellStyle name="Normal 2 2 6 8 3 2" xfId="20521" xr:uid="{E3DE3E9B-B822-4C8F-AD42-AEE9F96751B6}"/>
    <cellStyle name="Normal 2 2 6 8 4" xfId="24879" xr:uid="{C13717B4-B448-4C7A-AC0F-334D441DECE9}"/>
    <cellStyle name="Normal 2 2 6 8 5" xfId="14855" xr:uid="{B26FC4E8-4B10-4E19-A201-225B353C08D8}"/>
    <cellStyle name="Normal 2 2 6 9" xfId="3936" xr:uid="{4F71D83A-959D-475E-9D25-7D6B36415D87}"/>
    <cellStyle name="Normal 2 2 6 9 2" xfId="8768" xr:uid="{96233D5B-8A89-48F1-9A57-B9BB5A2D37F7}"/>
    <cellStyle name="Normal 2 2 6 9 2 2" xfId="19148" xr:uid="{C662E802-04A3-4507-9901-49DF157CDFAB}"/>
    <cellStyle name="Normal 2 2 6 9 3" xfId="11601" xr:uid="{37797751-1450-47F8-9DE4-6D15B02F0F8C}"/>
    <cellStyle name="Normal 2 2 6 9 3 2" xfId="21981" xr:uid="{A0CF1402-2736-4402-90DC-2EE07E6D4E1F}"/>
    <cellStyle name="Normal 2 2 6 9 4" xfId="16315" xr:uid="{D1D6B85D-8E12-4532-AB67-4098610E0955}"/>
    <cellStyle name="Normal 2 2 7" xfId="769" xr:uid="{00000000-0005-0000-0000-0000AD040000}"/>
    <cellStyle name="Normal 2 2 7 10" xfId="5122" xr:uid="{97DE0FAD-FD61-428C-B324-15458C6A0DE0}"/>
    <cellStyle name="Normal 2 2 7 10 2" xfId="14419" xr:uid="{5A552025-BB63-47C8-A716-65B49A2A9EB2}"/>
    <cellStyle name="Normal 2 2 7 11" xfId="6872" xr:uid="{1FBE5570-8EB9-4FA4-89F2-2A70BF75E24B}"/>
    <cellStyle name="Normal 2 2 7 11 2" xfId="17252" xr:uid="{8F1A0535-AADD-49A8-B8C7-E616384AD067}"/>
    <cellStyle name="Normal 2 2 7 12" xfId="9705" xr:uid="{32224345-8BBA-42D9-98F0-CE4FAE9AE546}"/>
    <cellStyle name="Normal 2 2 7 12 2" xfId="20085" xr:uid="{CD5807E9-F3EE-4241-B288-F1ADAD15438D}"/>
    <cellStyle name="Normal 2 2 7 13" xfId="23475" xr:uid="{415A84E5-3159-4712-8FD1-985112B084C9}"/>
    <cellStyle name="Normal 2 2 7 14" xfId="12447" xr:uid="{CCF5E73B-3EDA-4F88-A85B-AD221AFC95BD}"/>
    <cellStyle name="Normal 2 2 7 2" xfId="770" xr:uid="{00000000-0005-0000-0000-0000AE040000}"/>
    <cellStyle name="Normal 2 2 7 2 10" xfId="9706" xr:uid="{96B7BC76-69A9-41C1-9071-99C298FB4CFB}"/>
    <cellStyle name="Normal 2 2 7 2 10 2" xfId="20086" xr:uid="{94D6349B-CF0D-4CAC-BB03-F05F5F955F3C}"/>
    <cellStyle name="Normal 2 2 7 2 11" xfId="25196" xr:uid="{970A88EF-7558-4745-BAD3-842CFCCC2476}"/>
    <cellStyle name="Normal 2 2 7 2 12" xfId="12564" xr:uid="{14A48E73-5367-44A3-A89F-BE47A5943D14}"/>
    <cellStyle name="Normal 2 2 7 2 2" xfId="771" xr:uid="{00000000-0005-0000-0000-0000AF040000}"/>
    <cellStyle name="Normal 2 2 7 2 2 2" xfId="3195" xr:uid="{00000000-0005-0000-0000-000039040000}"/>
    <cellStyle name="Normal 2 2 7 2 2 2 2" xfId="6253" xr:uid="{8B11C461-0E06-45AB-BD28-47EC1E74397F}"/>
    <cellStyle name="Normal 2 2 7 2 2 2 2 2" xfId="27097" xr:uid="{A2CCF78B-5DD6-47A7-84C9-8DA8F0D392B4}"/>
    <cellStyle name="Normal 2 2 7 2 2 2 2 3" xfId="27664" xr:uid="{5120584F-076D-44DE-8E1C-FDF7DE413BEE}"/>
    <cellStyle name="Normal 2 2 7 2 2 2 2 4" xfId="15822" xr:uid="{88F2C3A9-307E-4134-B781-3A57D5248454}"/>
    <cellStyle name="Normal 2 2 7 2 2 2 3" xfId="8275" xr:uid="{7BE2E20E-F2EA-49A6-9ACC-66CECE11E9F9}"/>
    <cellStyle name="Normal 2 2 7 2 2 2 3 2" xfId="28881" xr:uid="{AEB2A2CB-9366-4AE7-8001-9CBCA404FA79}"/>
    <cellStyle name="Normal 2 2 7 2 2 2 3 3" xfId="18655" xr:uid="{73B34709-9830-4084-8A92-2F31CF5ACFC4}"/>
    <cellStyle name="Normal 2 2 7 2 2 2 4" xfId="11108" xr:uid="{F4CFA1E6-1823-474B-A36C-6B8D54B5BE31}"/>
    <cellStyle name="Normal 2 2 7 2 2 2 4 2" xfId="21488" xr:uid="{6046E642-0BB4-46AC-9CF4-488A10B6EBD7}"/>
    <cellStyle name="Normal 2 2 7 2 2 2 5" xfId="25172" xr:uid="{0C8150D5-790E-4464-88E3-73F177477228}"/>
    <cellStyle name="Normal 2 2 7 2 2 2 6" xfId="13736" xr:uid="{02216744-12C4-4C6E-A890-ECFFA8F6FE2F}"/>
    <cellStyle name="Normal 2 2 7 2 2 3" xfId="4300" xr:uid="{5BF1446D-7DBC-47F3-8E2E-3AC34E7B0E6E}"/>
    <cellStyle name="Normal 2 2 7 2 2 3 2" xfId="9072" xr:uid="{BE47E111-92AC-4C0C-8529-002B140A12F9}"/>
    <cellStyle name="Normal 2 2 7 2 2 3 2 2" xfId="29115" xr:uid="{43363453-912B-4F5E-851B-25802F134C88}"/>
    <cellStyle name="Normal 2 2 7 2 2 3 2 3" xfId="19452" xr:uid="{4D73426A-9A7A-4ACD-A503-0CEFB7FC3F61}"/>
    <cellStyle name="Normal 2 2 7 2 2 3 3" xfId="11905" xr:uid="{88B15B4F-B2C9-43F1-8EF5-28198862C72D}"/>
    <cellStyle name="Normal 2 2 7 2 2 3 3 2" xfId="22285" xr:uid="{6755AD40-28FB-4E7D-A94B-D136868330C0}"/>
    <cellStyle name="Normal 2 2 7 2 2 3 4" xfId="23311" xr:uid="{0D01CC80-EC2F-491C-8FB7-AC748902593B}"/>
    <cellStyle name="Normal 2 2 7 2 2 3 5" xfId="16619" xr:uid="{DAF76C26-DB75-47F7-8EBA-DF102241B8B3}"/>
    <cellStyle name="Normal 2 2 7 2 2 4" xfId="5124" xr:uid="{829582CC-8806-4FA3-A337-62363E98AB53}"/>
    <cellStyle name="Normal 2 2 7 2 2 4 2" xfId="25882" xr:uid="{A51740CD-DFD9-4F10-A675-5809E6580706}"/>
    <cellStyle name="Normal 2 2 7 2 2 4 3" xfId="14421" xr:uid="{22F09D4F-0AD0-4215-AD98-2BDBBCF02486}"/>
    <cellStyle name="Normal 2 2 7 2 2 5" xfId="6874" xr:uid="{29BDE919-A952-42B7-9861-EEE06193E0CD}"/>
    <cellStyle name="Normal 2 2 7 2 2 5 2" xfId="17254" xr:uid="{C8AB0511-E919-4E33-9EA1-139219EE4BA6}"/>
    <cellStyle name="Normal 2 2 7 2 2 6" xfId="9707" xr:uid="{4EA87817-1414-45A3-8CDC-010B98153A50}"/>
    <cellStyle name="Normal 2 2 7 2 2 6 2" xfId="20087" xr:uid="{140904F0-1D4A-4C7A-94F9-38C6FCBB4593}"/>
    <cellStyle name="Normal 2 2 7 2 2 7" xfId="23575" xr:uid="{75409168-E756-4EE6-92D5-D0BEB4372556}"/>
    <cellStyle name="Normal 2 2 7 2 2 8" xfId="13170" xr:uid="{8E17ED30-0202-45B1-AF39-E9ECBB348417}"/>
    <cellStyle name="Normal 2 2 7 2 3" xfId="3196" xr:uid="{00000000-0005-0000-0000-00003A040000}"/>
    <cellStyle name="Normal 2 2 7 2 3 2" xfId="4471" xr:uid="{D6D0C682-5969-4AC5-9296-5C9390C11DD7}"/>
    <cellStyle name="Normal 2 2 7 2 3 2 2" xfId="9243" xr:uid="{ED2845A6-9518-4346-9FDE-1F0839C90A5B}"/>
    <cellStyle name="Normal 2 2 7 2 3 2 2 2" xfId="29232" xr:uid="{045A4F97-EE36-42E4-AD16-B94B3C10FB01}"/>
    <cellStyle name="Normal 2 2 7 2 3 2 2 3" xfId="19623" xr:uid="{9FB96ECF-A0C4-42EF-8303-C99252B9D45F}"/>
    <cellStyle name="Normal 2 2 7 2 3 2 3" xfId="12076" xr:uid="{B344CE8A-4F10-4CDB-9883-E7ED2F225F10}"/>
    <cellStyle name="Normal 2 2 7 2 3 2 3 2" xfId="22456" xr:uid="{D9F654AB-3DCA-43C0-9942-68D3398C16E2}"/>
    <cellStyle name="Normal 2 2 7 2 3 2 4" xfId="23183" xr:uid="{9277E302-6DAB-407E-9C1D-A5D8F6A355C6}"/>
    <cellStyle name="Normal 2 2 7 2 3 2 5" xfId="16790" xr:uid="{71B25BC7-30E6-4D6A-AB81-F9522879AEA8}"/>
    <cellStyle name="Normal 2 2 7 2 3 3" xfId="6254" xr:uid="{CEDDA396-6283-461F-9196-E75D991EE142}"/>
    <cellStyle name="Normal 2 2 7 2 3 3 2" xfId="27032" xr:uid="{FAF40926-BBA6-40FB-A9B8-993BF85ACA13}"/>
    <cellStyle name="Normal 2 2 7 2 3 3 3" xfId="15823" xr:uid="{41B0010C-AC18-47D0-ABF8-05B957E3ACEA}"/>
    <cellStyle name="Normal 2 2 7 2 3 4" xfId="8276" xr:uid="{3A501C5D-B598-42DE-AA9C-2D0B185BE320}"/>
    <cellStyle name="Normal 2 2 7 2 3 4 2" xfId="18656" xr:uid="{98154A14-30EF-498C-BD93-16585A4C902D}"/>
    <cellStyle name="Normal 2 2 7 2 3 5" xfId="11109" xr:uid="{07C0A32C-C2F8-4C30-BA14-3A2352C2684B}"/>
    <cellStyle name="Normal 2 2 7 2 3 5 2" xfId="21489" xr:uid="{27D4A009-BAD5-4E39-9EB7-8502857800DF}"/>
    <cellStyle name="Normal 2 2 7 2 3 6" xfId="25135" xr:uid="{6DFABF6E-1F9B-4625-BDF1-C54002BA0E42}"/>
    <cellStyle name="Normal 2 2 7 2 3 7" xfId="13737" xr:uid="{44024F55-7CC3-4707-8DC4-26D77126A2E3}"/>
    <cellStyle name="Normal 2 2 7 2 4" xfId="3194" xr:uid="{00000000-0005-0000-0000-00003B040000}"/>
    <cellStyle name="Normal 2 2 7 2 4 2" xfId="6252" xr:uid="{A7A1CCB2-E3D0-43EA-8197-34A7C09AEF96}"/>
    <cellStyle name="Normal 2 2 7 2 4 2 2" xfId="27155" xr:uid="{3E2FF402-3FDD-43AC-8ABB-5AAA0B77C2CE}"/>
    <cellStyle name="Normal 2 2 7 2 4 2 3" xfId="15821" xr:uid="{1D5EA078-8212-4425-8345-5A255D9DAD6E}"/>
    <cellStyle name="Normal 2 2 7 2 4 3" xfId="8274" xr:uid="{C74BA113-14D3-4CB9-B20E-273E7EB6FD33}"/>
    <cellStyle name="Normal 2 2 7 2 4 3 2" xfId="18654" xr:uid="{E6C0D189-9183-442D-9D68-7E282810D9F1}"/>
    <cellStyle name="Normal 2 2 7 2 4 4" xfId="11107" xr:uid="{BA254123-1B17-4C76-85E0-9AB7220FD05C}"/>
    <cellStyle name="Normal 2 2 7 2 4 4 2" xfId="21487" xr:uid="{D47D7829-4F01-405F-9CD6-6DE623E2F170}"/>
    <cellStyle name="Normal 2 2 7 2 4 5" xfId="23441" xr:uid="{CF19129B-7CF2-4FAA-8889-965D44A5F84E}"/>
    <cellStyle name="Normal 2 2 7 2 4 6" xfId="13735" xr:uid="{A2FEC267-718D-44B3-A1DD-EB431AD8109B}"/>
    <cellStyle name="Normal 2 2 7 2 5" xfId="2521" xr:uid="{00000000-0005-0000-0000-00003C040000}"/>
    <cellStyle name="Normal 2 2 7 2 5 2" xfId="5798" xr:uid="{23A0BEF1-34F6-404A-814A-EEB3AB3D6CC9}"/>
    <cellStyle name="Normal 2 2 7 2 5 2 2" xfId="28745" xr:uid="{383549BB-5F0D-44D9-A695-FB8092A97676}"/>
    <cellStyle name="Normal 2 2 7 2 5 2 3" xfId="15193" xr:uid="{C9121AAE-BCE2-4E47-A76D-C5EFDF2C471C}"/>
    <cellStyle name="Normal 2 2 7 2 5 3" xfId="7646" xr:uid="{ADEA8325-5E94-48BA-B7EE-99860C3CA05E}"/>
    <cellStyle name="Normal 2 2 7 2 5 3 2" xfId="18026" xr:uid="{97FAF7B9-8F45-4792-B0F2-58B344511F34}"/>
    <cellStyle name="Normal 2 2 7 2 5 4" xfId="10479" xr:uid="{B1F3EEF4-88D2-4FD9-BBC4-8072DF524313}"/>
    <cellStyle name="Normal 2 2 7 2 5 4 2" xfId="20859" xr:uid="{F439DE09-43CA-43ED-A509-79F09AF9D346}"/>
    <cellStyle name="Normal 2 2 7 2 5 5" xfId="24865" xr:uid="{DFC9CDCE-CD34-4F68-AC8B-3E978F5E142E}"/>
    <cellStyle name="Normal 2 2 7 2 5 6" xfId="12909" xr:uid="{F0FAC557-219A-4CC5-87C5-59F8BD421481}"/>
    <cellStyle name="Normal 2 2 7 2 6" xfId="2330" xr:uid="{00000000-0005-0000-0000-000037040000}"/>
    <cellStyle name="Normal 2 2 7 2 6 2" xfId="7457" xr:uid="{AA518F21-B686-48E8-B898-EC04D5D2B410}"/>
    <cellStyle name="Normal 2 2 7 2 6 2 2" xfId="17837" xr:uid="{4F3935D6-4461-4126-B862-3FF94E3FD125}"/>
    <cellStyle name="Normal 2 2 7 2 6 3" xfId="10290" xr:uid="{11BC9346-AD29-4F36-90D3-7C872D157AFB}"/>
    <cellStyle name="Normal 2 2 7 2 6 3 2" xfId="20670" xr:uid="{9B00FE18-2CDF-413E-A2B7-1C59FA4D06DA}"/>
    <cellStyle name="Normal 2 2 7 2 6 4" xfId="23209" xr:uid="{A3C83875-F8A8-4E4D-9003-627B13C89284}"/>
    <cellStyle name="Normal 2 2 7 2 6 5" xfId="15004" xr:uid="{CA5708F2-7C54-4703-8E71-37C3A0A7BB5E}"/>
    <cellStyle name="Normal 2 2 7 2 7" xfId="3845" xr:uid="{D771F0E0-C0AC-4977-97D7-6CCA4D9AA339}"/>
    <cellStyle name="Normal 2 2 7 2 7 2" xfId="8678" xr:uid="{0C570D39-C3EB-435E-96B0-04A4C5B12501}"/>
    <cellStyle name="Normal 2 2 7 2 7 2 2" xfId="19058" xr:uid="{48824E7D-FEE0-4B8B-AE88-C8DEE2217EA4}"/>
    <cellStyle name="Normal 2 2 7 2 7 3" xfId="11511" xr:uid="{1299A268-0595-4B2F-A6DE-39BA0E2E8536}"/>
    <cellStyle name="Normal 2 2 7 2 7 3 2" xfId="21891" xr:uid="{887E6F02-517A-43A6-8954-2FC1E9DA644D}"/>
    <cellStyle name="Normal 2 2 7 2 7 4" xfId="16225" xr:uid="{94FED017-C12D-47E2-A831-420BF6B109B2}"/>
    <cellStyle name="Normal 2 2 7 2 8" xfId="5123" xr:uid="{ADAE79B2-4B97-4577-89B0-127316D79130}"/>
    <cellStyle name="Normal 2 2 7 2 8 2" xfId="14420" xr:uid="{CE00637D-9DCD-4172-9738-12F69E7ACD9A}"/>
    <cellStyle name="Normal 2 2 7 2 9" xfId="6873" xr:uid="{4FACCF4B-8810-4D34-B90E-8A139B2A6C5C}"/>
    <cellStyle name="Normal 2 2 7 2 9 2" xfId="17253" xr:uid="{FD74E31E-4DE3-469F-9005-4292C928A904}"/>
    <cellStyle name="Normal 2 2 7 3" xfId="772" xr:uid="{00000000-0005-0000-0000-0000B0040000}"/>
    <cellStyle name="Normal 2 2 7 3 10" xfId="23006" xr:uid="{F17254B3-5808-4371-AB5E-AFEDFD4B5483}"/>
    <cellStyle name="Normal 2 2 7 3 11" xfId="12722" xr:uid="{178C3338-824D-4C4A-8A4E-D25A680F0A44}"/>
    <cellStyle name="Normal 2 2 7 3 2" xfId="2735" xr:uid="{00000000-0005-0000-0000-00003E040000}"/>
    <cellStyle name="Normal 2 2 7 3 2 2" xfId="3198" xr:uid="{00000000-0005-0000-0000-00003F040000}"/>
    <cellStyle name="Normal 2 2 7 3 2 2 2" xfId="6256" xr:uid="{1A212D7B-5846-4C44-AAAC-EBFBC95895B4}"/>
    <cellStyle name="Normal 2 2 7 3 2 2 2 2" xfId="27548" xr:uid="{F3E218AA-116F-45C5-86B0-CAD0C1827EF6}"/>
    <cellStyle name="Normal 2 2 7 3 2 2 2 3" xfId="15825" xr:uid="{3C4B6901-F247-4586-BE1B-C5C9D4C80ACA}"/>
    <cellStyle name="Normal 2 2 7 3 2 2 3" xfId="8278" xr:uid="{CA3C5097-3312-4E1C-A313-E9DC851AE2C4}"/>
    <cellStyle name="Normal 2 2 7 3 2 2 3 2" xfId="18658" xr:uid="{4F701770-DC31-413F-9135-9FE178093DCF}"/>
    <cellStyle name="Normal 2 2 7 3 2 2 4" xfId="11111" xr:uid="{789F14F5-2087-4FE2-9F62-717D858521BC}"/>
    <cellStyle name="Normal 2 2 7 3 2 2 4 2" xfId="21491" xr:uid="{4904FFD4-0B5B-499F-A0DA-8C684E0A2E6D}"/>
    <cellStyle name="Normal 2 2 7 3 2 2 5" xfId="24138" xr:uid="{0E5E244E-A51D-4D1E-8426-6A6B11BCF3E7}"/>
    <cellStyle name="Normal 2 2 7 3 2 2 6" xfId="13739" xr:uid="{E87C28D9-8A87-48F5-93CB-BCB19802B7CE}"/>
    <cellStyle name="Normal 2 2 7 3 2 3" xfId="4301" xr:uid="{EAF366F8-D447-4075-81DF-515D051DD7C2}"/>
    <cellStyle name="Normal 2 2 7 3 2 3 2" xfId="9073" xr:uid="{556CF877-2043-4BA3-B28F-234F15C1AEEA}"/>
    <cellStyle name="Normal 2 2 7 3 2 3 2 2" xfId="29116" xr:uid="{021A0685-800E-4150-8DAD-FE739C4E024A}"/>
    <cellStyle name="Normal 2 2 7 3 2 3 2 3" xfId="19453" xr:uid="{DD452560-2B8B-49DC-826C-6448540E28C2}"/>
    <cellStyle name="Normal 2 2 7 3 2 3 3" xfId="11906" xr:uid="{E7745375-D0FA-4318-B53C-3CDB4467A48B}"/>
    <cellStyle name="Normal 2 2 7 3 2 3 3 2" xfId="22286" xr:uid="{9EA5C9C2-28B6-4309-AF57-177710D515A7}"/>
    <cellStyle name="Normal 2 2 7 3 2 3 4" xfId="23549" xr:uid="{6897237D-6A89-4CCD-9989-063E5488F7C7}"/>
    <cellStyle name="Normal 2 2 7 3 2 3 5" xfId="16620" xr:uid="{A0E2F83C-CEF0-46C9-B482-21FDD2B95E65}"/>
    <cellStyle name="Normal 2 2 7 3 2 4" xfId="5953" xr:uid="{DE040285-1C97-4EC5-981F-0884DD59A246}"/>
    <cellStyle name="Normal 2 2 7 3 2 4 2" xfId="27342" xr:uid="{C304F024-8373-44EF-8702-1365F2D427CD}"/>
    <cellStyle name="Normal 2 2 7 3 2 4 3" xfId="15406" xr:uid="{83F001C6-1E3E-4BEF-A578-6A98F78A5346}"/>
    <cellStyle name="Normal 2 2 7 3 2 5" xfId="7859" xr:uid="{2339EDD1-F2C1-42F8-A2DB-FAD34473DCFC}"/>
    <cellStyle name="Normal 2 2 7 3 2 5 2" xfId="18239" xr:uid="{C8AD0386-3040-46F1-B645-6655476B4E1C}"/>
    <cellStyle name="Normal 2 2 7 3 2 6" xfId="10692" xr:uid="{4E2A75C5-D6E1-4366-B646-1EA5470A1E7B}"/>
    <cellStyle name="Normal 2 2 7 3 2 6 2" xfId="21072" xr:uid="{9B0F25AF-5BD6-4B90-A454-D00D5EA39529}"/>
    <cellStyle name="Normal 2 2 7 3 2 7" xfId="25133" xr:uid="{E830B5F4-CEBC-4DFD-B7C5-8C2032ABC27D}"/>
    <cellStyle name="Normal 2 2 7 3 2 8" xfId="13171" xr:uid="{DAF114F1-DD70-4554-94B8-AEA3F3E71683}"/>
    <cellStyle name="Normal 2 2 7 3 3" xfId="3199" xr:uid="{00000000-0005-0000-0000-000040040000}"/>
    <cellStyle name="Normal 2 2 7 3 3 2" xfId="4472" xr:uid="{0428E46A-93CA-416A-8A3D-64F2AF294697}"/>
    <cellStyle name="Normal 2 2 7 3 3 2 2" xfId="9244" xr:uid="{7F6CBD5B-9D8F-4693-97C1-702733C70EEF}"/>
    <cellStyle name="Normal 2 2 7 3 3 2 2 2" xfId="29233" xr:uid="{4E15FF19-501D-4EF1-9C91-2E64E0E8506B}"/>
    <cellStyle name="Normal 2 2 7 3 3 2 2 3" xfId="19624" xr:uid="{73AA55D1-3CF8-4142-979A-740880D272DD}"/>
    <cellStyle name="Normal 2 2 7 3 3 2 3" xfId="12077" xr:uid="{DE2C7111-8310-472C-9C0D-BDF10E297E82}"/>
    <cellStyle name="Normal 2 2 7 3 3 2 3 2" xfId="22457" xr:uid="{27BD705E-F3E4-4F7C-996B-87B1BC251D6C}"/>
    <cellStyle name="Normal 2 2 7 3 3 2 4" xfId="24392" xr:uid="{58A0A0B9-BE64-483A-ABB4-854BC81CB446}"/>
    <cellStyle name="Normal 2 2 7 3 3 2 5" xfId="16791" xr:uid="{6C66086D-972D-42D1-8497-F58F520E4481}"/>
    <cellStyle name="Normal 2 2 7 3 3 3" xfId="6257" xr:uid="{D940372C-13D7-4285-9FDE-3B180C7240FF}"/>
    <cellStyle name="Normal 2 2 7 3 3 3 2" xfId="27756" xr:uid="{F28E13FF-310C-4A09-BC29-966A74D8A060}"/>
    <cellStyle name="Normal 2 2 7 3 3 3 3" xfId="15826" xr:uid="{7BCAF169-B59A-4731-AF05-776ADEDAE458}"/>
    <cellStyle name="Normal 2 2 7 3 3 4" xfId="8279" xr:uid="{C8B16FE4-4C61-4173-A19E-762D85240BFE}"/>
    <cellStyle name="Normal 2 2 7 3 3 4 2" xfId="18659" xr:uid="{347D0C6D-BD62-4E72-8C14-0AA1A467D708}"/>
    <cellStyle name="Normal 2 2 7 3 3 5" xfId="11112" xr:uid="{73022351-1C26-4939-AA38-289D77681BAD}"/>
    <cellStyle name="Normal 2 2 7 3 3 5 2" xfId="21492" xr:uid="{D838C5FD-0A15-4C6C-A084-82D9C901D236}"/>
    <cellStyle name="Normal 2 2 7 3 3 6" xfId="24000" xr:uid="{EDDCD52D-04C6-4A80-B038-2BF9C8415521}"/>
    <cellStyle name="Normal 2 2 7 3 3 7" xfId="13740" xr:uid="{7A73E4B7-EDEC-4FA0-8605-ADE538C01436}"/>
    <cellStyle name="Normal 2 2 7 3 4" xfId="3197" xr:uid="{00000000-0005-0000-0000-000041040000}"/>
    <cellStyle name="Normal 2 2 7 3 4 2" xfId="6255" xr:uid="{CF60C740-2E1F-4CDA-B4B6-BF87756449D4}"/>
    <cellStyle name="Normal 2 2 7 3 4 2 2" xfId="28392" xr:uid="{E8B8B9A0-5C61-4A77-A708-D915FD490F3B}"/>
    <cellStyle name="Normal 2 2 7 3 4 2 3" xfId="15824" xr:uid="{B7F0F487-D0C5-4F3F-9339-B478FB99E6AA}"/>
    <cellStyle name="Normal 2 2 7 3 4 3" xfId="8277" xr:uid="{2DBAAF1C-E8D3-4763-8820-5C030BFC6E29}"/>
    <cellStyle name="Normal 2 2 7 3 4 3 2" xfId="18657" xr:uid="{5AA4104F-80A6-4B4D-9D4D-25CF2EBC49CE}"/>
    <cellStyle name="Normal 2 2 7 3 4 4" xfId="11110" xr:uid="{A5022C64-CA5C-4256-9DC0-7C397D74943E}"/>
    <cellStyle name="Normal 2 2 7 3 4 4 2" xfId="21490" xr:uid="{6BDC3A3E-EE03-40BD-B52A-5ADF54128D69}"/>
    <cellStyle name="Normal 2 2 7 3 4 5" xfId="25562" xr:uid="{7B928967-CE5D-43D5-BB33-45736C0C119C}"/>
    <cellStyle name="Normal 2 2 7 3 4 6" xfId="13738" xr:uid="{394C640A-B5E2-4187-B7A5-490C8C461537}"/>
    <cellStyle name="Normal 2 2 7 3 5" xfId="2624" xr:uid="{00000000-0005-0000-0000-000042040000}"/>
    <cellStyle name="Normal 2 2 7 3 5 2" xfId="5886" xr:uid="{92CD74B9-44AB-49EB-BBE1-72D7E5630C7A}"/>
    <cellStyle name="Normal 2 2 7 3 5 2 2" xfId="26777" xr:uid="{0E0DCD71-F50E-424A-9F99-47DD45A2B674}"/>
    <cellStyle name="Normal 2 2 7 3 5 2 3" xfId="15296" xr:uid="{3F30FFEF-1A10-4243-A3EC-617D5088BDDA}"/>
    <cellStyle name="Normal 2 2 7 3 5 3" xfId="7749" xr:uid="{635E3C12-C886-44F6-9770-79ED6BFD1FC8}"/>
    <cellStyle name="Normal 2 2 7 3 5 3 2" xfId="18129" xr:uid="{F0ABDD48-8ABA-4593-94C5-CDB5D41E58DC}"/>
    <cellStyle name="Normal 2 2 7 3 5 4" xfId="10582" xr:uid="{17F5AA6E-126A-4164-9FEF-F05FAF4848F8}"/>
    <cellStyle name="Normal 2 2 7 3 5 4 2" xfId="20962" xr:uid="{199B1EF3-438D-427A-93F2-7478C7AA5889}"/>
    <cellStyle name="Normal 2 2 7 3 5 5" xfId="23744" xr:uid="{CC56BE07-5218-4782-8B3F-5BFD9E3B6494}"/>
    <cellStyle name="Normal 2 2 7 3 5 6" xfId="13012" xr:uid="{B4923DA2-90D7-4352-9E97-CED1C3F86706}"/>
    <cellStyle name="Normal 2 2 7 3 6" xfId="4164" xr:uid="{0EECCB69-E2A2-4D79-984C-AEA068311F16}"/>
    <cellStyle name="Normal 2 2 7 3 6 2" xfId="8936" xr:uid="{9C2642DB-2BEA-40C7-A32B-E7BCFF1109E9}"/>
    <cellStyle name="Normal 2 2 7 3 6 2 2" xfId="19316" xr:uid="{43F78813-33B4-4BF0-862C-D45B3E52C6CD}"/>
    <cellStyle name="Normal 2 2 7 3 6 3" xfId="11769" xr:uid="{7FB2A010-4F86-413B-A29B-80AFBA0C83FD}"/>
    <cellStyle name="Normal 2 2 7 3 6 3 2" xfId="22149" xr:uid="{33525C46-7CBE-4205-927F-564236BD8343}"/>
    <cellStyle name="Normal 2 2 7 3 6 4" xfId="23721" xr:uid="{9BC8BB49-D765-48C9-BE92-08F2EA7A9DBF}"/>
    <cellStyle name="Normal 2 2 7 3 6 5" xfId="16483" xr:uid="{82F6FC75-C16C-413E-B767-482378F3B21B}"/>
    <cellStyle name="Normal 2 2 7 3 7" xfId="5125" xr:uid="{5C452FFA-7910-4D62-A8A7-22BC1867080B}"/>
    <cellStyle name="Normal 2 2 7 3 7 2" xfId="14422" xr:uid="{71F07B88-DD81-4D19-B3F5-6CF54BC1094D}"/>
    <cellStyle name="Normal 2 2 7 3 8" xfId="6875" xr:uid="{90182203-014D-4FA0-B89A-F4D27942B154}"/>
    <cellStyle name="Normal 2 2 7 3 8 2" xfId="17255" xr:uid="{8238B354-BF9F-4916-9974-7AC3933B06CD}"/>
    <cellStyle name="Normal 2 2 7 3 9" xfId="9708" xr:uid="{B4C3058F-A649-4C9E-9CF8-5063027BD2D8}"/>
    <cellStyle name="Normal 2 2 7 3 9 2" xfId="20088" xr:uid="{4AFB8945-510C-491C-A8E1-1C9D343D4C3A}"/>
    <cellStyle name="Normal 2 2 7 4" xfId="773" xr:uid="{00000000-0005-0000-0000-0000B1040000}"/>
    <cellStyle name="Normal 2 2 7 4 2" xfId="3200" xr:uid="{00000000-0005-0000-0000-000044040000}"/>
    <cellStyle name="Normal 2 2 7 4 2 2" xfId="6258" xr:uid="{EA86242F-DE84-41B2-B4E2-49C3A6806F4C}"/>
    <cellStyle name="Normal 2 2 7 4 2 2 2" xfId="27954" xr:uid="{F130E72C-EF2A-4AE3-96A3-4BDBF9584015}"/>
    <cellStyle name="Normal 2 2 7 4 2 2 3" xfId="15827" xr:uid="{AB8DBCB1-FF55-4422-AE4F-23C7720312AB}"/>
    <cellStyle name="Normal 2 2 7 4 2 3" xfId="8280" xr:uid="{28C10E84-05C2-498D-82BA-F63707491383}"/>
    <cellStyle name="Normal 2 2 7 4 2 3 2" xfId="18660" xr:uid="{84627645-3648-4EA7-BD72-457DC4FED9D8}"/>
    <cellStyle name="Normal 2 2 7 4 2 4" xfId="11113" xr:uid="{D759EDC8-144E-4FCC-B7B5-6256B36E7E60}"/>
    <cellStyle name="Normal 2 2 7 4 2 4 2" xfId="21493" xr:uid="{F311C016-71CF-4462-93B6-AD713B647808}"/>
    <cellStyle name="Normal 2 2 7 4 2 5" xfId="24434" xr:uid="{16B3E47E-68E3-4CA5-A25D-F24AB1561C53}"/>
    <cellStyle name="Normal 2 2 7 4 2 6" xfId="13741" xr:uid="{F1B21C19-0682-443F-8D4E-BDB1C80126DC}"/>
    <cellStyle name="Normal 2 2 7 4 3" xfId="4299" xr:uid="{FB89EF37-5642-4DB4-9B87-78B865309E32}"/>
    <cellStyle name="Normal 2 2 7 4 3 2" xfId="9071" xr:uid="{58972D54-2C46-400B-B3FA-FDD33077E2A0}"/>
    <cellStyle name="Normal 2 2 7 4 3 2 2" xfId="29114" xr:uid="{3E47BE21-2C75-410C-A6C9-DD3FD87C6916}"/>
    <cellStyle name="Normal 2 2 7 4 3 2 3" xfId="19451" xr:uid="{8463DD5D-1757-4EA0-9D14-3534ED11B601}"/>
    <cellStyle name="Normal 2 2 7 4 3 3" xfId="11904" xr:uid="{099E216B-CFB5-4885-9F6B-81FA1976C52D}"/>
    <cellStyle name="Normal 2 2 7 4 3 3 2" xfId="22284" xr:uid="{FF8EC160-F987-4D10-98D0-422BEE8B6B95}"/>
    <cellStyle name="Normal 2 2 7 4 3 4" xfId="23424" xr:uid="{3AD3C7EB-4743-4B29-A5D0-0C459C1321C6}"/>
    <cellStyle name="Normal 2 2 7 4 3 5" xfId="16618" xr:uid="{4E8744E9-845E-436B-834F-356D56F91803}"/>
    <cellStyle name="Normal 2 2 7 4 4" xfId="5126" xr:uid="{BB82BBF1-892E-428D-B121-BE1B6A0F0770}"/>
    <cellStyle name="Normal 2 2 7 4 4 2" xfId="27314" xr:uid="{B6384FC8-584C-475B-A86A-E8E7D2A74AEB}"/>
    <cellStyle name="Normal 2 2 7 4 4 3" xfId="14423" xr:uid="{FA69E3F2-B838-4302-AE0D-B6EA475877A7}"/>
    <cellStyle name="Normal 2 2 7 4 5" xfId="6876" xr:uid="{DED2211D-BFE6-48E6-8FF2-55930132D76B}"/>
    <cellStyle name="Normal 2 2 7 4 5 2" xfId="17256" xr:uid="{470C8BE6-A3EE-4F87-A755-C79CAC7DCB94}"/>
    <cellStyle name="Normal 2 2 7 4 6" xfId="9709" xr:uid="{BCD325BF-24A9-435B-9AC8-82BF9A84298E}"/>
    <cellStyle name="Normal 2 2 7 4 6 2" xfId="20089" xr:uid="{5486DF0B-2ECE-43B1-AF13-431C9E6D04D1}"/>
    <cellStyle name="Normal 2 2 7 4 7" xfId="24457" xr:uid="{5D16B951-AF92-490D-9C68-F6E635E7BD61}"/>
    <cellStyle name="Normal 2 2 7 4 8" xfId="13169" xr:uid="{17041A68-1022-49C2-98E9-55807456AA15}"/>
    <cellStyle name="Normal 2 2 7 5" xfId="3201" xr:uid="{00000000-0005-0000-0000-000045040000}"/>
    <cellStyle name="Normal 2 2 7 5 2" xfId="4473" xr:uid="{F43CF885-6B3E-4233-B3EB-8EC307816EE0}"/>
    <cellStyle name="Normal 2 2 7 5 2 2" xfId="9245" xr:uid="{99C5D73E-8D59-42E6-9224-95D350907AA5}"/>
    <cellStyle name="Normal 2 2 7 5 2 2 2" xfId="29234" xr:uid="{D28169DF-F682-4D57-8E50-2BEBF72ADB7C}"/>
    <cellStyle name="Normal 2 2 7 5 2 2 3" xfId="19625" xr:uid="{911EB7F1-662E-467B-9B34-9D1B8475D22B}"/>
    <cellStyle name="Normal 2 2 7 5 2 3" xfId="12078" xr:uid="{36E12D49-82BF-46AF-871C-11FB898BFBEE}"/>
    <cellStyle name="Normal 2 2 7 5 2 3 2" xfId="22458" xr:uid="{C04B2735-E0AA-497B-8422-E367EF58C9F7}"/>
    <cellStyle name="Normal 2 2 7 5 2 4" xfId="25692" xr:uid="{2265BF51-5BC9-4777-B8E6-0889D80AE015}"/>
    <cellStyle name="Normal 2 2 7 5 2 5" xfId="16792" xr:uid="{36544D78-34B7-4DC8-990C-2DBB08710D08}"/>
    <cellStyle name="Normal 2 2 7 5 3" xfId="6259" xr:uid="{4D851889-4635-4508-8F66-E2721015AA19}"/>
    <cellStyle name="Normal 2 2 7 5 3 2" xfId="26238" xr:uid="{22637B2F-5841-439F-8B42-DC03C4B1CBE8}"/>
    <cellStyle name="Normal 2 2 7 5 3 3" xfId="15828" xr:uid="{6C442F8F-709D-41AD-83FC-99633E491AB7}"/>
    <cellStyle name="Normal 2 2 7 5 4" xfId="8281" xr:uid="{831A3850-70D5-4E84-A343-C00368EDD689}"/>
    <cellStyle name="Normal 2 2 7 5 4 2" xfId="18661" xr:uid="{C16F9157-9B3C-443E-9BDB-6FF37823E7B9}"/>
    <cellStyle name="Normal 2 2 7 5 5" xfId="11114" xr:uid="{5323322D-1828-4872-A0D0-B1C1DE137956}"/>
    <cellStyle name="Normal 2 2 7 5 5 2" xfId="21494" xr:uid="{7AFD68E4-4698-4CEB-AAD0-46CE8C566DB4}"/>
    <cellStyle name="Normal 2 2 7 5 6" xfId="24776" xr:uid="{19595CDC-3621-469D-8973-B52DF0990318}"/>
    <cellStyle name="Normal 2 2 7 5 7" xfId="13742" xr:uid="{8596851C-82E7-4787-9116-C2C662107F93}"/>
    <cellStyle name="Normal 2 2 7 6" xfId="2905" xr:uid="{00000000-0005-0000-0000-000046040000}"/>
    <cellStyle name="Normal 2 2 7 6 2" xfId="6091" xr:uid="{DA57989B-564A-4C1A-9D05-AE50DD18F86E}"/>
    <cellStyle name="Normal 2 2 7 6 2 2" xfId="27700" xr:uid="{F418126B-C980-4ECC-BE7C-18A8E2FADF60}"/>
    <cellStyle name="Normal 2 2 7 6 2 3" xfId="15569" xr:uid="{22B65360-BC90-4835-B939-315CDBC5A152}"/>
    <cellStyle name="Normal 2 2 7 6 3" xfId="8022" xr:uid="{CB3E4E3C-6CDC-4F35-9634-4C0B1E25404F}"/>
    <cellStyle name="Normal 2 2 7 6 3 2" xfId="18402" xr:uid="{2D552C60-2259-4C2D-A185-267CAB265DF4}"/>
    <cellStyle name="Normal 2 2 7 6 4" xfId="10855" xr:uid="{CF9A6020-EF53-46F0-9D9B-EC6F1A1DA70A}"/>
    <cellStyle name="Normal 2 2 7 6 4 2" xfId="21235" xr:uid="{FCBF4E9B-F8D3-4C41-B78E-2150FF51224B}"/>
    <cellStyle name="Normal 2 2 7 6 5" xfId="25339" xr:uid="{0441A294-413D-4AAF-BD16-AC300834E672}"/>
    <cellStyle name="Normal 2 2 7 6 6" xfId="13420" xr:uid="{F450886F-2E7C-48CC-A33D-E6A3B3C2BC1E}"/>
    <cellStyle name="Normal 2 2 7 7" xfId="2461" xr:uid="{00000000-0005-0000-0000-000047040000}"/>
    <cellStyle name="Normal 2 2 7 7 2" xfId="5752" xr:uid="{2E6284A3-7195-4AB7-A4FB-C092FA1EAF45}"/>
    <cellStyle name="Normal 2 2 7 7 2 2" xfId="26667" xr:uid="{15808563-0C2E-477A-AA67-BC75561D798B}"/>
    <cellStyle name="Normal 2 2 7 7 2 3" xfId="15133" xr:uid="{A4BAD895-AF33-4EF9-BD97-047C99E8F55E}"/>
    <cellStyle name="Normal 2 2 7 7 3" xfId="7586" xr:uid="{645F3ECB-47CB-43FD-93B1-D80F647453B9}"/>
    <cellStyle name="Normal 2 2 7 7 3 2" xfId="17966" xr:uid="{5276B6E8-F14B-47DA-9795-8A1D24063B5E}"/>
    <cellStyle name="Normal 2 2 7 7 4" xfId="10419" xr:uid="{32FB7C96-3693-4BBB-87D3-F468EA2058C6}"/>
    <cellStyle name="Normal 2 2 7 7 4 2" xfId="20799" xr:uid="{00B40404-8E65-48CD-AB16-729DDAF8B967}"/>
    <cellStyle name="Normal 2 2 7 7 5" xfId="22819" xr:uid="{F5302D9A-7717-43A3-9991-538FB9F931D8}"/>
    <cellStyle name="Normal 2 2 7 7 6" xfId="12849" xr:uid="{F4F92005-4B46-4882-86F0-AA33BE952BAB}"/>
    <cellStyle name="Normal 2 2 7 8" xfId="2215" xr:uid="{00000000-0005-0000-0000-000036040000}"/>
    <cellStyle name="Normal 2 2 7 8 2" xfId="7342" xr:uid="{119F46DF-C067-41EC-8126-38A40487FA8C}"/>
    <cellStyle name="Normal 2 2 7 8 2 2" xfId="17722" xr:uid="{ED305A55-2D9A-46DD-BA47-AF220451757E}"/>
    <cellStyle name="Normal 2 2 7 8 3" xfId="10175" xr:uid="{9D697A6F-542C-4ED6-AF67-5B61BA0FD18E}"/>
    <cellStyle name="Normal 2 2 7 8 3 2" xfId="20555" xr:uid="{9890D317-D2F7-49F4-9663-26A6115E9037}"/>
    <cellStyle name="Normal 2 2 7 8 4" xfId="23831" xr:uid="{DA775B2D-7C2D-4E4F-A457-253B653B3263}"/>
    <cellStyle name="Normal 2 2 7 8 5" xfId="14889" xr:uid="{6016B299-4532-427C-8DBF-F49EBF94FEEE}"/>
    <cellStyle name="Normal 2 2 7 9" xfId="3937" xr:uid="{730B2415-7D0E-4777-BD3F-FD5EA860EFA8}"/>
    <cellStyle name="Normal 2 2 7 9 2" xfId="8769" xr:uid="{DE422D28-9071-46E0-8C78-715B420E7E8C}"/>
    <cellStyle name="Normal 2 2 7 9 2 2" xfId="19149" xr:uid="{69C561B9-5447-412B-8367-27A315462274}"/>
    <cellStyle name="Normal 2 2 7 9 3" xfId="11602" xr:uid="{2B1B7C93-75A1-4EFE-A9FD-2E389EEAE17E}"/>
    <cellStyle name="Normal 2 2 7 9 3 2" xfId="21982" xr:uid="{647ECAF7-2087-4270-B0FC-26A8F245DCBA}"/>
    <cellStyle name="Normal 2 2 7 9 4" xfId="16316" xr:uid="{56E29E40-D477-49BB-A1DB-B1585FB89744}"/>
    <cellStyle name="Normal 2 2 8" xfId="774" xr:uid="{00000000-0005-0000-0000-0000B2040000}"/>
    <cellStyle name="Normal 2 2 8 10" xfId="6877" xr:uid="{628BD07A-D930-4CD2-A940-69AD564921B7}"/>
    <cellStyle name="Normal 2 2 8 10 2" xfId="17257" xr:uid="{D8B97DC8-7635-465A-856A-2FA87A0AFF44}"/>
    <cellStyle name="Normal 2 2 8 11" xfId="9710" xr:uid="{F14EE70F-160D-4DA3-A3D4-9BC7D49B5D6B}"/>
    <cellStyle name="Normal 2 2 8 11 2" xfId="20090" xr:uid="{67B869A9-2EAC-4101-B81E-0B6A04DB9C7A}"/>
    <cellStyle name="Normal 2 2 8 12" xfId="25319" xr:uid="{8BBC2563-7EB3-4F0B-B448-C24827850FBF}"/>
    <cellStyle name="Normal 2 2 8 13" xfId="12430" xr:uid="{F2398DB6-92A6-4E09-8CEA-7C4D685124A0}"/>
    <cellStyle name="Normal 2 2 8 2" xfId="775" xr:uid="{00000000-0005-0000-0000-0000B3040000}"/>
    <cellStyle name="Normal 2 2 8 2 10" xfId="9711" xr:uid="{2E8E1B31-05C3-4FE9-9EA3-A11E18571BCB}"/>
    <cellStyle name="Normal 2 2 8 2 10 2" xfId="20091" xr:uid="{65A4362D-0852-4578-B5E2-C59DB0DE1260}"/>
    <cellStyle name="Normal 2 2 8 2 11" xfId="22650" xr:uid="{EE2F466C-BF6B-4568-ACBB-F9CA7F522928}"/>
    <cellStyle name="Normal 2 2 8 2 12" xfId="12565" xr:uid="{32E0DBA3-74D1-4471-9210-559060BCEC89}"/>
    <cellStyle name="Normal 2 2 8 2 2" xfId="776" xr:uid="{00000000-0005-0000-0000-0000B4040000}"/>
    <cellStyle name="Normal 2 2 8 2 2 2" xfId="3203" xr:uid="{00000000-0005-0000-0000-00004B040000}"/>
    <cellStyle name="Normal 2 2 8 2 2 2 2" xfId="6261" xr:uid="{AD7F9C5A-5E3B-40DC-9854-FDA24E5AF8DB}"/>
    <cellStyle name="Normal 2 2 8 2 2 2 2 2" xfId="25877" xr:uid="{E730DD8D-3F10-49FC-A895-5577D56DF90B}"/>
    <cellStyle name="Normal 2 2 8 2 2 2 2 3" xfId="27615" xr:uid="{939AE3EF-EE41-49B2-BBEB-DDE8EBBE629B}"/>
    <cellStyle name="Normal 2 2 8 2 2 2 2 4" xfId="15830" xr:uid="{466C9F48-8078-4AB5-B0A3-09B931C02DB0}"/>
    <cellStyle name="Normal 2 2 8 2 2 2 3" xfId="8283" xr:uid="{01B25D7D-B9CB-4313-9A55-D93C96704B92}"/>
    <cellStyle name="Normal 2 2 8 2 2 2 3 2" xfId="28882" xr:uid="{ADA3744A-7B68-4CE9-B787-2C2419DFDC4A}"/>
    <cellStyle name="Normal 2 2 8 2 2 2 3 3" xfId="18663" xr:uid="{A25F16EE-717B-475B-A5B5-2AA233EEB4AE}"/>
    <cellStyle name="Normal 2 2 8 2 2 2 4" xfId="11116" xr:uid="{E96C8554-8CF2-4170-AA1D-C245115615EC}"/>
    <cellStyle name="Normal 2 2 8 2 2 2 4 2" xfId="21496" xr:uid="{563CFB1D-1936-44BB-BD04-BBB7C4F5B7B6}"/>
    <cellStyle name="Normal 2 2 8 2 2 2 5" xfId="24176" xr:uid="{C0032DE9-A102-4F49-B63C-0CC0E1C338C0}"/>
    <cellStyle name="Normal 2 2 8 2 2 2 6" xfId="13744" xr:uid="{53A835B4-D170-4264-B454-1536B8D45EE1}"/>
    <cellStyle name="Normal 2 2 8 2 2 3" xfId="4302" xr:uid="{1FFE8655-55F3-4269-83C8-334A040FEC77}"/>
    <cellStyle name="Normal 2 2 8 2 2 3 2" xfId="9074" xr:uid="{6AE2C6FE-F53C-447D-AC47-C1657D57F2A1}"/>
    <cellStyle name="Normal 2 2 8 2 2 3 2 2" xfId="29117" xr:uid="{E7C3450E-2F33-4EAF-BE7B-432C4B18638F}"/>
    <cellStyle name="Normal 2 2 8 2 2 3 2 3" xfId="19454" xr:uid="{AFF2C6CB-6ED1-4C43-B328-DCF262F4C661}"/>
    <cellStyle name="Normal 2 2 8 2 2 3 3" xfId="11907" xr:uid="{44D4E787-4053-4D74-9147-70403D1E4BE0}"/>
    <cellStyle name="Normal 2 2 8 2 2 3 3 2" xfId="22287" xr:uid="{71633322-84F1-43F9-A310-AA1C9C15F19D}"/>
    <cellStyle name="Normal 2 2 8 2 2 3 4" xfId="24901" xr:uid="{A33F61B1-B2E4-49D0-A3BA-19C1F03A202B}"/>
    <cellStyle name="Normal 2 2 8 2 2 3 5" xfId="16621" xr:uid="{53B62D12-7ADC-4437-99D4-4D8ADE7D2990}"/>
    <cellStyle name="Normal 2 2 8 2 2 4" xfId="5129" xr:uid="{EF44E616-FCEF-4B61-B126-F41F814B1672}"/>
    <cellStyle name="Normal 2 2 8 2 2 4 2" xfId="26240" xr:uid="{C764AC65-430F-4028-AAB3-796B0F36B950}"/>
    <cellStyle name="Normal 2 2 8 2 2 4 3" xfId="14426" xr:uid="{098E2349-6E86-4C89-BCF2-9C6B794781F3}"/>
    <cellStyle name="Normal 2 2 8 2 2 5" xfId="6879" xr:uid="{09AEA82C-8297-4AE8-829C-747CBFFFB293}"/>
    <cellStyle name="Normal 2 2 8 2 2 5 2" xfId="17259" xr:uid="{637648A9-C576-444E-B4B3-A55EBC3FB424}"/>
    <cellStyle name="Normal 2 2 8 2 2 6" xfId="9712" xr:uid="{D6A3D852-B06A-4D55-AEF5-09C7BBE20F04}"/>
    <cellStyle name="Normal 2 2 8 2 2 6 2" xfId="20092" xr:uid="{126B0F5F-33D7-4CFA-B3CB-3F540B22047E}"/>
    <cellStyle name="Normal 2 2 8 2 2 7" xfId="23534" xr:uid="{AC6CAC62-C341-4C3D-A142-6E1FA8DC2778}"/>
    <cellStyle name="Normal 2 2 8 2 2 8" xfId="13173" xr:uid="{89A8D227-72D1-4F88-9AB5-0EBC5A5B2745}"/>
    <cellStyle name="Normal 2 2 8 2 3" xfId="3204" xr:uid="{00000000-0005-0000-0000-00004C040000}"/>
    <cellStyle name="Normal 2 2 8 2 3 2" xfId="4474" xr:uid="{B79F63A2-A715-4B21-A3BE-9628464F7014}"/>
    <cellStyle name="Normal 2 2 8 2 3 2 2" xfId="9246" xr:uid="{6F952480-3FDB-414C-B6CA-44F4ED28A849}"/>
    <cellStyle name="Normal 2 2 8 2 3 2 2 2" xfId="29235" xr:uid="{B837C5AA-2511-403E-BF9C-3C00737E91DD}"/>
    <cellStyle name="Normal 2 2 8 2 3 2 2 3" xfId="19626" xr:uid="{4B56D94F-7580-45FB-AC07-B28A6D1E6754}"/>
    <cellStyle name="Normal 2 2 8 2 3 2 3" xfId="12079" xr:uid="{7EBB8DCB-5068-4C64-936B-792200931A9C}"/>
    <cellStyle name="Normal 2 2 8 2 3 2 3 2" xfId="22459" xr:uid="{3D3BD81C-C557-4D5D-A9A7-90DEC679FD60}"/>
    <cellStyle name="Normal 2 2 8 2 3 2 4" xfId="23836" xr:uid="{C1692201-4612-4F99-B5D7-7B62E1BBF460}"/>
    <cellStyle name="Normal 2 2 8 2 3 2 5" xfId="16793" xr:uid="{9E6B0EF0-1544-4F38-8798-56F7FADF95B7}"/>
    <cellStyle name="Normal 2 2 8 2 3 3" xfId="6262" xr:uid="{F103B7AA-0002-4F7D-B285-E2D5C6FB343A}"/>
    <cellStyle name="Normal 2 2 8 2 3 3 2" xfId="25938" xr:uid="{F2D9A890-7170-4A20-B246-CAF9D59A5391}"/>
    <cellStyle name="Normal 2 2 8 2 3 3 3" xfId="15831" xr:uid="{BF862549-28D1-4806-8608-B1D17D8BDCC7}"/>
    <cellStyle name="Normal 2 2 8 2 3 4" xfId="8284" xr:uid="{E5ACE763-E8C4-4486-B72A-9E4EA89C7A8D}"/>
    <cellStyle name="Normal 2 2 8 2 3 4 2" xfId="18664" xr:uid="{F07F7485-9F1A-47BA-B018-765D152C6523}"/>
    <cellStyle name="Normal 2 2 8 2 3 5" xfId="11117" xr:uid="{E8D85AC4-EA72-4E3C-BA1A-C7ADC1E0DD3C}"/>
    <cellStyle name="Normal 2 2 8 2 3 5 2" xfId="21497" xr:uid="{09C0A0EA-6124-4D58-945C-EBB99BB5FAC7}"/>
    <cellStyle name="Normal 2 2 8 2 3 6" xfId="24807" xr:uid="{C89F7E85-6CAF-4A73-B1CB-D0E28020C5ED}"/>
    <cellStyle name="Normal 2 2 8 2 3 7" xfId="13745" xr:uid="{E2CABDA1-9B3F-41E5-BED0-604309B159DF}"/>
    <cellStyle name="Normal 2 2 8 2 4" xfId="3202" xr:uid="{00000000-0005-0000-0000-00004D040000}"/>
    <cellStyle name="Normal 2 2 8 2 4 2" xfId="6260" xr:uid="{00BDF592-F8ED-4918-8803-E44F81D1262F}"/>
    <cellStyle name="Normal 2 2 8 2 4 2 2" xfId="25844" xr:uid="{DAE43E84-2D15-410B-AAC9-BEFD8622CCD5}"/>
    <cellStyle name="Normal 2 2 8 2 4 2 3" xfId="15829" xr:uid="{A867CFCC-A18F-4100-8B17-18C1AF35D78F}"/>
    <cellStyle name="Normal 2 2 8 2 4 3" xfId="8282" xr:uid="{B9C08851-865A-4B86-A777-1121A9A65835}"/>
    <cellStyle name="Normal 2 2 8 2 4 3 2" xfId="18662" xr:uid="{96E36747-C293-4AED-A379-63C7E2ED0EB0}"/>
    <cellStyle name="Normal 2 2 8 2 4 4" xfId="11115" xr:uid="{C12C189B-1E98-4A23-B57A-DBAEE45CEB38}"/>
    <cellStyle name="Normal 2 2 8 2 4 4 2" xfId="21495" xr:uid="{D35EE70B-DE62-448F-BC2A-483C0629E5A9}"/>
    <cellStyle name="Normal 2 2 8 2 4 5" xfId="23811" xr:uid="{BC432C4B-B5D4-45F1-A098-40E096DB7C08}"/>
    <cellStyle name="Normal 2 2 8 2 4 6" xfId="13743" xr:uid="{DCA3EA7E-3623-4E6F-9B7D-414E8CFE2DEB}"/>
    <cellStyle name="Normal 2 2 8 2 5" xfId="2607" xr:uid="{00000000-0005-0000-0000-00004E040000}"/>
    <cellStyle name="Normal 2 2 8 2 5 2" xfId="5871" xr:uid="{2158CB03-382E-4154-84CF-297635431937}"/>
    <cellStyle name="Normal 2 2 8 2 5 2 2" xfId="26863" xr:uid="{8D95AE1F-7280-46BC-910E-DCA5B1645248}"/>
    <cellStyle name="Normal 2 2 8 2 5 2 3" xfId="15279" xr:uid="{3939FE5E-D725-4F1D-9D71-725A3C5C4C3B}"/>
    <cellStyle name="Normal 2 2 8 2 5 3" xfId="7732" xr:uid="{F4FC430F-0F3A-4A14-9461-867A83D045E9}"/>
    <cellStyle name="Normal 2 2 8 2 5 3 2" xfId="18112" xr:uid="{94929340-B51F-48CD-AD23-3E649F9F02D2}"/>
    <cellStyle name="Normal 2 2 8 2 5 4" xfId="10565" xr:uid="{2D5F3208-AE2B-49D3-BBF3-28D50CE40CF4}"/>
    <cellStyle name="Normal 2 2 8 2 5 4 2" xfId="20945" xr:uid="{8E647BA0-58F9-44E3-8560-D7245A82E6F3}"/>
    <cellStyle name="Normal 2 2 8 2 5 5" xfId="22796" xr:uid="{AC31583B-A675-4131-AD03-A29CA722448A}"/>
    <cellStyle name="Normal 2 2 8 2 5 6" xfId="12995" xr:uid="{4C44059D-138B-42F6-A4E1-87AAD4C2938A}"/>
    <cellStyle name="Normal 2 2 8 2 6" xfId="2331" xr:uid="{00000000-0005-0000-0000-000049040000}"/>
    <cellStyle name="Normal 2 2 8 2 6 2" xfId="7458" xr:uid="{3AA901C1-0822-4B28-A516-503B037C2030}"/>
    <cellStyle name="Normal 2 2 8 2 6 2 2" xfId="17838" xr:uid="{F2220739-898B-4866-A055-C32C8E328486}"/>
    <cellStyle name="Normal 2 2 8 2 6 3" xfId="10291" xr:uid="{9D4856D8-5F64-40B9-A821-52A1A4F7F348}"/>
    <cellStyle name="Normal 2 2 8 2 6 3 2" xfId="20671" xr:uid="{3CD42492-4DA1-4141-8AC7-40E799C5F97D}"/>
    <cellStyle name="Normal 2 2 8 2 6 4" xfId="24020" xr:uid="{088F61CA-E37A-4075-BA0A-E940FF2C1253}"/>
    <cellStyle name="Normal 2 2 8 2 6 5" xfId="15005" xr:uid="{3F02CA74-B058-44D3-9E13-ECAE3FFA3E36}"/>
    <cellStyle name="Normal 2 2 8 2 7" xfId="3846" xr:uid="{6A49327A-3862-4542-9177-0AF47BCAA334}"/>
    <cellStyle name="Normal 2 2 8 2 7 2" xfId="8679" xr:uid="{BB11D339-3294-4E5E-93BC-363044C6AD61}"/>
    <cellStyle name="Normal 2 2 8 2 7 2 2" xfId="19059" xr:uid="{672ACB02-E131-4912-A65A-C985E34D56FB}"/>
    <cellStyle name="Normal 2 2 8 2 7 3" xfId="11512" xr:uid="{3433FEE8-69AE-4718-B7A5-DE65C3900C01}"/>
    <cellStyle name="Normal 2 2 8 2 7 3 2" xfId="21892" xr:uid="{688BBCCB-3380-47C5-B0BC-470EC18C4240}"/>
    <cellStyle name="Normal 2 2 8 2 7 4" xfId="16226" xr:uid="{AB074805-6BDA-41A1-B685-E4E896C027AC}"/>
    <cellStyle name="Normal 2 2 8 2 8" xfId="5128" xr:uid="{2EF62492-BFF2-4C41-ADBB-8135D3993D9D}"/>
    <cellStyle name="Normal 2 2 8 2 8 2" xfId="14425" xr:uid="{3544151C-8FE4-4BC6-A82E-019C0F7B9799}"/>
    <cellStyle name="Normal 2 2 8 2 9" xfId="6878" xr:uid="{5748C84E-41B0-4273-98C8-35E79BD84EF0}"/>
    <cellStyle name="Normal 2 2 8 2 9 2" xfId="17258" xr:uid="{14684CC9-A457-441B-B6A9-3F9C63964AC6}"/>
    <cellStyle name="Normal 2 2 8 3" xfId="777" xr:uid="{00000000-0005-0000-0000-0000B5040000}"/>
    <cellStyle name="Normal 2 2 8 3 2" xfId="3205" xr:uid="{00000000-0005-0000-0000-000050040000}"/>
    <cellStyle name="Normal 2 2 8 3 2 2" xfId="6263" xr:uid="{484994DE-EA3F-48CE-8C82-D9A34BD5D050}"/>
    <cellStyle name="Normal 2 2 8 3 2 2 2" xfId="25497" xr:uid="{9976E747-9C6D-4AA6-B81C-9C316A07E5F6}"/>
    <cellStyle name="Normal 2 2 8 3 2 2 3" xfId="26969" xr:uid="{F603F650-3DB7-4DA7-93A3-8D9FE2123AFF}"/>
    <cellStyle name="Normal 2 2 8 3 2 2 4" xfId="15832" xr:uid="{BFE0CFD8-BEAB-47DA-9195-84B09ED06AAE}"/>
    <cellStyle name="Normal 2 2 8 3 2 3" xfId="8285" xr:uid="{51A4D7D6-C0D2-43D5-85D4-EA446260D201}"/>
    <cellStyle name="Normal 2 2 8 3 2 3 2" xfId="28883" xr:uid="{4215C2A4-6596-45F2-BD61-68A9C65B0F2D}"/>
    <cellStyle name="Normal 2 2 8 3 2 3 3" xfId="18665" xr:uid="{A3A2E13C-311D-4FE2-A204-3EAFFDBE5612}"/>
    <cellStyle name="Normal 2 2 8 3 2 4" xfId="11118" xr:uid="{FFA795C0-AD39-4FE5-B0D8-5A19308E89B3}"/>
    <cellStyle name="Normal 2 2 8 3 2 4 2" xfId="21498" xr:uid="{F4A5942B-C24E-41C1-90FC-536AA55614DF}"/>
    <cellStyle name="Normal 2 2 8 3 2 5" xfId="24116" xr:uid="{E0E67E6E-E546-40B5-96DB-A817EB89A89D}"/>
    <cellStyle name="Normal 2 2 8 3 2 6" xfId="13746" xr:uid="{9D2CA8CC-2B5E-413C-ACCD-4099D1B875B7}"/>
    <cellStyle name="Normal 2 2 8 3 3" xfId="2736" xr:uid="{00000000-0005-0000-0000-000051040000}"/>
    <cellStyle name="Normal 2 2 8 3 3 2" xfId="5954" xr:uid="{630E4BC0-EF5B-4545-9D87-3B4644C75384}"/>
    <cellStyle name="Normal 2 2 8 3 3 2 2" xfId="28086" xr:uid="{3ED1D39F-0F11-4148-A98E-A4210E6D00B2}"/>
    <cellStyle name="Normal 2 2 8 3 3 2 3" xfId="15407" xr:uid="{3119C0F1-0AA0-4FE4-9F46-261DFD366530}"/>
    <cellStyle name="Normal 2 2 8 3 3 3" xfId="7860" xr:uid="{A467FD2F-47A1-4B7C-8683-284542929F18}"/>
    <cellStyle name="Normal 2 2 8 3 3 3 2" xfId="18240" xr:uid="{E44A229C-2533-411A-B532-D794FAC320EF}"/>
    <cellStyle name="Normal 2 2 8 3 3 4" xfId="10693" xr:uid="{63E92958-F63F-4843-AEE9-D7553DC9EA1E}"/>
    <cellStyle name="Normal 2 2 8 3 3 4 2" xfId="21073" xr:uid="{7F2A1A78-DFE7-441B-BBCE-B8B4C2514206}"/>
    <cellStyle name="Normal 2 2 8 3 3 5" xfId="22901" xr:uid="{2BEF5312-252E-4369-A6B3-169E222B0AFC}"/>
    <cellStyle name="Normal 2 2 8 3 3 6" xfId="13172" xr:uid="{2B192A59-C2D0-420D-A594-224E758F4C75}"/>
    <cellStyle name="Normal 2 2 8 3 4" xfId="4165" xr:uid="{5BEFE4C8-65F9-485E-B282-F87ACA3FCC55}"/>
    <cellStyle name="Normal 2 2 8 3 4 2" xfId="8937" xr:uid="{88DADD39-5568-426E-8F44-EA1914AAAE4C}"/>
    <cellStyle name="Normal 2 2 8 3 4 2 2" xfId="29032" xr:uid="{931954E9-0975-4F47-819C-F66340C1D0B8}"/>
    <cellStyle name="Normal 2 2 8 3 4 2 3" xfId="19317" xr:uid="{450B9D57-B6DD-4AE9-9E87-F372C2B4131E}"/>
    <cellStyle name="Normal 2 2 8 3 4 3" xfId="11770" xr:uid="{ACA7C7BB-0011-479E-9B26-D5F22ED0AB35}"/>
    <cellStyle name="Normal 2 2 8 3 4 3 2" xfId="22150" xr:uid="{E6618A83-CE86-4EB8-8D89-E3E1E39BD214}"/>
    <cellStyle name="Normal 2 2 8 3 4 4" xfId="25100" xr:uid="{97A2201C-2CB2-44A7-8D68-B368E0DE0280}"/>
    <cellStyle name="Normal 2 2 8 3 4 5" xfId="16484" xr:uid="{7A385FD1-0DF7-400E-B11A-8C7175A257A8}"/>
    <cellStyle name="Normal 2 2 8 3 5" xfId="5130" xr:uid="{DF114792-7895-4047-A09B-5C89DDFA98E8}"/>
    <cellStyle name="Normal 2 2 8 3 5 2" xfId="27899" xr:uid="{B9481CD4-049F-44F9-8FAD-4606DF390BA1}"/>
    <cellStyle name="Normal 2 2 8 3 5 3" xfId="14427" xr:uid="{4A0890B8-7A3F-4CBD-9460-A2FA5E09DC94}"/>
    <cellStyle name="Normal 2 2 8 3 6" xfId="6880" xr:uid="{006F0DA1-1F6A-4EB7-976E-B973796EA551}"/>
    <cellStyle name="Normal 2 2 8 3 6 2" xfId="17260" xr:uid="{B29809A2-92CE-42F6-AFC4-1DAEDBBB71C8}"/>
    <cellStyle name="Normal 2 2 8 3 7" xfId="9713" xr:uid="{523ADCC1-833D-4334-B19D-A371030594A8}"/>
    <cellStyle name="Normal 2 2 8 3 7 2" xfId="20093" xr:uid="{739A1ED2-858E-4703-9DBA-85B29C923FE6}"/>
    <cellStyle name="Normal 2 2 8 3 8" xfId="25340" xr:uid="{6817A934-B529-48A1-90A1-7FD175FC2BE1}"/>
    <cellStyle name="Normal 2 2 8 3 9" xfId="12723" xr:uid="{8FEAC656-B6C6-4CE5-9B2C-A216EF72EB2B}"/>
    <cellStyle name="Normal 2 2 8 4" xfId="778" xr:uid="{00000000-0005-0000-0000-0000B6040000}"/>
    <cellStyle name="Normal 2 2 8 4 2" xfId="4475" xr:uid="{23BDA9D2-ED53-4349-B69E-777DC5DF5162}"/>
    <cellStyle name="Normal 2 2 8 4 2 2" xfId="9247" xr:uid="{A430A709-9030-4D73-931E-6F1256FBFA5F}"/>
    <cellStyle name="Normal 2 2 8 4 2 2 2" xfId="29236" xr:uid="{FE0170C3-C567-4A19-90EC-BC3BF21B4053}"/>
    <cellStyle name="Normal 2 2 8 4 2 2 3" xfId="19627" xr:uid="{8A65A7C9-A81D-4D59-8579-1E0BE15BDC7F}"/>
    <cellStyle name="Normal 2 2 8 4 2 3" xfId="12080" xr:uid="{2C09DC46-EBCE-4EAD-9D05-A84B236A22BC}"/>
    <cellStyle name="Normal 2 2 8 4 2 3 2" xfId="22460" xr:uid="{BC6D3A13-4A3C-4C92-AD0E-D9041AFABFFD}"/>
    <cellStyle name="Normal 2 2 8 4 2 4" xfId="24008" xr:uid="{5BDC0F6B-7EC9-4C60-8E23-4C4B54326329}"/>
    <cellStyle name="Normal 2 2 8 4 2 5" xfId="16794" xr:uid="{DFCF66E1-A4F1-4112-81A5-CDB9EDB5CF76}"/>
    <cellStyle name="Normal 2 2 8 4 3" xfId="5131" xr:uid="{F3526898-48F3-4DF9-8404-73791E45C928}"/>
    <cellStyle name="Normal 2 2 8 4 3 2" xfId="27670" xr:uid="{EF851C49-3683-4A11-B429-91D97E1FFACD}"/>
    <cellStyle name="Normal 2 2 8 4 3 3" xfId="14428" xr:uid="{E4474A2B-0F25-46BF-A33D-99CF2CD4B427}"/>
    <cellStyle name="Normal 2 2 8 4 4" xfId="6881" xr:uid="{75BE2C8F-B81B-47B1-BDB3-D934D63BF284}"/>
    <cellStyle name="Normal 2 2 8 4 4 2" xfId="17261" xr:uid="{3FBF1AF6-C024-4907-9467-995093BCB152}"/>
    <cellStyle name="Normal 2 2 8 4 5" xfId="9714" xr:uid="{9CA60E50-95F0-457D-B2B2-90F19A50F42C}"/>
    <cellStyle name="Normal 2 2 8 4 5 2" xfId="20094" xr:uid="{B48ECCE5-EABA-47C4-9D81-1577B95F8B10}"/>
    <cellStyle name="Normal 2 2 8 4 6" xfId="25571" xr:uid="{C3C4FC47-04A1-486C-A819-560E0366EFFB}"/>
    <cellStyle name="Normal 2 2 8 4 7" xfId="13747" xr:uid="{214523F0-F79D-4E0E-AB98-B5BD239E6C92}"/>
    <cellStyle name="Normal 2 2 8 5" xfId="2906" xr:uid="{00000000-0005-0000-0000-000053040000}"/>
    <cellStyle name="Normal 2 2 8 5 2" xfId="6092" xr:uid="{952333CD-1997-451D-B5B4-0329D188E463}"/>
    <cellStyle name="Normal 2 2 8 5 2 2" xfId="25577" xr:uid="{9BCEEE65-749B-4CC7-B67C-E8F68C6566ED}"/>
    <cellStyle name="Normal 2 2 8 5 2 3" xfId="26448" xr:uid="{0798626E-CF20-4BC8-9D44-05437B812187}"/>
    <cellStyle name="Normal 2 2 8 5 2 4" xfId="15570" xr:uid="{18D8CE0C-EE8E-4AB8-9BCA-D61138A49C27}"/>
    <cellStyle name="Normal 2 2 8 5 3" xfId="8023" xr:uid="{4203C75B-DE85-46BC-86BC-235759C26623}"/>
    <cellStyle name="Normal 2 2 8 5 3 2" xfId="28285" xr:uid="{E662AAA6-F64B-4AC7-ABDC-FD3D8E15A290}"/>
    <cellStyle name="Normal 2 2 8 5 3 3" xfId="18403" xr:uid="{2FB01AE0-AB01-4030-A7AE-3E2E87BE285A}"/>
    <cellStyle name="Normal 2 2 8 5 4" xfId="10856" xr:uid="{5BB1F46D-F728-4577-802D-CD54DA757535}"/>
    <cellStyle name="Normal 2 2 8 5 4 2" xfId="21236" xr:uid="{384F825B-9BAD-4D46-95F0-B1EF9954096F}"/>
    <cellStyle name="Normal 2 2 8 5 5" xfId="24802" xr:uid="{F3F1FDEC-803E-48B4-B1BA-8CEF00F46516}"/>
    <cellStyle name="Normal 2 2 8 5 6" xfId="13421" xr:uid="{3BA5AAFB-C29D-4A8D-A6E7-757B717E2996}"/>
    <cellStyle name="Normal 2 2 8 6" xfId="2444" xr:uid="{00000000-0005-0000-0000-000054040000}"/>
    <cellStyle name="Normal 2 2 8 6 2" xfId="5738" xr:uid="{E9BCFC5C-B62C-4AF1-BF11-ABED759D9FD3}"/>
    <cellStyle name="Normal 2 2 8 6 2 2" xfId="27912" xr:uid="{0F7401AA-714A-4AD5-8BCE-9097A8986672}"/>
    <cellStyle name="Normal 2 2 8 6 2 3" xfId="15116" xr:uid="{F3005ED3-45F8-42C1-BA77-602BD6E137DB}"/>
    <cellStyle name="Normal 2 2 8 6 3" xfId="7569" xr:uid="{D5C48443-90AD-454C-B59E-E5B65C07939A}"/>
    <cellStyle name="Normal 2 2 8 6 3 2" xfId="17949" xr:uid="{BD90E231-7C68-4E37-843E-66F5CAB6AE18}"/>
    <cellStyle name="Normal 2 2 8 6 4" xfId="10402" xr:uid="{6EA69504-F204-479D-A39A-E6F34DF9241D}"/>
    <cellStyle name="Normal 2 2 8 6 4 2" xfId="20782" xr:uid="{A7F8F2AA-D002-4607-95BA-5E8299AA55D2}"/>
    <cellStyle name="Normal 2 2 8 6 5" xfId="25202" xr:uid="{D9E389A6-396A-4E3F-9DEA-7897E5272595}"/>
    <cellStyle name="Normal 2 2 8 6 6" xfId="12832" xr:uid="{FF9A46F1-35C8-42ED-A497-DE2EF276B3E4}"/>
    <cellStyle name="Normal 2 2 8 7" xfId="2198" xr:uid="{00000000-0005-0000-0000-000048040000}"/>
    <cellStyle name="Normal 2 2 8 7 2" xfId="7325" xr:uid="{D85EF949-3C70-47EF-B65A-4C5DBC4DD7B5}"/>
    <cellStyle name="Normal 2 2 8 7 2 2" xfId="17705" xr:uid="{75D37252-83E1-4A0D-A79C-E95D2B69B793}"/>
    <cellStyle name="Normal 2 2 8 7 3" xfId="10158" xr:uid="{F1735CAE-42FF-41C1-B3C3-126962AC2A07}"/>
    <cellStyle name="Normal 2 2 8 7 3 2" xfId="20538" xr:uid="{22960B3F-28FD-4363-971A-875522B02B42}"/>
    <cellStyle name="Normal 2 2 8 7 4" xfId="24598" xr:uid="{7B1E0F3F-CD25-4957-9A3B-FDE8916C9ABD}"/>
    <cellStyle name="Normal 2 2 8 7 5" xfId="14872" xr:uid="{A4A7B8B0-6650-46BF-B2CD-174DE0FD4DF1}"/>
    <cellStyle name="Normal 2 2 8 8" xfId="3938" xr:uid="{F0D2F1BA-6686-4BD2-8B00-9C5B4152FFF3}"/>
    <cellStyle name="Normal 2 2 8 8 2" xfId="8770" xr:uid="{E86560AA-205E-4CB0-83FA-BC5AE68807E1}"/>
    <cellStyle name="Normal 2 2 8 8 2 2" xfId="19150" xr:uid="{1BE94ADB-47AE-488A-963C-DC2CFC9A2D22}"/>
    <cellStyle name="Normal 2 2 8 8 3" xfId="11603" xr:uid="{0EE6E029-C429-4F97-9A60-6EA0B1E233F9}"/>
    <cellStyle name="Normal 2 2 8 8 3 2" xfId="21983" xr:uid="{3A61CA5C-FBEA-4117-8B05-A2BCEA84654F}"/>
    <cellStyle name="Normal 2 2 8 8 4" xfId="16317" xr:uid="{9B61399F-58E1-476A-8D09-F6DF2C240B97}"/>
    <cellStyle name="Normal 2 2 8 9" xfId="5127" xr:uid="{AFB99C95-C598-4EA2-9FB4-024508388830}"/>
    <cellStyle name="Normal 2 2 8 9 2" xfId="14424" xr:uid="{49926844-9CD6-4BD1-B4F1-0E389511F9FA}"/>
    <cellStyle name="Normal 2 2 9" xfId="779" xr:uid="{00000000-0005-0000-0000-0000B7040000}"/>
    <cellStyle name="Normal 2 2 9 10" xfId="6882" xr:uid="{9470EB72-2386-4B86-91E6-E05808CABDF5}"/>
    <cellStyle name="Normal 2 2 9 10 2" xfId="17262" xr:uid="{0406A4A9-3F21-4A6D-B4C2-EACED8BB6547}"/>
    <cellStyle name="Normal 2 2 9 11" xfId="9715" xr:uid="{061A5E10-5555-4F28-9AC9-94E834304F13}"/>
    <cellStyle name="Normal 2 2 9 11 2" xfId="20095" xr:uid="{A73D8FA9-A391-4E0A-9219-4562B915C3A6}"/>
    <cellStyle name="Normal 2 2 9 12" xfId="24268" xr:uid="{576E34F2-41CA-4EC4-9637-C7972AE06340}"/>
    <cellStyle name="Normal 2 2 9 13" xfId="12492" xr:uid="{BE251780-240B-47C4-856F-C93BB4A507BB}"/>
    <cellStyle name="Normal 2 2 9 2" xfId="780" xr:uid="{00000000-0005-0000-0000-0000B8040000}"/>
    <cellStyle name="Normal 2 2 9 2 10" xfId="9716" xr:uid="{9E681807-C68B-4FBE-99F0-064EE2656431}"/>
    <cellStyle name="Normal 2 2 9 2 10 2" xfId="20096" xr:uid="{95F5432A-DAC5-4D6B-8FC3-4F0600FFE167}"/>
    <cellStyle name="Normal 2 2 9 2 11" xfId="23805" xr:uid="{1D4A964E-C193-439C-B645-B41327DCAC5C}"/>
    <cellStyle name="Normal 2 2 9 2 12" xfId="12566" xr:uid="{5103DF43-BA24-449F-821F-DEA8A2E961E7}"/>
    <cellStyle name="Normal 2 2 9 2 2" xfId="781" xr:uid="{00000000-0005-0000-0000-0000B9040000}"/>
    <cellStyle name="Normal 2 2 9 2 2 2" xfId="3207" xr:uid="{00000000-0005-0000-0000-000058040000}"/>
    <cellStyle name="Normal 2 2 9 2 2 2 2" xfId="6265" xr:uid="{CF3152DB-770F-43EC-913C-9EB2F0E41063}"/>
    <cellStyle name="Normal 2 2 9 2 2 2 2 2" xfId="26403" xr:uid="{DF5D3DBE-5DE8-4296-A978-1DD56F3E6130}"/>
    <cellStyle name="Normal 2 2 9 2 2 2 2 3" xfId="27982" xr:uid="{82082B94-4B03-46CB-8C29-9DF3679ECD89}"/>
    <cellStyle name="Normal 2 2 9 2 2 2 2 4" xfId="15834" xr:uid="{C84AE5A3-2FF2-45BD-8FA8-B81035ADD3C3}"/>
    <cellStyle name="Normal 2 2 9 2 2 2 3" xfId="8287" xr:uid="{4E1BFC36-4777-4CFA-9000-5F493A9B9C32}"/>
    <cellStyle name="Normal 2 2 9 2 2 2 3 2" xfId="28884" xr:uid="{78D73DCD-3430-4D21-9750-4D4249182F9C}"/>
    <cellStyle name="Normal 2 2 9 2 2 2 3 3" xfId="18667" xr:uid="{AA1AC361-BE25-4307-81F7-8CFE1A04DE6D}"/>
    <cellStyle name="Normal 2 2 9 2 2 2 4" xfId="11120" xr:uid="{AEF4FE3B-C95F-42B9-8AD5-B6CBA088BC6C}"/>
    <cellStyle name="Normal 2 2 9 2 2 2 4 2" xfId="21500" xr:uid="{CDB27520-57CF-49F2-B491-C3AE991B0A83}"/>
    <cellStyle name="Normal 2 2 9 2 2 2 5" xfId="23838" xr:uid="{492BC03A-330C-4840-9954-8DC957DA99DF}"/>
    <cellStyle name="Normal 2 2 9 2 2 2 6" xfId="13749" xr:uid="{F8472CF7-1736-4327-BE85-EA0E191F5730}"/>
    <cellStyle name="Normal 2 2 9 2 2 3" xfId="4303" xr:uid="{9401B11B-BB1E-4CF5-AE56-1E44FA58A16C}"/>
    <cellStyle name="Normal 2 2 9 2 2 3 2" xfId="9075" xr:uid="{5C8F50C3-A43D-4C93-B8AF-61CEBCF4DB99}"/>
    <cellStyle name="Normal 2 2 9 2 2 3 2 2" xfId="29118" xr:uid="{C2DD29F2-66A8-4EC5-AB8A-16B99FA9B9ED}"/>
    <cellStyle name="Normal 2 2 9 2 2 3 2 3" xfId="19455" xr:uid="{79B7CCD1-7278-4A7A-8179-A8A045ADCAAB}"/>
    <cellStyle name="Normal 2 2 9 2 2 3 3" xfId="11908" xr:uid="{D0DF9D12-E17B-4F5A-BF29-D40A46057F9C}"/>
    <cellStyle name="Normal 2 2 9 2 2 3 3 2" xfId="22288" xr:uid="{CAA96B49-6C44-4F06-A5FE-8A23ADE9C980}"/>
    <cellStyle name="Normal 2 2 9 2 2 3 4" xfId="23633" xr:uid="{F3ABB695-C29C-4D78-A2D6-2DB57854EF8E}"/>
    <cellStyle name="Normal 2 2 9 2 2 3 5" xfId="16622" xr:uid="{E8E63A6F-3BAC-4660-B702-4D531F68A43E}"/>
    <cellStyle name="Normal 2 2 9 2 2 4" xfId="5134" xr:uid="{245F6AA6-DEC7-4A7D-84D7-8ABF8C2349C1}"/>
    <cellStyle name="Normal 2 2 9 2 2 4 2" xfId="27625" xr:uid="{FA3F526F-2E22-4801-B38D-2ED231AE2E20}"/>
    <cellStyle name="Normal 2 2 9 2 2 4 3" xfId="14431" xr:uid="{2F23C46D-A3CA-4D0F-800A-1226486D3253}"/>
    <cellStyle name="Normal 2 2 9 2 2 5" xfId="6884" xr:uid="{FD726A48-6A26-4D62-9404-44B64235AA13}"/>
    <cellStyle name="Normal 2 2 9 2 2 5 2" xfId="17264" xr:uid="{5368F018-9882-4B32-AE60-CE0BBB909D46}"/>
    <cellStyle name="Normal 2 2 9 2 2 6" xfId="9717" xr:uid="{076D8BDE-5640-4795-B9E1-DFFA6C399710}"/>
    <cellStyle name="Normal 2 2 9 2 2 6 2" xfId="20097" xr:uid="{1898430F-ED98-427B-A436-7A1B3FE55DCB}"/>
    <cellStyle name="Normal 2 2 9 2 2 7" xfId="24876" xr:uid="{ABAD304C-203D-480C-930A-2F320F0AE843}"/>
    <cellStyle name="Normal 2 2 9 2 2 8" xfId="13175" xr:uid="{47594634-4882-45D2-9BD7-3099E5F1DBEF}"/>
    <cellStyle name="Normal 2 2 9 2 3" xfId="3208" xr:uid="{00000000-0005-0000-0000-000059040000}"/>
    <cellStyle name="Normal 2 2 9 2 3 2" xfId="4476" xr:uid="{8313F3DA-C79F-47A8-BB2A-50CF42D7C8C4}"/>
    <cellStyle name="Normal 2 2 9 2 3 2 2" xfId="9248" xr:uid="{E80E53B4-F3BC-4E22-8BFF-E897CF71AE85}"/>
    <cellStyle name="Normal 2 2 9 2 3 2 2 2" xfId="29237" xr:uid="{A2775098-798B-4AF1-A49C-4B092072D779}"/>
    <cellStyle name="Normal 2 2 9 2 3 2 2 3" xfId="19628" xr:uid="{6284DB13-70E0-403F-91AB-03B380222EBE}"/>
    <cellStyle name="Normal 2 2 9 2 3 2 3" xfId="12081" xr:uid="{FBFDF926-98EA-4AB2-A005-7C70A517C4ED}"/>
    <cellStyle name="Normal 2 2 9 2 3 2 3 2" xfId="22461" xr:uid="{AA14FF73-9E8D-4075-8026-A6A75AC2FF57}"/>
    <cellStyle name="Normal 2 2 9 2 3 2 4" xfId="25607" xr:uid="{93448F87-B803-4E54-A303-8B16EC582DD4}"/>
    <cellStyle name="Normal 2 2 9 2 3 2 5" xfId="16795" xr:uid="{81148CBE-F74A-42AB-A8A2-C2F527673A7B}"/>
    <cellStyle name="Normal 2 2 9 2 3 3" xfId="6266" xr:uid="{CCF43E88-38B9-4FCB-8157-32E2C015215D}"/>
    <cellStyle name="Normal 2 2 9 2 3 3 2" xfId="28286" xr:uid="{AC69E698-AD42-41CF-A493-E1563D085FB5}"/>
    <cellStyle name="Normal 2 2 9 2 3 3 3" xfId="15835" xr:uid="{1E12F699-81BA-43F6-9706-99F09B5E50A5}"/>
    <cellStyle name="Normal 2 2 9 2 3 4" xfId="8288" xr:uid="{3FBBF1CE-6BB3-4F39-AA5A-E5404AB6B76F}"/>
    <cellStyle name="Normal 2 2 9 2 3 4 2" xfId="18668" xr:uid="{EDBE740C-B9E0-4BF7-9035-3A660E1C688E}"/>
    <cellStyle name="Normal 2 2 9 2 3 5" xfId="11121" xr:uid="{D763E040-5FB4-4BA3-B799-6E0881D4CF59}"/>
    <cellStyle name="Normal 2 2 9 2 3 5 2" xfId="21501" xr:uid="{F3FFCCF0-518B-4E63-AB60-2F210EB17F47}"/>
    <cellStyle name="Normal 2 2 9 2 3 6" xfId="25383" xr:uid="{D9145492-127B-4B29-9909-8A59F19CF7CC}"/>
    <cellStyle name="Normal 2 2 9 2 3 7" xfId="13750" xr:uid="{35DC49CF-F7A0-4AD2-8F17-4913E8F088D1}"/>
    <cellStyle name="Normal 2 2 9 2 4" xfId="3206" xr:uid="{00000000-0005-0000-0000-00005A040000}"/>
    <cellStyle name="Normal 2 2 9 2 4 2" xfId="6264" xr:uid="{B7B4F429-72CC-4B01-A5F8-0C529335D655}"/>
    <cellStyle name="Normal 2 2 9 2 4 2 2" xfId="26783" xr:uid="{93E16350-F3BF-4D34-89D7-B9D07719EDD8}"/>
    <cellStyle name="Normal 2 2 9 2 4 2 3" xfId="15833" xr:uid="{D9C9F4E9-2D24-44EB-8BF5-15AD6CFAD07C}"/>
    <cellStyle name="Normal 2 2 9 2 4 3" xfId="8286" xr:uid="{73AFDC4F-E0AB-47D1-B20B-42EEACB2E07F}"/>
    <cellStyle name="Normal 2 2 9 2 4 3 2" xfId="18666" xr:uid="{0C532E37-1A5A-4B9A-B1DB-D07EB8FE32FC}"/>
    <cellStyle name="Normal 2 2 9 2 4 4" xfId="11119" xr:uid="{0875B57E-E03B-40DF-BD59-83999B593E62}"/>
    <cellStyle name="Normal 2 2 9 2 4 4 2" xfId="21499" xr:uid="{D0B66FE5-F5AC-4D88-8ABE-A01FDD7357CE}"/>
    <cellStyle name="Normal 2 2 9 2 4 5" xfId="23669" xr:uid="{52BF81DB-1EBD-4F0A-8845-443421D17A5E}"/>
    <cellStyle name="Normal 2 2 9 2 4 6" xfId="13748" xr:uid="{C218FCF3-95CC-4C06-9930-9B7704114871}"/>
    <cellStyle name="Normal 2 2 9 2 5" xfId="2655" xr:uid="{00000000-0005-0000-0000-00005B040000}"/>
    <cellStyle name="Normal 2 2 9 2 5 2" xfId="5915" xr:uid="{066E98A4-22C7-47F3-8C73-5BDE60E6F5CC}"/>
    <cellStyle name="Normal 2 2 9 2 5 2 2" xfId="28736" xr:uid="{2E3A3116-6CEA-4E37-8B3C-9372A85B73FE}"/>
    <cellStyle name="Normal 2 2 9 2 5 2 3" xfId="15327" xr:uid="{41F1E94F-584B-401E-B971-FE84B3C2D3E5}"/>
    <cellStyle name="Normal 2 2 9 2 5 3" xfId="7780" xr:uid="{931D7A9D-DA69-409F-8D14-CCDF93E8054F}"/>
    <cellStyle name="Normal 2 2 9 2 5 3 2" xfId="18160" xr:uid="{B380321C-8933-4980-9F6A-632936970452}"/>
    <cellStyle name="Normal 2 2 9 2 5 4" xfId="10613" xr:uid="{1B722676-E96F-4773-9FA7-78CE58CC446D}"/>
    <cellStyle name="Normal 2 2 9 2 5 4 2" xfId="20993" xr:uid="{15F1E175-287D-4154-B9DD-670FCF6D7170}"/>
    <cellStyle name="Normal 2 2 9 2 5 5" xfId="25108" xr:uid="{8B2AB8DF-A85E-42E0-8C01-CFAA26ABAD33}"/>
    <cellStyle name="Normal 2 2 9 2 5 6" xfId="13057" xr:uid="{DECB8372-EBEB-47DE-B3E9-29BACCC4346E}"/>
    <cellStyle name="Normal 2 2 9 2 6" xfId="2332" xr:uid="{00000000-0005-0000-0000-000056040000}"/>
    <cellStyle name="Normal 2 2 9 2 6 2" xfId="7459" xr:uid="{095F9ACA-1967-40DC-B76C-2E3068C34CEB}"/>
    <cellStyle name="Normal 2 2 9 2 6 2 2" xfId="17839" xr:uid="{E3132ED5-29A5-48BD-B9B1-3AF52FF49E93}"/>
    <cellStyle name="Normal 2 2 9 2 6 3" xfId="10292" xr:uid="{87F02579-74E7-4385-9A4A-08874974ACC2}"/>
    <cellStyle name="Normal 2 2 9 2 6 3 2" xfId="20672" xr:uid="{CDC89989-730D-42AB-93F0-D15E3FC232FB}"/>
    <cellStyle name="Normal 2 2 9 2 6 4" xfId="25506" xr:uid="{5ACC0668-A923-448C-A5F6-663164FD47CA}"/>
    <cellStyle name="Normal 2 2 9 2 6 5" xfId="15006" xr:uid="{2180B468-4F25-4079-806A-377A4FC24D79}"/>
    <cellStyle name="Normal 2 2 9 2 7" xfId="3847" xr:uid="{0F918769-EAD0-4AAC-89D1-AFD5A0859225}"/>
    <cellStyle name="Normal 2 2 9 2 7 2" xfId="8680" xr:uid="{17702334-6F58-4D1D-8F76-392FB67189FE}"/>
    <cellStyle name="Normal 2 2 9 2 7 2 2" xfId="19060" xr:uid="{E83FBBA5-B865-4F29-AED3-4279815F43B1}"/>
    <cellStyle name="Normal 2 2 9 2 7 3" xfId="11513" xr:uid="{A06F4A4B-CFB1-4587-BC27-6B7C366A5C70}"/>
    <cellStyle name="Normal 2 2 9 2 7 3 2" xfId="21893" xr:uid="{4F8D077A-8920-4403-A492-65E04ABDEB8B}"/>
    <cellStyle name="Normal 2 2 9 2 7 4" xfId="16227" xr:uid="{915258C8-FFAE-4D71-A04E-FA609227AEAA}"/>
    <cellStyle name="Normal 2 2 9 2 8" xfId="5133" xr:uid="{CB51AE57-2149-4880-9609-D38187E012F9}"/>
    <cellStyle name="Normal 2 2 9 2 8 2" xfId="14430" xr:uid="{8A864F12-A3AA-4C15-83D8-8C9A59A52F33}"/>
    <cellStyle name="Normal 2 2 9 2 9" xfId="6883" xr:uid="{C467FDC2-4DB3-4A1D-9E21-AA019FB5FE93}"/>
    <cellStyle name="Normal 2 2 9 2 9 2" xfId="17263" xr:uid="{683B7DA7-1DCE-443A-B5D9-67FAD3561361}"/>
    <cellStyle name="Normal 2 2 9 3" xfId="782" xr:uid="{00000000-0005-0000-0000-0000BA040000}"/>
    <cellStyle name="Normal 2 2 9 3 2" xfId="3209" xr:uid="{00000000-0005-0000-0000-00005D040000}"/>
    <cellStyle name="Normal 2 2 9 3 2 2" xfId="6267" xr:uid="{2D39B0E6-DA01-474A-9F40-B5BCFAC53C15}"/>
    <cellStyle name="Normal 2 2 9 3 2 2 2" xfId="25384" xr:uid="{C4656239-B8BC-443D-853E-F056987458DC}"/>
    <cellStyle name="Normal 2 2 9 3 2 2 3" xfId="25859" xr:uid="{66097556-E49B-4F4C-8635-B96452D3A406}"/>
    <cellStyle name="Normal 2 2 9 3 2 2 4" xfId="15836" xr:uid="{5D12FDC6-4F4B-4742-80B9-35B01350A1F5}"/>
    <cellStyle name="Normal 2 2 9 3 2 3" xfId="8289" xr:uid="{C04C5994-F831-42BD-90BC-7748B06BE714}"/>
    <cellStyle name="Normal 2 2 9 3 2 3 2" xfId="28885" xr:uid="{B9B8D372-0877-44FD-830D-3BF7BDF9DD7F}"/>
    <cellStyle name="Normal 2 2 9 3 2 3 3" xfId="18669" xr:uid="{3DF00537-A76D-447F-855A-ED35DC09FE27}"/>
    <cellStyle name="Normal 2 2 9 3 2 4" xfId="11122" xr:uid="{71FCBC8A-BA68-40C6-AB05-C08B6BB06E3D}"/>
    <cellStyle name="Normal 2 2 9 3 2 4 2" xfId="21502" xr:uid="{07FAC4F6-9AA7-44B9-B5BC-E1D15A92E555}"/>
    <cellStyle name="Normal 2 2 9 3 2 5" xfId="24333" xr:uid="{D30AE943-4C2B-4A0A-B6D6-D40C34E2C1FC}"/>
    <cellStyle name="Normal 2 2 9 3 2 6" xfId="13751" xr:uid="{7F3501BC-CFB5-4D54-8025-838897D480A6}"/>
    <cellStyle name="Normal 2 2 9 3 3" xfId="2737" xr:uid="{00000000-0005-0000-0000-00005E040000}"/>
    <cellStyle name="Normal 2 2 9 3 3 2" xfId="5955" xr:uid="{CA157C0C-9946-47FB-8046-B4118CED5502}"/>
    <cellStyle name="Normal 2 2 9 3 3 2 2" xfId="27631" xr:uid="{0832856C-A4A1-46D5-A04B-C16C014805C7}"/>
    <cellStyle name="Normal 2 2 9 3 3 2 3" xfId="15408" xr:uid="{87F9BCF7-26E8-4CFE-AAE2-2AE359D46526}"/>
    <cellStyle name="Normal 2 2 9 3 3 3" xfId="7861" xr:uid="{6C8BC6E1-66F6-4088-9D06-12D6397B34CE}"/>
    <cellStyle name="Normal 2 2 9 3 3 3 2" xfId="18241" xr:uid="{C1AEDF79-5688-48D9-BB5F-4443F978B2D7}"/>
    <cellStyle name="Normal 2 2 9 3 3 4" xfId="10694" xr:uid="{1E554B85-7C58-4404-B8DA-DDFB13DA88CA}"/>
    <cellStyle name="Normal 2 2 9 3 3 4 2" xfId="21074" xr:uid="{398ED5F8-6BA0-4FA3-B54A-3D345AA9D874}"/>
    <cellStyle name="Normal 2 2 9 3 3 5" xfId="23532" xr:uid="{66FA9E7D-DB2A-42CB-9CC1-8544D5CCF801}"/>
    <cellStyle name="Normal 2 2 9 3 3 6" xfId="13174" xr:uid="{2F8F91B4-B11E-421A-A325-03EAD955C403}"/>
    <cellStyle name="Normal 2 2 9 3 4" xfId="4166" xr:uid="{FEB2FCC6-654F-434C-915F-516E367874F6}"/>
    <cellStyle name="Normal 2 2 9 3 4 2" xfId="8938" xr:uid="{A9821F10-8F72-4E8A-BDA2-3A2376E9360F}"/>
    <cellStyle name="Normal 2 2 9 3 4 2 2" xfId="29033" xr:uid="{1CB40375-5086-42D8-8885-66B42A40EFCF}"/>
    <cellStyle name="Normal 2 2 9 3 4 2 3" xfId="19318" xr:uid="{6D20E4E7-A0F4-465C-A2D5-52BB620504B2}"/>
    <cellStyle name="Normal 2 2 9 3 4 3" xfId="11771" xr:uid="{D87D4F8C-C2DF-4B10-BE47-9078CC604945}"/>
    <cellStyle name="Normal 2 2 9 3 4 3 2" xfId="22151" xr:uid="{11C94CFB-BF39-4075-9EA9-95DC12699D91}"/>
    <cellStyle name="Normal 2 2 9 3 4 4" xfId="24721" xr:uid="{0CAC1D0B-164D-4449-98BB-B0A088896CF1}"/>
    <cellStyle name="Normal 2 2 9 3 4 5" xfId="16485" xr:uid="{5EE6D20E-DD12-42B4-9D95-F43D84C6E645}"/>
    <cellStyle name="Normal 2 2 9 3 5" xfId="5135" xr:uid="{8F6503DE-4DD2-4276-8C13-F64470D91849}"/>
    <cellStyle name="Normal 2 2 9 3 5 2" xfId="27228" xr:uid="{1DB8C7D0-5465-403D-AA5E-C8B10D5727A7}"/>
    <cellStyle name="Normal 2 2 9 3 5 3" xfId="14432" xr:uid="{A5BEBA1A-0BAC-4895-BF49-67CD6C7D4BCE}"/>
    <cellStyle name="Normal 2 2 9 3 6" xfId="6885" xr:uid="{D51A0510-A5CA-4ACB-BD8C-0F4B9BC12523}"/>
    <cellStyle name="Normal 2 2 9 3 6 2" xfId="17265" xr:uid="{479A240C-41B7-436D-949C-CE5F0F19A676}"/>
    <cellStyle name="Normal 2 2 9 3 7" xfId="9718" xr:uid="{89CE7C24-6BF3-4902-ABB6-96B10B2FBB84}"/>
    <cellStyle name="Normal 2 2 9 3 7 2" xfId="20098" xr:uid="{11556F6B-9D61-475C-BEF8-37F48BB4F626}"/>
    <cellStyle name="Normal 2 2 9 3 8" xfId="22786" xr:uid="{9C66E7C5-1CD0-4DCF-A016-59965DFC2551}"/>
    <cellStyle name="Normal 2 2 9 3 9" xfId="12724" xr:uid="{FF18E998-1704-41C2-BBEA-6237A32D147E}"/>
    <cellStyle name="Normal 2 2 9 4" xfId="783" xr:uid="{00000000-0005-0000-0000-0000BB040000}"/>
    <cellStyle name="Normal 2 2 9 4 2" xfId="4477" xr:uid="{2362C482-E221-495B-A354-A7272537504C}"/>
    <cellStyle name="Normal 2 2 9 4 2 2" xfId="9249" xr:uid="{82B3185A-4D0E-48D1-B44F-6BC0DD3BAA10}"/>
    <cellStyle name="Normal 2 2 9 4 2 2 2" xfId="29238" xr:uid="{054C77C3-338F-4438-9C03-0948B3A815A7}"/>
    <cellStyle name="Normal 2 2 9 4 2 2 3" xfId="19629" xr:uid="{D973F2FA-31B8-4A99-9C9E-0B85E23657FB}"/>
    <cellStyle name="Normal 2 2 9 4 2 3" xfId="12082" xr:uid="{88842306-2D0F-47F7-A6B7-38FA18A8BE23}"/>
    <cellStyle name="Normal 2 2 9 4 2 3 2" xfId="22462" xr:uid="{617208F0-696B-428C-8DE5-F78444531BA4}"/>
    <cellStyle name="Normal 2 2 9 4 2 4" xfId="24533" xr:uid="{D0D79DD2-3E3D-4A7F-B862-6DF0B1F4B4DD}"/>
    <cellStyle name="Normal 2 2 9 4 2 5" xfId="16796" xr:uid="{DB8D4652-4D6D-4810-8B3D-5210F22E6A1C}"/>
    <cellStyle name="Normal 2 2 9 4 3" xfId="5136" xr:uid="{E9254D01-BFB0-402E-8D52-577A6300D105}"/>
    <cellStyle name="Normal 2 2 9 4 3 2" xfId="27865" xr:uid="{C90B883F-4BE4-4F2F-BC2A-CE93656741F3}"/>
    <cellStyle name="Normal 2 2 9 4 3 3" xfId="14433" xr:uid="{212F0685-2D21-4A1A-BFF9-C490BE9112DB}"/>
    <cellStyle name="Normal 2 2 9 4 4" xfId="6886" xr:uid="{D2E6984A-27CB-4F5F-926F-84B2AD048FF4}"/>
    <cellStyle name="Normal 2 2 9 4 4 2" xfId="17266" xr:uid="{9162E991-4889-41FF-BA25-F3773EA10E60}"/>
    <cellStyle name="Normal 2 2 9 4 5" xfId="9719" xr:uid="{7ADA9F6F-75BB-4559-B04B-0B2186D06BA4}"/>
    <cellStyle name="Normal 2 2 9 4 5 2" xfId="20099" xr:uid="{C6F61D03-9224-494C-9E9F-EA2D76108A8F}"/>
    <cellStyle name="Normal 2 2 9 4 6" xfId="23897" xr:uid="{6B65C735-A254-4FFA-81E7-3E81A6CB83CF}"/>
    <cellStyle name="Normal 2 2 9 4 7" xfId="13752" xr:uid="{CF41414D-EF66-49D0-89CA-717D1B7EFB5E}"/>
    <cellStyle name="Normal 2 2 9 5" xfId="2907" xr:uid="{00000000-0005-0000-0000-000060040000}"/>
    <cellStyle name="Normal 2 2 9 5 2" xfId="6093" xr:uid="{37308E7F-B354-4837-8AB8-6A00B87C44A8}"/>
    <cellStyle name="Normal 2 2 9 5 2 2" xfId="25631" xr:uid="{274D68A6-4AC9-4AE4-A5B5-F8EF1F0D5761}"/>
    <cellStyle name="Normal 2 2 9 5 2 3" xfId="26809" xr:uid="{0EF4F193-EFA2-4A8C-BE91-8711529663F0}"/>
    <cellStyle name="Normal 2 2 9 5 2 4" xfId="15571" xr:uid="{76171DE7-4B64-4499-B37F-8A00D8588858}"/>
    <cellStyle name="Normal 2 2 9 5 3" xfId="8024" xr:uid="{E5ABCE4A-2750-4DE7-8801-3C1797140E86}"/>
    <cellStyle name="Normal 2 2 9 5 3 2" xfId="26452" xr:uid="{B0CBD696-8FF6-45FA-BBB1-A52347B32FE1}"/>
    <cellStyle name="Normal 2 2 9 5 3 3" xfId="18404" xr:uid="{0B10E619-CD0B-4530-8AF2-0CFEF6F96613}"/>
    <cellStyle name="Normal 2 2 9 5 4" xfId="10857" xr:uid="{C4A97003-54B9-485F-9DC3-3A90E0E98911}"/>
    <cellStyle name="Normal 2 2 9 5 4 2" xfId="21237" xr:uid="{B2BD5171-07AB-4494-95AD-84D624E33E80}"/>
    <cellStyle name="Normal 2 2 9 5 5" xfId="24817" xr:uid="{351993E5-0C93-4305-A53D-BD7DF217C1D9}"/>
    <cellStyle name="Normal 2 2 9 5 6" xfId="13422" xr:uid="{90038945-AB67-4587-BCA3-8445C4049B75}"/>
    <cellStyle name="Normal 2 2 9 6" xfId="2504" xr:uid="{00000000-0005-0000-0000-000061040000}"/>
    <cellStyle name="Normal 2 2 9 6 2" xfId="5784" xr:uid="{99F00FA8-1C72-462C-986D-098929DDBBCD}"/>
    <cellStyle name="Normal 2 2 9 6 2 2" xfId="26275" xr:uid="{754D8D62-5814-4C0C-A531-1E296D13A397}"/>
    <cellStyle name="Normal 2 2 9 6 2 3" xfId="15176" xr:uid="{58736A76-0640-4F58-A9CC-0974276567D3}"/>
    <cellStyle name="Normal 2 2 9 6 3" xfId="7629" xr:uid="{66D056DA-CA68-4D77-A082-6CF8276E79B6}"/>
    <cellStyle name="Normal 2 2 9 6 3 2" xfId="18009" xr:uid="{C20690F7-80B9-4ED5-96CA-C224C49DD706}"/>
    <cellStyle name="Normal 2 2 9 6 4" xfId="10462" xr:uid="{5FA20005-EFBC-4345-AB55-D6B0B1C08945}"/>
    <cellStyle name="Normal 2 2 9 6 4 2" xfId="20842" xr:uid="{878CD430-7F17-4A9F-8EAB-2DBCEBCDB694}"/>
    <cellStyle name="Normal 2 2 9 6 5" xfId="23143" xr:uid="{23FE7488-E8F4-40A5-9259-94282E8DA33D}"/>
    <cellStyle name="Normal 2 2 9 6 6" xfId="12892" xr:uid="{FC830CD8-3471-4BDF-8C41-641F6B16E563}"/>
    <cellStyle name="Normal 2 2 9 7" xfId="2260" xr:uid="{00000000-0005-0000-0000-000055040000}"/>
    <cellStyle name="Normal 2 2 9 7 2" xfId="7387" xr:uid="{EE74E906-B95A-4AB1-9CE9-DBC558707711}"/>
    <cellStyle name="Normal 2 2 9 7 2 2" xfId="17767" xr:uid="{8269C437-07F7-4931-A0BD-24CABA577458}"/>
    <cellStyle name="Normal 2 2 9 7 3" xfId="10220" xr:uid="{BB514019-6FF5-4114-B8C4-6676DD5F8790}"/>
    <cellStyle name="Normal 2 2 9 7 3 2" xfId="20600" xr:uid="{A8F49CE9-37D1-4F8A-89E3-8039BE91ECDC}"/>
    <cellStyle name="Normal 2 2 9 7 4" xfId="22871" xr:uid="{D303FCCE-F40D-463A-A780-4CE811BD7827}"/>
    <cellStyle name="Normal 2 2 9 7 5" xfId="14934" xr:uid="{F86A18D8-C7DF-48AB-8EDA-F9A1BAF34F45}"/>
    <cellStyle name="Normal 2 2 9 8" xfId="3939" xr:uid="{96E0C2AE-9DCB-4C66-8281-C0A9CC7202B4}"/>
    <cellStyle name="Normal 2 2 9 8 2" xfId="8771" xr:uid="{6D375651-796F-482E-BEDF-D8B7B596C8E2}"/>
    <cellStyle name="Normal 2 2 9 8 2 2" xfId="19151" xr:uid="{256C7DC4-4D46-4D28-99C4-BD1827B0AC3E}"/>
    <cellStyle name="Normal 2 2 9 8 3" xfId="11604" xr:uid="{52340EEA-7A47-46AE-BFEA-789AAC2A9B97}"/>
    <cellStyle name="Normal 2 2 9 8 3 2" xfId="21984" xr:uid="{4ED2DC6C-96A3-4FDB-B281-60419CF414B7}"/>
    <cellStyle name="Normal 2 2 9 8 4" xfId="16318" xr:uid="{C4A7D629-C3DD-4EE4-8EEA-12322EF71CB7}"/>
    <cellStyle name="Normal 2 2 9 9" xfId="5132" xr:uid="{A06390DB-BBFA-486C-ADF2-9350D719BB3F}"/>
    <cellStyle name="Normal 2 2 9 9 2" xfId="14429" xr:uid="{2BA6E952-82D0-4EF4-B62B-56E2C51F8061}"/>
    <cellStyle name="Normal 2 20" xfId="25547" xr:uid="{8C07E1A6-A1CC-4080-84CB-6FD0AE66A6D9}"/>
    <cellStyle name="Normal 2 20 2" xfId="25745" xr:uid="{307D95C4-C3D3-4858-8958-4CE880C31BF9}"/>
    <cellStyle name="Normal 2 21" xfId="22711" xr:uid="{946996B7-D821-4E03-9730-38F8FCB07445}"/>
    <cellStyle name="Normal 2 22" xfId="23636" xr:uid="{A4E39459-462C-454A-A30C-B043BE56C80C}"/>
    <cellStyle name="Normal 2 23" xfId="12386" xr:uid="{E65DE861-3430-4CC0-B8E2-F1AE8E21C22C}"/>
    <cellStyle name="Normal 2 24" xfId="29563" xr:uid="{8B3042BB-E780-4116-ACB4-69BF5D526462}"/>
    <cellStyle name="Normal 2 25" xfId="30100" xr:uid="{5AB8A7DA-FFAA-4EB5-9950-87FFA7645D23}"/>
    <cellStyle name="Normal 2 3" xfId="784" xr:uid="{00000000-0005-0000-0000-0000BC040000}"/>
    <cellStyle name="Normal 2 3 2" xfId="29565" xr:uid="{F18019D2-0B1A-48F3-A5C5-3D5F4CA2DF1A}"/>
    <cellStyle name="Normal 2 3 2 2" xfId="29628" xr:uid="{656E65D2-23FD-4E43-B6BE-DB53AC61741A}"/>
    <cellStyle name="Normal 2 3 2 3" xfId="29594" xr:uid="{82C16487-6617-4685-AEC1-6C7043E9D731}"/>
    <cellStyle name="Normal 2 4" xfId="785" xr:uid="{00000000-0005-0000-0000-0000BD040000}"/>
    <cellStyle name="Normal 2 4 2" xfId="29567" xr:uid="{8285FB9B-A599-4592-A61F-F7A876DCE316}"/>
    <cellStyle name="Normal 2 4 3" xfId="29566"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8" xr:uid="{BB570923-EB98-4E0A-A52E-B4A7D9FAB640}"/>
    <cellStyle name="Normal 2 5 10 2 2 2" xfId="28718" xr:uid="{5F5F8159-8F49-4161-AE72-F6F10E85D3B5}"/>
    <cellStyle name="Normal 2 5 10 2 2 3" xfId="15837" xr:uid="{4324C264-E210-4C34-B4F6-2998CC94C58C}"/>
    <cellStyle name="Normal 2 5 10 2 3" xfId="8290" xr:uid="{D24D90A7-DC6C-4EDA-9592-6191A6C11F6A}"/>
    <cellStyle name="Normal 2 5 10 2 3 2" xfId="18670" xr:uid="{EAC5383B-5809-41BD-8073-95280C01FF36}"/>
    <cellStyle name="Normal 2 5 10 2 4" xfId="11123" xr:uid="{C8439742-051E-4ABE-9CB3-AA49C50B305A}"/>
    <cellStyle name="Normal 2 5 10 2 4 2" xfId="21503" xr:uid="{C20AE42A-BAD0-41E5-B8AB-06260DFE89CD}"/>
    <cellStyle name="Normal 2 5 10 2 5" xfId="23830" xr:uid="{80B8D4F9-2934-4D7A-BC9A-BF723751EF12}"/>
    <cellStyle name="Normal 2 5 10 2 6" xfId="13753" xr:uid="{55EE152E-587A-4ED0-91D8-A91793FF282A}"/>
    <cellStyle name="Normal 2 5 10 3" xfId="4118" xr:uid="{DDB8ACD5-94B4-4458-86EE-644F5AE09792}"/>
    <cellStyle name="Normal 2 5 10 3 2" xfId="8890" xr:uid="{EF530358-A2BC-41AF-895D-3DE813854A26}"/>
    <cellStyle name="Normal 2 5 10 3 2 2" xfId="29004" xr:uid="{BAA8C525-3BA7-44D3-AFCB-1185746F267E}"/>
    <cellStyle name="Normal 2 5 10 3 2 3" xfId="19270" xr:uid="{04ACBD67-1562-4A9A-BCEC-7BA8F903CE24}"/>
    <cellStyle name="Normal 2 5 10 3 3" xfId="11723" xr:uid="{AFB8A9D2-2B05-4E6F-BF1B-033DE40C0E1D}"/>
    <cellStyle name="Normal 2 5 10 3 3 2" xfId="22103" xr:uid="{A5BA9508-4759-408B-A6BF-B9D8634B3BAD}"/>
    <cellStyle name="Normal 2 5 10 3 4" xfId="24190" xr:uid="{A9E07380-D1BA-4535-9303-56888FAC8040}"/>
    <cellStyle name="Normal 2 5 10 3 5" xfId="16437" xr:uid="{C1FDBDBD-D88E-44A0-87B5-4724356DA33F}"/>
    <cellStyle name="Normal 2 5 10 4" xfId="5138" xr:uid="{496D32EC-DDFF-4EDD-A308-A2AE93E9F8B1}"/>
    <cellStyle name="Normal 2 5 10 4 2" xfId="24078" xr:uid="{7ECB6E9A-F36D-494A-AB71-30687663ED72}"/>
    <cellStyle name="Normal 2 5 10 4 3" xfId="28013" xr:uid="{91CED4CF-F180-4B9C-83CD-484CBD483A1E}"/>
    <cellStyle name="Normal 2 5 10 4 4" xfId="14435" xr:uid="{37C093D4-CD1C-4EA5-92F8-E433DAF86FDD}"/>
    <cellStyle name="Normal 2 5 10 5" xfId="6888" xr:uid="{C63BBBE3-D939-40B3-9EF4-C31A308605D9}"/>
    <cellStyle name="Normal 2 5 10 5 2" xfId="26600" xr:uid="{93F8A69A-2E39-499E-BB48-B66C048A9AC1}"/>
    <cellStyle name="Normal 2 5 10 5 3" xfId="17268" xr:uid="{0AF9C638-D7BF-4047-AAB7-143EFC618AB0}"/>
    <cellStyle name="Normal 2 5 10 6" xfId="9721" xr:uid="{937EB46E-F31B-420F-AD2A-16F82EBE2377}"/>
    <cellStyle name="Normal 2 5 10 6 2" xfId="20101" xr:uid="{10C10AB9-61A9-4274-9022-41E9537602AB}"/>
    <cellStyle name="Normal 2 5 10 7" xfId="24246" xr:uid="{02D79B2E-D591-4F79-889B-EEEFA7048349}"/>
    <cellStyle name="Normal 2 5 10 8" xfId="12661" xr:uid="{C7BC99CF-0783-4E1F-BB67-EDD91842DE03}"/>
    <cellStyle name="Normal 2 5 11" xfId="788" xr:uid="{00000000-0005-0000-0000-0000C0040000}"/>
    <cellStyle name="Normal 2 5 11 2" xfId="5139" xr:uid="{F005D30F-FF67-45E9-A450-26698085BABC}"/>
    <cellStyle name="Normal 2 5 11 2 2" xfId="24818" xr:uid="{008FDD4D-49A9-4BAF-BBA3-0E6B47ABC6DA}"/>
    <cellStyle name="Normal 2 5 11 2 3" xfId="26797" xr:uid="{B705362F-4C68-48B1-8997-9814484B93F3}"/>
    <cellStyle name="Normal 2 5 11 2 4" xfId="14436" xr:uid="{7EE87423-A796-4F51-8DFD-52589EF113D6}"/>
    <cellStyle name="Normal 2 5 11 3" xfId="6889" xr:uid="{9342098C-48F1-4F2B-9DD6-F182EDB8FE95}"/>
    <cellStyle name="Normal 2 5 11 3 2" xfId="26999" xr:uid="{B3C9FD38-4A6F-4077-8BAB-0AD1D9A12233}"/>
    <cellStyle name="Normal 2 5 11 3 3" xfId="17269" xr:uid="{3279319A-C6BB-4F64-BC8B-351BF97426E6}"/>
    <cellStyle name="Normal 2 5 11 4" xfId="9722" xr:uid="{E53A3328-A7EF-467F-B730-4075A2473213}"/>
    <cellStyle name="Normal 2 5 11 4 2" xfId="20102" xr:uid="{FD5C7BF8-B5BD-4C7D-9F3B-7D99FCDC4075}"/>
    <cellStyle name="Normal 2 5 11 5" xfId="24244" xr:uid="{3788D9FA-66EB-47C5-9AEC-7332395FD6AF}"/>
    <cellStyle name="Normal 2 5 11 6" xfId="13359" xr:uid="{B01AB50D-938E-4718-A14C-7D42ECB88508}"/>
    <cellStyle name="Normal 2 5 12" xfId="2435" xr:uid="{00000000-0005-0000-0000-000068040000}"/>
    <cellStyle name="Normal 2 5 12 2" xfId="5730" xr:uid="{096EF621-B617-4627-98A1-6862B4F3B620}"/>
    <cellStyle name="Normal 2 5 12 2 2" xfId="26624" xr:uid="{DD4E1CB5-4B42-4295-A8A0-3B7AE1DAE113}"/>
    <cellStyle name="Normal 2 5 12 2 3" xfId="15107" xr:uid="{2C8232ED-F690-4082-926E-DB18085C5A02}"/>
    <cellStyle name="Normal 2 5 12 3" xfId="7560" xr:uid="{36C148BE-855D-4899-98EC-529E064364D5}"/>
    <cellStyle name="Normal 2 5 12 3 2" xfId="17940" xr:uid="{CEC03613-AB80-4C38-9B21-BDC899AC009A}"/>
    <cellStyle name="Normal 2 5 12 4" xfId="10393" xr:uid="{F0C15155-4B9D-4A0F-9507-2F92A24BFE07}"/>
    <cellStyle name="Normal 2 5 12 4 2" xfId="20773" xr:uid="{A49E76F3-A2AD-4C67-8430-BB24CD8F3F8C}"/>
    <cellStyle name="Normal 2 5 12 5" xfId="23766" xr:uid="{A1CE3D32-0046-48AD-B09B-D4083067B680}"/>
    <cellStyle name="Normal 2 5 12 6" xfId="12822" xr:uid="{86ACC9CC-F44C-4117-9AB4-6A9559F76DDC}"/>
    <cellStyle name="Normal 2 5 13" xfId="2162" xr:uid="{00000000-0005-0000-0000-000064040000}"/>
    <cellStyle name="Normal 2 5 13 2" xfId="7289" xr:uid="{ABEA086E-CEFA-489D-BD20-6B107CD1870B}"/>
    <cellStyle name="Normal 2 5 13 2 2" xfId="26578" xr:uid="{D260554D-4353-4EC1-B66F-311507496991}"/>
    <cellStyle name="Normal 2 5 13 2 3" xfId="17669" xr:uid="{8EBF220B-282E-41A7-AF41-C534F17701C9}"/>
    <cellStyle name="Normal 2 5 13 3" xfId="10122" xr:uid="{6A476768-D707-4ED5-BCB1-303E7DA4C769}"/>
    <cellStyle name="Normal 2 5 13 3 2" xfId="20502" xr:uid="{B3A61B77-C986-48B7-9343-6A8688595B2C}"/>
    <cellStyle name="Normal 2 5 13 4" xfId="22805" xr:uid="{6B0BA96D-35B7-49F7-830B-F9BFD253AA3E}"/>
    <cellStyle name="Normal 2 5 13 5" xfId="14836" xr:uid="{33123260-80D1-46FD-B871-43C333B6E120}"/>
    <cellStyle name="Normal 2 5 14" xfId="3942" xr:uid="{4DF58CCA-A726-4F51-8773-D10E59D234F1}"/>
    <cellStyle name="Normal 2 5 14 2" xfId="8774" xr:uid="{93949D46-D187-4026-9884-5EC9985C6C90}"/>
    <cellStyle name="Normal 2 5 14 2 2" xfId="19154" xr:uid="{AADD6B47-A051-4A52-B750-D6214780511B}"/>
    <cellStyle name="Normal 2 5 14 3" xfId="11607" xr:uid="{3030196D-AC29-4CC1-A4E3-429340782493}"/>
    <cellStyle name="Normal 2 5 14 3 2" xfId="21987" xr:uid="{B844FA76-9644-4BA7-AE11-FDA85DD4D7AB}"/>
    <cellStyle name="Normal 2 5 14 4" xfId="28132" xr:uid="{37A0DECA-5050-4AE6-BB44-4BBEC15BCA14}"/>
    <cellStyle name="Normal 2 5 14 5" xfId="16321" xr:uid="{9CBA3C09-DDE3-4A3A-B6FE-98AABDE829D0}"/>
    <cellStyle name="Normal 2 5 15" xfId="5137" xr:uid="{1552226D-8AD7-45BC-AC77-D1272FF83047}"/>
    <cellStyle name="Normal 2 5 15 2" xfId="14434" xr:uid="{8ABFF19D-954D-4F51-83EE-1B64AB4EC3AA}"/>
    <cellStyle name="Normal 2 5 16" xfId="6887" xr:uid="{E34B52DD-0D95-4E57-BBDB-84BDBA808D26}"/>
    <cellStyle name="Normal 2 5 16 2" xfId="17267" xr:uid="{FE68BB87-5ED9-416F-8B0B-1BBFB56CE6A4}"/>
    <cellStyle name="Normal 2 5 17" xfId="9720" xr:uid="{71B0E6CE-EC01-41D8-A4CF-0F31019EB11C}"/>
    <cellStyle name="Normal 2 5 17 2" xfId="20100" xr:uid="{A2897E3B-E47D-46A7-84AE-5CD93504EFEE}"/>
    <cellStyle name="Normal 2 5 18" xfId="24436" xr:uid="{282C5376-98C7-49DE-A520-F11DB1848102}"/>
    <cellStyle name="Normal 2 5 19" xfId="12394" xr:uid="{A5866C7D-4474-4E5B-A25F-02BFD262B28F}"/>
    <cellStyle name="Normal 2 5 2" xfId="789" xr:uid="{00000000-0005-0000-0000-0000C1040000}"/>
    <cellStyle name="Normal 2 5 2 10" xfId="5140" xr:uid="{5E4C7B78-933D-4945-8AEB-9937483272E2}"/>
    <cellStyle name="Normal 2 5 2 10 2" xfId="14437" xr:uid="{DFD9B2B3-2BCF-4C25-B678-8DFD6BBF2B8E}"/>
    <cellStyle name="Normal 2 5 2 11" xfId="6890" xr:uid="{D9368D94-A4FA-4857-9E07-D8B06B15D57E}"/>
    <cellStyle name="Normal 2 5 2 11 2" xfId="17270" xr:uid="{467655A8-F471-42A9-962E-68A05B36F8F6}"/>
    <cellStyle name="Normal 2 5 2 12" xfId="9723" xr:uid="{84496DC4-5C98-4F69-8436-A24D80912824}"/>
    <cellStyle name="Normal 2 5 2 12 2" xfId="20103" xr:uid="{D0C5DC80-66E8-42C1-AD5B-5C6E8F8A713F}"/>
    <cellStyle name="Normal 2 5 2 13" xfId="25178" xr:uid="{EC0F43C9-DBE0-4237-89D9-7AD8DC19F42E}"/>
    <cellStyle name="Normal 2 5 2 14" xfId="12420" xr:uid="{153135D3-00A7-45C2-8D52-0FCBDF0AC3C4}"/>
    <cellStyle name="Normal 2 5 2 2" xfId="790" xr:uid="{00000000-0005-0000-0000-0000C2040000}"/>
    <cellStyle name="Normal 2 5 2 2 10" xfId="6891" xr:uid="{E69D7650-486A-4491-800D-8F6D2504A896}"/>
    <cellStyle name="Normal 2 5 2 2 10 2" xfId="17271" xr:uid="{35F78DB7-03B7-43A3-895E-E46CB3E61D12}"/>
    <cellStyle name="Normal 2 5 2 2 11" xfId="9724" xr:uid="{A2374A83-C013-4CC2-A2DA-A768BC6DD1AF}"/>
    <cellStyle name="Normal 2 5 2 2 11 2" xfId="20104" xr:uid="{9CF102B4-BB9D-4FBF-A167-95DF46575A40}"/>
    <cellStyle name="Normal 2 5 2 2 12" xfId="23418" xr:uid="{AAF76358-571E-44F1-BBA4-5EEF5DABC461}"/>
    <cellStyle name="Normal 2 5 2 2 13" xfId="12480" xr:uid="{956D1D4A-D7F9-4B2D-BFE3-178543F91DF7}"/>
    <cellStyle name="Normal 2 5 2 2 2" xfId="791" xr:uid="{00000000-0005-0000-0000-0000C3040000}"/>
    <cellStyle name="Normal 2 5 2 2 2 10" xfId="13045" xr:uid="{C1BC4533-3E99-4779-BD5A-8281B4F68D49}"/>
    <cellStyle name="Normal 2 5 2 2 2 2" xfId="2741" xr:uid="{00000000-0005-0000-0000-00006C040000}"/>
    <cellStyle name="Normal 2 5 2 2 2 2 2" xfId="3213" xr:uid="{00000000-0005-0000-0000-00006D040000}"/>
    <cellStyle name="Normal 2 5 2 2 2 2 2 2" xfId="6271" xr:uid="{1F60F743-6634-4AA0-956C-50EA423C2DBB}"/>
    <cellStyle name="Normal 2 5 2 2 2 2 2 2 2" xfId="26707" xr:uid="{8E9EC44E-3D2B-402F-8E0F-730780C68AD0}"/>
    <cellStyle name="Normal 2 5 2 2 2 2 2 2 3" xfId="15840" xr:uid="{C7CCCB08-9E97-4003-A666-90BA8338079A}"/>
    <cellStyle name="Normal 2 5 2 2 2 2 2 3" xfId="8293" xr:uid="{746ED92A-4C36-47EA-B1E1-5D85EF50B979}"/>
    <cellStyle name="Normal 2 5 2 2 2 2 2 3 2" xfId="18673" xr:uid="{4F8F5E0A-42CF-4B14-8FC0-C80052C09717}"/>
    <cellStyle name="Normal 2 5 2 2 2 2 2 4" xfId="11126" xr:uid="{AB268A94-0A26-4D5B-9C10-AFABD460EAE7}"/>
    <cellStyle name="Normal 2 5 2 2 2 2 2 4 2" xfId="21506" xr:uid="{DD2C4C44-961D-43D9-96DD-698D8876E680}"/>
    <cellStyle name="Normal 2 5 2 2 2 2 2 5" xfId="24502" xr:uid="{B12373CE-A6D4-4B8B-8D2B-AE7DC049519C}"/>
    <cellStyle name="Normal 2 5 2 2 2 2 2 6" xfId="13756" xr:uid="{252D745E-372A-4110-9AA9-270F2D31A616}"/>
    <cellStyle name="Normal 2 5 2 2 2 2 3" xfId="4305" xr:uid="{8AEEB3DE-61B6-4FE7-AAE0-3DAE26A51726}"/>
    <cellStyle name="Normal 2 5 2 2 2 2 3 2" xfId="9077" xr:uid="{371B2CD9-BE12-46CB-B681-68BBCED36EC2}"/>
    <cellStyle name="Normal 2 5 2 2 2 2 3 2 2" xfId="29120" xr:uid="{B54BA6AD-664A-44A1-8BE5-620E3C67CD29}"/>
    <cellStyle name="Normal 2 5 2 2 2 2 3 2 3" xfId="19457" xr:uid="{08EA89A7-045C-4B3A-B081-E913B141AC40}"/>
    <cellStyle name="Normal 2 5 2 2 2 2 3 3" xfId="11910" xr:uid="{168DAC8F-2DA8-4EC2-B395-1396EA01EC77}"/>
    <cellStyle name="Normal 2 5 2 2 2 2 3 3 2" xfId="22290" xr:uid="{E1B7EF95-0888-4BAD-9712-ECB0A335DC93}"/>
    <cellStyle name="Normal 2 5 2 2 2 2 3 4" xfId="24850" xr:uid="{4D32A168-7AA7-4D6B-9397-C30D355B2B6A}"/>
    <cellStyle name="Normal 2 5 2 2 2 2 3 5" xfId="16624" xr:uid="{802E9D0C-24CF-4285-A4D4-FDCD9177C3AD}"/>
    <cellStyle name="Normal 2 5 2 2 2 2 4" xfId="5959" xr:uid="{3ED9C625-B21E-47E8-A34C-ADCFCCE51054}"/>
    <cellStyle name="Normal 2 5 2 2 2 2 4 2" xfId="26305" xr:uid="{39CA9F07-3D37-409F-9500-8112C39F74EA}"/>
    <cellStyle name="Normal 2 5 2 2 2 2 4 3" xfId="15412" xr:uid="{61405212-7891-41EA-896E-2CEFC2B3C91D}"/>
    <cellStyle name="Normal 2 5 2 2 2 2 5" xfId="7865" xr:uid="{6157CD86-5524-4E68-815E-14A2EDC57752}"/>
    <cellStyle name="Normal 2 5 2 2 2 2 5 2" xfId="18245" xr:uid="{5CF63585-ACE5-47AC-9BD4-224C128A839C}"/>
    <cellStyle name="Normal 2 5 2 2 2 2 6" xfId="10698" xr:uid="{83845B6A-E84F-4953-8868-036BFE90B244}"/>
    <cellStyle name="Normal 2 5 2 2 2 2 6 2" xfId="21078" xr:uid="{913A8362-ED8F-4942-9A55-8F5F9AF07E7C}"/>
    <cellStyle name="Normal 2 5 2 2 2 2 7" xfId="23019" xr:uid="{C96626A7-8A30-4A18-B351-B60F31361BBD}"/>
    <cellStyle name="Normal 2 5 2 2 2 2 8" xfId="13179" xr:uid="{891D6BE0-84F5-4991-A767-D7C48F75C934}"/>
    <cellStyle name="Normal 2 5 2 2 2 3" xfId="3214" xr:uid="{00000000-0005-0000-0000-00006E040000}"/>
    <cellStyle name="Normal 2 5 2 2 2 3 2" xfId="4478" xr:uid="{36BCBF59-3A2F-455A-91E4-3790C01DA354}"/>
    <cellStyle name="Normal 2 5 2 2 2 3 2 2" xfId="9250" xr:uid="{05652BB2-E29D-4C98-92EF-A8DDD59C9960}"/>
    <cellStyle name="Normal 2 5 2 2 2 3 2 2 2" xfId="19630" xr:uid="{E4DE5BF3-388A-4E0B-8922-811E7C8B7E95}"/>
    <cellStyle name="Normal 2 5 2 2 2 3 2 3" xfId="12083" xr:uid="{517B48F6-EBFD-4B47-85E1-E2002532C5F2}"/>
    <cellStyle name="Normal 2 5 2 2 2 3 2 3 2" xfId="22463" xr:uid="{A8B4C9C2-D85E-4D4E-BAEA-964415011FFD}"/>
    <cellStyle name="Normal 2 5 2 2 2 3 2 4" xfId="26010" xr:uid="{D767D733-1D9E-4A1B-B87C-48D72D4D16A6}"/>
    <cellStyle name="Normal 2 5 2 2 2 3 2 5" xfId="16797" xr:uid="{EDF6B23B-6D74-4B2F-8CF0-895567AF8D24}"/>
    <cellStyle name="Normal 2 5 2 2 2 3 3" xfId="6272" xr:uid="{E237BBFF-353E-4FF3-8F34-88D0CAFA6419}"/>
    <cellStyle name="Normal 2 5 2 2 2 3 3 2" xfId="15841" xr:uid="{21A2DB3F-C021-4DDF-9BCB-322B912BB2E6}"/>
    <cellStyle name="Normal 2 5 2 2 2 3 4" xfId="8294" xr:uid="{60218A56-EF6F-447B-A2DF-9964297231C1}"/>
    <cellStyle name="Normal 2 5 2 2 2 3 4 2" xfId="18674" xr:uid="{C8D3D6F3-F699-4739-8303-77921F1C33D5}"/>
    <cellStyle name="Normal 2 5 2 2 2 3 5" xfId="11127" xr:uid="{655DEBB3-451A-4310-A5ED-34F38583CCC7}"/>
    <cellStyle name="Normal 2 5 2 2 2 3 5 2" xfId="21507" xr:uid="{F09793CA-A50B-4AF8-B1E7-ECE6235C50DC}"/>
    <cellStyle name="Normal 2 5 2 2 2 3 6" xfId="23359" xr:uid="{6724D974-014A-4C1D-AFCF-15F0DAD3861B}"/>
    <cellStyle name="Normal 2 5 2 2 2 3 7" xfId="13757" xr:uid="{4550D860-A979-4584-9235-6FF3536883AB}"/>
    <cellStyle name="Normal 2 5 2 2 2 4" xfId="3212" xr:uid="{00000000-0005-0000-0000-00006F040000}"/>
    <cellStyle name="Normal 2 5 2 2 2 4 2" xfId="6270" xr:uid="{470586E9-20A5-4102-89F8-91C21CAF62B6}"/>
    <cellStyle name="Normal 2 5 2 2 2 4 2 2" xfId="27178" xr:uid="{76524590-BE25-4E90-9A12-CB4BABFB9FDE}"/>
    <cellStyle name="Normal 2 5 2 2 2 4 2 3" xfId="15839" xr:uid="{8468030D-1416-4FFD-A057-2D3BCFCE884E}"/>
    <cellStyle name="Normal 2 5 2 2 2 4 3" xfId="8292" xr:uid="{F94E1009-82AC-49F2-AFAA-D945FD059FB2}"/>
    <cellStyle name="Normal 2 5 2 2 2 4 3 2" xfId="18672" xr:uid="{3F375015-1CDB-494B-8980-F58059EB35D9}"/>
    <cellStyle name="Normal 2 5 2 2 2 4 4" xfId="11125" xr:uid="{DF4D42A6-4084-41D5-A4D8-2102E2D2B083}"/>
    <cellStyle name="Normal 2 5 2 2 2 4 4 2" xfId="21505" xr:uid="{100E25DA-9780-489B-ADB2-713629F41DAA}"/>
    <cellStyle name="Normal 2 5 2 2 2 4 5" xfId="22638" xr:uid="{ADDD103C-D91C-4D25-88C7-6C864115B982}"/>
    <cellStyle name="Normal 2 5 2 2 2 4 6" xfId="13755" xr:uid="{350B0D98-801D-41B9-B424-5D26F2704B71}"/>
    <cellStyle name="Normal 2 5 2 2 2 5" xfId="4244" xr:uid="{24E76430-8ACA-48F3-A78E-3C87E028080F}"/>
    <cellStyle name="Normal 2 5 2 2 2 5 2" xfId="9016" xr:uid="{940CCF05-FE4F-4221-95B5-FA400D2BE188}"/>
    <cellStyle name="Normal 2 5 2 2 2 5 2 2" xfId="29087" xr:uid="{CDE0CC06-AAAA-42B8-B54E-067A69769F33}"/>
    <cellStyle name="Normal 2 5 2 2 2 5 2 3" xfId="19396" xr:uid="{253F5665-A4C5-4FE6-B6BE-53C551428927}"/>
    <cellStyle name="Normal 2 5 2 2 2 5 3" xfId="11849" xr:uid="{90708FCE-840E-4C45-B1B5-79CF51B9DDDB}"/>
    <cellStyle name="Normal 2 5 2 2 2 5 3 2" xfId="22229" xr:uid="{65618ED9-2AE4-4168-8702-94242206482D}"/>
    <cellStyle name="Normal 2 5 2 2 2 5 4" xfId="23981" xr:uid="{F6874D78-530B-4FE8-8B44-AEA6932DCEEC}"/>
    <cellStyle name="Normal 2 5 2 2 2 5 5" xfId="16563" xr:uid="{565854D8-ADCC-4305-A1F4-C99591DB82BE}"/>
    <cellStyle name="Normal 2 5 2 2 2 6" xfId="5142" xr:uid="{26435337-A12E-4D95-98AB-E38E11DD752F}"/>
    <cellStyle name="Normal 2 5 2 2 2 6 2" xfId="28534" xr:uid="{03DCE3D8-53D6-433C-BE8F-3D8C50817AEB}"/>
    <cellStyle name="Normal 2 5 2 2 2 6 3" xfId="14439" xr:uid="{A6C71034-89B3-4B5C-8BE5-FF08CBE5277C}"/>
    <cellStyle name="Normal 2 5 2 2 2 7" xfId="6892" xr:uid="{0081EC98-3400-4E64-8DF1-938C9FDCD02D}"/>
    <cellStyle name="Normal 2 5 2 2 2 7 2" xfId="17272" xr:uid="{184AC13C-C047-4BF2-8489-DBA2F11BDC8E}"/>
    <cellStyle name="Normal 2 5 2 2 2 8" xfId="9725" xr:uid="{971CDE65-C117-4A08-A4DD-0AEC1378C835}"/>
    <cellStyle name="Normal 2 5 2 2 2 8 2" xfId="20105" xr:uid="{8CE5B0D4-4A3C-4CE9-A4A8-E0C5802DF3A5}"/>
    <cellStyle name="Normal 2 5 2 2 2 9" xfId="24177" xr:uid="{6618C867-3FA3-4D7B-8484-4741A6B6C9E4}"/>
    <cellStyle name="Normal 2 5 2 2 3" xfId="2740" xr:uid="{00000000-0005-0000-0000-000070040000}"/>
    <cellStyle name="Normal 2 5 2 2 3 2" xfId="3215" xr:uid="{00000000-0005-0000-0000-000071040000}"/>
    <cellStyle name="Normal 2 5 2 2 3 2 2" xfId="6273" xr:uid="{125526E2-1B68-4366-BC25-A88A855F197A}"/>
    <cellStyle name="Normal 2 5 2 2 3 2 2 2" xfId="27592" xr:uid="{49ACA487-4871-4BF4-8D6D-5E0878753C3F}"/>
    <cellStyle name="Normal 2 5 2 2 3 2 2 3" xfId="15842" xr:uid="{8760EBA9-5B3C-4871-B38E-FC4EAAB0B506}"/>
    <cellStyle name="Normal 2 5 2 2 3 2 3" xfId="8295" xr:uid="{047E0A3A-8119-44DD-A32E-978D1B8D470F}"/>
    <cellStyle name="Normal 2 5 2 2 3 2 3 2" xfId="18675" xr:uid="{91E8223E-5F4F-41A2-803B-12B570AE548B}"/>
    <cellStyle name="Normal 2 5 2 2 3 2 4" xfId="11128" xr:uid="{43966DBD-200E-4B8C-A4BF-B542AB3D9707}"/>
    <cellStyle name="Normal 2 5 2 2 3 2 4 2" xfId="21508" xr:uid="{12D8F5BF-15E9-42A9-AC8B-C14F93168DC3}"/>
    <cellStyle name="Normal 2 5 2 2 3 2 5" xfId="24620" xr:uid="{B6F4CE5C-2D10-44C3-87D3-1932D40F6231}"/>
    <cellStyle name="Normal 2 5 2 2 3 2 6" xfId="13758" xr:uid="{92FB54DC-6098-4D02-88D5-5E332F9EAF16}"/>
    <cellStyle name="Normal 2 5 2 2 3 3" xfId="4304" xr:uid="{213B3692-4C25-444C-BC01-9EEB2F1609AF}"/>
    <cellStyle name="Normal 2 5 2 2 3 3 2" xfId="9076" xr:uid="{23094562-15D6-4390-AC48-D99AC64F353F}"/>
    <cellStyle name="Normal 2 5 2 2 3 3 2 2" xfId="29119" xr:uid="{EAB57E5F-E699-4426-97B4-F4B7AE02A5C0}"/>
    <cellStyle name="Normal 2 5 2 2 3 3 2 3" xfId="19456" xr:uid="{868E6816-C0A7-4736-A4D9-D52FAAF98090}"/>
    <cellStyle name="Normal 2 5 2 2 3 3 3" xfId="11909" xr:uid="{208E8303-B51A-44B0-96FD-EBC47C97D28D}"/>
    <cellStyle name="Normal 2 5 2 2 3 3 3 2" xfId="22289" xr:uid="{ED6983D7-23B0-4DAB-9AFD-FBB55D688585}"/>
    <cellStyle name="Normal 2 5 2 2 3 3 4" xfId="24728" xr:uid="{144698A1-D602-4E2E-B2EB-596434FEF72C}"/>
    <cellStyle name="Normal 2 5 2 2 3 3 5" xfId="16623" xr:uid="{60893DA7-920E-432B-891E-C2AE7500FA73}"/>
    <cellStyle name="Normal 2 5 2 2 3 4" xfId="5958" xr:uid="{75E5890C-162B-446D-A6FF-7D7721D6D836}"/>
    <cellStyle name="Normal 2 5 2 2 3 4 2" xfId="25973" xr:uid="{0ACF9DCA-7666-484E-8883-6240D354069D}"/>
    <cellStyle name="Normal 2 5 2 2 3 4 3" xfId="15411" xr:uid="{E172702E-BDB1-4702-805E-4C1DCD1E5B32}"/>
    <cellStyle name="Normal 2 5 2 2 3 5" xfId="7864" xr:uid="{59A39C3A-389D-4DC2-92A0-02FC3B1FACB9}"/>
    <cellStyle name="Normal 2 5 2 2 3 5 2" xfId="18244" xr:uid="{113B81A0-4493-40B8-B212-0F69AC7550CE}"/>
    <cellStyle name="Normal 2 5 2 2 3 6" xfId="10697" xr:uid="{CF69B6F2-A989-48D6-A94B-0F7F4FD56EEE}"/>
    <cellStyle name="Normal 2 5 2 2 3 6 2" xfId="21077" xr:uid="{04A13D38-2234-4FD6-A2E3-F47286B10896}"/>
    <cellStyle name="Normal 2 5 2 2 3 7" xfId="23427" xr:uid="{70D0F8FF-967E-4511-B73D-49D36332934C}"/>
    <cellStyle name="Normal 2 5 2 2 3 8" xfId="13178" xr:uid="{8BDD633D-383C-4C98-9FC4-D321D6096FD2}"/>
    <cellStyle name="Normal 2 5 2 2 4" xfId="3216" xr:uid="{00000000-0005-0000-0000-000072040000}"/>
    <cellStyle name="Normal 2 5 2 2 4 2" xfId="4479" xr:uid="{3EB82FC1-B88A-40CB-8B41-892CF297600A}"/>
    <cellStyle name="Normal 2 5 2 2 4 2 2" xfId="9251" xr:uid="{AB393766-45FE-45E7-BEF7-E9C212E00415}"/>
    <cellStyle name="Normal 2 5 2 2 4 2 2 2" xfId="19631" xr:uid="{BDA5DE4C-A95E-47CB-8948-710A1806735B}"/>
    <cellStyle name="Normal 2 5 2 2 4 2 3" xfId="12084" xr:uid="{DE447C13-A5D0-4F50-926A-902D4B88F635}"/>
    <cellStyle name="Normal 2 5 2 2 4 2 3 2" xfId="22464" xr:uid="{C5128C15-52BF-4F32-BC14-73A902848545}"/>
    <cellStyle name="Normal 2 5 2 2 4 2 4" xfId="28300" xr:uid="{2BA84938-6D8B-4040-AC54-C200C5C16352}"/>
    <cellStyle name="Normal 2 5 2 2 4 2 5" xfId="16798" xr:uid="{4C17F181-C7EB-4246-B7FC-CFE4D8522DA3}"/>
    <cellStyle name="Normal 2 5 2 2 4 3" xfId="6274" xr:uid="{EBB1EE02-B42A-4E77-9B49-56D6E1FFFD4A}"/>
    <cellStyle name="Normal 2 5 2 2 4 3 2" xfId="15843" xr:uid="{850C2CBF-1712-4014-AF4B-81076ADA536E}"/>
    <cellStyle name="Normal 2 5 2 2 4 4" xfId="8296" xr:uid="{6E442549-9C68-43C3-9129-3B07F8B63376}"/>
    <cellStyle name="Normal 2 5 2 2 4 4 2" xfId="18676" xr:uid="{FEF55DD3-F186-4D2B-B89E-C73001FE7C5C}"/>
    <cellStyle name="Normal 2 5 2 2 4 5" xfId="11129" xr:uid="{3D4A8E3A-1147-4AB3-A43F-0856D74B5CD1}"/>
    <cellStyle name="Normal 2 5 2 2 4 5 2" xfId="21509" xr:uid="{A18CBA86-4193-4CE8-9494-FED6AB3ACEC4}"/>
    <cellStyle name="Normal 2 5 2 2 4 6" xfId="23803" xr:uid="{959BCB16-D8FF-4A2A-A7F6-1C42B383E0CB}"/>
    <cellStyle name="Normal 2 5 2 2 4 7" xfId="13759" xr:uid="{7FAA0FFF-905D-497A-8213-602202E02055}"/>
    <cellStyle name="Normal 2 5 2 2 5" xfId="3211" xr:uid="{00000000-0005-0000-0000-000073040000}"/>
    <cellStyle name="Normal 2 5 2 2 5 2" xfId="6269" xr:uid="{CD3B0AF8-2B88-4A79-A2DF-ABCE5E0EDF79}"/>
    <cellStyle name="Normal 2 5 2 2 5 2 2" xfId="27726" xr:uid="{5CB61858-C772-4C6A-B056-BF3189513D4D}"/>
    <cellStyle name="Normal 2 5 2 2 5 2 3" xfId="15838" xr:uid="{B1D79E71-55B0-4E3E-AFC9-50DB82A5E064}"/>
    <cellStyle name="Normal 2 5 2 2 5 3" xfId="8291" xr:uid="{A1986F02-78EF-49CB-8E39-1D7BB6EF8FE8}"/>
    <cellStyle name="Normal 2 5 2 2 5 3 2" xfId="18671" xr:uid="{E44D3349-AD8D-45AA-BA28-1E05F2043120}"/>
    <cellStyle name="Normal 2 5 2 2 5 4" xfId="11124" xr:uid="{A8B78940-A714-426F-95C6-F0F043E29AC7}"/>
    <cellStyle name="Normal 2 5 2 2 5 4 2" xfId="21504" xr:uid="{86A6F4A0-F698-4A00-A6C5-6641AC7BF20B}"/>
    <cellStyle name="Normal 2 5 2 2 5 5" xfId="24386" xr:uid="{4370B9C9-0A32-4408-A69F-24FE67FD33B1}"/>
    <cellStyle name="Normal 2 5 2 2 5 6" xfId="13754" xr:uid="{09B18C7C-625F-4F81-ADA0-84FD4BC75D0F}"/>
    <cellStyle name="Normal 2 5 2 2 6" xfId="2554" xr:uid="{00000000-0005-0000-0000-000074040000}"/>
    <cellStyle name="Normal 2 5 2 2 6 2" xfId="5824" xr:uid="{25A596B2-4983-4347-A690-43278B245CAC}"/>
    <cellStyle name="Normal 2 5 2 2 6 2 2" xfId="26561" xr:uid="{62A1FF07-A161-4AE6-9F6E-F3187B39ECEB}"/>
    <cellStyle name="Normal 2 5 2 2 6 2 3" xfId="15226" xr:uid="{5AB1F873-DCAA-4A9B-A682-F072D1FBC357}"/>
    <cellStyle name="Normal 2 5 2 2 6 3" xfId="7679" xr:uid="{0C0A9924-252A-42B0-BDDB-B5B69979F60C}"/>
    <cellStyle name="Normal 2 5 2 2 6 3 2" xfId="18059" xr:uid="{4DEFEA25-FE43-4D42-B1D0-51871E26E8EE}"/>
    <cellStyle name="Normal 2 5 2 2 6 4" xfId="10512" xr:uid="{933DF63A-C0DA-42F5-9816-F6E0F41558BF}"/>
    <cellStyle name="Normal 2 5 2 2 6 4 2" xfId="20892" xr:uid="{CD6C6E08-BA17-46EB-A495-C8ABABCD869E}"/>
    <cellStyle name="Normal 2 5 2 2 6 5" xfId="25030" xr:uid="{CAAD7571-4374-416C-A844-BBCDB30C7FAB}"/>
    <cellStyle name="Normal 2 5 2 2 6 6" xfId="12942" xr:uid="{BBE309FD-EDBF-4189-9F47-0F781820EC80}"/>
    <cellStyle name="Normal 2 5 2 2 7" xfId="2248" xr:uid="{00000000-0005-0000-0000-00006A040000}"/>
    <cellStyle name="Normal 2 5 2 2 7 2" xfId="7375" xr:uid="{8A0E426F-BD96-4854-BEE8-A381F0565431}"/>
    <cellStyle name="Normal 2 5 2 2 7 2 2" xfId="17755" xr:uid="{B33549B6-782C-45F9-8468-B96DDBD252ED}"/>
    <cellStyle name="Normal 2 5 2 2 7 3" xfId="10208" xr:uid="{9AAA16DB-2AD0-41E4-9AC8-EDB0BEB32C1F}"/>
    <cellStyle name="Normal 2 5 2 2 7 3 2" xfId="20588" xr:uid="{0627A3F8-427A-4A94-9241-143F14860458}"/>
    <cellStyle name="Normal 2 5 2 2 7 4" xfId="24581" xr:uid="{A184C3C5-F122-4C8E-AE7F-C541056A2995}"/>
    <cellStyle name="Normal 2 5 2 2 7 5" xfId="14922" xr:uid="{0492BAAF-A54E-4C53-A4CA-4A01C8374CC0}"/>
    <cellStyle name="Normal 2 5 2 2 8" xfId="3799" xr:uid="{F1877237-F3C3-480A-ACD6-54826A0E1805}"/>
    <cellStyle name="Normal 2 5 2 2 8 2" xfId="8635" xr:uid="{2291FA23-0A45-4B74-AAB2-583D1F5686DC}"/>
    <cellStyle name="Normal 2 5 2 2 8 2 2" xfId="19015" xr:uid="{A8C312C2-B2FF-4B22-9CE0-79791545C391}"/>
    <cellStyle name="Normal 2 5 2 2 8 3" xfId="11468" xr:uid="{DD4AA20B-8344-40EE-9939-7303F5E74F63}"/>
    <cellStyle name="Normal 2 5 2 2 8 3 2" xfId="21848" xr:uid="{193E3053-7BCB-4425-BC74-747EBCFF0BA6}"/>
    <cellStyle name="Normal 2 5 2 2 8 4" xfId="16182" xr:uid="{6EC87BB2-6594-44FF-B50E-BE165A843D5D}"/>
    <cellStyle name="Normal 2 5 2 2 9" xfId="5141" xr:uid="{FB36C901-C53D-4572-AAD4-AB23456790AB}"/>
    <cellStyle name="Normal 2 5 2 2 9 2" xfId="14438" xr:uid="{E0015A66-797F-4955-8A28-2011ECF45AD4}"/>
    <cellStyle name="Normal 2 5 2 3" xfId="792" xr:uid="{00000000-0005-0000-0000-0000C4040000}"/>
    <cellStyle name="Normal 2 5 2 3 10" xfId="9726" xr:uid="{029CE8BE-530F-475F-B07C-84FE1BD224D5}"/>
    <cellStyle name="Normal 2 5 2 3 10 2" xfId="20106" xr:uid="{227FDDB4-E945-4D7A-BFF9-673972C1A5A9}"/>
    <cellStyle name="Normal 2 5 2 3 11" xfId="24545" xr:uid="{E6EB4C6D-1B7C-4F2F-B0C3-F253D26CADD3}"/>
    <cellStyle name="Normal 2 5 2 3 12" xfId="12567" xr:uid="{FF76ED38-27B7-4009-A348-DED8E4FB6127}"/>
    <cellStyle name="Normal 2 5 2 3 2" xfId="2742" xr:uid="{00000000-0005-0000-0000-000076040000}"/>
    <cellStyle name="Normal 2 5 2 3 2 2" xfId="3218" xr:uid="{00000000-0005-0000-0000-000077040000}"/>
    <cellStyle name="Normal 2 5 2 3 2 2 2" xfId="6276" xr:uid="{87CA24AF-D326-41B1-BEB9-59A590033D7E}"/>
    <cellStyle name="Normal 2 5 2 3 2 2 2 2" xfId="26204" xr:uid="{13E15B1F-064C-4F1B-91DF-FDF8E941E0D8}"/>
    <cellStyle name="Normal 2 5 2 3 2 2 2 3" xfId="15845" xr:uid="{64CEC759-3E76-4255-BC35-68C1295D1A0D}"/>
    <cellStyle name="Normal 2 5 2 3 2 2 3" xfId="8298" xr:uid="{03B17314-33D4-4388-9F60-24F21A186C59}"/>
    <cellStyle name="Normal 2 5 2 3 2 2 3 2" xfId="18678" xr:uid="{5DB78E24-E019-4E71-8168-DC9A186C787E}"/>
    <cellStyle name="Normal 2 5 2 3 2 2 4" xfId="11131" xr:uid="{E7ABD13E-3F12-4E24-B708-1200CD919B5F}"/>
    <cellStyle name="Normal 2 5 2 3 2 2 4 2" xfId="21511" xr:uid="{EEF3DD65-6706-4152-A265-BA17749A068F}"/>
    <cellStyle name="Normal 2 5 2 3 2 2 5" xfId="24695" xr:uid="{848B1284-2455-4E63-8167-5F5BA0C50206}"/>
    <cellStyle name="Normal 2 5 2 3 2 2 6" xfId="13761" xr:uid="{FCD49A74-9347-4B00-B486-417D3D52E51A}"/>
    <cellStyle name="Normal 2 5 2 3 2 3" xfId="4306" xr:uid="{6411A7A5-5528-460F-89C7-299F9D1D5DAE}"/>
    <cellStyle name="Normal 2 5 2 3 2 3 2" xfId="9078" xr:uid="{18C614DB-215D-4A52-84F3-5E7CA58266A0}"/>
    <cellStyle name="Normal 2 5 2 3 2 3 2 2" xfId="29121" xr:uid="{7008841A-4354-4CE8-A78F-780DBC269B6A}"/>
    <cellStyle name="Normal 2 5 2 3 2 3 2 3" xfId="19458" xr:uid="{D37BDD27-B1E6-4871-8D8E-EE91AF61354E}"/>
    <cellStyle name="Normal 2 5 2 3 2 3 3" xfId="11911" xr:uid="{B840EF34-CC77-4681-97DA-172CBEC7162C}"/>
    <cellStyle name="Normal 2 5 2 3 2 3 3 2" xfId="22291" xr:uid="{6A72AABD-A8E1-4579-94D9-04D1508FCACA}"/>
    <cellStyle name="Normal 2 5 2 3 2 3 4" xfId="23322" xr:uid="{2C8C9217-83D7-42C9-A865-3FAB0F5B2521}"/>
    <cellStyle name="Normal 2 5 2 3 2 3 5" xfId="16625" xr:uid="{A878821D-7906-4FB0-BA82-3ECB642E23DA}"/>
    <cellStyle name="Normal 2 5 2 3 2 4" xfId="5960" xr:uid="{619B855B-733C-4135-AB31-940705AAA4BF}"/>
    <cellStyle name="Normal 2 5 2 3 2 4 2" xfId="26118" xr:uid="{CF1DDBE3-66A3-4A01-9B52-F15062DA060B}"/>
    <cellStyle name="Normal 2 5 2 3 2 4 3" xfId="15413" xr:uid="{92D48D94-1FE4-4232-853C-3A9176E88E41}"/>
    <cellStyle name="Normal 2 5 2 3 2 5" xfId="7866" xr:uid="{0F181675-17DB-4479-B20F-2450E7A23DE6}"/>
    <cellStyle name="Normal 2 5 2 3 2 5 2" xfId="18246" xr:uid="{CA0FF2B9-D524-4D77-BE3B-A1E3CA1E0A0B}"/>
    <cellStyle name="Normal 2 5 2 3 2 6" xfId="10699" xr:uid="{4123705F-7123-4EE3-A80A-6D8FCBE220CE}"/>
    <cellStyle name="Normal 2 5 2 3 2 6 2" xfId="21079" xr:uid="{EAC315FB-8969-47CD-8A28-D499AE1C02EA}"/>
    <cellStyle name="Normal 2 5 2 3 2 7" xfId="24805" xr:uid="{F0EA81D9-27CC-4047-8D40-89DAD5375548}"/>
    <cellStyle name="Normal 2 5 2 3 2 8" xfId="13180" xr:uid="{A6418468-8EC1-43B4-874F-6E1A6DE320F6}"/>
    <cellStyle name="Normal 2 5 2 3 3" xfId="3219" xr:uid="{00000000-0005-0000-0000-000078040000}"/>
    <cellStyle name="Normal 2 5 2 3 3 2" xfId="4480" xr:uid="{62550687-04CF-4DF5-89D5-F3C096152E91}"/>
    <cellStyle name="Normal 2 5 2 3 3 2 2" xfId="9252" xr:uid="{0DAAE6DE-98AA-4447-819B-9C901F645DC1}"/>
    <cellStyle name="Normal 2 5 2 3 3 2 2 2" xfId="29239" xr:uid="{1DDAA92C-45AD-4E21-B5A5-CBA7672AD962}"/>
    <cellStyle name="Normal 2 5 2 3 3 2 2 3" xfId="19632" xr:uid="{FA9809E8-4B7C-449B-97A2-E23E9066EA44}"/>
    <cellStyle name="Normal 2 5 2 3 3 2 3" xfId="12085" xr:uid="{7E6706F1-F3BC-4DE4-90C5-51754EF84A57}"/>
    <cellStyle name="Normal 2 5 2 3 3 2 3 2" xfId="22465" xr:uid="{B92C20CE-F04A-4C5F-8544-08FD1770A160}"/>
    <cellStyle name="Normal 2 5 2 3 3 2 4" xfId="24705" xr:uid="{F0CFE77C-8623-498D-A86F-1C84D94D2F02}"/>
    <cellStyle name="Normal 2 5 2 3 3 2 5" xfId="16799" xr:uid="{ED0D3814-8FBA-4ABE-BD44-FD369CE42E2D}"/>
    <cellStyle name="Normal 2 5 2 3 3 3" xfId="6277" xr:uid="{6B7E8AD6-2ED0-4DB0-B6B6-797418E549AD}"/>
    <cellStyle name="Normal 2 5 2 3 3 3 2" xfId="28667" xr:uid="{DBC7CC91-5ADA-4C37-BA92-BF3AFA28B1FF}"/>
    <cellStyle name="Normal 2 5 2 3 3 3 3" xfId="15846" xr:uid="{8AE53C57-9A0C-4A0E-B4B0-F8C4FDD3B24D}"/>
    <cellStyle name="Normal 2 5 2 3 3 4" xfId="8299" xr:uid="{A3E91B29-6F1C-4ACC-AFD8-E3F2F21FEC5F}"/>
    <cellStyle name="Normal 2 5 2 3 3 4 2" xfId="18679" xr:uid="{E8DC0184-69C1-46E8-B586-E9F1CCA48110}"/>
    <cellStyle name="Normal 2 5 2 3 3 5" xfId="11132" xr:uid="{BF792310-982E-4318-98E5-1DFAC5C18B15}"/>
    <cellStyle name="Normal 2 5 2 3 3 5 2" xfId="21512" xr:uid="{45E06DBE-6498-4D8D-9C18-15558C7DB73F}"/>
    <cellStyle name="Normal 2 5 2 3 3 6" xfId="24935" xr:uid="{71E6EFDE-88BC-4B59-8E98-465D5341ED21}"/>
    <cellStyle name="Normal 2 5 2 3 3 7" xfId="13762" xr:uid="{7A2E540D-36B5-476B-90B8-515E969C10D9}"/>
    <cellStyle name="Normal 2 5 2 3 4" xfId="3217" xr:uid="{00000000-0005-0000-0000-000079040000}"/>
    <cellStyle name="Normal 2 5 2 3 4 2" xfId="6275" xr:uid="{9AAF25EE-FB8E-4722-82FC-D8F8B86D1661}"/>
    <cellStyle name="Normal 2 5 2 3 4 2 2" xfId="27289" xr:uid="{30F52BE9-DC6B-4032-A086-8E83F0B26220}"/>
    <cellStyle name="Normal 2 5 2 3 4 2 3" xfId="15844" xr:uid="{41516B1E-32CC-4272-847E-3A420034FA18}"/>
    <cellStyle name="Normal 2 5 2 3 4 3" xfId="8297" xr:uid="{4C81EEC8-3539-4F8E-B7FA-09DA0A7684BA}"/>
    <cellStyle name="Normal 2 5 2 3 4 3 2" xfId="18677" xr:uid="{3D33B353-D445-4CDE-B1F8-FE5AF0ED8CFA}"/>
    <cellStyle name="Normal 2 5 2 3 4 4" xfId="11130" xr:uid="{DAD61EDE-170A-4B5A-BEE4-82688638A0E9}"/>
    <cellStyle name="Normal 2 5 2 3 4 4 2" xfId="21510" xr:uid="{E6D2FBAD-F889-4A7A-953F-88B854FD442B}"/>
    <cellStyle name="Normal 2 5 2 3 4 5" xfId="23579" xr:uid="{AC5BA273-55EE-4E9A-AEF3-E9321A648D82}"/>
    <cellStyle name="Normal 2 5 2 3 4 6" xfId="13760" xr:uid="{7A3046DE-830A-4E76-ADD2-33CBAD418714}"/>
    <cellStyle name="Normal 2 5 2 3 5" xfId="2597" xr:uid="{00000000-0005-0000-0000-00007A040000}"/>
    <cellStyle name="Normal 2 5 2 3 5 2" xfId="5862" xr:uid="{57F4218A-0856-4695-B7CD-070ED5C7857D}"/>
    <cellStyle name="Normal 2 5 2 3 5 2 2" xfId="25909" xr:uid="{C2C21EBE-0259-4024-8AB9-64DC316A0BE1}"/>
    <cellStyle name="Normal 2 5 2 3 5 2 3" xfId="15269" xr:uid="{82E013B2-446F-42DB-8AE4-05D8119EB650}"/>
    <cellStyle name="Normal 2 5 2 3 5 3" xfId="7722" xr:uid="{60E5F2DD-5A67-4A14-BCF3-1029110793D4}"/>
    <cellStyle name="Normal 2 5 2 3 5 3 2" xfId="18102" xr:uid="{903F867D-C52C-4F72-AAE6-EC9E6248ECF2}"/>
    <cellStyle name="Normal 2 5 2 3 5 4" xfId="10555" xr:uid="{C4AAA262-6DB3-4CCB-88CE-972140C6D5E1}"/>
    <cellStyle name="Normal 2 5 2 3 5 4 2" xfId="20935" xr:uid="{747C35FC-6408-44BA-9957-13386A0328E7}"/>
    <cellStyle name="Normal 2 5 2 3 5 5" xfId="23293" xr:uid="{9009F6E4-3888-457E-994B-1EF68210CA9B}"/>
    <cellStyle name="Normal 2 5 2 3 5 6" xfId="12985" xr:uid="{29E050E5-D4CF-4AAC-AD4D-658A6E1C7B05}"/>
    <cellStyle name="Normal 2 5 2 3 6" xfId="2333" xr:uid="{00000000-0005-0000-0000-000075040000}"/>
    <cellStyle name="Normal 2 5 2 3 6 2" xfId="7460" xr:uid="{1B6EE378-8B9C-47A7-8630-A6509BBE6949}"/>
    <cellStyle name="Normal 2 5 2 3 6 2 2" xfId="17840" xr:uid="{301CDB61-47D3-4DAF-9842-7871A055B12C}"/>
    <cellStyle name="Normal 2 5 2 3 6 3" xfId="10293" xr:uid="{01A84E7F-9D18-4484-A545-BCD477F02EDF}"/>
    <cellStyle name="Normal 2 5 2 3 6 3 2" xfId="20673" xr:uid="{6B9433DB-F847-48D5-9CA9-CD8CC6E91926}"/>
    <cellStyle name="Normal 2 5 2 3 6 4" xfId="23234" xr:uid="{5616085E-D1E4-475B-A134-244E040A0C3D}"/>
    <cellStyle name="Normal 2 5 2 3 6 5" xfId="15007" xr:uid="{2D52D98F-3300-4312-9DD2-A94489204E4A}"/>
    <cellStyle name="Normal 2 5 2 3 7" xfId="3848" xr:uid="{A0F0B495-44E9-4D87-8427-3065703ED31C}"/>
    <cellStyle name="Normal 2 5 2 3 7 2" xfId="8681" xr:uid="{5D0464CC-7BC2-46E4-9041-1B0CCFD048BC}"/>
    <cellStyle name="Normal 2 5 2 3 7 2 2" xfId="19061" xr:uid="{361A3BFB-7FB5-4E28-8E2A-327D80847DC1}"/>
    <cellStyle name="Normal 2 5 2 3 7 3" xfId="11514" xr:uid="{A0D666EA-7758-4A4D-B4CB-2775BEE55150}"/>
    <cellStyle name="Normal 2 5 2 3 7 3 2" xfId="21894" xr:uid="{B56248C6-390B-4CE6-98BE-BB02274D79ED}"/>
    <cellStyle name="Normal 2 5 2 3 7 4" xfId="16228" xr:uid="{014D6D88-15A7-412F-A1C0-B935C19E723F}"/>
    <cellStyle name="Normal 2 5 2 3 8" xfId="5143" xr:uid="{C637A8BE-D4E8-4CE6-9D9E-F7288871D17B}"/>
    <cellStyle name="Normal 2 5 2 3 8 2" xfId="14440" xr:uid="{1D8CC06A-14D7-4DFC-A85B-FB987D7EE3D5}"/>
    <cellStyle name="Normal 2 5 2 3 9" xfId="6893" xr:uid="{07C53E2F-55E7-4BCB-8812-7540EAE03A26}"/>
    <cellStyle name="Normal 2 5 2 3 9 2" xfId="17273" xr:uid="{38593FD1-BB1E-45AE-9E3B-057816A29D8E}"/>
    <cellStyle name="Normal 2 5 2 4" xfId="793" xr:uid="{00000000-0005-0000-0000-0000C5040000}"/>
    <cellStyle name="Normal 2 5 2 4 2" xfId="3220" xr:uid="{00000000-0005-0000-0000-00007C040000}"/>
    <cellStyle name="Normal 2 5 2 4 2 2" xfId="6278" xr:uid="{EEE2FE17-6B4C-4262-AD6A-9E5C22B87798}"/>
    <cellStyle name="Normal 2 5 2 4 2 2 2" xfId="27248" xr:uid="{07931A6B-F462-4D91-A266-D5022F75A9A7}"/>
    <cellStyle name="Normal 2 5 2 4 2 2 3" xfId="15847" xr:uid="{924739E1-A68B-41D2-A43F-1E9BB4A11579}"/>
    <cellStyle name="Normal 2 5 2 4 2 3" xfId="8300" xr:uid="{EB08D9D3-BE2B-4CEF-A0C6-C5955D24C885}"/>
    <cellStyle name="Normal 2 5 2 4 2 3 2" xfId="18680" xr:uid="{7719174E-AC06-4249-9BD7-55832E3EEC96}"/>
    <cellStyle name="Normal 2 5 2 4 2 4" xfId="11133" xr:uid="{EA91745C-2588-4CA4-82DF-04F4FFA8A36F}"/>
    <cellStyle name="Normal 2 5 2 4 2 4 2" xfId="21513" xr:uid="{78D5C279-A6F1-47C0-8CD0-C11C1DCE2BBF}"/>
    <cellStyle name="Normal 2 5 2 4 2 5" xfId="23369" xr:uid="{B1BAF2F6-6D8A-49A9-8A3A-39B752EAD3B7}"/>
    <cellStyle name="Normal 2 5 2 4 2 6" xfId="13763" xr:uid="{B34DFB72-EFBC-4647-BE4D-D840EECFE28B}"/>
    <cellStyle name="Normal 2 5 2 4 3" xfId="2739" xr:uid="{00000000-0005-0000-0000-00007D040000}"/>
    <cellStyle name="Normal 2 5 2 4 3 2" xfId="5957" xr:uid="{53D474A8-250B-4A0F-8833-5E811D83AD08}"/>
    <cellStyle name="Normal 2 5 2 4 3 2 2" xfId="26913" xr:uid="{4340A015-65D2-4715-B542-0AC3E1D1E874}"/>
    <cellStyle name="Normal 2 5 2 4 3 2 3" xfId="15410" xr:uid="{276446FA-B627-4DF3-976C-DD125ACCEF3A}"/>
    <cellStyle name="Normal 2 5 2 4 3 3" xfId="7863" xr:uid="{6BE22A1D-E582-4B42-AE90-314B96AA8A12}"/>
    <cellStyle name="Normal 2 5 2 4 3 3 2" xfId="18243" xr:uid="{3A9A18D3-B09B-4626-B506-04C2417F3A37}"/>
    <cellStyle name="Normal 2 5 2 4 3 4" xfId="10696" xr:uid="{7A96F4B5-A1CB-4D78-A0F0-587B367F80E0}"/>
    <cellStyle name="Normal 2 5 2 4 3 4 2" xfId="21076" xr:uid="{A4DCC127-A254-4CAB-A7B5-E42B9749139B}"/>
    <cellStyle name="Normal 2 5 2 4 3 5" xfId="23632" xr:uid="{3A0FDDF7-4CE5-4B2A-9275-84693E3FB79F}"/>
    <cellStyle name="Normal 2 5 2 4 3 6" xfId="13177" xr:uid="{4E10FE9B-F5DC-4BAC-804A-1B5E1352899A}"/>
    <cellStyle name="Normal 2 5 2 4 4" xfId="4167" xr:uid="{7D1ECE65-F0EB-4D6B-9500-CD08F41C9471}"/>
    <cellStyle name="Normal 2 5 2 4 4 2" xfId="8939" xr:uid="{2191E214-9052-48F1-9E96-A5E7810872BE}"/>
    <cellStyle name="Normal 2 5 2 4 4 2 2" xfId="19319" xr:uid="{F696EB39-AB37-4F5B-A1AE-CA4687B12113}"/>
    <cellStyle name="Normal 2 5 2 4 4 3" xfId="11772" xr:uid="{23EE8783-8212-4F57-8ECA-907796240104}"/>
    <cellStyle name="Normal 2 5 2 4 4 3 2" xfId="22152" xr:uid="{44BC714E-3EDF-4140-9297-8A37DBC943B9}"/>
    <cellStyle name="Normal 2 5 2 4 4 4" xfId="24947" xr:uid="{62D22C87-835B-403A-BC26-3CE93B532349}"/>
    <cellStyle name="Normal 2 5 2 4 4 5" xfId="16486" xr:uid="{E25BE7C9-BBB6-4D0A-B4EA-AB9EE862FB7D}"/>
    <cellStyle name="Normal 2 5 2 4 5" xfId="5144" xr:uid="{3C165FBA-6E04-463F-B297-973456C4E0A4}"/>
    <cellStyle name="Normal 2 5 2 4 5 2" xfId="14441" xr:uid="{4A1F2327-41D2-4272-8C23-A4BBA842D591}"/>
    <cellStyle name="Normal 2 5 2 4 6" xfId="6894" xr:uid="{32EC5D67-A489-4F87-BD0D-F04465B790FF}"/>
    <cellStyle name="Normal 2 5 2 4 6 2" xfId="17274" xr:uid="{79068C78-A9CE-4467-B711-613DF7980DC2}"/>
    <cellStyle name="Normal 2 5 2 4 7" xfId="9727" xr:uid="{05D479F6-8F2C-4987-B2C3-DA60C8369E04}"/>
    <cellStyle name="Normal 2 5 2 4 7 2" xfId="20107" xr:uid="{A8ECB67A-08CF-4B7A-A91A-162C5E733165}"/>
    <cellStyle name="Normal 2 5 2 4 8" xfId="24388" xr:uid="{F7A1A015-43C1-4E8B-A582-B9A54135F709}"/>
    <cellStyle name="Normal 2 5 2 4 9" xfId="12725" xr:uid="{3ED7CF03-90FB-4FFF-BC10-D1A1704AED85}"/>
    <cellStyle name="Normal 2 5 2 5" xfId="3221" xr:uid="{00000000-0005-0000-0000-00007E040000}"/>
    <cellStyle name="Normal 2 5 2 5 2" xfId="4481" xr:uid="{2CAEE3DB-359D-4F75-9894-D842204D562F}"/>
    <cellStyle name="Normal 2 5 2 5 2 2" xfId="9253" xr:uid="{07B8D04F-B436-468D-9D97-42EB2CDFEF8F}"/>
    <cellStyle name="Normal 2 5 2 5 2 2 2" xfId="29240" xr:uid="{AF5E4DEC-AED1-4352-9943-A57F31C0AA81}"/>
    <cellStyle name="Normal 2 5 2 5 2 2 3" xfId="19633" xr:uid="{4670DBA2-7760-4C78-9338-A289E30EBC5D}"/>
    <cellStyle name="Normal 2 5 2 5 2 3" xfId="12086" xr:uid="{787B96BF-C9E5-4EEA-9822-B7E04675F556}"/>
    <cellStyle name="Normal 2 5 2 5 2 3 2" xfId="22466" xr:uid="{D2107782-31B3-4BE5-B217-4EA741ED8E28}"/>
    <cellStyle name="Normal 2 5 2 5 2 4" xfId="25395" xr:uid="{F5C46202-F9BB-4824-8BE1-70E7454FDCDF}"/>
    <cellStyle name="Normal 2 5 2 5 2 5" xfId="16800" xr:uid="{89E11442-5DB0-4A0D-A1CA-DA7D312BC72D}"/>
    <cellStyle name="Normal 2 5 2 5 3" xfId="6279" xr:uid="{C22E0A54-0B0C-4FE3-A4DA-E7022E5BAE84}"/>
    <cellStyle name="Normal 2 5 2 5 3 2" xfId="26020" xr:uid="{83A952E5-3095-48EF-9E3B-9223594174E6}"/>
    <cellStyle name="Normal 2 5 2 5 3 3" xfId="15848" xr:uid="{9C3CFDC7-32E2-4113-A882-B18D0017921F}"/>
    <cellStyle name="Normal 2 5 2 5 4" xfId="8301" xr:uid="{2B5EC5B1-C9A6-49E7-BD0B-28F511F0FFFB}"/>
    <cellStyle name="Normal 2 5 2 5 4 2" xfId="18681" xr:uid="{65C2A20F-DFD8-4188-8956-A9FE2E941A8F}"/>
    <cellStyle name="Normal 2 5 2 5 5" xfId="11134" xr:uid="{AAEA1FD6-DC9D-4654-A0BA-EABC1796A96C}"/>
    <cellStyle name="Normal 2 5 2 5 5 2" xfId="21514" xr:uid="{7628DB45-4251-4BB8-AD09-352D02079EE8}"/>
    <cellStyle name="Normal 2 5 2 5 6" xfId="24711" xr:uid="{6F1D76E4-752F-4FFD-A731-1018C2BBD8E2}"/>
    <cellStyle name="Normal 2 5 2 5 7" xfId="13764" xr:uid="{653BB0C4-0C1C-4302-847F-B5E6308AF81B}"/>
    <cellStyle name="Normal 2 5 2 6" xfId="2908" xr:uid="{00000000-0005-0000-0000-00007F040000}"/>
    <cellStyle name="Normal 2 5 2 6 2" xfId="6094" xr:uid="{EF4B9E71-D2F2-4C8B-972D-177687E96515}"/>
    <cellStyle name="Normal 2 5 2 6 2 2" xfId="28195" xr:uid="{6A69E23C-421A-42A8-8575-D382A19C7F04}"/>
    <cellStyle name="Normal 2 5 2 6 2 3" xfId="15572" xr:uid="{859D1AE7-FB27-4187-B74D-CA98BB8D3202}"/>
    <cellStyle name="Normal 2 5 2 6 3" xfId="8025" xr:uid="{7579173E-DC72-4874-A64B-3673CCDE9864}"/>
    <cellStyle name="Normal 2 5 2 6 3 2" xfId="18405" xr:uid="{A2396188-FDDA-4696-B50E-EB2B6277FC67}"/>
    <cellStyle name="Normal 2 5 2 6 4" xfId="10858" xr:uid="{7B742B51-E818-4C84-9D60-F461B34C1576}"/>
    <cellStyle name="Normal 2 5 2 6 4 2" xfId="21238" xr:uid="{D4838F46-E9C8-47DA-AFE6-6C25E5582D21}"/>
    <cellStyle name="Normal 2 5 2 6 5" xfId="22698" xr:uid="{35487D1D-41C9-45EC-8536-378C0F4EEFB4}"/>
    <cellStyle name="Normal 2 5 2 6 6" xfId="13423" xr:uid="{91921D68-67D7-4B68-94FD-1F4FA3148177}"/>
    <cellStyle name="Normal 2 5 2 7" xfId="2494" xr:uid="{00000000-0005-0000-0000-000080040000}"/>
    <cellStyle name="Normal 2 5 2 7 2" xfId="5777" xr:uid="{99C2BA53-1365-4EB4-AB06-F7F7498A9696}"/>
    <cellStyle name="Normal 2 5 2 7 2 2" xfId="26061" xr:uid="{3C304D84-09DF-4795-9F57-2880C2D1D8FA}"/>
    <cellStyle name="Normal 2 5 2 7 2 3" xfId="15166" xr:uid="{919C06B2-919F-49E0-A5F5-3D16976D0918}"/>
    <cellStyle name="Normal 2 5 2 7 3" xfId="7619" xr:uid="{EE146622-CF2C-47FA-B51E-37A16AAF08E8}"/>
    <cellStyle name="Normal 2 5 2 7 3 2" xfId="17999" xr:uid="{4750487A-B7D3-4B35-8742-0AB55BA36BFA}"/>
    <cellStyle name="Normal 2 5 2 7 4" xfId="10452" xr:uid="{666CCBBF-6F67-4FD1-8753-3BBEBC1E9EC4}"/>
    <cellStyle name="Normal 2 5 2 7 4 2" xfId="20832" xr:uid="{DC00A23E-136E-459B-B5FD-DB187E2FE1F8}"/>
    <cellStyle name="Normal 2 5 2 7 5" xfId="25035" xr:uid="{A0702F01-6B20-415F-98D1-8AB87128CE06}"/>
    <cellStyle name="Normal 2 5 2 7 6" xfId="12882" xr:uid="{43C74731-0EAF-437F-B70C-459112110876}"/>
    <cellStyle name="Normal 2 5 2 8" xfId="2188" xr:uid="{00000000-0005-0000-0000-000069040000}"/>
    <cellStyle name="Normal 2 5 2 8 2" xfId="7315" xr:uid="{76F9C6E1-98BB-4CD5-9663-E35BB481387B}"/>
    <cellStyle name="Normal 2 5 2 8 2 2" xfId="17695" xr:uid="{78F6CB6F-EF45-4BA8-8861-8C2770619ABB}"/>
    <cellStyle name="Normal 2 5 2 8 3" xfId="10148" xr:uid="{66AB0743-5217-4D1A-ACDB-6DB31C0DC1FE}"/>
    <cellStyle name="Normal 2 5 2 8 3 2" xfId="20528" xr:uid="{03EE2923-0E90-4239-BE48-7DB4A2874218}"/>
    <cellStyle name="Normal 2 5 2 8 4" xfId="22639" xr:uid="{1929FE0D-2A66-4D62-AD03-D14638CF9BC1}"/>
    <cellStyle name="Normal 2 5 2 8 5" xfId="14862" xr:uid="{AF8078E8-36A5-4D2A-9238-FE17E1C01874}"/>
    <cellStyle name="Normal 2 5 2 9" xfId="3943" xr:uid="{08C0ECA0-D38B-41F7-AAD3-FF6FD8BC8E27}"/>
    <cellStyle name="Normal 2 5 2 9 2" xfId="8775" xr:uid="{F443E9E3-BF33-46DC-8E48-C86F6F9F61B2}"/>
    <cellStyle name="Normal 2 5 2 9 2 2" xfId="19155" xr:uid="{DA98C03B-4C78-4F2B-9725-F2F70D48E311}"/>
    <cellStyle name="Normal 2 5 2 9 3" xfId="11608" xr:uid="{E395D239-6ADD-4534-9D49-6EEA98B8A25F}"/>
    <cellStyle name="Normal 2 5 2 9 3 2" xfId="21988" xr:uid="{B165DF3C-AB91-4A18-A236-17AE971F1CB4}"/>
    <cellStyle name="Normal 2 5 2 9 4" xfId="16322" xr:uid="{4815F7E9-B950-4B34-90DA-2E75FE8DB948}"/>
    <cellStyle name="Normal 2 5 3" xfId="794" xr:uid="{00000000-0005-0000-0000-0000C6040000}"/>
    <cellStyle name="Normal 2 5 3 10" xfId="5145" xr:uid="{B901A708-D7E7-411F-A167-479150D6CF2A}"/>
    <cellStyle name="Normal 2 5 3 10 2" xfId="14442" xr:uid="{0105A7C3-D629-467C-B6CF-C7BABA0C9123}"/>
    <cellStyle name="Normal 2 5 3 11" xfId="6895" xr:uid="{5BE858C3-0F6A-4DB6-AD8F-B07F86E6E3FD}"/>
    <cellStyle name="Normal 2 5 3 11 2" xfId="17275" xr:uid="{313C113C-5C9F-40CE-A47E-8390E2C182D4}"/>
    <cellStyle name="Normal 2 5 3 12" xfId="9728" xr:uid="{D01B6235-68CA-4951-94F9-623B5B813D32}"/>
    <cellStyle name="Normal 2 5 3 12 2" xfId="20108" xr:uid="{74E602F9-776A-4F97-ADAF-01E963B1E38E}"/>
    <cellStyle name="Normal 2 5 3 13" xfId="23118" xr:uid="{34070B2D-BA9C-4441-AD3D-F887D0876F3A}"/>
    <cellStyle name="Normal 2 5 3 14" xfId="12454" xr:uid="{31EE617D-D551-439D-A1A3-02848639B573}"/>
    <cellStyle name="Normal 2 5 3 2" xfId="795" xr:uid="{00000000-0005-0000-0000-0000C7040000}"/>
    <cellStyle name="Normal 2 5 3 2 10" xfId="9729" xr:uid="{A17B91C3-1F56-4A4D-AF3E-AC7567B499B9}"/>
    <cellStyle name="Normal 2 5 3 2 10 2" xfId="20109" xr:uid="{8D32B545-DD11-49E7-9C36-403AB34BACC2}"/>
    <cellStyle name="Normal 2 5 3 2 11" xfId="23347" xr:uid="{03FECB21-470C-4A29-B147-7F0CAAF93F1C}"/>
    <cellStyle name="Normal 2 5 3 2 12" xfId="12568" xr:uid="{0CC7BC41-9A3A-413B-BA31-66A3CBC60725}"/>
    <cellStyle name="Normal 2 5 3 2 2" xfId="796" xr:uid="{00000000-0005-0000-0000-0000C8040000}"/>
    <cellStyle name="Normal 2 5 3 2 2 2" xfId="3223" xr:uid="{00000000-0005-0000-0000-000084040000}"/>
    <cellStyle name="Normal 2 5 3 2 2 2 2" xfId="6281" xr:uid="{AE06F968-3F82-490F-AD4C-E515EAC7C341}"/>
    <cellStyle name="Normal 2 5 3 2 2 2 2 2" xfId="26766" xr:uid="{963993A2-0774-4C0A-B203-58A1F09FDA20}"/>
    <cellStyle name="Normal 2 5 3 2 2 2 2 3" xfId="26117" xr:uid="{382095A3-94FE-451A-9763-D22227E7BA23}"/>
    <cellStyle name="Normal 2 5 3 2 2 2 2 4" xfId="15850" xr:uid="{F29EC348-A204-49F9-9C0B-8A7935371C81}"/>
    <cellStyle name="Normal 2 5 3 2 2 2 3" xfId="8303" xr:uid="{E305045C-647C-4253-B434-20A78C68A955}"/>
    <cellStyle name="Normal 2 5 3 2 2 2 3 2" xfId="28886" xr:uid="{20061D78-E085-449C-9839-E4A15376BA84}"/>
    <cellStyle name="Normal 2 5 3 2 2 2 3 3" xfId="18683" xr:uid="{F0D2C55F-846C-4A52-A4AD-F035A82C4E1C}"/>
    <cellStyle name="Normal 2 5 3 2 2 2 4" xfId="11136" xr:uid="{E4CB2C56-B398-45F3-93A2-52F64E8B4FCD}"/>
    <cellStyle name="Normal 2 5 3 2 2 2 4 2" xfId="21516" xr:uid="{2DAB53EB-DE63-46E2-B876-ED521E9991D1}"/>
    <cellStyle name="Normal 2 5 3 2 2 2 5" xfId="25073" xr:uid="{FCDC08AB-856B-4995-8B0C-50A17A951D0B}"/>
    <cellStyle name="Normal 2 5 3 2 2 2 6" xfId="13766" xr:uid="{E4C19338-8437-4B6F-85D2-7915BF2A8C43}"/>
    <cellStyle name="Normal 2 5 3 2 2 3" xfId="4308" xr:uid="{33CF12BE-4E15-4766-966E-D53F693A0B27}"/>
    <cellStyle name="Normal 2 5 3 2 2 3 2" xfId="9080" xr:uid="{C23A6B08-EE5B-4BE4-95C9-3351C454EDAE}"/>
    <cellStyle name="Normal 2 5 3 2 2 3 2 2" xfId="29123" xr:uid="{3A7666C7-A758-457F-8359-865586FD1FF3}"/>
    <cellStyle name="Normal 2 5 3 2 2 3 2 3" xfId="19460" xr:uid="{2BD31331-0623-4781-940B-7F530BD394EB}"/>
    <cellStyle name="Normal 2 5 3 2 2 3 3" xfId="11913" xr:uid="{8E817C7C-DF18-4E16-90F9-1F79D4240CD2}"/>
    <cellStyle name="Normal 2 5 3 2 2 3 3 2" xfId="22293" xr:uid="{A644BADA-4A7E-4705-BCE0-EA0AB7E48073}"/>
    <cellStyle name="Normal 2 5 3 2 2 3 4" xfId="24973" xr:uid="{F0163A7A-099C-4C94-A83D-65AF42BF9F57}"/>
    <cellStyle name="Normal 2 5 3 2 2 3 5" xfId="16627" xr:uid="{49A5CFFB-A459-42F3-B5BE-D78081F8FE19}"/>
    <cellStyle name="Normal 2 5 3 2 2 4" xfId="5147" xr:uid="{7CAF6CA8-B2D7-4ECB-85F2-7B29C7DE4354}"/>
    <cellStyle name="Normal 2 5 3 2 2 4 2" xfId="26945" xr:uid="{98549FEC-8556-468E-8063-23A0CEDA2D5A}"/>
    <cellStyle name="Normal 2 5 3 2 2 4 3" xfId="14444" xr:uid="{D57A7FE4-0A42-4484-9FAF-9EB466F5E4AC}"/>
    <cellStyle name="Normal 2 5 3 2 2 5" xfId="6897" xr:uid="{61B74B72-EE99-4F1C-807F-27989FC8E96E}"/>
    <cellStyle name="Normal 2 5 3 2 2 5 2" xfId="17277" xr:uid="{E73A2E4F-DE00-443A-8D3B-7B4D3860D75A}"/>
    <cellStyle name="Normal 2 5 3 2 2 6" xfId="9730" xr:uid="{9768CB4E-2714-4103-8E6E-910ACBC0179F}"/>
    <cellStyle name="Normal 2 5 3 2 2 6 2" xfId="20110" xr:uid="{A5754DFA-E505-4F9F-90A1-15537FC8F736}"/>
    <cellStyle name="Normal 2 5 3 2 2 7" xfId="23823" xr:uid="{1173EBCD-5665-49E6-AD5C-B2304B17161D}"/>
    <cellStyle name="Normal 2 5 3 2 2 8" xfId="13182" xr:uid="{80A92B38-ED87-4C56-BADD-16D35D522DD5}"/>
    <cellStyle name="Normal 2 5 3 2 3" xfId="3224" xr:uid="{00000000-0005-0000-0000-000085040000}"/>
    <cellStyle name="Normal 2 5 3 2 3 2" xfId="4482" xr:uid="{F84F9602-F0AE-4DC7-951D-91646602D2D6}"/>
    <cellStyle name="Normal 2 5 3 2 3 2 2" xfId="9254" xr:uid="{1FC5633E-CCE7-43C7-B1F4-4E2766DB1D61}"/>
    <cellStyle name="Normal 2 5 3 2 3 2 2 2" xfId="29241" xr:uid="{75E8350C-2217-4421-B096-6919CE67F2BD}"/>
    <cellStyle name="Normal 2 5 3 2 3 2 2 3" xfId="19634" xr:uid="{91447355-DCF7-4612-82E6-E8E17892F62D}"/>
    <cellStyle name="Normal 2 5 3 2 3 2 3" xfId="12087" xr:uid="{2C0ECAF3-4B2A-42C9-A3FF-16A3C46C8632}"/>
    <cellStyle name="Normal 2 5 3 2 3 2 3 2" xfId="22467" xr:uid="{F6199A07-8DCE-4968-A554-A033795ABB04}"/>
    <cellStyle name="Normal 2 5 3 2 3 2 4" xfId="22823" xr:uid="{CC24F134-ED75-48E1-BAB9-646D79CDE47F}"/>
    <cellStyle name="Normal 2 5 3 2 3 2 5" xfId="16801" xr:uid="{0EA075A4-7FF1-4EA2-9CF8-6CD4F1B6190C}"/>
    <cellStyle name="Normal 2 5 3 2 3 3" xfId="6282" xr:uid="{88C70F18-104D-4686-AE35-9A30C0FC5F3D}"/>
    <cellStyle name="Normal 2 5 3 2 3 3 2" xfId="28643" xr:uid="{F7A23F4E-268A-44DC-B3F7-D0F11D7E5095}"/>
    <cellStyle name="Normal 2 5 3 2 3 3 3" xfId="15851" xr:uid="{3F0CE3FA-F544-4381-B5C8-629B153FCFB3}"/>
    <cellStyle name="Normal 2 5 3 2 3 4" xfId="8304" xr:uid="{4AB34DBE-B719-405E-B495-A072AFC84F6D}"/>
    <cellStyle name="Normal 2 5 3 2 3 4 2" xfId="18684" xr:uid="{B90C945C-9FE6-4044-9571-4E2F08A49A16}"/>
    <cellStyle name="Normal 2 5 3 2 3 5" xfId="11137" xr:uid="{6F74A375-9431-4E90-97C0-BF826892E75E}"/>
    <cellStyle name="Normal 2 5 3 2 3 5 2" xfId="21517" xr:uid="{D3ADF032-A154-427E-AA45-97FB78A2C7A7}"/>
    <cellStyle name="Normal 2 5 3 2 3 6" xfId="24288" xr:uid="{C41AD594-8344-40FC-9BAB-4F9F300DC813}"/>
    <cellStyle name="Normal 2 5 3 2 3 7" xfId="13767" xr:uid="{361459F8-1D19-4B25-A48A-253C871852DA}"/>
    <cellStyle name="Normal 2 5 3 2 4" xfId="3222" xr:uid="{00000000-0005-0000-0000-000086040000}"/>
    <cellStyle name="Normal 2 5 3 2 4 2" xfId="6280" xr:uid="{BECEE6F2-A32E-4134-BA46-9763589BE9F2}"/>
    <cellStyle name="Normal 2 5 3 2 4 2 2" xfId="28707" xr:uid="{308930B8-2630-49A9-8636-EFF6988358E2}"/>
    <cellStyle name="Normal 2 5 3 2 4 2 3" xfId="15849" xr:uid="{0291A228-6AF3-4CBE-ACFB-E6F988A6A73A}"/>
    <cellStyle name="Normal 2 5 3 2 4 3" xfId="8302" xr:uid="{D80F0271-FBD8-4581-B581-CCC4DEAB2087}"/>
    <cellStyle name="Normal 2 5 3 2 4 3 2" xfId="18682" xr:uid="{9A2F5522-6710-48DA-93DF-AB57C204EE03}"/>
    <cellStyle name="Normal 2 5 3 2 4 4" xfId="11135" xr:uid="{66F5DD36-C143-4AFD-849D-8A1F27B73A18}"/>
    <cellStyle name="Normal 2 5 3 2 4 4 2" xfId="21515" xr:uid="{11A4F742-1E4F-443A-B812-6848ECD0CE9D}"/>
    <cellStyle name="Normal 2 5 3 2 4 5" xfId="24536" xr:uid="{26D90045-E0DA-4C17-A2DE-D05875D7DD77}"/>
    <cellStyle name="Normal 2 5 3 2 4 6" xfId="13765" xr:uid="{98C3BC26-DF6F-4124-B423-9B4CF26C537F}"/>
    <cellStyle name="Normal 2 5 3 2 5" xfId="2528" xr:uid="{00000000-0005-0000-0000-000087040000}"/>
    <cellStyle name="Normal 2 5 3 2 5 2" xfId="5804" xr:uid="{55D655E9-1F84-43FE-9320-62BF5B1C22F6}"/>
    <cellStyle name="Normal 2 5 3 2 5 2 2" xfId="26176" xr:uid="{50A77953-1BD7-4337-84BF-5813ED2F0752}"/>
    <cellStyle name="Normal 2 5 3 2 5 2 3" xfId="15200" xr:uid="{D22DC361-ACE5-49EE-B767-6EDC2400BE2C}"/>
    <cellStyle name="Normal 2 5 3 2 5 3" xfId="7653" xr:uid="{816ADA4C-2F33-426F-A37D-37AC2E6755CF}"/>
    <cellStyle name="Normal 2 5 3 2 5 3 2" xfId="18033" xr:uid="{D4504AA2-E25B-4DDE-BF21-0B20F0EB7EC1}"/>
    <cellStyle name="Normal 2 5 3 2 5 4" xfId="10486" xr:uid="{67D4F33F-8D42-447C-8A88-E27F61469A3C}"/>
    <cellStyle name="Normal 2 5 3 2 5 4 2" xfId="20866" xr:uid="{D91E4D89-AFFC-4684-9FD4-E8CA9AE82100}"/>
    <cellStyle name="Normal 2 5 3 2 5 5" xfId="23161" xr:uid="{E913EA84-6AD1-41E2-A6F2-988DCA44C904}"/>
    <cellStyle name="Normal 2 5 3 2 5 6" xfId="12916" xr:uid="{EBEFE572-9B04-49F8-9FA4-0183C7B8D7B7}"/>
    <cellStyle name="Normal 2 5 3 2 6" xfId="2334" xr:uid="{00000000-0005-0000-0000-000082040000}"/>
    <cellStyle name="Normal 2 5 3 2 6 2" xfId="7461" xr:uid="{8B280B00-8611-4835-8C2E-276957C20C28}"/>
    <cellStyle name="Normal 2 5 3 2 6 2 2" xfId="17841" xr:uid="{BF30448F-133B-415C-8778-53B63BAE02CB}"/>
    <cellStyle name="Normal 2 5 3 2 6 3" xfId="10294" xr:uid="{1992D4DC-B5AC-442B-A473-26CECB6553B9}"/>
    <cellStyle name="Normal 2 5 3 2 6 3 2" xfId="20674" xr:uid="{E0B28474-8A8E-4DD0-8EB0-A817622FB2F0}"/>
    <cellStyle name="Normal 2 5 3 2 6 4" xfId="25588" xr:uid="{68796DDE-58EE-4733-89EA-044952437EFA}"/>
    <cellStyle name="Normal 2 5 3 2 6 5" xfId="15008" xr:uid="{E209A7A4-6938-4DFD-A8BB-6B2ADF3713F4}"/>
    <cellStyle name="Normal 2 5 3 2 7" xfId="3849" xr:uid="{68EF5F68-1856-41ED-95F2-A0A18534450F}"/>
    <cellStyle name="Normal 2 5 3 2 7 2" xfId="8682" xr:uid="{6468FD96-C1EC-4926-9F24-4FB5A8D3D5E1}"/>
    <cellStyle name="Normal 2 5 3 2 7 2 2" xfId="19062" xr:uid="{E77C4959-A932-418D-B36C-E48F813800E6}"/>
    <cellStyle name="Normal 2 5 3 2 7 3" xfId="11515" xr:uid="{DB5AA5FF-FE6A-4E50-A827-E675B7C4F86F}"/>
    <cellStyle name="Normal 2 5 3 2 7 3 2" xfId="21895" xr:uid="{790401EC-BDE4-4FF2-ADB2-C7F7D34CF1E5}"/>
    <cellStyle name="Normal 2 5 3 2 7 4" xfId="16229" xr:uid="{B5229A24-93F2-4693-851B-06CC506A0C55}"/>
    <cellStyle name="Normal 2 5 3 2 8" xfId="5146" xr:uid="{71DFB732-21F4-419B-9955-A0214C926B6F}"/>
    <cellStyle name="Normal 2 5 3 2 8 2" xfId="14443" xr:uid="{8F70C548-A3C3-44C7-81EA-CBE29DAAE6C3}"/>
    <cellStyle name="Normal 2 5 3 2 9" xfId="6896" xr:uid="{A26A1334-8781-4C7F-832A-3113608D2B6B}"/>
    <cellStyle name="Normal 2 5 3 2 9 2" xfId="17276" xr:uid="{2F1103A3-D415-4772-9783-7DF3E96E5209}"/>
    <cellStyle name="Normal 2 5 3 3" xfId="797" xr:uid="{00000000-0005-0000-0000-0000C9040000}"/>
    <cellStyle name="Normal 2 5 3 3 10" xfId="23043" xr:uid="{031C11DD-FCFB-47AB-BA52-672EED5BF159}"/>
    <cellStyle name="Normal 2 5 3 3 11" xfId="12726" xr:uid="{959C6AC3-1A67-4C63-924F-C3073593B867}"/>
    <cellStyle name="Normal 2 5 3 3 2" xfId="2743" xr:uid="{00000000-0005-0000-0000-000089040000}"/>
    <cellStyle name="Normal 2 5 3 3 2 2" xfId="3226" xr:uid="{00000000-0005-0000-0000-00008A040000}"/>
    <cellStyle name="Normal 2 5 3 3 2 2 2" xfId="6284" xr:uid="{25804369-44D9-459B-AAF0-86CD4FE0C9F3}"/>
    <cellStyle name="Normal 2 5 3 3 2 2 2 2" xfId="28325" xr:uid="{13FB1E69-19B8-4F39-9B11-E56FDBFFE513}"/>
    <cellStyle name="Normal 2 5 3 3 2 2 2 3" xfId="15853" xr:uid="{CC4942FC-D8CD-4C14-A7DC-2C9F5FF6D062}"/>
    <cellStyle name="Normal 2 5 3 3 2 2 3" xfId="8306" xr:uid="{E1C95000-BFF6-4817-896D-FF8602CB33AA}"/>
    <cellStyle name="Normal 2 5 3 3 2 2 3 2" xfId="18686" xr:uid="{328EACC2-91C4-43B4-B8B1-A5B08CCE66FD}"/>
    <cellStyle name="Normal 2 5 3 3 2 2 4" xfId="11139" xr:uid="{C200ADDC-0253-4A5C-9380-03155673285D}"/>
    <cellStyle name="Normal 2 5 3 3 2 2 4 2" xfId="21519" xr:uid="{132883E7-FD5A-400D-A783-82E777FBEF89}"/>
    <cellStyle name="Normal 2 5 3 3 2 2 5" xfId="22931" xr:uid="{FD21EA28-58D8-4640-BCD8-436C2B747B36}"/>
    <cellStyle name="Normal 2 5 3 3 2 2 6" xfId="13769" xr:uid="{17D29EFB-3707-404C-85EF-176B86D713D6}"/>
    <cellStyle name="Normal 2 5 3 3 2 3" xfId="4309" xr:uid="{1107B74B-FE16-45DD-897B-F3FED8FBA035}"/>
    <cellStyle name="Normal 2 5 3 3 2 3 2" xfId="9081" xr:uid="{9A2F5A9A-DBFE-43CB-B7F4-1B81C1AC1F57}"/>
    <cellStyle name="Normal 2 5 3 3 2 3 2 2" xfId="29124" xr:uid="{C18B8F15-42E5-4CD1-B362-08EB4981DFEC}"/>
    <cellStyle name="Normal 2 5 3 3 2 3 2 3" xfId="19461" xr:uid="{9DA8E725-F94A-4428-B5C6-AF45C02AA7BE}"/>
    <cellStyle name="Normal 2 5 3 3 2 3 3" xfId="11914" xr:uid="{543B574E-E8BD-4E81-97A3-8F4AB0D957C5}"/>
    <cellStyle name="Normal 2 5 3 3 2 3 3 2" xfId="22294" xr:uid="{63B6EB05-9EB6-4DDA-92D3-E5C84ABB373C}"/>
    <cellStyle name="Normal 2 5 3 3 2 3 4" xfId="23577" xr:uid="{B183ABB5-AEAC-4324-B67A-883A055856E7}"/>
    <cellStyle name="Normal 2 5 3 3 2 3 5" xfId="16628" xr:uid="{AFF0AFBE-A036-4A2F-B7EC-418A4D0FA1E1}"/>
    <cellStyle name="Normal 2 5 3 3 2 4" xfId="5961" xr:uid="{7ABC2878-0CFB-4341-823C-590E345E96EA}"/>
    <cellStyle name="Normal 2 5 3 3 2 4 2" xfId="28131" xr:uid="{143786A4-9DA3-443C-89EF-AD66CA6AEBA1}"/>
    <cellStyle name="Normal 2 5 3 3 2 4 3" xfId="15414" xr:uid="{355A02C9-1378-4F95-9738-7D3BF406B401}"/>
    <cellStyle name="Normal 2 5 3 3 2 5" xfId="7867" xr:uid="{035FE164-C485-4BB7-9E30-1ED086CED099}"/>
    <cellStyle name="Normal 2 5 3 3 2 5 2" xfId="18247" xr:uid="{CEF946DA-5181-44CA-A469-BDDE98BFD9CD}"/>
    <cellStyle name="Normal 2 5 3 3 2 6" xfId="10700" xr:uid="{4DF713A1-28E6-4743-8E80-6C8DE2DFE72B}"/>
    <cellStyle name="Normal 2 5 3 3 2 6 2" xfId="21080" xr:uid="{57BA23C6-7D59-4F2B-9E49-34433176D4A4}"/>
    <cellStyle name="Normal 2 5 3 3 2 7" xfId="25224" xr:uid="{99AA99E4-312F-4C28-B193-CBEADDBB85D0}"/>
    <cellStyle name="Normal 2 5 3 3 2 8" xfId="13183" xr:uid="{3EA2A6FB-FCFB-4DCB-AA36-A0B7FFC6C9D6}"/>
    <cellStyle name="Normal 2 5 3 3 3" xfId="3227" xr:uid="{00000000-0005-0000-0000-00008B040000}"/>
    <cellStyle name="Normal 2 5 3 3 3 2" xfId="4483" xr:uid="{951FAC34-D5FB-48AC-B36C-45BCE8EFE642}"/>
    <cellStyle name="Normal 2 5 3 3 3 2 2" xfId="9255" xr:uid="{545DCAC0-08C9-4B07-BBF3-506B166FD2F6}"/>
    <cellStyle name="Normal 2 5 3 3 3 2 2 2" xfId="29242" xr:uid="{EF85B97C-056C-4973-A746-58F159A92BF8}"/>
    <cellStyle name="Normal 2 5 3 3 3 2 2 3" xfId="19635" xr:uid="{4B0A08D7-8B3A-4832-B9C7-BA2320660323}"/>
    <cellStyle name="Normal 2 5 3 3 3 2 3" xfId="12088" xr:uid="{408152FC-D79D-445C-8162-5DA9B3B886FA}"/>
    <cellStyle name="Normal 2 5 3 3 3 2 3 2" xfId="22468" xr:uid="{88B369D0-AC3C-442D-A3E2-DF14A0BE12CB}"/>
    <cellStyle name="Normal 2 5 3 3 3 2 4" xfId="25589" xr:uid="{7B11F276-EFB1-4CE5-AAAF-C81351D04808}"/>
    <cellStyle name="Normal 2 5 3 3 3 2 5" xfId="16802" xr:uid="{ED702B6E-C0C9-4D8B-9646-FCD99BC5123F}"/>
    <cellStyle name="Normal 2 5 3 3 3 3" xfId="6285" xr:uid="{49E23FAE-86D7-4637-91B5-D4535F3EEE3C}"/>
    <cellStyle name="Normal 2 5 3 3 3 3 2" xfId="25887" xr:uid="{985224D8-D2DF-4B30-BBC4-0C734A65E8E8}"/>
    <cellStyle name="Normal 2 5 3 3 3 3 3" xfId="15854" xr:uid="{86784FBA-6E6F-4752-B168-C9D11180137E}"/>
    <cellStyle name="Normal 2 5 3 3 3 4" xfId="8307" xr:uid="{A33E524C-83A4-40D8-82B9-596C924968C8}"/>
    <cellStyle name="Normal 2 5 3 3 3 4 2" xfId="18687" xr:uid="{6CD46AB8-ED21-465B-BC4C-415C8155090A}"/>
    <cellStyle name="Normal 2 5 3 3 3 5" xfId="11140" xr:uid="{864771EB-E8B7-4442-AE35-32F1E104751C}"/>
    <cellStyle name="Normal 2 5 3 3 3 5 2" xfId="21520" xr:uid="{790328D7-A0B3-499C-A593-89CAAC845012}"/>
    <cellStyle name="Normal 2 5 3 3 3 6" xfId="23127" xr:uid="{1C7FF4AA-F112-4817-AFA7-337311AE8D92}"/>
    <cellStyle name="Normal 2 5 3 3 3 7" xfId="13770" xr:uid="{6D3BB943-701D-4A19-A4C9-AC850DE15A54}"/>
    <cellStyle name="Normal 2 5 3 3 4" xfId="3225" xr:uid="{00000000-0005-0000-0000-00008C040000}"/>
    <cellStyle name="Normal 2 5 3 3 4 2" xfId="6283" xr:uid="{0C3BD62F-F8AC-44D4-B5FF-7BFACC6D07D5}"/>
    <cellStyle name="Normal 2 5 3 3 4 2 2" xfId="26473" xr:uid="{8CD69CCA-B0FD-4E9A-8CEB-542155F751F2}"/>
    <cellStyle name="Normal 2 5 3 3 4 2 3" xfId="15852" xr:uid="{F2D39404-8D23-4B87-A925-2E52341FF785}"/>
    <cellStyle name="Normal 2 5 3 3 4 3" xfId="8305" xr:uid="{9527BE1E-DE74-4998-8553-7E5E26C1EFA2}"/>
    <cellStyle name="Normal 2 5 3 3 4 3 2" xfId="18685" xr:uid="{8647DFEC-5795-4E25-89C9-3F75FA989953}"/>
    <cellStyle name="Normal 2 5 3 3 4 4" xfId="11138" xr:uid="{BF522B7D-4624-4E56-92C8-332BB22C2467}"/>
    <cellStyle name="Normal 2 5 3 3 4 4 2" xfId="21518" xr:uid="{AD49A652-9991-4344-BEAB-0B78CFBD538D}"/>
    <cellStyle name="Normal 2 5 3 3 4 5" xfId="25368" xr:uid="{1A593429-A8C9-479E-AE78-CA9217A38F3D}"/>
    <cellStyle name="Normal 2 5 3 3 4 6" xfId="13768" xr:uid="{AC368816-52E5-4934-81B9-98172E0CCDC2}"/>
    <cellStyle name="Normal 2 5 3 3 5" xfId="2631" xr:uid="{00000000-0005-0000-0000-00008D040000}"/>
    <cellStyle name="Normal 2 5 3 3 5 2" xfId="5893" xr:uid="{E2E090D2-3735-478B-9685-CCDCF79CED39}"/>
    <cellStyle name="Normal 2 5 3 3 5 2 2" xfId="27103" xr:uid="{333B7E22-A868-4CDD-A946-650B7FE6FE6C}"/>
    <cellStyle name="Normal 2 5 3 3 5 2 3" xfId="15303" xr:uid="{3BD07DCA-A157-45A3-9D9D-4CE33245103F}"/>
    <cellStyle name="Normal 2 5 3 3 5 3" xfId="7756" xr:uid="{44037371-D29E-4521-A158-ED7938454E68}"/>
    <cellStyle name="Normal 2 5 3 3 5 3 2" xfId="18136" xr:uid="{7B599C7F-7535-42B4-89BD-95E9A2D3F07C}"/>
    <cellStyle name="Normal 2 5 3 3 5 4" xfId="10589" xr:uid="{E91E3381-5744-4EBC-9023-F0BB8787BB8D}"/>
    <cellStyle name="Normal 2 5 3 3 5 4 2" xfId="20969" xr:uid="{7903732C-1E4A-4DC7-B982-0AEDE4E5D11B}"/>
    <cellStyle name="Normal 2 5 3 3 5 5" xfId="23998" xr:uid="{4039D8F0-F054-40B7-A0E4-A4EEF489507E}"/>
    <cellStyle name="Normal 2 5 3 3 5 6" xfId="13019" xr:uid="{319D4F10-0955-4B1D-89ED-2AA232155015}"/>
    <cellStyle name="Normal 2 5 3 3 6" xfId="4168" xr:uid="{35C1B1DB-A382-4B39-99E3-95C074285C85}"/>
    <cellStyle name="Normal 2 5 3 3 6 2" xfId="8940" xr:uid="{197E43BB-D3CA-4368-8652-4F2402FD33CF}"/>
    <cellStyle name="Normal 2 5 3 3 6 2 2" xfId="19320" xr:uid="{C20EE58D-61B1-4AC0-9ECC-59C8ABA034D1}"/>
    <cellStyle name="Normal 2 5 3 3 6 3" xfId="11773" xr:uid="{6912843E-C807-46F5-A8E0-BFBD90824D89}"/>
    <cellStyle name="Normal 2 5 3 3 6 3 2" xfId="22153" xr:uid="{F9645213-A636-4326-A20E-01F43408CF55}"/>
    <cellStyle name="Normal 2 5 3 3 6 4" xfId="23253" xr:uid="{BFC4F051-9596-4F76-8BB4-0E786E3321A9}"/>
    <cellStyle name="Normal 2 5 3 3 6 5" xfId="16487" xr:uid="{FC561C2F-9FA6-44E0-9C95-BE24AEDE5EFF}"/>
    <cellStyle name="Normal 2 5 3 3 7" xfId="5148" xr:uid="{4D4DAB8C-6541-4D40-B66B-25E93FFC5312}"/>
    <cellStyle name="Normal 2 5 3 3 7 2" xfId="14445" xr:uid="{247654F7-094F-4AFD-A419-E1CB39ADDB4F}"/>
    <cellStyle name="Normal 2 5 3 3 8" xfId="6898" xr:uid="{59698C3A-0669-4F1E-A984-FF5FCC3E5BB2}"/>
    <cellStyle name="Normal 2 5 3 3 8 2" xfId="17278" xr:uid="{764DED76-B7F8-4062-9FCB-E9395AA4FBDE}"/>
    <cellStyle name="Normal 2 5 3 3 9" xfId="9731" xr:uid="{DDC34514-64B4-4F84-98A4-2EFE22B6C6E5}"/>
    <cellStyle name="Normal 2 5 3 3 9 2" xfId="20111" xr:uid="{F025BD27-34F3-48F0-B228-4A8C03A77A11}"/>
    <cellStyle name="Normal 2 5 3 4" xfId="798" xr:uid="{00000000-0005-0000-0000-0000CA040000}"/>
    <cellStyle name="Normal 2 5 3 4 2" xfId="3228" xr:uid="{00000000-0005-0000-0000-00008F040000}"/>
    <cellStyle name="Normal 2 5 3 4 2 2" xfId="6286" xr:uid="{939D3226-FF87-4B90-8B78-7DCCABB05372}"/>
    <cellStyle name="Normal 2 5 3 4 2 2 2" xfId="28351" xr:uid="{BDDB8FB3-B852-4AC3-909E-8381C8EE5F07}"/>
    <cellStyle name="Normal 2 5 3 4 2 2 3" xfId="15855" xr:uid="{67F8E193-0006-4149-A486-5372E80E5353}"/>
    <cellStyle name="Normal 2 5 3 4 2 3" xfId="8308" xr:uid="{97661A0C-02BE-4843-B20A-0599541327DA}"/>
    <cellStyle name="Normal 2 5 3 4 2 3 2" xfId="18688" xr:uid="{E3B21853-34F4-4D63-B8A5-6F26848BF5E6}"/>
    <cellStyle name="Normal 2 5 3 4 2 4" xfId="11141" xr:uid="{20CEBD95-A24D-4833-AA7C-61ABA764AF01}"/>
    <cellStyle name="Normal 2 5 3 4 2 4 2" xfId="21521" xr:uid="{EE6BB99F-8026-4268-A515-EB4C8CF86425}"/>
    <cellStyle name="Normal 2 5 3 4 2 5" xfId="22748" xr:uid="{21AC6561-6D20-4301-9BD5-28C92FA245FB}"/>
    <cellStyle name="Normal 2 5 3 4 2 6" xfId="13771" xr:uid="{09592D99-3FF8-4948-8C83-7C4357ADCF7D}"/>
    <cellStyle name="Normal 2 5 3 4 3" xfId="4307" xr:uid="{8785D825-AD3B-422C-B285-0ED6DFADF3AA}"/>
    <cellStyle name="Normal 2 5 3 4 3 2" xfId="9079" xr:uid="{1AEF477D-B7CC-4B72-839F-C3FEFE9A4BAD}"/>
    <cellStyle name="Normal 2 5 3 4 3 2 2" xfId="29122" xr:uid="{7D56A3C7-B510-4AF6-A7C9-2AFE343805E0}"/>
    <cellStyle name="Normal 2 5 3 4 3 2 3" xfId="19459" xr:uid="{68CC6781-067F-410D-9D7C-53706A48857F}"/>
    <cellStyle name="Normal 2 5 3 4 3 3" xfId="11912" xr:uid="{48D8519C-8B33-4196-A3C8-2457043A9426}"/>
    <cellStyle name="Normal 2 5 3 4 3 3 2" xfId="22292" xr:uid="{BEFA8E93-EC49-4FFB-B041-79172E4D6AF5}"/>
    <cellStyle name="Normal 2 5 3 4 3 4" xfId="23298" xr:uid="{36DA8047-9FFD-408A-BD6B-41D321FDAFDA}"/>
    <cellStyle name="Normal 2 5 3 4 3 5" xfId="16626" xr:uid="{2B3C2E63-D44C-493B-B335-CDDA83344D56}"/>
    <cellStyle name="Normal 2 5 3 4 4" xfId="5149" xr:uid="{1EBB81B8-9642-443C-94EC-CAA1770A8AEE}"/>
    <cellStyle name="Normal 2 5 3 4 4 2" xfId="27532" xr:uid="{DCB1CF7B-C50A-41FA-BA0E-FF1F7397F6F1}"/>
    <cellStyle name="Normal 2 5 3 4 4 3" xfId="14446" xr:uid="{6BD61CC2-EDD3-4400-959C-EFD03CC473F5}"/>
    <cellStyle name="Normal 2 5 3 4 5" xfId="6899" xr:uid="{119BD438-A9F8-4395-8923-C1F3953BFF58}"/>
    <cellStyle name="Normal 2 5 3 4 5 2" xfId="17279" xr:uid="{17D9B5A9-2EA1-48FA-8482-A29367EFE490}"/>
    <cellStyle name="Normal 2 5 3 4 6" xfId="9732" xr:uid="{A2428498-4586-460F-8F4A-BCF95294D36C}"/>
    <cellStyle name="Normal 2 5 3 4 6 2" xfId="20112" xr:uid="{3B2726D7-2DEB-4F18-9DB3-4E9F9D6183D9}"/>
    <cellStyle name="Normal 2 5 3 4 7" xfId="22889" xr:uid="{75F175D2-DA8D-44A4-B513-2FF835520016}"/>
    <cellStyle name="Normal 2 5 3 4 8" xfId="13181" xr:uid="{9C962EB9-99D8-44F6-AF18-7961AAE03E43}"/>
    <cellStyle name="Normal 2 5 3 5" xfId="3229" xr:uid="{00000000-0005-0000-0000-000090040000}"/>
    <cellStyle name="Normal 2 5 3 5 2" xfId="4484" xr:uid="{0BEB3A3D-C3D5-4EF2-8C83-3DFDED1B22B5}"/>
    <cellStyle name="Normal 2 5 3 5 2 2" xfId="9256" xr:uid="{2334310F-F348-438D-9405-FA364CD2B800}"/>
    <cellStyle name="Normal 2 5 3 5 2 2 2" xfId="29243" xr:uid="{6449A4A3-0FAB-4007-B0A2-B93EB0EB0140}"/>
    <cellStyle name="Normal 2 5 3 5 2 2 3" xfId="19636" xr:uid="{81B52144-2BFB-48B6-8A11-7CE4262E25DB}"/>
    <cellStyle name="Normal 2 5 3 5 2 3" xfId="12089" xr:uid="{A11F0EBF-9EB0-432B-A975-C574975B3A88}"/>
    <cellStyle name="Normal 2 5 3 5 2 3 2" xfId="22469" xr:uid="{791D0D36-F9CD-407E-8DCB-DB6164200372}"/>
    <cellStyle name="Normal 2 5 3 5 2 4" xfId="25074" xr:uid="{4A45569A-ABAA-4AA9-86E4-7D83925BB77D}"/>
    <cellStyle name="Normal 2 5 3 5 2 5" xfId="16803" xr:uid="{159A6CA8-3B65-4566-BDE1-8560AA86B86A}"/>
    <cellStyle name="Normal 2 5 3 5 3" xfId="6287" xr:uid="{1E0D802E-7B4A-4613-998F-F3E8DC8B81D2}"/>
    <cellStyle name="Normal 2 5 3 5 3 2" xfId="26825" xr:uid="{2E287158-7645-4617-8F5E-3637269961B0}"/>
    <cellStyle name="Normal 2 5 3 5 3 3" xfId="15856" xr:uid="{97635189-8BE7-436A-9583-42A16340DD0C}"/>
    <cellStyle name="Normal 2 5 3 5 4" xfId="8309" xr:uid="{A6997152-AC19-4A7E-A648-37891E593E8D}"/>
    <cellStyle name="Normal 2 5 3 5 4 2" xfId="18689" xr:uid="{30137378-1DE8-4737-B755-36460CF52729}"/>
    <cellStyle name="Normal 2 5 3 5 5" xfId="11142" xr:uid="{5A8FDB6A-5572-465A-8380-F41460F1A1DD}"/>
    <cellStyle name="Normal 2 5 3 5 5 2" xfId="21522" xr:uid="{70535393-DBC4-4BFC-9C91-EB6899198642}"/>
    <cellStyle name="Normal 2 5 3 5 6" xfId="23839" xr:uid="{49743946-3652-472F-9C52-EEEE5544C403}"/>
    <cellStyle name="Normal 2 5 3 5 7" xfId="13772" xr:uid="{D2F7F6C9-BFCC-4D3B-8892-9645E9B61F3C}"/>
    <cellStyle name="Normal 2 5 3 6" xfId="2909" xr:uid="{00000000-0005-0000-0000-000091040000}"/>
    <cellStyle name="Normal 2 5 3 6 2" xfId="6095" xr:uid="{B73878D2-5259-4990-81CF-080BA4EF1E5D}"/>
    <cellStyle name="Normal 2 5 3 6 2 2" xfId="28698" xr:uid="{EEF64A54-E212-4C60-BD41-D668E418A9DB}"/>
    <cellStyle name="Normal 2 5 3 6 2 3" xfId="15573" xr:uid="{0CB61A38-7EF3-43D6-948B-ECC541C781F9}"/>
    <cellStyle name="Normal 2 5 3 6 3" xfId="8026" xr:uid="{CE48BB44-792E-4F21-902E-4BB97AEF7655}"/>
    <cellStyle name="Normal 2 5 3 6 3 2" xfId="18406" xr:uid="{B62B2F41-6AB8-4DD0-AA31-E28A19E9F9D8}"/>
    <cellStyle name="Normal 2 5 3 6 4" xfId="10859" xr:uid="{C24DB934-6084-4D07-9EF6-4CE5B68AFF5C}"/>
    <cellStyle name="Normal 2 5 3 6 4 2" xfId="21239" xr:uid="{D38D8EEE-5F99-45F1-B30F-54336C143397}"/>
    <cellStyle name="Normal 2 5 3 6 5" xfId="25235" xr:uid="{A43D021D-1A55-47BA-A9F1-5348C5A3DDE9}"/>
    <cellStyle name="Normal 2 5 3 6 6" xfId="13424" xr:uid="{C1A7CE82-9259-47E3-BDAE-73A09C85EBF4}"/>
    <cellStyle name="Normal 2 5 3 7" xfId="2468" xr:uid="{00000000-0005-0000-0000-000092040000}"/>
    <cellStyle name="Normal 2 5 3 7 2" xfId="5758" xr:uid="{B168AF0A-31FE-458F-BE87-E8C90E776266}"/>
    <cellStyle name="Normal 2 5 3 7 2 2" xfId="28481" xr:uid="{F70FBECB-9D83-407D-84C4-17ADF63D7726}"/>
    <cellStyle name="Normal 2 5 3 7 2 3" xfId="15140" xr:uid="{6FE660AB-0937-442F-801C-F3C087699BEE}"/>
    <cellStyle name="Normal 2 5 3 7 3" xfId="7593" xr:uid="{58A42B35-60C8-41F2-AB70-65F4EF71C1DB}"/>
    <cellStyle name="Normal 2 5 3 7 3 2" xfId="17973" xr:uid="{DE52DCE9-40C2-452D-8456-5FF6AE9695A2}"/>
    <cellStyle name="Normal 2 5 3 7 4" xfId="10426" xr:uid="{910D1454-1412-4868-8BB6-9C605C88F5FF}"/>
    <cellStyle name="Normal 2 5 3 7 4 2" xfId="20806" xr:uid="{432812E6-7CDF-4C1E-BE4E-1CA4F7330669}"/>
    <cellStyle name="Normal 2 5 3 7 5" xfId="24120" xr:uid="{5C2766B1-ADA5-410F-A742-1CD7F4FC1B84}"/>
    <cellStyle name="Normal 2 5 3 7 6" xfId="12856" xr:uid="{7BA044FC-A76D-402C-8E1A-800974FD98C4}"/>
    <cellStyle name="Normal 2 5 3 8" xfId="2222" xr:uid="{00000000-0005-0000-0000-000081040000}"/>
    <cellStyle name="Normal 2 5 3 8 2" xfId="7349" xr:uid="{D2E4E38C-8D19-4275-8CE0-B7119B823696}"/>
    <cellStyle name="Normal 2 5 3 8 2 2" xfId="17729" xr:uid="{70C14F63-2795-48D7-A7DB-4101B9D794A7}"/>
    <cellStyle name="Normal 2 5 3 8 3" xfId="10182" xr:uid="{2F070E58-C7D0-4A47-8D76-D4BA544C705D}"/>
    <cellStyle name="Normal 2 5 3 8 3 2" xfId="20562" xr:uid="{AD63F703-5A02-4C99-8AFF-7D536F35CDF4}"/>
    <cellStyle name="Normal 2 5 3 8 4" xfId="24187" xr:uid="{0FB55210-A2F4-4E4D-A13B-45A04BF0A794}"/>
    <cellStyle name="Normal 2 5 3 8 5" xfId="14896" xr:uid="{C54113B0-249C-46BC-B11D-F443BD6799E6}"/>
    <cellStyle name="Normal 2 5 3 9" xfId="3944" xr:uid="{C0CC3FD7-CAC4-47BD-B3E9-E4DC609FB2A0}"/>
    <cellStyle name="Normal 2 5 3 9 2" xfId="8776" xr:uid="{0FA45915-D319-4183-BC2E-0054D365287E}"/>
    <cellStyle name="Normal 2 5 3 9 2 2" xfId="19156" xr:uid="{40D9AE69-1328-49C7-B694-85C243E1431D}"/>
    <cellStyle name="Normal 2 5 3 9 3" xfId="11609" xr:uid="{92587BA5-D326-4636-B8B0-18FE1AF758F5}"/>
    <cellStyle name="Normal 2 5 3 9 3 2" xfId="21989" xr:uid="{28E55DE2-C0C0-4102-854E-8884C587AD00}"/>
    <cellStyle name="Normal 2 5 3 9 4" xfId="16323" xr:uid="{93415755-5E1E-453E-9415-6BDBF66ECB00}"/>
    <cellStyle name="Normal 2 5 4" xfId="799" xr:uid="{00000000-0005-0000-0000-0000CB040000}"/>
    <cellStyle name="Normal 2 5 4 10" xfId="6900" xr:uid="{CB047E49-D53E-46AE-A873-27ABC9EECBD9}"/>
    <cellStyle name="Normal 2 5 4 10 2" xfId="17280" xr:uid="{B519EA17-B023-4DF0-876F-5671CF66B8AC}"/>
    <cellStyle name="Normal 2 5 4 11" xfId="9733" xr:uid="{9BB6EF12-CDE5-4744-8831-F0761B12D963}"/>
    <cellStyle name="Normal 2 5 4 11 2" xfId="20113" xr:uid="{170C48B2-6AEB-488F-BA8F-E698B6827046}"/>
    <cellStyle name="Normal 2 5 4 12" xfId="24914" xr:uid="{5B9F2A8E-0104-4D27-A837-7C63A45FF2A2}"/>
    <cellStyle name="Normal 2 5 4 13" xfId="12437" xr:uid="{F32A1A22-7BBF-4368-843F-7792A7197D73}"/>
    <cellStyle name="Normal 2 5 4 2" xfId="800" xr:uid="{00000000-0005-0000-0000-0000CC040000}"/>
    <cellStyle name="Normal 2 5 4 2 10" xfId="9734" xr:uid="{EB95C9A1-1894-4AD2-A17A-AC8E7ADD68F2}"/>
    <cellStyle name="Normal 2 5 4 2 10 2" xfId="20114" xr:uid="{2A98D9B5-85DE-413A-BB07-64EB77C01AF5}"/>
    <cellStyle name="Normal 2 5 4 2 11" xfId="23463" xr:uid="{27BC0A7A-B2F6-4886-A2DF-E73BCA1ECB62}"/>
    <cellStyle name="Normal 2 5 4 2 12" xfId="12569" xr:uid="{1CBDEFBE-2FCD-4FCB-A936-03F1F88C37C1}"/>
    <cellStyle name="Normal 2 5 4 2 2" xfId="801" xr:uid="{00000000-0005-0000-0000-0000CD040000}"/>
    <cellStyle name="Normal 2 5 4 2 2 2" xfId="3231" xr:uid="{00000000-0005-0000-0000-000096040000}"/>
    <cellStyle name="Normal 2 5 4 2 2 2 2" xfId="6289" xr:uid="{8892750F-7025-4C9C-96FB-CD8CFED5DCC5}"/>
    <cellStyle name="Normal 2 5 4 2 2 2 2 2" xfId="25962" xr:uid="{94FE1B15-B6FD-4918-B240-16B296DF0B2E}"/>
    <cellStyle name="Normal 2 5 4 2 2 2 2 3" xfId="26644" xr:uid="{7860B85E-A5C5-4E53-A052-92B8E69EEA39}"/>
    <cellStyle name="Normal 2 5 4 2 2 2 2 4" xfId="15858" xr:uid="{4E977405-66D9-42F9-A3FE-75344B532578}"/>
    <cellStyle name="Normal 2 5 4 2 2 2 3" xfId="8311" xr:uid="{FF599439-A5F8-4927-9DEE-E1B4DD50819A}"/>
    <cellStyle name="Normal 2 5 4 2 2 2 3 2" xfId="28887" xr:uid="{AA552203-6951-4942-B5F2-AC43969F3824}"/>
    <cellStyle name="Normal 2 5 4 2 2 2 3 3" xfId="18691" xr:uid="{06BB6B0A-50C3-4A17-B81D-AF2B71346F71}"/>
    <cellStyle name="Normal 2 5 4 2 2 2 4" xfId="11144" xr:uid="{65CD692F-6D05-4FC2-A4EB-56577F60FDE2}"/>
    <cellStyle name="Normal 2 5 4 2 2 2 4 2" xfId="21524" xr:uid="{6C0FFF33-281F-48A1-BC00-C6A7D8863B2C}"/>
    <cellStyle name="Normal 2 5 4 2 2 2 5" xfId="24945" xr:uid="{F48912EC-9A15-480E-92DD-56E3E099D83C}"/>
    <cellStyle name="Normal 2 5 4 2 2 2 6" xfId="13774" xr:uid="{3D655155-08D8-4600-B855-F8E49E61D9CD}"/>
    <cellStyle name="Normal 2 5 4 2 2 3" xfId="4310" xr:uid="{7FBF59B4-F836-44E7-BC8A-67A9782E935E}"/>
    <cellStyle name="Normal 2 5 4 2 2 3 2" xfId="9082" xr:uid="{6B304CD8-61FF-4486-AB86-0AA2692CB6CA}"/>
    <cellStyle name="Normal 2 5 4 2 2 3 2 2" xfId="29125" xr:uid="{8ADA81D0-515D-4FB2-B6C9-B393393B47A9}"/>
    <cellStyle name="Normal 2 5 4 2 2 3 2 3" xfId="19462" xr:uid="{B7804AE3-567D-4EC7-B458-518B57E6F949}"/>
    <cellStyle name="Normal 2 5 4 2 2 3 3" xfId="11915" xr:uid="{3CB8E62F-7E18-47BB-ACB0-0813D775BCC8}"/>
    <cellStyle name="Normal 2 5 4 2 2 3 3 2" xfId="22295" xr:uid="{54CFFEC8-9A5F-41D0-B3D3-81D04AAFAC3A}"/>
    <cellStyle name="Normal 2 5 4 2 2 3 4" xfId="23385" xr:uid="{DDC27A66-FC4B-4B00-AD6B-5CC898FB1855}"/>
    <cellStyle name="Normal 2 5 4 2 2 3 5" xfId="16629" xr:uid="{5CF0219C-D170-41C4-B12D-DE085AAAB22B}"/>
    <cellStyle name="Normal 2 5 4 2 2 4" xfId="5152" xr:uid="{0778C214-8051-49D9-A6EC-36AB2F8093BD}"/>
    <cellStyle name="Normal 2 5 4 2 2 4 2" xfId="28584" xr:uid="{7F0573E1-36D3-46C8-A8FD-9C4773A8E12C}"/>
    <cellStyle name="Normal 2 5 4 2 2 4 3" xfId="14449" xr:uid="{0CCCFEA0-645C-4913-A729-F698F8D2CE21}"/>
    <cellStyle name="Normal 2 5 4 2 2 5" xfId="6902" xr:uid="{48F2EDB2-782A-4B9C-BBD5-2644FB43DB10}"/>
    <cellStyle name="Normal 2 5 4 2 2 5 2" xfId="17282" xr:uid="{40A490A8-A648-4202-820A-452251C7EA31}"/>
    <cellStyle name="Normal 2 5 4 2 2 6" xfId="9735" xr:uid="{62E04ED5-DBA4-49DE-BE42-8EC1B0449D0A}"/>
    <cellStyle name="Normal 2 5 4 2 2 6 2" xfId="20115" xr:uid="{3CC93754-9412-4E1B-BF1C-75BB4310CF7D}"/>
    <cellStyle name="Normal 2 5 4 2 2 7" xfId="25552" xr:uid="{379DBCBE-3014-4986-A692-82ABB0DF1F03}"/>
    <cellStyle name="Normal 2 5 4 2 2 8" xfId="13185" xr:uid="{F21C79F2-99B4-471A-8405-E298CB8D5B4B}"/>
    <cellStyle name="Normal 2 5 4 2 3" xfId="3232" xr:uid="{00000000-0005-0000-0000-000097040000}"/>
    <cellStyle name="Normal 2 5 4 2 3 2" xfId="4485" xr:uid="{5DC40255-4AB9-41D9-AA22-7F46584C7977}"/>
    <cellStyle name="Normal 2 5 4 2 3 2 2" xfId="9257" xr:uid="{A6CD52E1-8F01-4B11-8E41-3640A9E23CA8}"/>
    <cellStyle name="Normal 2 5 4 2 3 2 2 2" xfId="29244" xr:uid="{E5527572-4523-48F2-8335-40563C2D2BD9}"/>
    <cellStyle name="Normal 2 5 4 2 3 2 2 3" xfId="19637" xr:uid="{3D618317-D045-49C1-B479-ECBF6F101EA3}"/>
    <cellStyle name="Normal 2 5 4 2 3 2 3" xfId="12090" xr:uid="{8623B10A-97D4-44F2-AB73-D17D6B7CA6D2}"/>
    <cellStyle name="Normal 2 5 4 2 3 2 3 2" xfId="22470" xr:uid="{E2BD33F1-B295-44CF-AC3B-B63D13292E28}"/>
    <cellStyle name="Normal 2 5 4 2 3 2 4" xfId="23219" xr:uid="{DEC4DE71-6A92-4A94-9895-3CE20C6033CC}"/>
    <cellStyle name="Normal 2 5 4 2 3 2 5" xfId="16804" xr:uid="{03831A9E-3093-4AD7-B572-9DA03DEBA0A9}"/>
    <cellStyle name="Normal 2 5 4 2 3 3" xfId="6290" xr:uid="{E6D74EAA-6FE7-442E-A52E-B57B18C5E209}"/>
    <cellStyle name="Normal 2 5 4 2 3 3 2" xfId="27321" xr:uid="{CF77D49A-D9CD-44D2-AA9F-B29A6E780FC6}"/>
    <cellStyle name="Normal 2 5 4 2 3 3 3" xfId="15859" xr:uid="{ABFFC3E6-8148-47F1-8C67-E614D71AE630}"/>
    <cellStyle name="Normal 2 5 4 2 3 4" xfId="8312" xr:uid="{29BCBE05-055A-4AA4-A916-C30589B88393}"/>
    <cellStyle name="Normal 2 5 4 2 3 4 2" xfId="18692" xr:uid="{3D1BD514-A17F-42EF-9782-850874232843}"/>
    <cellStyle name="Normal 2 5 4 2 3 5" xfId="11145" xr:uid="{E430120C-1198-478F-9570-5613C973472C}"/>
    <cellStyle name="Normal 2 5 4 2 3 5 2" xfId="21525" xr:uid="{EE98C3E7-679E-436B-84BB-40510BAA4D7E}"/>
    <cellStyle name="Normal 2 5 4 2 3 6" xfId="23011" xr:uid="{B630333F-32C6-44E8-B1BA-4EB5CB71210F}"/>
    <cellStyle name="Normal 2 5 4 2 3 7" xfId="13775" xr:uid="{CABF6DF4-D203-40E7-8580-375F9E0B5520}"/>
    <cellStyle name="Normal 2 5 4 2 4" xfId="3230" xr:uid="{00000000-0005-0000-0000-000098040000}"/>
    <cellStyle name="Normal 2 5 4 2 4 2" xfId="6288" xr:uid="{DB80DA47-D9AB-4FA4-8155-F6D6F7D36B71}"/>
    <cellStyle name="Normal 2 5 4 2 4 2 2" xfId="26739" xr:uid="{9107CABB-44EF-46AF-A11E-13BEE7C4AC89}"/>
    <cellStyle name="Normal 2 5 4 2 4 2 3" xfId="15857" xr:uid="{82395B0F-9FBC-4A63-BA5B-789770D2B473}"/>
    <cellStyle name="Normal 2 5 4 2 4 3" xfId="8310" xr:uid="{F16C64E1-BB72-42DE-86F4-36E661E71648}"/>
    <cellStyle name="Normal 2 5 4 2 4 3 2" xfId="18690" xr:uid="{F772F717-D7F6-4290-A6E4-0AF6BC7B9D9A}"/>
    <cellStyle name="Normal 2 5 4 2 4 4" xfId="11143" xr:uid="{4A04CFD3-6C2A-4A0B-B0CB-853EE8160755}"/>
    <cellStyle name="Normal 2 5 4 2 4 4 2" xfId="21523" xr:uid="{170C47F2-7A01-4395-9C80-6B5D4B0F0975}"/>
    <cellStyle name="Normal 2 5 4 2 4 5" xfId="22895" xr:uid="{1848D2BC-0BF3-48A3-B42C-9E19ACF9A27C}"/>
    <cellStyle name="Normal 2 5 4 2 4 6" xfId="13773" xr:uid="{DF0108D8-7A87-4479-8691-E338607AEFDA}"/>
    <cellStyle name="Normal 2 5 4 2 5" xfId="2614" xr:uid="{00000000-0005-0000-0000-000099040000}"/>
    <cellStyle name="Normal 2 5 4 2 5 2" xfId="5876" xr:uid="{C6ED515C-823D-465B-8FA8-CE37855AFDFD}"/>
    <cellStyle name="Normal 2 5 4 2 5 2 2" xfId="27069" xr:uid="{788B9FD6-1B42-42DE-B104-07F1F18FCFA8}"/>
    <cellStyle name="Normal 2 5 4 2 5 2 3" xfId="15286" xr:uid="{D877FED5-C8D1-4A35-B433-3E952F9E622C}"/>
    <cellStyle name="Normal 2 5 4 2 5 3" xfId="7739" xr:uid="{D7217A46-636B-4E62-8C1D-44E495DC81DF}"/>
    <cellStyle name="Normal 2 5 4 2 5 3 2" xfId="18119" xr:uid="{137CCD0F-8E52-4BBD-A882-F23F6AA0A4A2}"/>
    <cellStyle name="Normal 2 5 4 2 5 4" xfId="10572" xr:uid="{AC736895-F3E6-437E-899E-AD19F45FFECD}"/>
    <cellStyle name="Normal 2 5 4 2 5 4 2" xfId="20952" xr:uid="{C2AA678F-17E9-4DB7-9978-72037C745C82}"/>
    <cellStyle name="Normal 2 5 4 2 5 5" xfId="25063" xr:uid="{DED9F27F-1D36-4A74-9781-40DFB816567F}"/>
    <cellStyle name="Normal 2 5 4 2 5 6" xfId="13002" xr:uid="{76BA3568-8444-479A-ACBE-F14C4BAD7BE8}"/>
    <cellStyle name="Normal 2 5 4 2 6" xfId="2335" xr:uid="{00000000-0005-0000-0000-000094040000}"/>
    <cellStyle name="Normal 2 5 4 2 6 2" xfId="7462" xr:uid="{25409F02-F46E-4D75-88A6-DDC0D0A166E8}"/>
    <cellStyle name="Normal 2 5 4 2 6 2 2" xfId="17842" xr:uid="{0643C825-0F1C-4F25-8705-92A30E6D91AB}"/>
    <cellStyle name="Normal 2 5 4 2 6 3" xfId="10295" xr:uid="{CD562E2F-C260-4F18-BEB9-19724D5EF427}"/>
    <cellStyle name="Normal 2 5 4 2 6 3 2" xfId="20675" xr:uid="{14277278-988F-4838-B827-6AAFBE72922E}"/>
    <cellStyle name="Normal 2 5 4 2 6 4" xfId="23528" xr:uid="{62257298-F20E-40FE-A285-25EB21138115}"/>
    <cellStyle name="Normal 2 5 4 2 6 5" xfId="15009" xr:uid="{39738CDA-B811-40FE-BB3C-B0CCEF5195E5}"/>
    <cellStyle name="Normal 2 5 4 2 7" xfId="3850" xr:uid="{162D58BF-87B5-4024-9A43-A5B2C04A0161}"/>
    <cellStyle name="Normal 2 5 4 2 7 2" xfId="8683" xr:uid="{65B605F4-4609-4305-8D28-2EE553D95677}"/>
    <cellStyle name="Normal 2 5 4 2 7 2 2" xfId="19063" xr:uid="{A5D90364-D8A4-4F97-B71B-2126BE45F25C}"/>
    <cellStyle name="Normal 2 5 4 2 7 3" xfId="11516" xr:uid="{700EFDCE-B801-4804-99CD-8A45C4D03B2C}"/>
    <cellStyle name="Normal 2 5 4 2 7 3 2" xfId="21896" xr:uid="{3D215DEC-F09D-4E9E-8183-935E0541AAAE}"/>
    <cellStyle name="Normal 2 5 4 2 7 4" xfId="16230" xr:uid="{3762B984-E117-4881-8D1B-7C3DE39B9EDD}"/>
    <cellStyle name="Normal 2 5 4 2 8" xfId="5151" xr:uid="{341430D9-980A-4F5D-B039-7FC0AD728E13}"/>
    <cellStyle name="Normal 2 5 4 2 8 2" xfId="14448" xr:uid="{785D2A81-823E-486F-BA6E-029A4B9F26F2}"/>
    <cellStyle name="Normal 2 5 4 2 9" xfId="6901" xr:uid="{7DBA4338-0581-447F-8ED7-CC1DDC537A18}"/>
    <cellStyle name="Normal 2 5 4 2 9 2" xfId="17281" xr:uid="{C4C678DC-DD02-4458-A5EA-3D98E50F3F9A}"/>
    <cellStyle name="Normal 2 5 4 3" xfId="802" xr:uid="{00000000-0005-0000-0000-0000CE040000}"/>
    <cellStyle name="Normal 2 5 4 3 2" xfId="3233" xr:uid="{00000000-0005-0000-0000-00009B040000}"/>
    <cellStyle name="Normal 2 5 4 3 2 2" xfId="6291" xr:uid="{50B50866-DA33-4B3F-8008-086AF650AE48}"/>
    <cellStyle name="Normal 2 5 4 3 2 2 2" xfId="25755" xr:uid="{1C0872C6-FFD3-4987-A6E5-5ED601C8D81E}"/>
    <cellStyle name="Normal 2 5 4 3 2 2 3" xfId="26334" xr:uid="{4B84C1BB-C313-4CFC-9FA0-D99D406DB19D}"/>
    <cellStyle name="Normal 2 5 4 3 2 2 4" xfId="15860" xr:uid="{DDB198C1-AB0F-41D9-B1B6-8437B7591C65}"/>
    <cellStyle name="Normal 2 5 4 3 2 3" xfId="8313" xr:uid="{1E8B7BDA-BCFF-4187-8D93-94A7A0F3C02E}"/>
    <cellStyle name="Normal 2 5 4 3 2 3 2" xfId="28888" xr:uid="{633CD293-4B43-4169-A162-738BB7F75997}"/>
    <cellStyle name="Normal 2 5 4 3 2 3 3" xfId="18693" xr:uid="{D0EA3727-7953-4F37-975F-2E8BDC4A612A}"/>
    <cellStyle name="Normal 2 5 4 3 2 4" xfId="11146" xr:uid="{6CD7079C-C4CF-491D-8DF4-9F094A829A7A}"/>
    <cellStyle name="Normal 2 5 4 3 2 4 2" xfId="21526" xr:uid="{AD540BEF-2E78-4785-A94F-B2AEF5F157C4}"/>
    <cellStyle name="Normal 2 5 4 3 2 5" xfId="24497" xr:uid="{CDB605C4-6B54-4A38-AAF7-EF67EA92A5A8}"/>
    <cellStyle name="Normal 2 5 4 3 2 6" xfId="13776" xr:uid="{659849B3-E706-44C8-A5BB-7B76C0F6DE21}"/>
    <cellStyle name="Normal 2 5 4 3 3" xfId="2744" xr:uid="{00000000-0005-0000-0000-00009C040000}"/>
    <cellStyle name="Normal 2 5 4 3 3 2" xfId="5962" xr:uid="{479FE92E-C60D-4791-AA5D-06281A84CF93}"/>
    <cellStyle name="Normal 2 5 4 3 3 2 2" xfId="27014" xr:uid="{007A9210-C9B0-4830-B436-4DEEA162BB27}"/>
    <cellStyle name="Normal 2 5 4 3 3 2 3" xfId="15415" xr:uid="{58905F66-01AB-4E82-90BC-B3BA69878392}"/>
    <cellStyle name="Normal 2 5 4 3 3 3" xfId="7868" xr:uid="{E680DD54-98F0-451A-8320-193E0CA21586}"/>
    <cellStyle name="Normal 2 5 4 3 3 3 2" xfId="18248" xr:uid="{7B1E9CA3-28C2-4984-95A2-EA840AEA72D8}"/>
    <cellStyle name="Normal 2 5 4 3 3 4" xfId="10701" xr:uid="{772511E3-642B-4AE0-A070-393A8F866D2F}"/>
    <cellStyle name="Normal 2 5 4 3 3 4 2" xfId="21081" xr:uid="{9524AED9-478F-4837-BFD2-BB4C654ADB2C}"/>
    <cellStyle name="Normal 2 5 4 3 3 5" xfId="25123" xr:uid="{056D29C0-6E4A-449F-82BA-019D4A853108}"/>
    <cellStyle name="Normal 2 5 4 3 3 6" xfId="13184" xr:uid="{99A645E2-323D-45E7-B252-D6C9B1CE15A1}"/>
    <cellStyle name="Normal 2 5 4 3 4" xfId="4169" xr:uid="{C18E6F66-FC48-49F9-94ED-CD9928116EBF}"/>
    <cellStyle name="Normal 2 5 4 3 4 2" xfId="8941" xr:uid="{3179B175-76D2-4BCE-AC32-159A0E477C5D}"/>
    <cellStyle name="Normal 2 5 4 3 4 2 2" xfId="29034" xr:uid="{17BA5E51-32A3-4C19-BB28-A18B680D8648}"/>
    <cellStyle name="Normal 2 5 4 3 4 2 3" xfId="19321" xr:uid="{40E053A9-3D90-44F5-AC11-D6D8C5BEA08D}"/>
    <cellStyle name="Normal 2 5 4 3 4 3" xfId="11774" xr:uid="{B5616F0F-C1A1-4239-A9D4-0050D295F49E}"/>
    <cellStyle name="Normal 2 5 4 3 4 3 2" xfId="22154" xr:uid="{17C9D815-38BA-46F8-A4D9-8C27A342056E}"/>
    <cellStyle name="Normal 2 5 4 3 4 4" xfId="22775" xr:uid="{BE1605A0-33D5-4801-B0B1-0E1562485F13}"/>
    <cellStyle name="Normal 2 5 4 3 4 5" xfId="16488" xr:uid="{CC38903E-021A-4601-B2EE-565691E281E2}"/>
    <cellStyle name="Normal 2 5 4 3 5" xfId="5153" xr:uid="{C952C535-5D53-4DD0-ABCF-C3136F3BE241}"/>
    <cellStyle name="Normal 2 5 4 3 5 2" xfId="26062" xr:uid="{B4B54ED6-BB80-4607-99C0-3ADC5434626C}"/>
    <cellStyle name="Normal 2 5 4 3 5 3" xfId="14450" xr:uid="{F3560938-C0A9-4375-BD62-149F4CD9E68C}"/>
    <cellStyle name="Normal 2 5 4 3 6" xfId="6903" xr:uid="{999E3F87-A5E8-423B-BA0B-DBFB7ED339E7}"/>
    <cellStyle name="Normal 2 5 4 3 6 2" xfId="17283" xr:uid="{0D1258FF-8C1B-44EA-AC66-98F18429218A}"/>
    <cellStyle name="Normal 2 5 4 3 7" xfId="9736" xr:uid="{66E8417C-927D-43DC-B500-0F097AF38B13}"/>
    <cellStyle name="Normal 2 5 4 3 7 2" xfId="20116" xr:uid="{86413260-1DE6-41C4-B186-ADF7C2E1CD7B}"/>
    <cellStyle name="Normal 2 5 4 3 8" xfId="23504" xr:uid="{5D740C48-E90D-42E6-BCDE-0B4EA2C97E76}"/>
    <cellStyle name="Normal 2 5 4 3 9" xfId="12727" xr:uid="{4FA03352-1107-47C3-A077-A9C56727C82B}"/>
    <cellStyle name="Normal 2 5 4 4" xfId="803" xr:uid="{00000000-0005-0000-0000-0000CF040000}"/>
    <cellStyle name="Normal 2 5 4 4 2" xfId="4486" xr:uid="{D6978C43-CA09-4E04-9AE2-D0E1B87F7F35}"/>
    <cellStyle name="Normal 2 5 4 4 2 2" xfId="9258" xr:uid="{62B451D0-F95D-4505-85F8-E7252DA4D7AE}"/>
    <cellStyle name="Normal 2 5 4 4 2 2 2" xfId="29245" xr:uid="{DDF38908-85C6-44E3-94B7-62BF0D524807}"/>
    <cellStyle name="Normal 2 5 4 4 2 2 3" xfId="19638" xr:uid="{DFB0C713-B0F3-4C72-815E-F5A1BEB135E1}"/>
    <cellStyle name="Normal 2 5 4 4 2 3" xfId="12091" xr:uid="{832CE881-65AD-44F1-9428-BA88AA1B34FD}"/>
    <cellStyle name="Normal 2 5 4 4 2 3 2" xfId="22471" xr:uid="{B0F12F65-F66F-43F3-8DEC-28564B5E735F}"/>
    <cellStyle name="Normal 2 5 4 4 2 4" xfId="25256" xr:uid="{BA0120A3-6D5F-4DAF-A9FF-0F7F3816C122}"/>
    <cellStyle name="Normal 2 5 4 4 2 5" xfId="16805" xr:uid="{5C630BA1-81F8-474C-9DAE-3EEB55F3D215}"/>
    <cellStyle name="Normal 2 5 4 4 3" xfId="5154" xr:uid="{21F11453-0AEC-4C46-90D3-7FD45CBC21B2}"/>
    <cellStyle name="Normal 2 5 4 4 3 2" xfId="27382" xr:uid="{FC498850-FDAB-404A-9CB3-FC604ED9283B}"/>
    <cellStyle name="Normal 2 5 4 4 3 3" xfId="14451" xr:uid="{29479F74-D8CA-4820-9FD5-9DA190167237}"/>
    <cellStyle name="Normal 2 5 4 4 4" xfId="6904" xr:uid="{E97DD30D-E566-40B7-968C-42988E13AD67}"/>
    <cellStyle name="Normal 2 5 4 4 4 2" xfId="17284" xr:uid="{2F07B4BE-3BBD-4DD8-AFDB-7528BE40E92D}"/>
    <cellStyle name="Normal 2 5 4 4 5" xfId="9737" xr:uid="{E5FED9C7-A660-41B8-80AB-7D3A5B9CB8E1}"/>
    <cellStyle name="Normal 2 5 4 4 5 2" xfId="20117" xr:uid="{27CB0F03-6C83-46FE-84F0-3FDF60330C1F}"/>
    <cellStyle name="Normal 2 5 4 4 6" xfId="25314" xr:uid="{9D63DE6D-DEDE-48E2-B56F-918C29F19298}"/>
    <cellStyle name="Normal 2 5 4 4 7" xfId="13777" xr:uid="{F66F2F40-AACE-4F6A-A14D-072FE1923A67}"/>
    <cellStyle name="Normal 2 5 4 5" xfId="2910" xr:uid="{00000000-0005-0000-0000-00009E040000}"/>
    <cellStyle name="Normal 2 5 4 5 2" xfId="6096" xr:uid="{82F3BA4F-E207-4B9A-9910-359101949C60}"/>
    <cellStyle name="Normal 2 5 4 5 2 2" xfId="25716" xr:uid="{ED5540AF-927E-4978-A626-22773E44B889}"/>
    <cellStyle name="Normal 2 5 4 5 2 3" xfId="28151" xr:uid="{B947B300-9284-4F02-B8DE-8739518CABA9}"/>
    <cellStyle name="Normal 2 5 4 5 2 4" xfId="15574" xr:uid="{F83BDE56-1621-49B9-95C9-8E09BCA53E9A}"/>
    <cellStyle name="Normal 2 5 4 5 3" xfId="8027" xr:uid="{58964821-1480-4CFF-BC1E-DEE28ABAA3A4}"/>
    <cellStyle name="Normal 2 5 4 5 3 2" xfId="27573" xr:uid="{3FCD6158-F55C-4A99-AFE8-AC0AD8F1C5FC}"/>
    <cellStyle name="Normal 2 5 4 5 3 3" xfId="18407" xr:uid="{2B12AB97-715F-4CA4-8118-7E048D4818B9}"/>
    <cellStyle name="Normal 2 5 4 5 4" xfId="10860" xr:uid="{322344A4-6370-448D-9A19-9FFF0A0EBB87}"/>
    <cellStyle name="Normal 2 5 4 5 4 2" xfId="21240" xr:uid="{BD3D013F-FB52-4781-ACDA-6CB9E0DFDAC2}"/>
    <cellStyle name="Normal 2 5 4 5 5" xfId="25008" xr:uid="{DBB906A4-FF99-44A3-B072-54C59F3AC677}"/>
    <cellStyle name="Normal 2 5 4 5 6" xfId="13425" xr:uid="{89C3CDA7-AD13-48C2-A787-E7820AD12A83}"/>
    <cellStyle name="Normal 2 5 4 6" xfId="2451" xr:uid="{00000000-0005-0000-0000-00009F040000}"/>
    <cellStyle name="Normal 2 5 4 6 2" xfId="5743" xr:uid="{01AA28DA-82FD-467D-B845-688DE3C577C9}"/>
    <cellStyle name="Normal 2 5 4 6 2 2" xfId="26720" xr:uid="{1F1772C2-D89B-42CA-99EC-EE93D20588DC}"/>
    <cellStyle name="Normal 2 5 4 6 2 3" xfId="15123" xr:uid="{4A88CE08-1C4A-461C-B06A-DAB10521AF1D}"/>
    <cellStyle name="Normal 2 5 4 6 3" xfId="7576" xr:uid="{85BF8BDC-C508-491C-B3C6-0293DB61FF09}"/>
    <cellStyle name="Normal 2 5 4 6 3 2" xfId="17956" xr:uid="{5B1A1E34-F1F5-40B8-8182-566002DFEC83}"/>
    <cellStyle name="Normal 2 5 4 6 4" xfId="10409" xr:uid="{A231B469-232B-4AC3-9BA9-13557F9698A4}"/>
    <cellStyle name="Normal 2 5 4 6 4 2" xfId="20789" xr:uid="{581BFFB7-F2DC-42A1-9FD8-3017C7ACE419}"/>
    <cellStyle name="Normal 2 5 4 6 5" xfId="22958" xr:uid="{08418D1B-1606-4AFE-A702-B20050467076}"/>
    <cellStyle name="Normal 2 5 4 6 6" xfId="12839" xr:uid="{F02D17FD-1E6F-458B-A1C6-7D0836E4FA05}"/>
    <cellStyle name="Normal 2 5 4 7" xfId="2205" xr:uid="{00000000-0005-0000-0000-000093040000}"/>
    <cellStyle name="Normal 2 5 4 7 2" xfId="7332" xr:uid="{76FB4F97-C557-4187-A6A1-DD18FD9DC2BC}"/>
    <cellStyle name="Normal 2 5 4 7 2 2" xfId="17712" xr:uid="{5DBBF08A-9324-4334-B237-F04D6D5C5324}"/>
    <cellStyle name="Normal 2 5 4 7 3" xfId="10165" xr:uid="{6CA286A1-3D3E-4B88-A600-03E8AA933411}"/>
    <cellStyle name="Normal 2 5 4 7 3 2" xfId="20545" xr:uid="{FC2443B2-1DCD-4E48-80DF-F9D548EFC27B}"/>
    <cellStyle name="Normal 2 5 4 7 4" xfId="23565" xr:uid="{E0153EB8-F150-4EB2-9768-23A91346042C}"/>
    <cellStyle name="Normal 2 5 4 7 5" xfId="14879" xr:uid="{33E111B5-39AB-47F9-AD6C-B963E736D7C1}"/>
    <cellStyle name="Normal 2 5 4 8" xfId="3945" xr:uid="{FCE84AC3-A42E-44D6-ACFD-6746D094449F}"/>
    <cellStyle name="Normal 2 5 4 8 2" xfId="8777" xr:uid="{689D8527-76D0-44A6-A103-A5584523EA58}"/>
    <cellStyle name="Normal 2 5 4 8 2 2" xfId="19157" xr:uid="{865D3EDE-D9F8-4849-8638-DF9B7FE9C26B}"/>
    <cellStyle name="Normal 2 5 4 8 3" xfId="11610" xr:uid="{BECE0860-AF21-493B-A6D3-4385EFE92B85}"/>
    <cellStyle name="Normal 2 5 4 8 3 2" xfId="21990" xr:uid="{F5092BC2-FB1C-4116-99C2-328FF80CD80C}"/>
    <cellStyle name="Normal 2 5 4 8 4" xfId="16324" xr:uid="{FDE69E20-2578-4DAD-82A7-9D3AF28CFA02}"/>
    <cellStyle name="Normal 2 5 4 9" xfId="5150" xr:uid="{69E00AE9-3840-4742-BD70-C16F595F6463}"/>
    <cellStyle name="Normal 2 5 4 9 2" xfId="14447" xr:uid="{666B43F1-6AEA-475C-9BCA-812F21795D68}"/>
    <cellStyle name="Normal 2 5 5" xfId="804" xr:uid="{00000000-0005-0000-0000-0000D0040000}"/>
    <cellStyle name="Normal 2 5 5 10" xfId="9738" xr:uid="{25B12A57-E01A-4D69-B103-01944B1F5B60}"/>
    <cellStyle name="Normal 2 5 5 10 2" xfId="20118" xr:uid="{3D2F8A98-9310-40FF-A621-67EB1D26F989}"/>
    <cellStyle name="Normal 2 5 5 11" xfId="23690" xr:uid="{FFC1CC40-2164-4803-8DCB-63637F628ECC}"/>
    <cellStyle name="Normal 2 5 5 12" xfId="12570" xr:uid="{8D9806FB-F064-4F62-A65F-BCB332ACA626}"/>
    <cellStyle name="Normal 2 5 5 2" xfId="805" xr:uid="{00000000-0005-0000-0000-0000D1040000}"/>
    <cellStyle name="Normal 2 5 5 2 2" xfId="806" xr:uid="{00000000-0005-0000-0000-0000D2040000}"/>
    <cellStyle name="Normal 2 5 5 2 2 2" xfId="5157" xr:uid="{E4B2A9DC-582B-4F55-9A01-4E2F555AEC5F}"/>
    <cellStyle name="Normal 2 5 5 2 2 2 2" xfId="25675" xr:uid="{05F2C159-3DE3-4AE9-834D-4BEE22F5B177}"/>
    <cellStyle name="Normal 2 5 5 2 2 2 3" xfId="27075" xr:uid="{E0F32341-9C91-4C31-9C59-F218A4623226}"/>
    <cellStyle name="Normal 2 5 5 2 2 2 4" xfId="14454" xr:uid="{39357364-8AC4-4EE6-9889-F524869D438A}"/>
    <cellStyle name="Normal 2 5 5 2 2 3" xfId="6907" xr:uid="{0F15B9DC-FF63-4B34-BBEA-DB66AB1B5CA0}"/>
    <cellStyle name="Normal 2 5 5 2 2 3 2" xfId="27599" xr:uid="{BB063906-2095-4817-B9F7-5DC408AE9E4F}"/>
    <cellStyle name="Normal 2 5 5 2 2 3 3" xfId="28635" xr:uid="{2BA02F08-B258-425A-A010-B1546EEBA161}"/>
    <cellStyle name="Normal 2 5 5 2 2 3 4" xfId="17287" xr:uid="{5E8AC5CE-5089-4B39-9FAC-DFBDA6E02A98}"/>
    <cellStyle name="Normal 2 5 5 2 2 4" xfId="9740" xr:uid="{5A2F8EB4-5643-4570-9FE1-F0F031665C2A}"/>
    <cellStyle name="Normal 2 5 5 2 2 4 2" xfId="29398" xr:uid="{00692C25-6D45-4B77-A7AB-87FA4AF12D4B}"/>
    <cellStyle name="Normal 2 5 5 2 2 4 3" xfId="20120" xr:uid="{A704B41A-EB47-4AD2-BD7C-903D2864E934}"/>
    <cellStyle name="Normal 2 5 5 2 2 5" xfId="24774" xr:uid="{28DEBFA8-394C-4FF4-933C-F9077E12D851}"/>
    <cellStyle name="Normal 2 5 5 2 2 6" xfId="13778" xr:uid="{8BAC12EE-1A3B-44CF-A790-EFBF3FE73BC5}"/>
    <cellStyle name="Normal 2 5 5 2 3" xfId="2745" xr:uid="{00000000-0005-0000-0000-0000A3040000}"/>
    <cellStyle name="Normal 2 5 5 2 3 2" xfId="5963" xr:uid="{56366823-1D59-4259-945F-8F38B6326D03}"/>
    <cellStyle name="Normal 2 5 5 2 3 2 2" xfId="27949" xr:uid="{DA4AE47D-0BBD-4E15-BE53-1FB7D61FC10B}"/>
    <cellStyle name="Normal 2 5 5 2 3 2 3" xfId="15416" xr:uid="{7FEBD8A0-FE79-4BA7-A602-B1D99217517A}"/>
    <cellStyle name="Normal 2 5 5 2 3 3" xfId="7869" xr:uid="{2D3488C1-607B-4B74-A36B-4651CFF59756}"/>
    <cellStyle name="Normal 2 5 5 2 3 3 2" xfId="18249" xr:uid="{7D4E7861-73EC-46ED-95BA-5C4ADD31208D}"/>
    <cellStyle name="Normal 2 5 5 2 3 4" xfId="10702" xr:uid="{886ADC12-704C-4686-A78B-6A81205343BF}"/>
    <cellStyle name="Normal 2 5 5 2 3 4 2" xfId="21082" xr:uid="{55EFF2CD-C8E8-44C9-B4DD-BAD7B5E54D2C}"/>
    <cellStyle name="Normal 2 5 5 2 3 5" xfId="24917" xr:uid="{3AB73BA5-C584-4DFE-9B25-CF46E0D80100}"/>
    <cellStyle name="Normal 2 5 5 2 3 6" xfId="13186" xr:uid="{F9627F31-EA33-46EE-90D0-B661B3464917}"/>
    <cellStyle name="Normal 2 5 5 2 4" xfId="4170" xr:uid="{01146833-4B57-4ED5-BB9C-C716F4DA5178}"/>
    <cellStyle name="Normal 2 5 5 2 4 2" xfId="8942" xr:uid="{987E1115-D183-47A1-A5EF-D2BC195641EB}"/>
    <cellStyle name="Normal 2 5 5 2 4 2 2" xfId="29035" xr:uid="{253D3476-2FDD-4EF7-8CEB-E4E65439E1EB}"/>
    <cellStyle name="Normal 2 5 5 2 4 2 3" xfId="19322" xr:uid="{E6D2F63C-E15D-4754-81ED-31F6A6C18E83}"/>
    <cellStyle name="Normal 2 5 5 2 4 3" xfId="11775" xr:uid="{238DB489-BBA8-427C-B1ED-753DEA94FCC0}"/>
    <cellStyle name="Normal 2 5 5 2 4 3 2" xfId="22155" xr:uid="{86432B90-59F4-43FF-8900-0658A11B8AD1}"/>
    <cellStyle name="Normal 2 5 5 2 4 4" xfId="24331" xr:uid="{A134472F-4F0C-4B36-89AC-E882025ED22F}"/>
    <cellStyle name="Normal 2 5 5 2 4 5" xfId="16489" xr:uid="{BC840C62-7931-4908-B05E-8878F6D5BE02}"/>
    <cellStyle name="Normal 2 5 5 2 5" xfId="5156" xr:uid="{8D8DB419-A577-4C87-85B3-8E77FEA28754}"/>
    <cellStyle name="Normal 2 5 5 2 5 2" xfId="26220" xr:uid="{0B4E32D5-20C8-4ABE-9578-A416367360DB}"/>
    <cellStyle name="Normal 2 5 5 2 5 3" xfId="14453" xr:uid="{CB357D9E-C48B-4566-9649-283D305F8546}"/>
    <cellStyle name="Normal 2 5 5 2 6" xfId="6906" xr:uid="{FD52F4DB-C700-4971-8543-2462E176B89D}"/>
    <cellStyle name="Normal 2 5 5 2 6 2" xfId="17286" xr:uid="{CB4915F8-72F2-4AAF-BD9C-0336461E94C6}"/>
    <cellStyle name="Normal 2 5 5 2 7" xfId="9739" xr:uid="{87680FF5-81D1-4C2C-A4D7-75E52405DD48}"/>
    <cellStyle name="Normal 2 5 5 2 7 2" xfId="20119" xr:uid="{8ED05A9E-B87A-4474-B4E5-92C8203103D6}"/>
    <cellStyle name="Normal 2 5 5 2 8" xfId="23256" xr:uid="{6F526BDC-8D93-4CA2-BE0C-F2116A473742}"/>
    <cellStyle name="Normal 2 5 5 2 9" xfId="12728" xr:uid="{4393172E-B977-4BFD-9CBB-45548A785D2D}"/>
    <cellStyle name="Normal 2 5 5 3" xfId="807" xr:uid="{00000000-0005-0000-0000-0000D3040000}"/>
    <cellStyle name="Normal 2 5 5 3 2" xfId="4487" xr:uid="{191D5304-2252-407A-9F2F-C5169E3303B7}"/>
    <cellStyle name="Normal 2 5 5 3 2 2" xfId="9259" xr:uid="{3374D08B-9E7E-417E-85CE-960300A98FF7}"/>
    <cellStyle name="Normal 2 5 5 3 2 2 2" xfId="29246" xr:uid="{67EF28EC-1281-48F9-9714-DA45D7F343B0}"/>
    <cellStyle name="Normal 2 5 5 3 2 2 3" xfId="19639" xr:uid="{1AE8119A-1E32-495A-9E96-17F3F3C26B7E}"/>
    <cellStyle name="Normal 2 5 5 3 2 3" xfId="12092" xr:uid="{FD263DEC-19CA-42C9-B0CF-1372320E17FC}"/>
    <cellStyle name="Normal 2 5 5 3 2 3 2" xfId="22472" xr:uid="{A734C87D-1856-47B5-82DB-A492D3B3CA73}"/>
    <cellStyle name="Normal 2 5 5 3 2 4" xfId="25656" xr:uid="{5CC917C6-B20D-4A15-98EC-39307646EEC9}"/>
    <cellStyle name="Normal 2 5 5 3 2 5" xfId="16806" xr:uid="{EE13CA3C-0AC0-45AB-A3D7-00B192BA0EAC}"/>
    <cellStyle name="Normal 2 5 5 3 3" xfId="5158" xr:uid="{2FD359F9-0260-41C0-8B6C-193FE44FC7F7}"/>
    <cellStyle name="Normal 2 5 5 3 3 2" xfId="24143" xr:uid="{8243E976-362A-490C-ADBF-9D69A88FDAE2}"/>
    <cellStyle name="Normal 2 5 5 3 3 3" xfId="28703" xr:uid="{BB72FBDB-62A7-4935-A335-B18AB8140F0B}"/>
    <cellStyle name="Normal 2 5 5 3 3 4" xfId="14455" xr:uid="{6774E968-FF01-46F8-818E-5F6444BCD5F2}"/>
    <cellStyle name="Normal 2 5 5 3 4" xfId="6908" xr:uid="{03100050-60A7-436A-A4B1-C230ED560312}"/>
    <cellStyle name="Normal 2 5 5 3 4 2" xfId="24591" xr:uid="{72BADDE7-E342-49AD-B407-03B19458F00D}"/>
    <cellStyle name="Normal 2 5 5 3 4 3" xfId="26088" xr:uid="{21D00A71-A155-4754-B813-A137C4A7D1A9}"/>
    <cellStyle name="Normal 2 5 5 3 4 4" xfId="17288" xr:uid="{3D5887B5-0C78-4532-938D-B6883292D212}"/>
    <cellStyle name="Normal 2 5 5 3 5" xfId="9741" xr:uid="{C8D474EF-47D4-4C9B-A8F0-5822422A0989}"/>
    <cellStyle name="Normal 2 5 5 3 5 2" xfId="29399" xr:uid="{F33B7BCD-EEF5-4CFD-8501-64A2C3D7626C}"/>
    <cellStyle name="Normal 2 5 5 3 5 3" xfId="20121" xr:uid="{F5561920-D92C-46DE-805C-D1A4400C9246}"/>
    <cellStyle name="Normal 2 5 5 3 6" xfId="24113" xr:uid="{1558BF14-0991-45EB-A8A0-A54A9F7B67CF}"/>
    <cellStyle name="Normal 2 5 5 3 7" xfId="13779" xr:uid="{F77CD249-A86A-49E5-A77C-E453DCCBE8B6}"/>
    <cellStyle name="Normal 2 5 5 4" xfId="808" xr:uid="{00000000-0005-0000-0000-0000D4040000}"/>
    <cellStyle name="Normal 2 5 5 4 2" xfId="5159" xr:uid="{6D1D414A-CE50-456F-8C49-760601DA2E06}"/>
    <cellStyle name="Normal 2 5 5 4 2 2" xfId="22860" xr:uid="{3C224F4A-0DB5-40E6-86B3-5ED639DBC91A}"/>
    <cellStyle name="Normal 2 5 5 4 2 3" xfId="28647" xr:uid="{57A2BC08-CDBC-4928-A843-E101DB341CB4}"/>
    <cellStyle name="Normal 2 5 5 4 2 4" xfId="14456" xr:uid="{31AD36F2-4296-49C8-98D7-7E079A6919C8}"/>
    <cellStyle name="Normal 2 5 5 4 3" xfId="6909" xr:uid="{B7E5FDCD-8734-465C-B37F-2240D2E10103}"/>
    <cellStyle name="Normal 2 5 5 4 3 2" xfId="27491" xr:uid="{09496E9D-914A-4116-A437-9A8141488D37}"/>
    <cellStyle name="Normal 2 5 5 4 3 3" xfId="17289" xr:uid="{1C70BFF1-E58F-487A-8E99-F0B5233B39AF}"/>
    <cellStyle name="Normal 2 5 5 4 4" xfId="9742" xr:uid="{E85922E4-1D79-42A8-88AF-B706E9AE9261}"/>
    <cellStyle name="Normal 2 5 5 4 4 2" xfId="20122" xr:uid="{49AB2CEE-D5CD-4CE6-B735-18026E5AB2BD}"/>
    <cellStyle name="Normal 2 5 5 4 5" xfId="24670" xr:uid="{096666E4-7CB5-40BE-BFB0-6575E6AC2A48}"/>
    <cellStyle name="Normal 2 5 5 4 6" xfId="13426" xr:uid="{A99E2888-EADF-45AF-9B36-96131DB17096}"/>
    <cellStyle name="Normal 2 5 5 5" xfId="2511" xr:uid="{00000000-0005-0000-0000-0000A6040000}"/>
    <cellStyle name="Normal 2 5 5 5 2" xfId="5789" xr:uid="{FFF60220-2786-411A-9B50-E225FE6F36F5}"/>
    <cellStyle name="Normal 2 5 5 5 2 2" xfId="27130" xr:uid="{049A9345-1A3E-4FB5-9036-C28462255F0D}"/>
    <cellStyle name="Normal 2 5 5 5 2 3" xfId="15183" xr:uid="{6ED711E2-CAF3-4922-B860-D26E76152B0F}"/>
    <cellStyle name="Normal 2 5 5 5 3" xfId="7636" xr:uid="{8C412F03-3421-40A2-8714-A3D8920E6471}"/>
    <cellStyle name="Normal 2 5 5 5 3 2" xfId="18016" xr:uid="{2F416906-81F2-40D7-8B7B-7E893B5AE1D9}"/>
    <cellStyle name="Normal 2 5 5 5 4" xfId="10469" xr:uid="{B8EC647C-D67B-4C93-953A-43AEBF4EE549}"/>
    <cellStyle name="Normal 2 5 5 5 4 2" xfId="20849" xr:uid="{5911B648-2C07-4037-BB52-5BDD180633B0}"/>
    <cellStyle name="Normal 2 5 5 5 5" xfId="25007" xr:uid="{922CF97B-09FC-43DA-A5EF-FB3E7E9160B0}"/>
    <cellStyle name="Normal 2 5 5 5 6" xfId="12899" xr:uid="{3658C039-508D-4EC0-99B4-84299BFEA525}"/>
    <cellStyle name="Normal 2 5 5 6" xfId="2336" xr:uid="{00000000-0005-0000-0000-0000A0040000}"/>
    <cellStyle name="Normal 2 5 5 6 2" xfId="7463" xr:uid="{57926AC5-6E4B-43A3-8C65-7B2C057D4C82}"/>
    <cellStyle name="Normal 2 5 5 6 2 2" xfId="28669" xr:uid="{60F91A4A-E8B1-41DE-95B0-919E0B327C4E}"/>
    <cellStyle name="Normal 2 5 5 6 2 3" xfId="17843" xr:uid="{69D2B5F7-D825-4AA8-B391-E5230B93471C}"/>
    <cellStyle name="Normal 2 5 5 6 3" xfId="10296" xr:uid="{C2179902-CDB0-4A1A-B237-4EB459DC62C0}"/>
    <cellStyle name="Normal 2 5 5 6 3 2" xfId="20676" xr:uid="{95765E09-A067-4D27-B847-7163FBAD6A66}"/>
    <cellStyle name="Normal 2 5 5 6 4" xfId="23535" xr:uid="{96D6EEA7-A537-4F4A-832E-D68AB5BF6E5F}"/>
    <cellStyle name="Normal 2 5 5 6 5" xfId="15010" xr:uid="{5A2B3A4D-2CE3-450A-9DCC-3A4FF764A548}"/>
    <cellStyle name="Normal 2 5 5 7" xfId="3946" xr:uid="{EF085D8D-28F0-466A-BBF2-EED4A39AFFD2}"/>
    <cellStyle name="Normal 2 5 5 7 2" xfId="8778" xr:uid="{CA52A4E3-0621-44FD-909F-CC18099E41F4}"/>
    <cellStyle name="Normal 2 5 5 7 2 2" xfId="19158" xr:uid="{970252EB-210E-4296-AFBB-D75F9CCCAEFF}"/>
    <cellStyle name="Normal 2 5 5 7 3" xfId="11611" xr:uid="{2A1D49EC-593F-4AC0-B416-5873F09EB11C}"/>
    <cellStyle name="Normal 2 5 5 7 3 2" xfId="21991" xr:uid="{630AA5E5-BD14-4C57-85F7-AE3482E3B782}"/>
    <cellStyle name="Normal 2 5 5 7 4" xfId="27656" xr:uid="{53950138-3F82-479C-8C91-FE240C438FE1}"/>
    <cellStyle name="Normal 2 5 5 7 5" xfId="16325" xr:uid="{18281AEF-7046-46C3-B4A5-18EF338E06BB}"/>
    <cellStyle name="Normal 2 5 5 8" xfId="5155" xr:uid="{7DBACFB2-6346-48C9-85E2-8C057E240FB7}"/>
    <cellStyle name="Normal 2 5 5 8 2" xfId="14452" xr:uid="{DEB9018E-24E2-4ABC-85A9-9D75899727C0}"/>
    <cellStyle name="Normal 2 5 5 9" xfId="6905" xr:uid="{3EE8168B-B675-4A9E-B2BF-348E84C5F0D0}"/>
    <cellStyle name="Normal 2 5 5 9 2" xfId="17285" xr:uid="{60885E3C-2268-4B3E-82B4-199A69B7F15A}"/>
    <cellStyle name="Normal 2 5 6" xfId="809" xr:uid="{00000000-0005-0000-0000-0000D5040000}"/>
    <cellStyle name="Normal 2 5 6 10" xfId="9743" xr:uid="{E647F6A0-AA55-4642-8B1A-5907D03C6043}"/>
    <cellStyle name="Normal 2 5 6 10 2" xfId="20123" xr:uid="{799EE20D-967E-48D8-A554-5FF94DA07D60}"/>
    <cellStyle name="Normal 2 5 6 11" xfId="24496" xr:uid="{08F54CFD-D446-4130-8002-ACBDE1C687DE}"/>
    <cellStyle name="Normal 2 5 6 12" xfId="12571" xr:uid="{D006A9F5-CDF7-4863-BAFB-18C352EC2AAE}"/>
    <cellStyle name="Normal 2 5 6 2" xfId="810" xr:uid="{00000000-0005-0000-0000-0000D6040000}"/>
    <cellStyle name="Normal 2 5 6 2 2" xfId="811" xr:uid="{00000000-0005-0000-0000-0000D7040000}"/>
    <cellStyle name="Normal 2 5 6 2 2 2" xfId="5162" xr:uid="{F7783696-BA91-4035-9991-FCD5ED4764BA}"/>
    <cellStyle name="Normal 2 5 6 2 2 2 2" xfId="23133" xr:uid="{39AD109F-AA1C-4B13-8D11-D0204ACF839D}"/>
    <cellStyle name="Normal 2 5 6 2 2 2 3" xfId="26668" xr:uid="{189EA8B2-EE50-405F-803B-5E12B1EEE24C}"/>
    <cellStyle name="Normal 2 5 6 2 2 2 4" xfId="14459" xr:uid="{71149186-853F-411A-9B4D-9C718DE28DA4}"/>
    <cellStyle name="Normal 2 5 6 2 2 3" xfId="6912" xr:uid="{E522E7DC-73F8-4F04-B758-6934AC101907}"/>
    <cellStyle name="Normal 2 5 6 2 2 3 2" xfId="27600" xr:uid="{51B1B0F4-C357-417D-BD02-C5091349C45B}"/>
    <cellStyle name="Normal 2 5 6 2 2 3 3" xfId="27082" xr:uid="{499384BA-6A41-4563-9C34-49C32AA8493F}"/>
    <cellStyle name="Normal 2 5 6 2 2 3 4" xfId="17292" xr:uid="{13735354-3337-4563-8786-AD14C0D03D21}"/>
    <cellStyle name="Normal 2 5 6 2 2 4" xfId="9745" xr:uid="{C7FD1E7E-7AA2-4F79-8594-D7727377F753}"/>
    <cellStyle name="Normal 2 5 6 2 2 4 2" xfId="29400" xr:uid="{FD78A985-A23C-40CD-AA3B-B6AB1C7B6782}"/>
    <cellStyle name="Normal 2 5 6 2 2 4 3" xfId="20125" xr:uid="{E59AC640-1BFA-478A-BE11-676A567264EF}"/>
    <cellStyle name="Normal 2 5 6 2 2 5" xfId="23772" xr:uid="{AA0452BB-4774-42F6-B9FC-DCBA94F93C4D}"/>
    <cellStyle name="Normal 2 5 6 2 2 6" xfId="13780" xr:uid="{8E6833F2-7012-4919-8CB0-1B8040C9A082}"/>
    <cellStyle name="Normal 2 5 6 2 3" xfId="2746" xr:uid="{00000000-0005-0000-0000-0000AA040000}"/>
    <cellStyle name="Normal 2 5 6 2 3 2" xfId="5964" xr:uid="{5AD3EB0F-55A0-4193-B99F-0A4B83A6B386}"/>
    <cellStyle name="Normal 2 5 6 2 3 2 2" xfId="26047" xr:uid="{F3FAAF56-BD20-4265-ACC7-D113767692D9}"/>
    <cellStyle name="Normal 2 5 6 2 3 2 3" xfId="15417" xr:uid="{593A3771-F3F3-4C2F-BD05-965E5D230ECC}"/>
    <cellStyle name="Normal 2 5 6 2 3 3" xfId="7870" xr:uid="{CE435B7E-3D91-4800-B01D-30190F28995D}"/>
    <cellStyle name="Normal 2 5 6 2 3 3 2" xfId="18250" xr:uid="{0057DEFD-DF6F-493C-908D-19F4665E2493}"/>
    <cellStyle name="Normal 2 5 6 2 3 4" xfId="10703" xr:uid="{FBD18F8E-9092-4773-9FEB-17153209D404}"/>
    <cellStyle name="Normal 2 5 6 2 3 4 2" xfId="21083" xr:uid="{28A1C5C3-337F-4AB4-A40F-B8D98E69D42B}"/>
    <cellStyle name="Normal 2 5 6 2 3 5" xfId="24525" xr:uid="{69E51C89-7C9B-40BB-8265-ED1106437471}"/>
    <cellStyle name="Normal 2 5 6 2 3 6" xfId="13187" xr:uid="{69B771A7-1FE4-47C6-8EE8-0468B2EBCFF7}"/>
    <cellStyle name="Normal 2 5 6 2 4" xfId="4171" xr:uid="{468F8C98-F069-4C30-B20D-4EDDD61853C6}"/>
    <cellStyle name="Normal 2 5 6 2 4 2" xfId="8943" xr:uid="{3C07AE65-6C1E-469D-A796-B29C4E8F435D}"/>
    <cellStyle name="Normal 2 5 6 2 4 2 2" xfId="29036" xr:uid="{8B50EBCC-5682-4DCB-AF84-E9874895EDF6}"/>
    <cellStyle name="Normal 2 5 6 2 4 2 3" xfId="19323" xr:uid="{340F7BEB-2B03-40A0-92EA-8B24E7B2B530}"/>
    <cellStyle name="Normal 2 5 6 2 4 3" xfId="11776" xr:uid="{5C06D9C0-A551-4428-83CA-225306F6804B}"/>
    <cellStyle name="Normal 2 5 6 2 4 3 2" xfId="22156" xr:uid="{7FCBB29D-E41D-4560-8452-0F80E9FA145E}"/>
    <cellStyle name="Normal 2 5 6 2 4 4" xfId="24144" xr:uid="{80A6AC0C-C184-4AEB-AD7E-74DD7E264942}"/>
    <cellStyle name="Normal 2 5 6 2 4 5" xfId="16490" xr:uid="{C654EA87-A17D-43CD-94B0-BD5410B86DCE}"/>
    <cellStyle name="Normal 2 5 6 2 5" xfId="5161" xr:uid="{BCD21F37-0CA3-4ACD-BE2D-9BE2F599701D}"/>
    <cellStyle name="Normal 2 5 6 2 5 2" xfId="27231" xr:uid="{A0A5AC45-5E2B-4A9C-A967-7707BCCE0E9B}"/>
    <cellStyle name="Normal 2 5 6 2 5 3" xfId="14458" xr:uid="{7634AFDC-A55D-43CC-AEA8-12EAF20DD7FC}"/>
    <cellStyle name="Normal 2 5 6 2 6" xfId="6911" xr:uid="{2938A14E-2CE9-495D-A995-8C7367A244A7}"/>
    <cellStyle name="Normal 2 5 6 2 6 2" xfId="17291" xr:uid="{C8B9F7F4-07FA-4E6B-B487-F46767231431}"/>
    <cellStyle name="Normal 2 5 6 2 7" xfId="9744" xr:uid="{F7F33E34-2320-49C4-B316-3989FF3DBBD8}"/>
    <cellStyle name="Normal 2 5 6 2 7 2" xfId="20124" xr:uid="{D4BA64FD-61F6-4CAD-9E81-2F675D968DDC}"/>
    <cellStyle name="Normal 2 5 6 2 8" xfId="25537" xr:uid="{23799D15-3FD3-459D-BF5E-823E455FBD63}"/>
    <cellStyle name="Normal 2 5 6 2 9" xfId="12729" xr:uid="{8B129022-E842-4CF5-8F81-35C448F71090}"/>
    <cellStyle name="Normal 2 5 6 3" xfId="812" xr:uid="{00000000-0005-0000-0000-0000D8040000}"/>
    <cellStyle name="Normal 2 5 6 3 2" xfId="4488" xr:uid="{B3A1ADE1-A789-4D80-9D7F-9CD90D1970AB}"/>
    <cellStyle name="Normal 2 5 6 3 2 2" xfId="9260" xr:uid="{BB1F39FD-4F88-4726-B049-48262EE4DBFD}"/>
    <cellStyle name="Normal 2 5 6 3 2 2 2" xfId="29247" xr:uid="{DC146D67-3B6C-49EF-AF17-0007CF7B2B3C}"/>
    <cellStyle name="Normal 2 5 6 3 2 2 3" xfId="19640" xr:uid="{41906DF1-2A53-4B39-9CF6-7E7FC938F6C6}"/>
    <cellStyle name="Normal 2 5 6 3 2 3" xfId="12093" xr:uid="{CFAA8862-E2E2-47CB-A863-B4E1751A9859}"/>
    <cellStyle name="Normal 2 5 6 3 2 3 2" xfId="22473" xr:uid="{32594672-1082-4272-819E-D4957F3EB5E0}"/>
    <cellStyle name="Normal 2 5 6 3 2 4" xfId="25120" xr:uid="{6B086E71-DC77-4112-A649-22379E72209C}"/>
    <cellStyle name="Normal 2 5 6 3 2 5" xfId="16807" xr:uid="{4139A793-79BB-4B2A-91A6-5EBDAC9E072C}"/>
    <cellStyle name="Normal 2 5 6 3 3" xfId="5163" xr:uid="{B6ED6CCB-18F6-4DD2-8BC3-B96CD4195331}"/>
    <cellStyle name="Normal 2 5 6 3 3 2" xfId="26800" xr:uid="{E675E9C9-E5B5-49C1-BAA0-383CE5F0681E}"/>
    <cellStyle name="Normal 2 5 6 3 3 3" xfId="27749" xr:uid="{0B1514A7-1C4A-4D2C-968E-E610E2AF131E}"/>
    <cellStyle name="Normal 2 5 6 3 3 4" xfId="14460" xr:uid="{398E7279-C1DA-4365-94B9-89CFE882DA92}"/>
    <cellStyle name="Normal 2 5 6 3 4" xfId="6913" xr:uid="{9CF2DFCB-0B7C-45DA-A00E-F11E5A07CA4C}"/>
    <cellStyle name="Normal 2 5 6 3 4 2" xfId="27898" xr:uid="{6C8EF23C-23C8-4098-91DE-7E4C48FC6EE1}"/>
    <cellStyle name="Normal 2 5 6 3 4 3" xfId="28575" xr:uid="{4A7D326D-8E84-4E02-BFAE-50977B647D39}"/>
    <cellStyle name="Normal 2 5 6 3 4 4" xfId="17293" xr:uid="{4CFCBA14-C4E9-4D8D-BF04-23FA1F0C23D1}"/>
    <cellStyle name="Normal 2 5 6 3 5" xfId="9746" xr:uid="{EC6F99EB-EA78-44D8-8450-FF21D4492BB7}"/>
    <cellStyle name="Normal 2 5 6 3 5 2" xfId="29401" xr:uid="{0DDD90E9-666E-4C0F-B6FD-D1F25453D04F}"/>
    <cellStyle name="Normal 2 5 6 3 5 3" xfId="20126" xr:uid="{E33FA4E8-75AA-404D-88E5-2C6C0F487917}"/>
    <cellStyle name="Normal 2 5 6 3 6" xfId="24433" xr:uid="{BAFCFC8E-A3FC-44C5-A554-810DD9E1181C}"/>
    <cellStyle name="Normal 2 5 6 3 7" xfId="13781" xr:uid="{AABED0DE-DA74-4CF5-AD07-5B8A0CAAF3D1}"/>
    <cellStyle name="Normal 2 5 6 4" xfId="813" xr:uid="{00000000-0005-0000-0000-0000D9040000}"/>
    <cellStyle name="Normal 2 5 6 4 2" xfId="5164" xr:uid="{2EED1908-67AF-4BF9-A22D-A02BFAA9EA49}"/>
    <cellStyle name="Normal 2 5 6 4 2 2" xfId="25635" xr:uid="{DE70DFCE-68B9-4548-82C4-81426A2E52B2}"/>
    <cellStyle name="Normal 2 5 6 4 2 3" xfId="27753" xr:uid="{875D9C06-8A7A-4F2B-8200-1E6500CBF0D8}"/>
    <cellStyle name="Normal 2 5 6 4 2 4" xfId="14461" xr:uid="{5589403F-483E-4AA1-95BD-131F1D9D0150}"/>
    <cellStyle name="Normal 2 5 6 4 3" xfId="6914" xr:uid="{E374B837-8176-423D-8660-6D02A228E049}"/>
    <cellStyle name="Normal 2 5 6 4 3 2" xfId="27810" xr:uid="{58AC779F-8147-46B5-B25C-A348491B40EB}"/>
    <cellStyle name="Normal 2 5 6 4 3 3" xfId="17294" xr:uid="{B9A0940A-3AD4-463D-9C85-1D43B8C761E2}"/>
    <cellStyle name="Normal 2 5 6 4 4" xfId="9747" xr:uid="{AE3BCF6D-F51F-419E-93B4-AC61634FEE93}"/>
    <cellStyle name="Normal 2 5 6 4 4 2" xfId="20127" xr:uid="{E8C2213E-0914-43AA-88BE-E77305A7B81B}"/>
    <cellStyle name="Normal 2 5 6 4 5" xfId="24656" xr:uid="{653AE55E-4F69-4F74-A475-C25B2410ABC3}"/>
    <cellStyle name="Normal 2 5 6 4 6" xfId="13427" xr:uid="{41BBA974-C802-4600-8ADC-6D323B2F6DFE}"/>
    <cellStyle name="Normal 2 5 6 5" xfId="2571" xr:uid="{00000000-0005-0000-0000-0000AD040000}"/>
    <cellStyle name="Normal 2 5 6 5 2" xfId="5838" xr:uid="{396B18D2-0248-4D0C-94CE-1E15E30FAB3E}"/>
    <cellStyle name="Normal 2 5 6 5 2 2" xfId="26424" xr:uid="{D6A82BEC-47F7-4D35-95A1-5F0E6BBE6154}"/>
    <cellStyle name="Normal 2 5 6 5 2 3" xfId="15243" xr:uid="{C235AA02-DAD8-42A6-996B-6D0C224E6E36}"/>
    <cellStyle name="Normal 2 5 6 5 3" xfId="7696" xr:uid="{6D751735-06AC-497B-96C2-5BAE0FA91DA6}"/>
    <cellStyle name="Normal 2 5 6 5 3 2" xfId="18076" xr:uid="{F488D38A-3567-482A-B0DC-5032FCE973D8}"/>
    <cellStyle name="Normal 2 5 6 5 4" xfId="10529" xr:uid="{69BA77E9-E489-4BDE-9BFA-BE463FD6F086}"/>
    <cellStyle name="Normal 2 5 6 5 4 2" xfId="20909" xr:uid="{DB8D6011-850E-4248-997E-D64ACC70B29C}"/>
    <cellStyle name="Normal 2 5 6 5 5" xfId="25372" xr:uid="{2428CB0A-2075-47FA-BD75-893BD251E405}"/>
    <cellStyle name="Normal 2 5 6 5 6" xfId="12959" xr:uid="{B3E79A95-7E45-4BBE-8139-AC5A8949078F}"/>
    <cellStyle name="Normal 2 5 6 6" xfId="2337" xr:uid="{00000000-0005-0000-0000-0000A7040000}"/>
    <cellStyle name="Normal 2 5 6 6 2" xfId="7464" xr:uid="{912A32E9-CAE1-4A74-9950-D92D57BAA7F7}"/>
    <cellStyle name="Normal 2 5 6 6 2 2" xfId="27150" xr:uid="{61860902-6BF2-44FA-A1C5-18D58D3C9CB0}"/>
    <cellStyle name="Normal 2 5 6 6 2 3" xfId="17844" xr:uid="{FB58D4AB-0201-4134-8F4A-163E54CF01DF}"/>
    <cellStyle name="Normal 2 5 6 6 3" xfId="10297" xr:uid="{F0E657DE-362D-40FB-A717-6D816FFC4AE1}"/>
    <cellStyle name="Normal 2 5 6 6 3 2" xfId="20677" xr:uid="{64293C1C-F1B0-4679-8401-3242F5DDFBEE}"/>
    <cellStyle name="Normal 2 5 6 6 4" xfId="23848" xr:uid="{C48EFEF4-1061-4E23-AE99-7D9B018C553D}"/>
    <cellStyle name="Normal 2 5 6 6 5" xfId="15011" xr:uid="{DE256D3C-40E2-49AB-BE7F-6E86B468C0E8}"/>
    <cellStyle name="Normal 2 5 6 7" xfId="3947" xr:uid="{76E8A881-6AE3-4488-8195-9627BF6D6727}"/>
    <cellStyle name="Normal 2 5 6 7 2" xfId="8779" xr:uid="{0DDF7CD2-90B2-4262-B5F3-451CF99BF985}"/>
    <cellStyle name="Normal 2 5 6 7 2 2" xfId="19159" xr:uid="{DFE5D1F1-7C54-415F-A686-E43CB4A0485C}"/>
    <cellStyle name="Normal 2 5 6 7 3" xfId="11612" xr:uid="{6B5AA8E9-538B-4A51-BC76-F982EC52FBB0}"/>
    <cellStyle name="Normal 2 5 6 7 3 2" xfId="21992" xr:uid="{B70954B3-F3DC-497B-9441-0B59DE8A693C}"/>
    <cellStyle name="Normal 2 5 6 7 4" xfId="26656" xr:uid="{2BD1EBAE-EBE5-4B32-81CA-ABE0E74369EB}"/>
    <cellStyle name="Normal 2 5 6 7 5" xfId="16326" xr:uid="{E3733107-DC77-4706-912A-66E85484C16D}"/>
    <cellStyle name="Normal 2 5 6 8" xfId="5160" xr:uid="{7D9E3B92-ACB1-4AE4-93E5-41599DD599B5}"/>
    <cellStyle name="Normal 2 5 6 8 2" xfId="14457" xr:uid="{912C215C-59AE-4B8A-A919-6955DA060220}"/>
    <cellStyle name="Normal 2 5 6 9" xfId="6910" xr:uid="{46BB68E6-E300-46CF-AD37-06A0015EF9F5}"/>
    <cellStyle name="Normal 2 5 6 9 2" xfId="17290" xr:uid="{599356A6-6502-4CFB-BAAA-3BB618513075}"/>
    <cellStyle name="Normal 2 5 7" xfId="814" xr:uid="{00000000-0005-0000-0000-0000DA040000}"/>
    <cellStyle name="Normal 2 5 7 10" xfId="12572" xr:uid="{3872BEEC-669F-4021-BAFE-C9CEED91AE29}"/>
    <cellStyle name="Normal 2 5 7 2" xfId="815" xr:uid="{00000000-0005-0000-0000-0000DB040000}"/>
    <cellStyle name="Normal 2 5 7 2 2" xfId="2911" xr:uid="{00000000-0005-0000-0000-0000B0040000}"/>
    <cellStyle name="Normal 2 5 7 2 2 2" xfId="6097" xr:uid="{FA80A102-18ED-414D-B27C-9353D338448C}"/>
    <cellStyle name="Normal 2 5 7 2 2 2 2" xfId="27820" xr:uid="{550BE74C-98F0-458B-84B6-F9AA5353B803}"/>
    <cellStyle name="Normal 2 5 7 2 2 2 3" xfId="27512" xr:uid="{66B8E7A9-047F-4D10-823B-1F07C00CEE0D}"/>
    <cellStyle name="Normal 2 5 7 2 2 2 4" xfId="15575" xr:uid="{94FE082E-9F2B-40D6-A7B0-165E6B8592BE}"/>
    <cellStyle name="Normal 2 5 7 2 2 3" xfId="8028" xr:uid="{D09942F2-BB55-43B0-85BF-29DB837C7E71}"/>
    <cellStyle name="Normal 2 5 7 2 2 3 2" xfId="26133" xr:uid="{5887ABB2-282D-44E7-BC2D-B437A529A992}"/>
    <cellStyle name="Normal 2 5 7 2 2 3 3" xfId="18408" xr:uid="{B05DDA15-E438-45B1-ADD1-CDF70D65F000}"/>
    <cellStyle name="Normal 2 5 7 2 2 4" xfId="10861" xr:uid="{196E06A0-F0CA-4CD2-91AD-74766821AB63}"/>
    <cellStyle name="Normal 2 5 7 2 2 4 2" xfId="21241" xr:uid="{FF51A9F4-D23A-4542-9A76-B0366AD8B7EA}"/>
    <cellStyle name="Normal 2 5 7 2 2 5" xfId="23491" xr:uid="{50433F46-47FE-48C4-B929-F6EA81E9341E}"/>
    <cellStyle name="Normal 2 5 7 2 2 6" xfId="13428" xr:uid="{CD5796A2-B85E-4A30-B3CB-AE07BC20B7CF}"/>
    <cellStyle name="Normal 2 5 7 2 3" xfId="5166" xr:uid="{9060EB0F-8873-4CCC-B47E-BC20FB1A55D0}"/>
    <cellStyle name="Normal 2 5 7 2 3 2" xfId="24092" xr:uid="{8140658E-2120-4103-BA3F-0B6F38DE81A8}"/>
    <cellStyle name="Normal 2 5 7 2 3 3" xfId="27976" xr:uid="{B7581A10-14FA-4070-A47F-E97B46EFFB92}"/>
    <cellStyle name="Normal 2 5 7 2 3 4" xfId="14463" xr:uid="{84722115-5823-45CE-99AC-0AA48348108E}"/>
    <cellStyle name="Normal 2 5 7 2 4" xfId="6916" xr:uid="{ABB8204F-5F68-4D3B-B5C0-E0FF351739A0}"/>
    <cellStyle name="Normal 2 5 7 2 4 2" xfId="27127" xr:uid="{E67F10F3-25A2-4D8F-AAD2-6E4DC1594DB6}"/>
    <cellStyle name="Normal 2 5 7 2 4 3" xfId="26304" xr:uid="{AA7E1F22-0A92-4FF1-9E88-23950B6FEDE6}"/>
    <cellStyle name="Normal 2 5 7 2 4 4" xfId="17296" xr:uid="{9BC63DFC-F0CE-452A-AE87-5CCA8FC53B19}"/>
    <cellStyle name="Normal 2 5 7 2 5" xfId="9749" xr:uid="{E7264DE5-52B1-4692-906E-9DD0289F153E}"/>
    <cellStyle name="Normal 2 5 7 2 5 2" xfId="29402" xr:uid="{9EDE6359-4F37-4234-BA23-058B76396C1B}"/>
    <cellStyle name="Normal 2 5 7 2 5 3" xfId="20129" xr:uid="{9BE466F4-CD27-4903-8CB2-393F7022D916}"/>
    <cellStyle name="Normal 2 5 7 2 6" xfId="24811" xr:uid="{221AF4D8-96BB-42CC-8398-1FBD5CD439A6}"/>
    <cellStyle name="Normal 2 5 7 2 7" xfId="12730" xr:uid="{9FB605A8-A7B1-4FA1-8B2B-AF26473C4371}"/>
    <cellStyle name="Normal 2 5 7 3" xfId="816" xr:uid="{00000000-0005-0000-0000-0000DC040000}"/>
    <cellStyle name="Normal 2 5 7 3 2" xfId="5167" xr:uid="{3E770E89-C976-4B49-A69D-01A42A1046BA}"/>
    <cellStyle name="Normal 2 5 7 3 2 2" xfId="27541" xr:uid="{82D41DC6-34D2-4BCF-A349-458CC7899135}"/>
    <cellStyle name="Normal 2 5 7 3 2 3" xfId="26702" xr:uid="{2EED25AF-C542-4CE4-BFA0-889806031BEA}"/>
    <cellStyle name="Normal 2 5 7 3 2 4" xfId="14464" xr:uid="{5045C102-0344-4C68-8D27-1021B6E1EFC7}"/>
    <cellStyle name="Normal 2 5 7 3 3" xfId="6917" xr:uid="{7C138758-DA1F-4FFF-B085-5A736F7CF706}"/>
    <cellStyle name="Normal 2 5 7 3 3 2" xfId="27911" xr:uid="{AF28E1D1-20A5-4401-ACD6-C4098AD1A24F}"/>
    <cellStyle name="Normal 2 5 7 3 3 3" xfId="27952" xr:uid="{EFC5B746-C63B-4E1A-88C8-DAE3639D4DC3}"/>
    <cellStyle name="Normal 2 5 7 3 3 4" xfId="17297" xr:uid="{FD2A42AA-958D-4A50-8385-C90282911FCA}"/>
    <cellStyle name="Normal 2 5 7 3 4" xfId="9750" xr:uid="{E467DB8B-20BB-49F3-9ECC-7BC2417E7147}"/>
    <cellStyle name="Normal 2 5 7 3 4 2" xfId="29403" xr:uid="{B7564529-64FE-4224-AC93-757CC3458D65}"/>
    <cellStyle name="Normal 2 5 7 3 4 3" xfId="20130" xr:uid="{6E2830BE-5DB1-439A-BF6A-50C05FC302E1}"/>
    <cellStyle name="Normal 2 5 7 3 5" xfId="24736" xr:uid="{F24850FC-B74F-4829-BAB6-7ACC661A5532}"/>
    <cellStyle name="Normal 2 5 7 3 6" xfId="13188" xr:uid="{2C439F39-210C-4C9B-977B-ACBACC47B0B5}"/>
    <cellStyle name="Normal 2 5 7 4" xfId="2338" xr:uid="{00000000-0005-0000-0000-0000AE040000}"/>
    <cellStyle name="Normal 2 5 7 4 2" xfId="7465" xr:uid="{1B362344-0BD6-4D0E-B242-4B50F9728465}"/>
    <cellStyle name="Normal 2 5 7 4 2 2" xfId="28743" xr:uid="{0CC125D7-E415-4BB3-AC0D-4C2EC7949BF1}"/>
    <cellStyle name="Normal 2 5 7 4 2 3" xfId="17845" xr:uid="{5C924F8C-930F-4882-837A-8D0C7343138F}"/>
    <cellStyle name="Normal 2 5 7 4 3" xfId="10298" xr:uid="{F73DC2D7-62D0-47B9-B1D3-79A626A70695}"/>
    <cellStyle name="Normal 2 5 7 4 3 2" xfId="20678" xr:uid="{C9CCF917-99CD-4A73-8291-13AECA5F2EDE}"/>
    <cellStyle name="Normal 2 5 7 4 4" xfId="23086" xr:uid="{F54C2A25-969A-4A8D-8DFA-442B18095805}"/>
    <cellStyle name="Normal 2 5 7 4 5" xfId="15012" xr:uid="{134E550A-C5DE-43AB-91F1-6867B117659D}"/>
    <cellStyle name="Normal 2 5 7 5" xfId="3948" xr:uid="{D8CFC14B-49E3-4A3A-963B-90B9A5D33F02}"/>
    <cellStyle name="Normal 2 5 7 5 2" xfId="8780" xr:uid="{314531B3-1E98-409B-9C90-1A861A73CA31}"/>
    <cellStyle name="Normal 2 5 7 5 2 2" xfId="28980" xr:uid="{79EA32D8-57DD-47A4-888F-9B1212D9E371}"/>
    <cellStyle name="Normal 2 5 7 5 2 3" xfId="19160" xr:uid="{0AE8848D-4986-4FDF-B055-D4A1AED243F2}"/>
    <cellStyle name="Normal 2 5 7 5 3" xfId="11613" xr:uid="{431B8C18-6889-4ABF-93B8-ABC29AE6C23E}"/>
    <cellStyle name="Normal 2 5 7 5 3 2" xfId="21993" xr:uid="{24AA5B20-D95F-456D-B6F9-5B75307D321E}"/>
    <cellStyle name="Normal 2 5 7 5 4" xfId="23047" xr:uid="{BF2A2A7B-A4B2-43E3-B56E-508819FD4D2A}"/>
    <cellStyle name="Normal 2 5 7 5 5" xfId="16327" xr:uid="{15B13AD9-8B90-4437-869A-47F17607C98F}"/>
    <cellStyle name="Normal 2 5 7 6" xfId="5165" xr:uid="{DB16687C-D6BD-4F8D-A886-DB6B61A4308F}"/>
    <cellStyle name="Normal 2 5 7 6 2" xfId="27595" xr:uid="{1A8FEE94-0E9A-47A1-A9DE-9D6EB49014AF}"/>
    <cellStyle name="Normal 2 5 7 6 3" xfId="26892" xr:uid="{3BAFF762-766C-46A0-A1D9-0DE77A03937F}"/>
    <cellStyle name="Normal 2 5 7 6 4" xfId="14462" xr:uid="{9E383EA8-AEC5-407D-85C5-6B8725A9BF50}"/>
    <cellStyle name="Normal 2 5 7 7" xfId="6915" xr:uid="{A11ADF15-8B6E-4FC0-A364-3F9F18D1C6E6}"/>
    <cellStyle name="Normal 2 5 7 7 2" xfId="27963" xr:uid="{BBDB033E-635E-41E9-9BF4-DE49DFE942E7}"/>
    <cellStyle name="Normal 2 5 7 7 3" xfId="17295" xr:uid="{C3ADC7B6-AC92-472A-91BA-C182249D2A74}"/>
    <cellStyle name="Normal 2 5 7 8" xfId="9748" xr:uid="{5592F4F2-A5E1-4C80-AD93-9BB633DB9C87}"/>
    <cellStyle name="Normal 2 5 7 8 2" xfId="20128" xr:uid="{14272C20-86E2-472E-A4E8-4C9B7D12F764}"/>
    <cellStyle name="Normal 2 5 7 9" xfId="23815" xr:uid="{8B9DB549-646C-43BD-980D-D4E511D283D9}"/>
    <cellStyle name="Normal 2 5 8" xfId="817" xr:uid="{00000000-0005-0000-0000-0000DD040000}"/>
    <cellStyle name="Normal 2 5 8 10" xfId="12573" xr:uid="{E38ED17A-C2CC-4BFA-B9D8-85D20747573E}"/>
    <cellStyle name="Normal 2 5 8 2" xfId="818" xr:uid="{00000000-0005-0000-0000-0000DE040000}"/>
    <cellStyle name="Normal 2 5 8 2 2" xfId="2912" xr:uid="{00000000-0005-0000-0000-0000B4040000}"/>
    <cellStyle name="Normal 2 5 8 2 2 2" xfId="6098" xr:uid="{87FC9D8D-AB43-40ED-8F7B-7E2E37B886AF}"/>
    <cellStyle name="Normal 2 5 8 2 2 2 2" xfId="26607" xr:uid="{0E2C8697-FF4A-48A1-B35C-E3A2591FB366}"/>
    <cellStyle name="Normal 2 5 8 2 2 2 3" xfId="27187" xr:uid="{CBE24E46-5E11-443A-A77B-8103F7EA457E}"/>
    <cellStyle name="Normal 2 5 8 2 2 2 4" xfId="15576" xr:uid="{CCEFA5DC-81A5-4731-AF20-D945D234E6F8}"/>
    <cellStyle name="Normal 2 5 8 2 2 3" xfId="8029" xr:uid="{99F426A8-2204-4F37-9D08-DD9295900529}"/>
    <cellStyle name="Normal 2 5 8 2 2 3 2" xfId="28076" xr:uid="{7F706CB7-6FAB-4374-B652-FA22570053F5}"/>
    <cellStyle name="Normal 2 5 8 2 2 3 3" xfId="18409" xr:uid="{E8C1E560-62B3-4C7D-BB20-AED4AB04D940}"/>
    <cellStyle name="Normal 2 5 8 2 2 4" xfId="10862" xr:uid="{C2627F29-8680-4140-B7A5-469789BA4CFD}"/>
    <cellStyle name="Normal 2 5 8 2 2 4 2" xfId="21242" xr:uid="{8A4C4B47-274E-4315-9F51-FC9BCCD9C1EA}"/>
    <cellStyle name="Normal 2 5 8 2 2 5" xfId="25093" xr:uid="{FC916E75-829D-4648-ABC5-97E3678CCF1A}"/>
    <cellStyle name="Normal 2 5 8 2 2 6" xfId="13429" xr:uid="{C0121E78-6DD1-47EB-8E62-5227476F87EE}"/>
    <cellStyle name="Normal 2 5 8 2 3" xfId="5169" xr:uid="{2D1402A6-9415-4653-86D7-D557C147098C}"/>
    <cellStyle name="Normal 2 5 8 2 3 2" xfId="22951" xr:uid="{388FF915-190B-4954-B4E7-FC639DFDE943}"/>
    <cellStyle name="Normal 2 5 8 2 3 3" xfId="28191" xr:uid="{68F1D276-B697-45DD-AC32-13F466365F86}"/>
    <cellStyle name="Normal 2 5 8 2 3 4" xfId="14466" xr:uid="{0FF6EBD6-B970-4B44-BA59-1FDA5254A209}"/>
    <cellStyle name="Normal 2 5 8 2 4" xfId="6919" xr:uid="{0E4C1027-7728-4935-9EA7-C7B74EE744D2}"/>
    <cellStyle name="Normal 2 5 8 2 4 2" xfId="28641" xr:uid="{459B1FF4-BA87-4BB3-8F04-5A33DD60A1CC}"/>
    <cellStyle name="Normal 2 5 8 2 4 3" xfId="26084" xr:uid="{8F91E1C7-6E17-4EC2-8DEA-849DDF060DEA}"/>
    <cellStyle name="Normal 2 5 8 2 4 4" xfId="17299" xr:uid="{C0BBF1FD-7C5D-4DAB-A0F0-C8E5DEDEF76E}"/>
    <cellStyle name="Normal 2 5 8 2 5" xfId="9752" xr:uid="{76768B74-70FA-4465-B1AA-713D127A7702}"/>
    <cellStyle name="Normal 2 5 8 2 5 2" xfId="29404" xr:uid="{DF98DF7B-1E00-43BC-983A-B4CC22D34525}"/>
    <cellStyle name="Normal 2 5 8 2 5 3" xfId="20132" xr:uid="{C594FEF9-4D23-4971-B868-D67002B33B47}"/>
    <cellStyle name="Normal 2 5 8 2 6" xfId="23827" xr:uid="{C8386A60-128C-499F-AFCE-4DD10DBA963E}"/>
    <cellStyle name="Normal 2 5 8 2 7" xfId="12731" xr:uid="{F643D582-96B8-4CC8-AC8C-FCCC2DB6AF69}"/>
    <cellStyle name="Normal 2 5 8 3" xfId="819" xr:uid="{00000000-0005-0000-0000-0000DF040000}"/>
    <cellStyle name="Normal 2 5 8 3 2" xfId="5170" xr:uid="{7EA0FB52-D0FE-464E-B1A8-416EB7CAF6C7}"/>
    <cellStyle name="Normal 2 5 8 3 2 2" xfId="27761" xr:uid="{1B3D8A2B-1258-4528-9408-85F43A031E64}"/>
    <cellStyle name="Normal 2 5 8 3 2 3" xfId="26289" xr:uid="{AA918E9E-EA3E-4349-9744-D71435009A3C}"/>
    <cellStyle name="Normal 2 5 8 3 2 4" xfId="14467" xr:uid="{3E6F9440-77F5-4A99-B3EB-8BA589A02EDF}"/>
    <cellStyle name="Normal 2 5 8 3 3" xfId="6920" xr:uid="{B0B08595-060E-494E-8110-148EF87A2DA8}"/>
    <cellStyle name="Normal 2 5 8 3 3 2" xfId="28637" xr:uid="{032D4AEB-EE59-4E85-8CEB-A25B80BB18B6}"/>
    <cellStyle name="Normal 2 5 8 3 3 3" xfId="27845" xr:uid="{9B0AC6F4-3E72-4516-847F-2AA6AC759CEA}"/>
    <cellStyle name="Normal 2 5 8 3 3 4" xfId="17300" xr:uid="{9CAE0CA5-192E-4FCA-A94D-8A5B4F1AA151}"/>
    <cellStyle name="Normal 2 5 8 3 4" xfId="9753" xr:uid="{9846A3BF-14CF-479A-A442-5CF3BBFAE313}"/>
    <cellStyle name="Normal 2 5 8 3 4 2" xfId="29405" xr:uid="{2D856DE2-86A0-419D-96E1-34CA2644A20C}"/>
    <cellStyle name="Normal 2 5 8 3 4 3" xfId="20133" xr:uid="{53B8728A-7373-4BC2-B56D-E24262BF362B}"/>
    <cellStyle name="Normal 2 5 8 3 5" xfId="23850" xr:uid="{46453A9E-A67F-494D-87B3-15B3F5DFAF52}"/>
    <cellStyle name="Normal 2 5 8 3 6" xfId="13189" xr:uid="{496E3A89-8730-4E6C-828A-8D05C85E2345}"/>
    <cellStyle name="Normal 2 5 8 4" xfId="2339" xr:uid="{00000000-0005-0000-0000-0000B2040000}"/>
    <cellStyle name="Normal 2 5 8 4 2" xfId="7466" xr:uid="{C16FBEFE-52AB-4441-A1C9-E8B5687AE242}"/>
    <cellStyle name="Normal 2 5 8 4 2 2" xfId="27847" xr:uid="{0E4396B1-BC75-464D-B164-CF432F57B523}"/>
    <cellStyle name="Normal 2 5 8 4 2 3" xfId="17846" xr:uid="{FDB08684-D268-4DCA-B262-1B3506CE5912}"/>
    <cellStyle name="Normal 2 5 8 4 3" xfId="10299" xr:uid="{E5AA1FD1-ED76-4FAD-8CA9-11EB7236145B}"/>
    <cellStyle name="Normal 2 5 8 4 3 2" xfId="20679" xr:uid="{C78468E8-4D30-4A55-9AA2-6B20AC0D4496}"/>
    <cellStyle name="Normal 2 5 8 4 4" xfId="25084" xr:uid="{47ACB428-AD37-40AD-87E4-7E37E5606D87}"/>
    <cellStyle name="Normal 2 5 8 4 5" xfId="15013" xr:uid="{A3C273AF-593E-476B-B230-8D7E402C6145}"/>
    <cellStyle name="Normal 2 5 8 5" xfId="3949" xr:uid="{BF81343B-B83B-43B8-9BC5-CB12006B854C}"/>
    <cellStyle name="Normal 2 5 8 5 2" xfId="8781" xr:uid="{CECA1BCB-AD76-4537-8025-497C5AD21B3F}"/>
    <cellStyle name="Normal 2 5 8 5 2 2" xfId="28981" xr:uid="{94C765E6-BB12-4335-80EF-AF4F156CCF00}"/>
    <cellStyle name="Normal 2 5 8 5 2 3" xfId="19161" xr:uid="{0C1C02B2-740E-4BCE-B144-84642897C345}"/>
    <cellStyle name="Normal 2 5 8 5 3" xfId="11614" xr:uid="{0C944F9B-713E-4AE8-BB46-119FFF8D1704}"/>
    <cellStyle name="Normal 2 5 8 5 3 2" xfId="21994" xr:uid="{1EAB1D14-CBDA-43A1-9717-0CB745344DC4}"/>
    <cellStyle name="Normal 2 5 8 5 4" xfId="24534" xr:uid="{6ECCF8D9-9A14-4CC9-AD83-CFF583C82AC6}"/>
    <cellStyle name="Normal 2 5 8 5 5" xfId="16328" xr:uid="{B341DFBB-E567-480A-809E-A7B726B6E9CA}"/>
    <cellStyle name="Normal 2 5 8 6" xfId="5168" xr:uid="{AF740421-A9D7-4981-B0DD-024B66F1145B}"/>
    <cellStyle name="Normal 2 5 8 6 2" xfId="27675" xr:uid="{7DEE681E-4F61-4398-91D7-57107E8AAA8D}"/>
    <cellStyle name="Normal 2 5 8 6 3" xfId="27478" xr:uid="{59820533-D3B5-4D7A-A35D-04C989DD83D8}"/>
    <cellStyle name="Normal 2 5 8 6 4" xfId="14465" xr:uid="{8C96E933-25D4-4073-B797-84AB31DEAECA}"/>
    <cellStyle name="Normal 2 5 8 7" xfId="6918" xr:uid="{239F98C7-8727-4BE7-81D5-EE9277AB63F6}"/>
    <cellStyle name="Normal 2 5 8 7 2" xfId="27061" xr:uid="{96429B7D-6E41-4E3C-89DE-72DA8AA46504}"/>
    <cellStyle name="Normal 2 5 8 7 3" xfId="17298" xr:uid="{D7886A59-2199-41D7-AE3A-FD9033BD4BD3}"/>
    <cellStyle name="Normal 2 5 8 8" xfId="9751" xr:uid="{CB9AC7CF-C7D8-4DCC-A2E0-F4127C7C6F31}"/>
    <cellStyle name="Normal 2 5 8 8 2" xfId="20131" xr:uid="{BB9A25AA-4245-4628-BC06-51E1DB837678}"/>
    <cellStyle name="Normal 2 5 8 9" xfId="24423" xr:uid="{328A836E-32EB-4DD2-AFBA-D794BE946D62}"/>
    <cellStyle name="Normal 2 5 9" xfId="820" xr:uid="{00000000-0005-0000-0000-0000E0040000}"/>
    <cellStyle name="Normal 2 5 9 10" xfId="12503" xr:uid="{7FCA7729-F1C3-43C7-A3F8-4974BBD8AE7A}"/>
    <cellStyle name="Normal 2 5 9 2" xfId="3234" xr:uid="{00000000-0005-0000-0000-0000B7040000}"/>
    <cellStyle name="Normal 2 5 9 2 2" xfId="6292" xr:uid="{0B91A8BA-076C-481F-ADFB-A7856F4F3E46}"/>
    <cellStyle name="Normal 2 5 9 2 2 2" xfId="25630" xr:uid="{6C3EDB00-8CAF-4CFC-9DE8-3599F9EB5F26}"/>
    <cellStyle name="Normal 2 5 9 2 2 3" xfId="27967" xr:uid="{B970ACEE-F553-41DC-8DCB-FA030DEE0490}"/>
    <cellStyle name="Normal 2 5 9 2 2 4" xfId="15861" xr:uid="{0F440309-72D3-4934-AF8C-1DB3325F7EF9}"/>
    <cellStyle name="Normal 2 5 9 2 3" xfId="8314" xr:uid="{F4394632-4CB4-4401-8E21-5AB05E129132}"/>
    <cellStyle name="Normal 2 5 9 2 3 2" xfId="27351" xr:uid="{61014B98-6863-4EE2-9C3B-0C7310C8CF1B}"/>
    <cellStyle name="Normal 2 5 9 2 3 3" xfId="28889" xr:uid="{BEEE6F3E-1FED-40DD-9227-5E2282FE853D}"/>
    <cellStyle name="Normal 2 5 9 2 3 4" xfId="18694" xr:uid="{A2154F9B-A893-4B53-A8A7-192A73DEF509}"/>
    <cellStyle name="Normal 2 5 9 2 4" xfId="11147" xr:uid="{80A17659-A99E-4BA9-9359-3C23DD1BD919}"/>
    <cellStyle name="Normal 2 5 9 2 4 2" xfId="29477" xr:uid="{EFABE57B-B8CC-4BD2-9E3D-CF65BBFFD636}"/>
    <cellStyle name="Normal 2 5 9 2 4 3" xfId="21527" xr:uid="{B509A441-B731-49A6-96BB-4F34A6F2F384}"/>
    <cellStyle name="Normal 2 5 9 2 5" xfId="24245" xr:uid="{F9B116E2-9B39-4305-ABEF-403951DA8795}"/>
    <cellStyle name="Normal 2 5 9 2 6" xfId="13782" xr:uid="{B7F3693F-EB02-4589-9952-0D16020DDF4E}"/>
    <cellStyle name="Normal 2 5 9 3" xfId="2738" xr:uid="{00000000-0005-0000-0000-0000B8040000}"/>
    <cellStyle name="Normal 2 5 9 3 2" xfId="5956" xr:uid="{1C106CF1-7AAC-412B-81B1-54ED467F200B}"/>
    <cellStyle name="Normal 2 5 9 3 2 2" xfId="27465" xr:uid="{CC4B03BE-8BC6-4C64-AF77-07528B0A7D4A}"/>
    <cellStyle name="Normal 2 5 9 3 2 3" xfId="15409" xr:uid="{E570EFB2-99EA-4234-A4D2-5ABF913393A2}"/>
    <cellStyle name="Normal 2 5 9 3 3" xfId="7862" xr:uid="{302C5420-7804-42BA-B297-E308AAEF5BCE}"/>
    <cellStyle name="Normal 2 5 9 3 3 2" xfId="18242" xr:uid="{A9579B9F-64EE-43F8-9A70-559D79FF8E1D}"/>
    <cellStyle name="Normal 2 5 9 3 4" xfId="10695" xr:uid="{25CD7F1D-4955-4FCA-B4B5-67C0756C0511}"/>
    <cellStyle name="Normal 2 5 9 3 4 2" xfId="21075" xr:uid="{35D0D869-E1F7-4435-8529-8D9C63936AF1}"/>
    <cellStyle name="Normal 2 5 9 3 5" xfId="23939" xr:uid="{70708FAF-6117-43BC-A4C3-2588E56CBF5B}"/>
    <cellStyle name="Normal 2 5 9 3 6" xfId="13176" xr:uid="{5C716C2B-4908-4FE3-92D6-4A1D28A4DF2A}"/>
    <cellStyle name="Normal 2 5 9 4" xfId="2271" xr:uid="{00000000-0005-0000-0000-0000B6040000}"/>
    <cellStyle name="Normal 2 5 9 4 2" xfId="7398" xr:uid="{44CC9008-625D-48A4-A3F4-6A660BC2991B}"/>
    <cellStyle name="Normal 2 5 9 4 2 2" xfId="27953" xr:uid="{1ACE6644-AF73-4258-8A74-DFFE087E6897}"/>
    <cellStyle name="Normal 2 5 9 4 2 3" xfId="17778" xr:uid="{9971C4D6-2A38-4BFF-B60A-B3EEDC94716F}"/>
    <cellStyle name="Normal 2 5 9 4 3" xfId="10231" xr:uid="{5F9F0C4C-2D85-4646-960C-56A8C3B1C93E}"/>
    <cellStyle name="Normal 2 5 9 4 3 2" xfId="20611" xr:uid="{81686D14-218A-4EB9-97EF-B8C9AF73EDE0}"/>
    <cellStyle name="Normal 2 5 9 4 4" xfId="23687" xr:uid="{49D8E19A-075C-4E34-A4CE-79C0FF224597}"/>
    <cellStyle name="Normal 2 5 9 4 5" xfId="14945" xr:uid="{7A1B2A35-2331-4EF4-A6EF-5E897BBCE437}"/>
    <cellStyle name="Normal 2 5 9 5" xfId="3809" xr:uid="{C36B1377-C1A8-4750-9E28-3ABDD05BE518}"/>
    <cellStyle name="Normal 2 5 9 5 2" xfId="8644" xr:uid="{154617DC-6663-42CD-931D-5622CEA77ECE}"/>
    <cellStyle name="Normal 2 5 9 5 2 2" xfId="19024" xr:uid="{CE4701C2-C8C4-4A37-B1F3-6C21AEDEA06A}"/>
    <cellStyle name="Normal 2 5 9 5 3" xfId="11477" xr:uid="{6063A356-5B28-4C34-8859-1EBC8C85D199}"/>
    <cellStyle name="Normal 2 5 9 5 3 2" xfId="21857" xr:uid="{4EE30D17-D780-4166-84BD-EC2FB143CCEC}"/>
    <cellStyle name="Normal 2 5 9 5 4" xfId="28103" xr:uid="{BE95F47A-4672-426F-99A6-ACA33F274C2D}"/>
    <cellStyle name="Normal 2 5 9 5 5" xfId="16191" xr:uid="{0865A172-1CAC-4A74-979F-330CE434C959}"/>
    <cellStyle name="Normal 2 5 9 6" xfId="5171" xr:uid="{B31D40FC-3EBC-4519-B7B0-43B86423AE7E}"/>
    <cellStyle name="Normal 2 5 9 6 2" xfId="14468" xr:uid="{4FBA8EC1-5C39-4D2C-BA4F-5F800D6F3DB5}"/>
    <cellStyle name="Normal 2 5 9 7" xfId="6921" xr:uid="{9AAF25E7-CC15-41BD-B93C-BEB25785AB29}"/>
    <cellStyle name="Normal 2 5 9 7 2" xfId="17301" xr:uid="{EB8FE4D3-0522-4388-8A17-14FEAD0B5AC4}"/>
    <cellStyle name="Normal 2 5 9 8" xfId="9754" xr:uid="{27576975-041A-453B-BB10-E93A0FD07564}"/>
    <cellStyle name="Normal 2 5 9 8 2" xfId="20134" xr:uid="{C871B22F-AA4C-4F56-9BB6-586D7328BD16}"/>
    <cellStyle name="Normal 2 5 9 9" xfId="25520" xr:uid="{D68B2B4B-CB3F-46E5-9B54-D643C1350598}"/>
    <cellStyle name="Normal 2 6" xfId="821" xr:uid="{00000000-0005-0000-0000-0000E1040000}"/>
    <cellStyle name="Normal 2 6 10" xfId="5172" xr:uid="{DD478F15-A083-4817-8175-D763E388BB84}"/>
    <cellStyle name="Normal 2 6 10 2" xfId="14469" xr:uid="{E5309782-CB5A-4A22-A5E7-5A4F7C7A20E6}"/>
    <cellStyle name="Normal 2 6 11" xfId="6922" xr:uid="{B39136A8-D95F-4470-8743-FEB656977D2A}"/>
    <cellStyle name="Normal 2 6 11 2" xfId="17302" xr:uid="{A69F4FF9-21AA-4E7B-93DC-CCCD3D07233C}"/>
    <cellStyle name="Normal 2 6 12" xfId="9755" xr:uid="{2EB3993A-F026-4EED-9A24-7B90B3DD425E}"/>
    <cellStyle name="Normal 2 6 12 2" xfId="20135" xr:uid="{DDDB0523-0818-4E09-A63F-A4F629557835}"/>
    <cellStyle name="Normal 2 6 13" xfId="22824" xr:uid="{49B58377-FBC9-4605-89B7-B6DD49E3E0BC}"/>
    <cellStyle name="Normal 2 6 14" xfId="12397" xr:uid="{6FCA1971-0E11-4060-AEE0-39888A0B4FEC}"/>
    <cellStyle name="Normal 2 6 15" xfId="29568" xr:uid="{D20AE30D-0FA9-4A88-B2A2-8B4705DD5E43}"/>
    <cellStyle name="Normal 2 6 2" xfId="822" xr:uid="{00000000-0005-0000-0000-0000E2040000}"/>
    <cellStyle name="Normal 2 6 2 10" xfId="6923" xr:uid="{6B452C7E-FE71-41C6-AEB2-1CEFD1267B3F}"/>
    <cellStyle name="Normal 2 6 2 10 2" xfId="17303" xr:uid="{C1B45B50-B0BF-4C5A-9E26-73DFBCF43E54}"/>
    <cellStyle name="Normal 2 6 2 11" xfId="9756" xr:uid="{70EE3BED-9444-4771-B0E0-B22D2D681A56}"/>
    <cellStyle name="Normal 2 6 2 11 2" xfId="20136" xr:uid="{B8848E42-84F5-402A-8F44-DF4E26C14C9C}"/>
    <cellStyle name="Normal 2 6 2 12" xfId="24770" xr:uid="{35CF3DA4-DC61-44EA-9462-885C50B93914}"/>
    <cellStyle name="Normal 2 6 2 13" xfId="12457" xr:uid="{560212F9-0533-4461-9920-F70CFBCCFBC5}"/>
    <cellStyle name="Normal 2 6 2 2" xfId="823" xr:uid="{00000000-0005-0000-0000-0000E3040000}"/>
    <cellStyle name="Normal 2 6 2 2 10" xfId="13022" xr:uid="{0D4BBAF6-D8A0-465E-8BC7-1533A0227D43}"/>
    <cellStyle name="Normal 2 6 2 2 2" xfId="2749" xr:uid="{00000000-0005-0000-0000-0000BC040000}"/>
    <cellStyle name="Normal 2 6 2 2 2 2" xfId="3237" xr:uid="{00000000-0005-0000-0000-0000BD040000}"/>
    <cellStyle name="Normal 2 6 2 2 2 2 2" xfId="6295" xr:uid="{0B07470C-85B1-4C6C-8ECD-495CD613F7F9}"/>
    <cellStyle name="Normal 2 6 2 2 2 2 2 2" xfId="25984" xr:uid="{15AEB110-49CC-43EA-914F-C7B5BA29E022}"/>
    <cellStyle name="Normal 2 6 2 2 2 2 2 3" xfId="15864" xr:uid="{6299CCA4-F531-4401-9A04-6E9291B145E1}"/>
    <cellStyle name="Normal 2 6 2 2 2 2 3" xfId="8317" xr:uid="{7D00746B-09DC-4BE8-9F40-2E48AA9B3F4E}"/>
    <cellStyle name="Normal 2 6 2 2 2 2 3 2" xfId="18697" xr:uid="{92375DE8-DFE2-4284-ADB8-E6088B04237C}"/>
    <cellStyle name="Normal 2 6 2 2 2 2 4" xfId="11150" xr:uid="{45876200-9A30-4704-87EC-D9A1EE244809}"/>
    <cellStyle name="Normal 2 6 2 2 2 2 4 2" xfId="21530" xr:uid="{19313E0A-2184-42AB-A62F-564856D82415}"/>
    <cellStyle name="Normal 2 6 2 2 2 2 5" xfId="24864" xr:uid="{22919932-BE07-4BEC-A9C1-1F5690CBF9E8}"/>
    <cellStyle name="Normal 2 6 2 2 2 2 6" xfId="13785" xr:uid="{D92ABE24-15D8-42BF-BA33-29B764548151}"/>
    <cellStyle name="Normal 2 6 2 2 2 3" xfId="4312" xr:uid="{451EFECD-E6FF-49A0-931F-814EEFFD5A8F}"/>
    <cellStyle name="Normal 2 6 2 2 2 3 2" xfId="9084" xr:uid="{3595DF81-ADC3-45A8-9BCF-7689DB946DF4}"/>
    <cellStyle name="Normal 2 6 2 2 2 3 2 2" xfId="29127" xr:uid="{3478CBB0-2BB3-4BBC-BDF5-74924D9D1697}"/>
    <cellStyle name="Normal 2 6 2 2 2 3 2 3" xfId="19464" xr:uid="{53207F61-895A-499D-A277-FF244C663D60}"/>
    <cellStyle name="Normal 2 6 2 2 2 3 3" xfId="11917" xr:uid="{48D8DEA2-984C-4B9D-A7AA-ED5779C04D14}"/>
    <cellStyle name="Normal 2 6 2 2 2 3 3 2" xfId="22297" xr:uid="{7CA70C4C-A7DF-4680-9001-4AC840974DE7}"/>
    <cellStyle name="Normal 2 6 2 2 2 3 4" xfId="23343" xr:uid="{D534D1FF-ED6B-4AFA-A78B-91BFD6963392}"/>
    <cellStyle name="Normal 2 6 2 2 2 3 5" xfId="16631" xr:uid="{D5A661F6-AA69-4A0F-BEEE-49C104A2C658}"/>
    <cellStyle name="Normal 2 6 2 2 2 4" xfId="5967" xr:uid="{298A3100-0F0E-4143-A5EA-0E61FD9A4AB6}"/>
    <cellStyle name="Normal 2 6 2 2 2 4 2" xfId="26479" xr:uid="{11AECB0D-6D22-4FB1-BDEF-36BD0B668DF2}"/>
    <cellStyle name="Normal 2 6 2 2 2 4 3" xfId="15420" xr:uid="{06CF890A-500B-4804-8C18-A9A6100DD4F0}"/>
    <cellStyle name="Normal 2 6 2 2 2 5" xfId="7873" xr:uid="{13D454F1-D94D-4985-B799-7A9EE008A9DD}"/>
    <cellStyle name="Normal 2 6 2 2 2 5 2" xfId="18253" xr:uid="{49C3328D-2308-4F91-B477-7FDE2DDB1AD1}"/>
    <cellStyle name="Normal 2 6 2 2 2 6" xfId="10706" xr:uid="{67F0920D-71CE-4035-957B-64609EFCF7FB}"/>
    <cellStyle name="Normal 2 6 2 2 2 6 2" xfId="21086" xr:uid="{B4910B9D-7FD4-4ABB-8821-B0753D2BA9C3}"/>
    <cellStyle name="Normal 2 6 2 2 2 7" xfId="24554" xr:uid="{A6371983-7A9E-40B5-882F-16BA02B0D5BB}"/>
    <cellStyle name="Normal 2 6 2 2 2 8" xfId="13192" xr:uid="{E94E252D-CEC7-44E3-AE45-EF7C918145D9}"/>
    <cellStyle name="Normal 2 6 2 2 3" xfId="3238" xr:uid="{00000000-0005-0000-0000-0000BE040000}"/>
    <cellStyle name="Normal 2 6 2 2 3 2" xfId="4489" xr:uid="{55CEC6C5-0DF6-4B0F-924A-77BA3BC616DD}"/>
    <cellStyle name="Normal 2 6 2 2 3 2 2" xfId="9261" xr:uid="{06250DE4-EF61-49D8-88D3-8EC22069837C}"/>
    <cellStyle name="Normal 2 6 2 2 3 2 2 2" xfId="19641" xr:uid="{66BB9C65-E528-4C7D-B9E6-BE7C48E04D21}"/>
    <cellStyle name="Normal 2 6 2 2 3 2 3" xfId="12094" xr:uid="{668CB0BD-5154-4E9D-9950-737CB28749D1}"/>
    <cellStyle name="Normal 2 6 2 2 3 2 3 2" xfId="22474" xr:uid="{0927B242-5633-413B-9366-D0BF18B6BEF8}"/>
    <cellStyle name="Normal 2 6 2 2 3 2 4" xfId="27214" xr:uid="{86708BAA-E17F-49EC-854A-0A84CF6C76C2}"/>
    <cellStyle name="Normal 2 6 2 2 3 2 5" xfId="16808" xr:uid="{599B188C-F56C-4FC6-A997-E2906A024AF1}"/>
    <cellStyle name="Normal 2 6 2 2 3 3" xfId="6296" xr:uid="{B79DBA51-6000-4D82-80A8-804A3E8AE8B8}"/>
    <cellStyle name="Normal 2 6 2 2 3 3 2" xfId="15865" xr:uid="{7DC4A406-DF69-4EC5-A326-85572F0B978F}"/>
    <cellStyle name="Normal 2 6 2 2 3 4" xfId="8318" xr:uid="{45F53046-B812-4B00-AF6C-5C1BE3C220C6}"/>
    <cellStyle name="Normal 2 6 2 2 3 4 2" xfId="18698" xr:uid="{4FA5C0D2-5A8F-4244-BA51-715E53E0E9C9}"/>
    <cellStyle name="Normal 2 6 2 2 3 5" xfId="11151" xr:uid="{8FB676D1-A2A5-4791-81A5-AA86212AE9BB}"/>
    <cellStyle name="Normal 2 6 2 2 3 5 2" xfId="21531" xr:uid="{1B7321DF-74C0-4FE4-90B0-A4A4BC518DD0}"/>
    <cellStyle name="Normal 2 6 2 2 3 6" xfId="25444" xr:uid="{63EE90C9-352C-4A42-BCBF-967139EC8398}"/>
    <cellStyle name="Normal 2 6 2 2 3 7" xfId="13786" xr:uid="{003465C1-845E-4AA6-AAC9-38E55E50C248}"/>
    <cellStyle name="Normal 2 6 2 2 4" xfId="3236" xr:uid="{00000000-0005-0000-0000-0000BF040000}"/>
    <cellStyle name="Normal 2 6 2 2 4 2" xfId="6294" xr:uid="{8A71D997-902F-4EC5-BD04-EFA816DE2D95}"/>
    <cellStyle name="Normal 2 6 2 2 4 2 2" xfId="26119" xr:uid="{6C41D414-276B-4750-99C0-84744654015A}"/>
    <cellStyle name="Normal 2 6 2 2 4 2 3" xfId="15863" xr:uid="{58E19D04-F987-48EA-AD62-D757F9DC9301}"/>
    <cellStyle name="Normal 2 6 2 2 4 3" xfId="8316" xr:uid="{D7CD78DF-D605-471F-83D2-64D69091FA77}"/>
    <cellStyle name="Normal 2 6 2 2 4 3 2" xfId="18696" xr:uid="{8ADBC21C-45A3-48A1-89F6-3A2356F32654}"/>
    <cellStyle name="Normal 2 6 2 2 4 4" xfId="11149" xr:uid="{14AD40EB-66C8-45BC-83A2-CCA9B1A5ABF3}"/>
    <cellStyle name="Normal 2 6 2 2 4 4 2" xfId="21529" xr:uid="{214F76B3-3270-4655-8C6B-6FFC20D4F682}"/>
    <cellStyle name="Normal 2 6 2 2 4 5" xfId="24351" xr:uid="{781D88E8-E12F-46EC-82D2-751C026D45CE}"/>
    <cellStyle name="Normal 2 6 2 2 4 6" xfId="13784" xr:uid="{91AAE636-ACAC-4080-91F2-DFC72904F990}"/>
    <cellStyle name="Normal 2 6 2 2 5" xfId="4236" xr:uid="{6213120F-9F90-4BE0-92B7-346DAD0055F1}"/>
    <cellStyle name="Normal 2 6 2 2 5 2" xfId="9008" xr:uid="{B23A0D37-DA54-4EDA-BE34-71A567E5C728}"/>
    <cellStyle name="Normal 2 6 2 2 5 2 2" xfId="29079" xr:uid="{5B35F843-65AE-46F3-BBE9-BA3D0813C538}"/>
    <cellStyle name="Normal 2 6 2 2 5 2 3" xfId="19388" xr:uid="{6714A023-88B7-4F17-BD6B-5FA4ACE1AAC2}"/>
    <cellStyle name="Normal 2 6 2 2 5 3" xfId="11841" xr:uid="{C70035A5-E15B-4D76-88E0-5C3F7C131519}"/>
    <cellStyle name="Normal 2 6 2 2 5 3 2" xfId="22221" xr:uid="{E83365C6-6F43-4F18-8F82-0431B69ED16A}"/>
    <cellStyle name="Normal 2 6 2 2 5 4" xfId="23576" xr:uid="{BBCF9256-3B95-44EB-92C0-669EE74927F6}"/>
    <cellStyle name="Normal 2 6 2 2 5 5" xfId="16555" xr:uid="{2525C136-B1B0-4DFD-A134-1912100B16CB}"/>
    <cellStyle name="Normal 2 6 2 2 6" xfId="5174" xr:uid="{EFD3024B-EF2D-42ED-A19F-E2212A050465}"/>
    <cellStyle name="Normal 2 6 2 2 6 2" xfId="28650" xr:uid="{E51DA777-0808-4589-A231-F6DEACAEA0DC}"/>
    <cellStyle name="Normal 2 6 2 2 6 3" xfId="14471" xr:uid="{CC01BC16-52DB-4F97-85D1-813E789606D7}"/>
    <cellStyle name="Normal 2 6 2 2 7" xfId="6924" xr:uid="{8FEB73BD-73B7-40EC-81B9-13739C227541}"/>
    <cellStyle name="Normal 2 6 2 2 7 2" xfId="17304" xr:uid="{8E9BBD76-FCD0-4DA6-9DE2-B44004DEE9FF}"/>
    <cellStyle name="Normal 2 6 2 2 8" xfId="9757" xr:uid="{E500A65A-BD52-41D2-BA8F-127DE68A173E}"/>
    <cellStyle name="Normal 2 6 2 2 8 2" xfId="20137" xr:uid="{6EAF28EB-AB73-4A7D-8ACB-0F87A24CD8B4}"/>
    <cellStyle name="Normal 2 6 2 2 9" xfId="24335" xr:uid="{550195B9-69B1-41FF-8556-424F9227CAEB}"/>
    <cellStyle name="Normal 2 6 2 3" xfId="2748" xr:uid="{00000000-0005-0000-0000-0000C0040000}"/>
    <cellStyle name="Normal 2 6 2 3 2" xfId="3239" xr:uid="{00000000-0005-0000-0000-0000C1040000}"/>
    <cellStyle name="Normal 2 6 2 3 2 2" xfId="6297" xr:uid="{909EF239-56EC-436B-B207-0C2058E4371C}"/>
    <cellStyle name="Normal 2 6 2 3 2 2 2" xfId="27530" xr:uid="{6A3159D9-295F-4279-B03A-E3C845D77425}"/>
    <cellStyle name="Normal 2 6 2 3 2 2 3" xfId="15866" xr:uid="{2C7CBD9F-6D00-4DFD-8C61-0A5C8FFCB40E}"/>
    <cellStyle name="Normal 2 6 2 3 2 3" xfId="8319" xr:uid="{E8956212-19DA-46E6-AE5B-B477D98F4FC0}"/>
    <cellStyle name="Normal 2 6 2 3 2 3 2" xfId="18699" xr:uid="{63AAA577-4A6D-42C1-AEF3-F0691CE300E7}"/>
    <cellStyle name="Normal 2 6 2 3 2 4" xfId="11152" xr:uid="{3183E437-A385-4F27-8C65-8E24BC3C2386}"/>
    <cellStyle name="Normal 2 6 2 3 2 4 2" xfId="21532" xr:uid="{CCA787AD-396D-48F7-939C-67EA61F5EAFF}"/>
    <cellStyle name="Normal 2 6 2 3 2 5" xfId="22795" xr:uid="{35DE97A9-B50F-44E7-8469-98B46AE21DDC}"/>
    <cellStyle name="Normal 2 6 2 3 2 6" xfId="13787" xr:uid="{DBCCB06C-77FF-48D3-B46A-C7ED0160E78B}"/>
    <cellStyle name="Normal 2 6 2 3 3" xfId="4311" xr:uid="{05338117-EB87-4B41-8F3F-9D96A8C69F48}"/>
    <cellStyle name="Normal 2 6 2 3 3 2" xfId="9083" xr:uid="{06B64086-F2FA-4554-A66A-7DCD7A828594}"/>
    <cellStyle name="Normal 2 6 2 3 3 2 2" xfId="29126" xr:uid="{CD74FA9E-399D-4ABF-9104-22E50EC80906}"/>
    <cellStyle name="Normal 2 6 2 3 3 2 3" xfId="19463" xr:uid="{374CA1CC-12B2-48B1-9D67-A7B3DEEE4CBF}"/>
    <cellStyle name="Normal 2 6 2 3 3 3" xfId="11916" xr:uid="{1DD8F1BF-BCEA-465E-A31C-07F49838B74E}"/>
    <cellStyle name="Normal 2 6 2 3 3 3 2" xfId="22296" xr:uid="{9E6596BA-0FCB-417E-82E2-1524BC5841F5}"/>
    <cellStyle name="Normal 2 6 2 3 3 4" xfId="25348" xr:uid="{42660836-C392-4A95-AB7D-2B10EB886405}"/>
    <cellStyle name="Normal 2 6 2 3 3 5" xfId="16630" xr:uid="{563033DD-F564-4805-B714-6325541D0051}"/>
    <cellStyle name="Normal 2 6 2 3 4" xfId="5966" xr:uid="{E65F83FC-A1C3-4EA4-9529-1202F48F8094}"/>
    <cellStyle name="Normal 2 6 2 3 4 2" xfId="27922" xr:uid="{1E851278-57D4-4AA3-A532-7F287997802C}"/>
    <cellStyle name="Normal 2 6 2 3 4 3" xfId="15419" xr:uid="{69C05F2B-C137-4BB6-8704-13070549C81C}"/>
    <cellStyle name="Normal 2 6 2 3 5" xfId="7872" xr:uid="{621F3C51-E706-4289-808D-3600D7DE2E8D}"/>
    <cellStyle name="Normal 2 6 2 3 5 2" xfId="18252" xr:uid="{2C1E3A01-E7C2-4B75-9362-E23996E4157F}"/>
    <cellStyle name="Normal 2 6 2 3 6" xfId="10705" xr:uid="{0942D83E-6785-4069-93ED-E1FEF867500E}"/>
    <cellStyle name="Normal 2 6 2 3 6 2" xfId="21085" xr:uid="{D0426F11-DBC5-4AD7-A855-E1C40AE9F6EE}"/>
    <cellStyle name="Normal 2 6 2 3 7" xfId="24595" xr:uid="{70CCA74D-0F9E-4C26-BE30-EDEF40B34700}"/>
    <cellStyle name="Normal 2 6 2 3 8" xfId="13191" xr:uid="{082743DC-5C06-434B-9280-28C08901C2E8}"/>
    <cellStyle name="Normal 2 6 2 4" xfId="3240" xr:uid="{00000000-0005-0000-0000-0000C2040000}"/>
    <cellStyle name="Normal 2 6 2 4 2" xfId="4490" xr:uid="{99D999CC-6FD5-486B-8B59-AACF02421660}"/>
    <cellStyle name="Normal 2 6 2 4 2 2" xfId="9262" xr:uid="{693B2310-F2CC-4B51-8DCA-6C985B7E01F6}"/>
    <cellStyle name="Normal 2 6 2 4 2 2 2" xfId="19642" xr:uid="{60CE9961-B196-4E53-9106-4D821DF88F34}"/>
    <cellStyle name="Normal 2 6 2 4 2 3" xfId="12095" xr:uid="{F27E296C-2BF5-4C55-A4BC-C01B2BB3001C}"/>
    <cellStyle name="Normal 2 6 2 4 2 3 2" xfId="22475" xr:uid="{6890BA32-74A1-468A-8E1D-EE5DDA9E01A7}"/>
    <cellStyle name="Normal 2 6 2 4 2 4" xfId="26155" xr:uid="{8E1693E9-A028-4C58-88A3-DCB985228DC4}"/>
    <cellStyle name="Normal 2 6 2 4 2 5" xfId="16809" xr:uid="{C18685EF-A719-4116-BA1B-3BA5E1AA00FD}"/>
    <cellStyle name="Normal 2 6 2 4 3" xfId="6298" xr:uid="{492F9173-ED6E-4509-86DB-B2EA5DF6D7F6}"/>
    <cellStyle name="Normal 2 6 2 4 3 2" xfId="15867" xr:uid="{BA1625F8-53AF-4C89-82AA-C0EB3332B7FA}"/>
    <cellStyle name="Normal 2 6 2 4 4" xfId="8320" xr:uid="{C1DB41E0-32DE-4948-9DB1-AAC9D0DB7206}"/>
    <cellStyle name="Normal 2 6 2 4 4 2" xfId="18700" xr:uid="{875847CA-7CEF-469C-BA9D-AF3CD931B7D7}"/>
    <cellStyle name="Normal 2 6 2 4 5" xfId="11153" xr:uid="{A35979AB-4BBF-40BE-BD16-A63862B7E890}"/>
    <cellStyle name="Normal 2 6 2 4 5 2" xfId="21533" xr:uid="{290E8148-7224-483E-8FEB-44D1A8EBA1D7}"/>
    <cellStyle name="Normal 2 6 2 4 6" xfId="23652" xr:uid="{2E0F261C-8B52-49F0-8467-4A7022122960}"/>
    <cellStyle name="Normal 2 6 2 4 7" xfId="13788" xr:uid="{C67B1CEB-659F-49D7-AF42-A53E6118D022}"/>
    <cellStyle name="Normal 2 6 2 5" xfId="3235" xr:uid="{00000000-0005-0000-0000-0000C3040000}"/>
    <cellStyle name="Normal 2 6 2 5 2" xfId="6293" xr:uid="{864BD532-2191-49D7-A5D9-FF59CCEEAFD4}"/>
    <cellStyle name="Normal 2 6 2 5 2 2" xfId="27654" xr:uid="{A64C6447-BC8F-4094-9873-7775BF9AA8CD}"/>
    <cellStyle name="Normal 2 6 2 5 2 3" xfId="15862" xr:uid="{8CEFF8B3-DBEE-4DA2-9982-4C778CE2B6D8}"/>
    <cellStyle name="Normal 2 6 2 5 3" xfId="8315" xr:uid="{5AEDA475-210E-48A9-ACEE-9CB4F1AEDF16}"/>
    <cellStyle name="Normal 2 6 2 5 3 2" xfId="18695" xr:uid="{8CFC2B20-D82C-4836-8B85-B2DDA40B52F2}"/>
    <cellStyle name="Normal 2 6 2 5 4" xfId="11148" xr:uid="{56BF3207-64C4-44E3-AFF4-0474BABB18FC}"/>
    <cellStyle name="Normal 2 6 2 5 4 2" xfId="21528" xr:uid="{80DEABAB-AAEF-44BF-954B-37CF1AB5F697}"/>
    <cellStyle name="Normal 2 6 2 5 5" xfId="24341" xr:uid="{E7546074-5B21-4067-9EB9-A2806E9B7A0C}"/>
    <cellStyle name="Normal 2 6 2 5 6" xfId="13783" xr:uid="{89D4FEE3-FC36-40D1-A84B-A3B2E206D0DA}"/>
    <cellStyle name="Normal 2 6 2 6" xfId="2531" xr:uid="{00000000-0005-0000-0000-0000C4040000}"/>
    <cellStyle name="Normal 2 6 2 6 2" xfId="5805" xr:uid="{10762A9A-7272-485A-943C-B474B929DFA1}"/>
    <cellStyle name="Normal 2 6 2 6 2 2" xfId="28330" xr:uid="{91C42B10-F180-458D-AFC1-107E53C0EC40}"/>
    <cellStyle name="Normal 2 6 2 6 2 3" xfId="15203" xr:uid="{C481E85C-B006-44B4-B153-234F7CD519A4}"/>
    <cellStyle name="Normal 2 6 2 6 3" xfId="7656" xr:uid="{802B6534-EC9E-4BAF-9ED1-E58A0B5A1B3C}"/>
    <cellStyle name="Normal 2 6 2 6 3 2" xfId="18036" xr:uid="{0C59ABBA-3D43-4EB6-8CC4-6FDE3F98A84D}"/>
    <cellStyle name="Normal 2 6 2 6 4" xfId="10489" xr:uid="{1FCE637C-45EC-4DB5-B22E-0EB0BA1F730F}"/>
    <cellStyle name="Normal 2 6 2 6 4 2" xfId="20869" xr:uid="{3DB16BC8-7567-4D71-BE88-6964F1429595}"/>
    <cellStyle name="Normal 2 6 2 6 5" xfId="23452" xr:uid="{3467CB81-E993-4155-9658-380959AE2084}"/>
    <cellStyle name="Normal 2 6 2 6 6" xfId="12919" xr:uid="{12AC7268-F7FD-4FC4-9DD5-F0A75605BD3E}"/>
    <cellStyle name="Normal 2 6 2 7" xfId="2225" xr:uid="{00000000-0005-0000-0000-0000BA040000}"/>
    <cellStyle name="Normal 2 6 2 7 2" xfId="7352" xr:uid="{D530F37D-DEF4-4170-A7A3-CB1060AA827D}"/>
    <cellStyle name="Normal 2 6 2 7 2 2" xfId="17732" xr:uid="{1AC286B0-EC57-4FEF-9592-7305F7F714D3}"/>
    <cellStyle name="Normal 2 6 2 7 3" xfId="10185" xr:uid="{917FF294-FA44-4D45-86B4-360CE91273CB}"/>
    <cellStyle name="Normal 2 6 2 7 3 2" xfId="20565" xr:uid="{80CC7CE1-1E69-417B-BC19-550A0933C939}"/>
    <cellStyle name="Normal 2 6 2 7 4" xfId="24403" xr:uid="{1502BF02-3285-4572-A39D-B74C8D53DD14}"/>
    <cellStyle name="Normal 2 6 2 7 5" xfId="14899" xr:uid="{1CA6A51E-82D5-4C77-BCEB-1851F5CDC9B4}"/>
    <cellStyle name="Normal 2 6 2 8" xfId="3791" xr:uid="{EA396F53-A8E3-4AAD-AEFE-BE244E793E8F}"/>
    <cellStyle name="Normal 2 6 2 8 2" xfId="8627" xr:uid="{ED8914F2-C102-4167-8F91-AA93ECEF9C27}"/>
    <cellStyle name="Normal 2 6 2 8 2 2" xfId="19007" xr:uid="{70494654-2281-49E4-99E3-8834C809E729}"/>
    <cellStyle name="Normal 2 6 2 8 3" xfId="11460" xr:uid="{56BA38B1-DC32-4B80-B62D-8B1022DA2726}"/>
    <cellStyle name="Normal 2 6 2 8 3 2" xfId="21840" xr:uid="{278BD44B-3A17-484E-ABAC-932535BD4874}"/>
    <cellStyle name="Normal 2 6 2 8 4" xfId="16174" xr:uid="{E09CC765-129B-4103-A5F1-3F1553452D84}"/>
    <cellStyle name="Normal 2 6 2 9" xfId="5173" xr:uid="{C8D33ABA-A6DE-4D30-A213-75A149B1FA83}"/>
    <cellStyle name="Normal 2 6 2 9 2" xfId="14470" xr:uid="{974A2E2F-85FD-42D4-9E21-8199EEBB5EB3}"/>
    <cellStyle name="Normal 2 6 3" xfId="824" xr:uid="{00000000-0005-0000-0000-0000E4040000}"/>
    <cellStyle name="Normal 2 6 3 10" xfId="9758" xr:uid="{A4D62B8B-D218-4840-B61C-71340FE99392}"/>
    <cellStyle name="Normal 2 6 3 10 2" xfId="20138" xr:uid="{FC4D10FB-3755-4F39-A082-152E804D35F2}"/>
    <cellStyle name="Normal 2 6 3 11" xfId="25000" xr:uid="{B09E0DFE-CB49-4293-9A76-68CE4C4AFD3E}"/>
    <cellStyle name="Normal 2 6 3 12" xfId="12574" xr:uid="{6DF2FDF8-BF05-4326-8CED-AF04FE39C9F4}"/>
    <cellStyle name="Normal 2 6 3 2" xfId="2750" xr:uid="{00000000-0005-0000-0000-0000C6040000}"/>
    <cellStyle name="Normal 2 6 3 2 2" xfId="3242" xr:uid="{00000000-0005-0000-0000-0000C7040000}"/>
    <cellStyle name="Normal 2 6 3 2 2 2" xfId="6300" xr:uid="{7304B549-7725-4E18-B383-08AC32602764}"/>
    <cellStyle name="Normal 2 6 3 2 2 2 2" xfId="28081" xr:uid="{92E698A4-443E-4E9F-912D-3316C8057977}"/>
    <cellStyle name="Normal 2 6 3 2 2 2 3" xfId="15869" xr:uid="{E2BEE138-2676-4D8C-9875-BCFE68E134F5}"/>
    <cellStyle name="Normal 2 6 3 2 2 3" xfId="8322" xr:uid="{E291EB98-CB64-4225-A299-2FBB6958D1D8}"/>
    <cellStyle name="Normal 2 6 3 2 2 3 2" xfId="18702" xr:uid="{767B6D43-7AD9-4B29-821F-6A35E2A9C3B4}"/>
    <cellStyle name="Normal 2 6 3 2 2 4" xfId="11155" xr:uid="{748016B8-AB50-4139-A5F0-56CB27A68A9F}"/>
    <cellStyle name="Normal 2 6 3 2 2 4 2" xfId="21535" xr:uid="{95D20107-076A-48EF-AB96-F7E20554289D}"/>
    <cellStyle name="Normal 2 6 3 2 2 5" xfId="23900" xr:uid="{0FBF2B24-DE81-4443-8299-141FA0D649DA}"/>
    <cellStyle name="Normal 2 6 3 2 2 6" xfId="13790" xr:uid="{F9D0B80D-AC75-439E-A28A-B9DE7A394B05}"/>
    <cellStyle name="Normal 2 6 3 2 3" xfId="4313" xr:uid="{FDB00B43-EDE2-439A-8599-5EB1BA9F4CE7}"/>
    <cellStyle name="Normal 2 6 3 2 3 2" xfId="9085" xr:uid="{16808E95-2586-46E7-BE40-B97AEE2CFFB2}"/>
    <cellStyle name="Normal 2 6 3 2 3 2 2" xfId="29128" xr:uid="{7F4B2F7D-F1C0-4A26-B6B2-BD2773891107}"/>
    <cellStyle name="Normal 2 6 3 2 3 2 3" xfId="19465" xr:uid="{8D3D01C1-5F5A-488C-9B61-70485AA27C9D}"/>
    <cellStyle name="Normal 2 6 3 2 3 3" xfId="11918" xr:uid="{3CB88BFF-7034-4492-AA0A-14017708B94E}"/>
    <cellStyle name="Normal 2 6 3 2 3 3 2" xfId="22298" xr:uid="{A14D9E91-F974-4C75-97D6-B6D0E1D8D640}"/>
    <cellStyle name="Normal 2 6 3 2 3 4" xfId="24336" xr:uid="{01B9F8C2-15BC-4CE9-BC27-617DA3FAF2A3}"/>
    <cellStyle name="Normal 2 6 3 2 3 5" xfId="16632" xr:uid="{566336C9-D4DB-4A32-91F6-86EAD6606C09}"/>
    <cellStyle name="Normal 2 6 3 2 4" xfId="5968" xr:uid="{B0225D42-3F43-429F-96D2-B3C4FFF017AF}"/>
    <cellStyle name="Normal 2 6 3 2 4 2" xfId="28154" xr:uid="{5C369DB8-5E78-41E0-9489-A73C67F62EB5}"/>
    <cellStyle name="Normal 2 6 3 2 4 3" xfId="15421" xr:uid="{6AC99C5E-64F7-4525-A5AB-A0680637904B}"/>
    <cellStyle name="Normal 2 6 3 2 5" xfId="7874" xr:uid="{187C8DAC-2EBE-40DA-A2BA-B16800DDFA06}"/>
    <cellStyle name="Normal 2 6 3 2 5 2" xfId="18254" xr:uid="{0AB7271F-C4AF-40EE-8F0E-C9A3C9E23C6A}"/>
    <cellStyle name="Normal 2 6 3 2 6" xfId="10707" xr:uid="{68C15709-F04C-47D1-B067-E8BE43F77BD4}"/>
    <cellStyle name="Normal 2 6 3 2 6 2" xfId="21087" xr:uid="{F447D534-E314-47F2-9E88-C461FD47A87B}"/>
    <cellStyle name="Normal 2 6 3 2 7" xfId="24628" xr:uid="{0EB4ABFD-ACE5-4ABD-B332-42F09D2BA598}"/>
    <cellStyle name="Normal 2 6 3 2 8" xfId="13193" xr:uid="{564E1D4A-1A87-4C0D-840E-13FA45AB478F}"/>
    <cellStyle name="Normal 2 6 3 3" xfId="3243" xr:uid="{00000000-0005-0000-0000-0000C8040000}"/>
    <cellStyle name="Normal 2 6 3 3 2" xfId="4491" xr:uid="{87207243-8C53-4DE5-B92B-7719F293434A}"/>
    <cellStyle name="Normal 2 6 3 3 2 2" xfId="9263" xr:uid="{C3B3E6F4-D12B-40A9-849B-D88600E4EA46}"/>
    <cellStyle name="Normal 2 6 3 3 2 2 2" xfId="29248" xr:uid="{B14741FC-784C-4ADB-98D1-04F07AD5543C}"/>
    <cellStyle name="Normal 2 6 3 3 2 2 3" xfId="19643" xr:uid="{B4928044-04CD-4CFA-B67F-F481551FE4B0}"/>
    <cellStyle name="Normal 2 6 3 3 2 3" xfId="12096" xr:uid="{5214C419-B95F-42D2-BB6F-9BE7C79034EF}"/>
    <cellStyle name="Normal 2 6 3 3 2 3 2" xfId="22476" xr:uid="{9EAB2E54-3029-4DFB-A3CA-3ED052C1C342}"/>
    <cellStyle name="Normal 2 6 3 3 2 4" xfId="22867" xr:uid="{CAD82A59-8985-4FFB-91FB-1C6232C10769}"/>
    <cellStyle name="Normal 2 6 3 3 2 5" xfId="16810" xr:uid="{B62F27E4-1ED2-4F69-B12F-EC7A9B613844}"/>
    <cellStyle name="Normal 2 6 3 3 3" xfId="6301" xr:uid="{A3DE6E02-6E83-4DF7-A1B7-959133430995}"/>
    <cellStyle name="Normal 2 6 3 3 3 2" xfId="26212" xr:uid="{EE394A47-E38F-4441-AE45-E5E0C939CDE8}"/>
    <cellStyle name="Normal 2 6 3 3 3 3" xfId="15870" xr:uid="{EFF3A563-4A4D-4BA2-B5BE-55B10045C84D}"/>
    <cellStyle name="Normal 2 6 3 3 4" xfId="8323" xr:uid="{10A2EFD6-4550-41B9-9D2C-0C6CA4889477}"/>
    <cellStyle name="Normal 2 6 3 3 4 2" xfId="18703" xr:uid="{3F5120F2-2B31-45F7-AB64-C295BD28981B}"/>
    <cellStyle name="Normal 2 6 3 3 5" xfId="11156" xr:uid="{BB8F6FE3-F7F8-415E-B8E6-30E494857739}"/>
    <cellStyle name="Normal 2 6 3 3 5 2" xfId="21536" xr:uid="{74ADF930-A0CD-47CC-9983-8F504FF6F67F}"/>
    <cellStyle name="Normal 2 6 3 3 6" xfId="24479" xr:uid="{38F64182-7581-4BB8-91EB-F95C8B7C6FD9}"/>
    <cellStyle name="Normal 2 6 3 3 7" xfId="13791" xr:uid="{B07449D2-9759-4D4B-84D2-842A75D20F86}"/>
    <cellStyle name="Normal 2 6 3 4" xfId="3241" xr:uid="{00000000-0005-0000-0000-0000C9040000}"/>
    <cellStyle name="Normal 2 6 3 4 2" xfId="6299" xr:uid="{76E59889-A8B4-4D0D-A5C6-DA7E60392EA5}"/>
    <cellStyle name="Normal 2 6 3 4 2 2" xfId="26030" xr:uid="{D7ED80EF-2C71-4AFF-BD14-B827B1696D1D}"/>
    <cellStyle name="Normal 2 6 3 4 2 3" xfId="15868" xr:uid="{D1417E44-7FC8-4EED-B6AB-389147BE2DAC}"/>
    <cellStyle name="Normal 2 6 3 4 3" xfId="8321" xr:uid="{E57003F0-69DC-4BDB-87A5-D5970FC7987A}"/>
    <cellStyle name="Normal 2 6 3 4 3 2" xfId="18701" xr:uid="{5BE996CC-BDE8-4271-939A-B58DE1544666}"/>
    <cellStyle name="Normal 2 6 3 4 4" xfId="11154" xr:uid="{BDB2A5CA-124E-4DB8-8FB4-2F10C553E449}"/>
    <cellStyle name="Normal 2 6 3 4 4 2" xfId="21534" xr:uid="{80215D5B-DD7D-485F-939B-771F38FEBCDD}"/>
    <cellStyle name="Normal 2 6 3 4 5" xfId="25545" xr:uid="{4B134884-26C9-4669-87A5-D352E80BAD43}"/>
    <cellStyle name="Normal 2 6 3 4 6" xfId="13789" xr:uid="{B05C497A-8A05-41D1-96AA-F3A7AB582F5C}"/>
    <cellStyle name="Normal 2 6 3 5" xfId="2574" xr:uid="{00000000-0005-0000-0000-0000CA040000}"/>
    <cellStyle name="Normal 2 6 3 5 2" xfId="5839" xr:uid="{DF0E3358-E753-47A6-BED4-29A4340CC710}"/>
    <cellStyle name="Normal 2 6 3 5 2 2" xfId="26225" xr:uid="{8CBC7597-9E25-4985-AB21-CABF7A1CC924}"/>
    <cellStyle name="Normal 2 6 3 5 2 3" xfId="15246" xr:uid="{F9F030D3-C608-4F08-9C1C-0B51A7D277A5}"/>
    <cellStyle name="Normal 2 6 3 5 3" xfId="7699" xr:uid="{C45C4104-5723-49BB-8658-8B71663BE1F3}"/>
    <cellStyle name="Normal 2 6 3 5 3 2" xfId="18079" xr:uid="{4805201E-4483-45A6-80B7-2FACFD456AAC}"/>
    <cellStyle name="Normal 2 6 3 5 4" xfId="10532" xr:uid="{F588443A-6DD1-4DCF-9335-0C05F6C0E82B}"/>
    <cellStyle name="Normal 2 6 3 5 4 2" xfId="20912" xr:uid="{44532367-E5EB-47CF-A810-C3244C6410ED}"/>
    <cellStyle name="Normal 2 6 3 5 5" xfId="23804" xr:uid="{B831D932-89A5-497D-97E7-E8EFC916E333}"/>
    <cellStyle name="Normal 2 6 3 5 6" xfId="12962" xr:uid="{74DE7D1D-E440-4BEA-806A-E5800002F8B0}"/>
    <cellStyle name="Normal 2 6 3 6" xfId="2340" xr:uid="{00000000-0005-0000-0000-0000C5040000}"/>
    <cellStyle name="Normal 2 6 3 6 2" xfId="7467" xr:uid="{3A60FAA7-236C-4287-AADF-56E2DF722CB0}"/>
    <cellStyle name="Normal 2 6 3 6 2 2" xfId="17847" xr:uid="{791B2BBF-96B1-477D-BD65-FE70725DA7C6}"/>
    <cellStyle name="Normal 2 6 3 6 3" xfId="10300" xr:uid="{A010738C-6954-46F7-B0D6-5D8E10447902}"/>
    <cellStyle name="Normal 2 6 3 6 3 2" xfId="20680" xr:uid="{5CFF61F0-0CCD-4BE0-BA9F-5E49FCC5A30F}"/>
    <cellStyle name="Normal 2 6 3 6 4" xfId="24778" xr:uid="{5866C81F-BCDD-41B4-8389-503ADA704CF2}"/>
    <cellStyle name="Normal 2 6 3 6 5" xfId="15014" xr:uid="{B537DB6D-4B8B-4F24-A17E-59B8AA53E2D2}"/>
    <cellStyle name="Normal 2 6 3 7" xfId="3851" xr:uid="{2F0129F9-6EAF-4AAF-9CE7-DA34D158108D}"/>
    <cellStyle name="Normal 2 6 3 7 2" xfId="8684" xr:uid="{C55A7311-DEFF-40BB-AD48-3EC8C83781BC}"/>
    <cellStyle name="Normal 2 6 3 7 2 2" xfId="19064" xr:uid="{6D1693A2-58F9-4467-9713-1AAD0D03E2A2}"/>
    <cellStyle name="Normal 2 6 3 7 3" xfId="11517" xr:uid="{243DA632-E680-4E69-8C95-E06E0EAF6D1D}"/>
    <cellStyle name="Normal 2 6 3 7 3 2" xfId="21897" xr:uid="{864F57A7-5DC2-4353-9E34-85C3714B0248}"/>
    <cellStyle name="Normal 2 6 3 7 4" xfId="16231" xr:uid="{7A31CD01-4889-4F8B-B42B-1EC4E2C4D6B1}"/>
    <cellStyle name="Normal 2 6 3 8" xfId="5175" xr:uid="{8AE79431-F88A-4C41-B95B-4BA664C147B4}"/>
    <cellStyle name="Normal 2 6 3 8 2" xfId="14472" xr:uid="{40FFDD92-F8D1-4A22-A3DF-4E5C0A8744A6}"/>
    <cellStyle name="Normal 2 6 3 9" xfId="6925" xr:uid="{20101572-6AD5-4DB0-B4EC-D86429EB91A3}"/>
    <cellStyle name="Normal 2 6 3 9 2" xfId="17305" xr:uid="{83D1B01E-C56A-4CBA-A0AC-28D7157D2623}"/>
    <cellStyle name="Normal 2 6 4" xfId="825" xr:uid="{00000000-0005-0000-0000-0000E5040000}"/>
    <cellStyle name="Normal 2 6 4 2" xfId="3244" xr:uid="{00000000-0005-0000-0000-0000CC040000}"/>
    <cellStyle name="Normal 2 6 4 2 2" xfId="6302" xr:uid="{26AA86EE-97E0-48FA-85E2-64D1D01642DB}"/>
    <cellStyle name="Normal 2 6 4 2 2 2" xfId="27737" xr:uid="{62530CFF-EAD0-4DCC-8A0F-51132B070C03}"/>
    <cellStyle name="Normal 2 6 4 2 2 3" xfId="15871" xr:uid="{38DC05D0-1BDA-437F-9A6F-0B1EB9623D15}"/>
    <cellStyle name="Normal 2 6 4 2 3" xfId="8324" xr:uid="{66BF30D8-781F-4445-9403-8B1239B99C01}"/>
    <cellStyle name="Normal 2 6 4 2 3 2" xfId="18704" xr:uid="{696D15CB-68D5-4E6B-AC4E-F2E170C0BE1A}"/>
    <cellStyle name="Normal 2 6 4 2 4" xfId="11157" xr:uid="{9AADA220-B9CE-4749-AE31-CBC01B68FA08}"/>
    <cellStyle name="Normal 2 6 4 2 4 2" xfId="21537" xr:uid="{544947B8-8889-427F-98F8-7DB4E71898AA}"/>
    <cellStyle name="Normal 2 6 4 2 5" xfId="23671" xr:uid="{40D936BC-B2FB-444D-BA06-05C16CD95B47}"/>
    <cellStyle name="Normal 2 6 4 2 6" xfId="13792" xr:uid="{CD9279EA-FE4F-45C0-B021-898B07933199}"/>
    <cellStyle name="Normal 2 6 4 3" xfId="2747" xr:uid="{00000000-0005-0000-0000-0000CD040000}"/>
    <cellStyle name="Normal 2 6 4 3 2" xfId="5965" xr:uid="{3AC6F347-C68D-4FB4-8BD8-2118D9E8EF4B}"/>
    <cellStyle name="Normal 2 6 4 3 2 2" xfId="26000" xr:uid="{6407EC0A-CA09-4F54-A5DC-8C2C028A5521}"/>
    <cellStyle name="Normal 2 6 4 3 2 3" xfId="15418" xr:uid="{C193E26C-D856-4793-947D-EF2429FBC763}"/>
    <cellStyle name="Normal 2 6 4 3 3" xfId="7871" xr:uid="{1E3CF3CE-B1BC-4F2D-A7C8-61E4A10A365D}"/>
    <cellStyle name="Normal 2 6 4 3 3 2" xfId="18251" xr:uid="{8BD55EF0-2C46-4F9F-BF52-2E5AC363DFD0}"/>
    <cellStyle name="Normal 2 6 4 3 4" xfId="10704" xr:uid="{DF3A9D90-F1F1-4774-A6A8-BFA0FB02DDAB}"/>
    <cellStyle name="Normal 2 6 4 3 4 2" xfId="21084" xr:uid="{AECC2B9B-F637-458C-95D4-B8705547F79B}"/>
    <cellStyle name="Normal 2 6 4 3 5" xfId="25085" xr:uid="{F7D65038-43B7-4600-B665-FE61C3DC1D05}"/>
    <cellStyle name="Normal 2 6 4 3 6" xfId="13190" xr:uid="{9FF62838-0196-4BF7-8043-8AD349460ECA}"/>
    <cellStyle name="Normal 2 6 4 4" xfId="4172" xr:uid="{FAAE8149-8145-432C-B91A-EC872542167A}"/>
    <cellStyle name="Normal 2 6 4 4 2" xfId="8944" xr:uid="{A898C8CD-3D30-4C1C-ABD9-8656076B5A81}"/>
    <cellStyle name="Normal 2 6 4 4 2 2" xfId="19324" xr:uid="{1A9ED637-57DF-4EC7-8488-4C7592B288CF}"/>
    <cellStyle name="Normal 2 6 4 4 3" xfId="11777" xr:uid="{3183CE16-5648-42F3-904D-5A8528B42A9C}"/>
    <cellStyle name="Normal 2 6 4 4 3 2" xfId="22157" xr:uid="{D292C677-4EC5-461E-B23B-11316430DFAC}"/>
    <cellStyle name="Normal 2 6 4 4 4" xfId="24114" xr:uid="{4B28783D-BCF0-40D5-BA39-A0BD1889A410}"/>
    <cellStyle name="Normal 2 6 4 4 5" xfId="16491" xr:uid="{FCD70FC5-0B68-4997-9C12-BBFBD166F7A2}"/>
    <cellStyle name="Normal 2 6 4 5" xfId="5176" xr:uid="{7A080356-2637-46E2-A77E-82C5ACAE8493}"/>
    <cellStyle name="Normal 2 6 4 5 2" xfId="14473" xr:uid="{87F5C9D8-9A57-40FE-BC24-29C7BD440DC2}"/>
    <cellStyle name="Normal 2 6 4 6" xfId="6926" xr:uid="{1EB19ED3-15F7-414F-9F66-975C06046ACB}"/>
    <cellStyle name="Normal 2 6 4 6 2" xfId="17306" xr:uid="{E908B670-6EEE-4B27-A219-E53B7B9A3CCF}"/>
    <cellStyle name="Normal 2 6 4 7" xfId="9759" xr:uid="{BBF121FB-D7DF-4229-888D-58897BA66988}"/>
    <cellStyle name="Normal 2 6 4 7 2" xfId="20139" xr:uid="{A447422D-86A8-4D49-B623-57D91E1AC329}"/>
    <cellStyle name="Normal 2 6 4 8" xfId="23438" xr:uid="{2467AEF3-5330-47FD-87A4-229510FDA7FD}"/>
    <cellStyle name="Normal 2 6 4 9" xfId="12732" xr:uid="{4D9A41E0-523B-4A63-AEF3-98D8B656F6EC}"/>
    <cellStyle name="Normal 2 6 5" xfId="3245" xr:uid="{00000000-0005-0000-0000-0000CE040000}"/>
    <cellStyle name="Normal 2 6 5 2" xfId="4492" xr:uid="{A3DD9300-DFB9-4CFD-9A54-92274E601C4B}"/>
    <cellStyle name="Normal 2 6 5 2 2" xfId="9264" xr:uid="{DD784A69-7E3E-4F1A-AC82-8F6F1BD52311}"/>
    <cellStyle name="Normal 2 6 5 2 2 2" xfId="29249" xr:uid="{0D00306C-6116-4176-B54A-03C0D3AA4551}"/>
    <cellStyle name="Normal 2 6 5 2 2 3" xfId="19644" xr:uid="{F2CB09A6-383C-48D6-8D03-D7E890852381}"/>
    <cellStyle name="Normal 2 6 5 2 3" xfId="12097" xr:uid="{6A87C19B-A104-452B-9739-483A28C9AE79}"/>
    <cellStyle name="Normal 2 6 5 2 3 2" xfId="22477" xr:uid="{35392DE0-6C17-4AAF-B1BA-5476F364C1F7}"/>
    <cellStyle name="Normal 2 6 5 2 4" xfId="22644" xr:uid="{1DAD417C-CEC3-4A47-A424-5DFB07AF424F}"/>
    <cellStyle name="Normal 2 6 5 2 5" xfId="16811" xr:uid="{CDCBDCFE-1C6A-46F9-8B05-D7FB38E609D1}"/>
    <cellStyle name="Normal 2 6 5 3" xfId="6303" xr:uid="{D9E241B8-02A4-427F-8AE0-EEAB32CD3011}"/>
    <cellStyle name="Normal 2 6 5 3 2" xfId="28142" xr:uid="{5AE0B9C7-05E0-42CD-9E29-BCFC29DBD4C5}"/>
    <cellStyle name="Normal 2 6 5 3 3" xfId="15872" xr:uid="{F4E50B5F-0237-4929-B47F-EF36A19EE155}"/>
    <cellStyle name="Normal 2 6 5 4" xfId="8325" xr:uid="{EFFF14CB-F067-4F81-B899-6C534B5B4390}"/>
    <cellStyle name="Normal 2 6 5 4 2" xfId="18705" xr:uid="{13BEAD3E-CAD8-4E9A-8C8D-73BA059008A1}"/>
    <cellStyle name="Normal 2 6 5 5" xfId="11158" xr:uid="{8260038C-40B8-4B48-B86B-150E1BB7C91B}"/>
    <cellStyle name="Normal 2 6 5 5 2" xfId="21538" xr:uid="{5E4EEA9D-1019-4434-BE7E-77F65C173361}"/>
    <cellStyle name="Normal 2 6 5 6" xfId="25303" xr:uid="{C39A1771-4B7B-4FA5-A546-E3F549907874}"/>
    <cellStyle name="Normal 2 6 5 7" xfId="13793" xr:uid="{62094DEE-5D6A-4587-B5C3-6B51F53AC0CC}"/>
    <cellStyle name="Normal 2 6 6" xfId="2913" xr:uid="{00000000-0005-0000-0000-0000CF040000}"/>
    <cellStyle name="Normal 2 6 6 2" xfId="6099" xr:uid="{3F07CF2B-E2C3-4A94-86F5-C526D5A30387}"/>
    <cellStyle name="Normal 2 6 6 2 2" xfId="25845" xr:uid="{89030345-8F55-454A-84BA-BF49A031CD02}"/>
    <cellStyle name="Normal 2 6 6 2 3" xfId="15577" xr:uid="{ACA6E232-F876-4D2C-B3F8-1D3F6BDA8948}"/>
    <cellStyle name="Normal 2 6 6 3" xfId="8030" xr:uid="{42120A84-98C8-41ED-A11F-EB419CC9F1E1}"/>
    <cellStyle name="Normal 2 6 6 3 2" xfId="18410" xr:uid="{F02AD8A5-2195-4EF0-9E9F-3259ECBE80B4}"/>
    <cellStyle name="Normal 2 6 6 4" xfId="10863" xr:uid="{67350C24-62FC-42C2-9B15-1073360F93E2}"/>
    <cellStyle name="Normal 2 6 6 4 2" xfId="21243" xr:uid="{7586ABD7-1A9A-4747-83A4-C02958ED7CA3}"/>
    <cellStyle name="Normal 2 6 6 5" xfId="22687" xr:uid="{50EB29A5-FE3E-4EE9-8F15-737CE4DD97F0}"/>
    <cellStyle name="Normal 2 6 6 6" xfId="13430" xr:uid="{FB8F4C21-A5D5-4C65-A7E8-2622D69B734E}"/>
    <cellStyle name="Normal 2 6 7" xfId="2471" xr:uid="{00000000-0005-0000-0000-0000D0040000}"/>
    <cellStyle name="Normal 2 6 7 2" xfId="5759" xr:uid="{D2868D63-22F0-4956-A066-B914852ABDEE}"/>
    <cellStyle name="Normal 2 6 7 2 2" xfId="26262" xr:uid="{70223284-C886-43CC-B95C-40E37BC2C671}"/>
    <cellStyle name="Normal 2 6 7 2 3" xfId="15143" xr:uid="{34CDAF7D-28FF-4D89-9CFB-E0BDDA502805}"/>
    <cellStyle name="Normal 2 6 7 3" xfId="7596" xr:uid="{5893C7BC-E3C2-4EF6-8D7B-A10380A32821}"/>
    <cellStyle name="Normal 2 6 7 3 2" xfId="17976" xr:uid="{3F055587-DB80-4D3B-9368-A460981ED099}"/>
    <cellStyle name="Normal 2 6 7 4" xfId="10429" xr:uid="{B6AAA150-C551-43E3-8964-7E03F1AE4B5A}"/>
    <cellStyle name="Normal 2 6 7 4 2" xfId="20809" xr:uid="{E0EF6062-5071-41CB-889C-987F9B3E8377}"/>
    <cellStyle name="Normal 2 6 7 5" xfId="24537" xr:uid="{ABF28A36-FD7D-46E5-B605-AA7A948D3FC4}"/>
    <cellStyle name="Normal 2 6 7 6" xfId="12859" xr:uid="{A6F2CC7B-F5FD-4ACD-BBD6-115C96CC06F1}"/>
    <cellStyle name="Normal 2 6 8" xfId="2165" xr:uid="{00000000-0005-0000-0000-0000B9040000}"/>
    <cellStyle name="Normal 2 6 8 2" xfId="7292" xr:uid="{0EB573FA-EEF6-439E-A56B-BDBDAE879304}"/>
    <cellStyle name="Normal 2 6 8 2 2" xfId="17672" xr:uid="{4DC08CDF-9F03-44B1-AFD4-F6F5E2B029B7}"/>
    <cellStyle name="Normal 2 6 8 3" xfId="10125" xr:uid="{F5839759-13CE-4805-BB77-B640C64967FE}"/>
    <cellStyle name="Normal 2 6 8 3 2" xfId="20505" xr:uid="{578F8F1F-D0D9-4E82-AEDC-2E3008B84CE1}"/>
    <cellStyle name="Normal 2 6 8 4" xfId="22946" xr:uid="{3E25F616-C5F5-426E-A79E-6C9D09D93F12}"/>
    <cellStyle name="Normal 2 6 8 5" xfId="14839" xr:uid="{6735C330-4283-4D90-AC95-85E796A9B56E}"/>
    <cellStyle name="Normal 2 6 9" xfId="3950" xr:uid="{768BD1A0-E9FC-4057-8CB2-EEB941EB5E31}"/>
    <cellStyle name="Normal 2 6 9 2" xfId="8782" xr:uid="{E40725E7-E25B-4B86-978A-F410327532ED}"/>
    <cellStyle name="Normal 2 6 9 2 2" xfId="19162" xr:uid="{AABAA0C8-6D30-44E6-AFFD-FD33B4ACC440}"/>
    <cellStyle name="Normal 2 6 9 3" xfId="11615" xr:uid="{6C6BEF3B-A7BE-4192-8AFB-AC48CF963000}"/>
    <cellStyle name="Normal 2 6 9 3 2" xfId="21995" xr:uid="{BE8C2767-4BA7-4EEE-903C-B8C4D963EC10}"/>
    <cellStyle name="Normal 2 6 9 4" xfId="16329" xr:uid="{0B82CE58-B896-42FB-B2C2-EBDE2E302BD6}"/>
    <cellStyle name="Normal 2 7" xfId="826" xr:uid="{00000000-0005-0000-0000-0000E6040000}"/>
    <cellStyle name="Normal 2 7 10" xfId="5177" xr:uid="{9CD5321E-0D32-4E21-8C53-766D143E0BA3}"/>
    <cellStyle name="Normal 2 7 10 2" xfId="14474" xr:uid="{599DCDD7-1C0F-49D3-AEAE-1B75E1AE40C9}"/>
    <cellStyle name="Normal 2 7 11" xfId="6927" xr:uid="{80BB76AE-DDE6-4543-A159-C3E3623D1485}"/>
    <cellStyle name="Normal 2 7 11 2" xfId="17307" xr:uid="{AE83A673-8891-44DF-A0F1-AEE7ECD49F20}"/>
    <cellStyle name="Normal 2 7 12" xfId="9760" xr:uid="{6278D750-9C21-4CA5-B2B3-E9BDB0803732}"/>
    <cellStyle name="Normal 2 7 12 2" xfId="20140" xr:uid="{CE1E7404-7B0B-4E6D-92D2-BFBF115EE3DB}"/>
    <cellStyle name="Normal 2 7 13" xfId="25464" xr:uid="{DF6CD18B-2F2D-4207-8C69-DD24C3320652}"/>
    <cellStyle name="Normal 2 7 14" xfId="12412" xr:uid="{BD85830B-CE9E-45F5-AE23-751D67618F47}"/>
    <cellStyle name="Normal 2 7 15" xfId="29569" xr:uid="{F2A4C11B-61FF-44DA-8BB6-067397F32AA5}"/>
    <cellStyle name="Normal 2 7 2" xfId="827" xr:uid="{00000000-0005-0000-0000-0000E7040000}"/>
    <cellStyle name="Normal 2 7 2 10" xfId="6928" xr:uid="{4B2C54F7-1C4B-49F1-AF42-2B99EB4FF8AB}"/>
    <cellStyle name="Normal 2 7 2 10 2" xfId="17308" xr:uid="{E7C730BD-8187-4087-84C7-9A21F8D763A7}"/>
    <cellStyle name="Normal 2 7 2 11" xfId="9761" xr:uid="{30B3C8EE-236F-4D31-A8E1-C6229247C9D4}"/>
    <cellStyle name="Normal 2 7 2 11 2" xfId="20141" xr:uid="{8D265F91-367B-4C32-A21A-6320554103E3}"/>
    <cellStyle name="Normal 2 7 2 12" xfId="22857" xr:uid="{92EF549A-DD3C-46B0-BED7-0C9A1986C83C}"/>
    <cellStyle name="Normal 2 7 2 13" xfId="12472" xr:uid="{6962162F-A72E-489A-AFA8-D860B3AC8C11}"/>
    <cellStyle name="Normal 2 7 2 2" xfId="828" xr:uid="{00000000-0005-0000-0000-0000E8040000}"/>
    <cellStyle name="Normal 2 7 2 2 10" xfId="13037" xr:uid="{0AA01A78-69EF-4114-B2BB-B3045BE91DCA}"/>
    <cellStyle name="Normal 2 7 2 2 2" xfId="2753" xr:uid="{00000000-0005-0000-0000-0000D4040000}"/>
    <cellStyle name="Normal 2 7 2 2 2 2" xfId="3248" xr:uid="{00000000-0005-0000-0000-0000D5040000}"/>
    <cellStyle name="Normal 2 7 2 2 2 2 2" xfId="6306" xr:uid="{3F37FFE1-9605-425C-A216-C5C3766D8891}"/>
    <cellStyle name="Normal 2 7 2 2 2 2 2 2" xfId="27928" xr:uid="{71267D9A-AAD4-4888-BB0F-A6752B1171B8}"/>
    <cellStyle name="Normal 2 7 2 2 2 2 2 3" xfId="15875" xr:uid="{78DF3D38-9F73-439E-A287-89CE869E1EE0}"/>
    <cellStyle name="Normal 2 7 2 2 2 2 3" xfId="8328" xr:uid="{041AEE86-5E87-4121-BE6D-95B8ED5DBD23}"/>
    <cellStyle name="Normal 2 7 2 2 2 2 3 2" xfId="18708" xr:uid="{4FBD9496-DACD-4EED-A203-DAA1B518EB17}"/>
    <cellStyle name="Normal 2 7 2 2 2 2 4" xfId="11161" xr:uid="{D9DB168F-7EE2-4C16-A285-F74B1B4773A6}"/>
    <cellStyle name="Normal 2 7 2 2 2 2 4 2" xfId="21541" xr:uid="{B5176D5B-292B-41E6-931B-ABF05B42C01C}"/>
    <cellStyle name="Normal 2 7 2 2 2 2 5" xfId="23025" xr:uid="{3537CE86-360E-4CCD-8DF9-151C226AFF84}"/>
    <cellStyle name="Normal 2 7 2 2 2 2 6" xfId="13796" xr:uid="{C57A5B3F-A737-4DF9-8FE1-263A28DC07EB}"/>
    <cellStyle name="Normal 2 7 2 2 2 3" xfId="4315" xr:uid="{FFC00805-99EC-4945-BAD6-33C2B8920012}"/>
    <cellStyle name="Normal 2 7 2 2 2 3 2" xfId="9087" xr:uid="{2FF21747-EFA1-424C-8717-55E3A30DD691}"/>
    <cellStyle name="Normal 2 7 2 2 2 3 2 2" xfId="29130" xr:uid="{C3EF06AF-415D-4422-AF34-D98D777D4C72}"/>
    <cellStyle name="Normal 2 7 2 2 2 3 2 3" xfId="19467" xr:uid="{7C746684-E314-4401-AC36-5BD913A672F2}"/>
    <cellStyle name="Normal 2 7 2 2 2 3 3" xfId="11920" xr:uid="{BEA25E24-2834-4578-8A5A-5CCC0A8E9A15}"/>
    <cellStyle name="Normal 2 7 2 2 2 3 3 2" xfId="22300" xr:uid="{421306C6-8FF7-4983-9458-E7E6600E8567}"/>
    <cellStyle name="Normal 2 7 2 2 2 3 4" xfId="23092" xr:uid="{EA2CFD82-7F75-467D-A582-25A18A0DA923}"/>
    <cellStyle name="Normal 2 7 2 2 2 3 5" xfId="16634" xr:uid="{B3808F8F-BD78-4371-BDCC-E034C7C8F9E3}"/>
    <cellStyle name="Normal 2 7 2 2 2 4" xfId="5971" xr:uid="{FB91A383-B100-4FF6-986D-91A9D5125407}"/>
    <cellStyle name="Normal 2 7 2 2 2 4 2" xfId="28519" xr:uid="{F53A6796-1339-411E-9581-FBD442974032}"/>
    <cellStyle name="Normal 2 7 2 2 2 4 3" xfId="15424" xr:uid="{6136F13A-FDEC-48F1-B23C-C2ABD1E7BA13}"/>
    <cellStyle name="Normal 2 7 2 2 2 5" xfId="7877" xr:uid="{80A07288-7984-4F94-9DF1-0D50A1274AD2}"/>
    <cellStyle name="Normal 2 7 2 2 2 5 2" xfId="18257" xr:uid="{47E2FEC9-8946-4F38-8291-63337E373D72}"/>
    <cellStyle name="Normal 2 7 2 2 2 6" xfId="10710" xr:uid="{193B0A73-1D11-422A-941F-0024136F0454}"/>
    <cellStyle name="Normal 2 7 2 2 2 6 2" xfId="21090" xr:uid="{9EEF06D9-0239-4678-AAAE-3FE145793384}"/>
    <cellStyle name="Normal 2 7 2 2 2 7" xfId="23587" xr:uid="{85AD88BB-6EEB-4A4F-906C-9069C5A0D512}"/>
    <cellStyle name="Normal 2 7 2 2 2 8" xfId="13196" xr:uid="{05AAC9C7-D092-4CBE-9B97-DCB68CB9F745}"/>
    <cellStyle name="Normal 2 7 2 2 3" xfId="3249" xr:uid="{00000000-0005-0000-0000-0000D6040000}"/>
    <cellStyle name="Normal 2 7 2 2 3 2" xfId="4493" xr:uid="{7BD627DC-9A61-453D-ACA5-190C16C8BA58}"/>
    <cellStyle name="Normal 2 7 2 2 3 2 2" xfId="9265" xr:uid="{337D26E3-2CFF-44DF-8059-821F7436A063}"/>
    <cellStyle name="Normal 2 7 2 2 3 2 2 2" xfId="19645" xr:uid="{A8BF7C60-23AA-4BAD-856E-100679624A23}"/>
    <cellStyle name="Normal 2 7 2 2 3 2 3" xfId="12098" xr:uid="{45F0224D-3863-4BC9-B20B-7DA4569172ED}"/>
    <cellStyle name="Normal 2 7 2 2 3 2 3 2" xfId="22478" xr:uid="{9D8DCE35-9750-4647-8802-B78CB69B4E1A}"/>
    <cellStyle name="Normal 2 7 2 2 3 2 4" xfId="26916" xr:uid="{0E00F23F-E8BD-40B8-A638-5598DB5B40CE}"/>
    <cellStyle name="Normal 2 7 2 2 3 2 5" xfId="16812" xr:uid="{AEDEBC93-6A37-4253-BD9E-035FB4B64FFC}"/>
    <cellStyle name="Normal 2 7 2 2 3 3" xfId="6307" xr:uid="{1B540ABE-382E-4EC7-BA5C-B9B9D969EABB}"/>
    <cellStyle name="Normal 2 7 2 2 3 3 2" xfId="15876" xr:uid="{56368EE5-3F6A-4213-83FF-06A2867DD031}"/>
    <cellStyle name="Normal 2 7 2 2 3 4" xfId="8329" xr:uid="{FABF5BA2-20C0-4727-BF91-3E08B5C6729F}"/>
    <cellStyle name="Normal 2 7 2 2 3 4 2" xfId="18709" xr:uid="{34211832-17F7-48EC-9752-871DB117CE2D}"/>
    <cellStyle name="Normal 2 7 2 2 3 5" xfId="11162" xr:uid="{EB7CAB05-576E-4098-AF42-5091183ECBA8}"/>
    <cellStyle name="Normal 2 7 2 2 3 5 2" xfId="21542" xr:uid="{EEB8D7AF-A6F3-4E05-B5E4-4D7673A558B2}"/>
    <cellStyle name="Normal 2 7 2 2 3 6" xfId="25414" xr:uid="{F687B384-AE79-4E40-ACF7-96DD38E01573}"/>
    <cellStyle name="Normal 2 7 2 2 3 7" xfId="13797" xr:uid="{B8205858-621C-4A89-A6D0-6CD4FF70F5F2}"/>
    <cellStyle name="Normal 2 7 2 2 4" xfId="3247" xr:uid="{00000000-0005-0000-0000-0000D7040000}"/>
    <cellStyle name="Normal 2 7 2 2 4 2" xfId="6305" xr:uid="{F44F7A92-EB00-4577-AB9B-6F205BD23F40}"/>
    <cellStyle name="Normal 2 7 2 2 4 2 2" xfId="27917" xr:uid="{1DBC5BAF-9CEC-491A-B6F4-2B1B977C86E3}"/>
    <cellStyle name="Normal 2 7 2 2 4 2 3" xfId="15874" xr:uid="{2A5D3804-4633-46A2-805D-B7A2DB7B2E49}"/>
    <cellStyle name="Normal 2 7 2 2 4 3" xfId="8327" xr:uid="{54307EDA-67F1-427A-BB24-0EB4451AAEB4}"/>
    <cellStyle name="Normal 2 7 2 2 4 3 2" xfId="18707" xr:uid="{22B3AAA6-B0CB-4404-BE3B-6A68FA312A1E}"/>
    <cellStyle name="Normal 2 7 2 2 4 4" xfId="11160" xr:uid="{08ACD65D-F031-45DD-B78B-E46A9FAC5C6B}"/>
    <cellStyle name="Normal 2 7 2 2 4 4 2" xfId="21540" xr:uid="{E0164970-C186-4A02-A515-0B39605712D6}"/>
    <cellStyle name="Normal 2 7 2 2 4 5" xfId="24485" xr:uid="{FA6B8D25-7A74-4642-B974-C9AD3830C5D9}"/>
    <cellStyle name="Normal 2 7 2 2 4 6" xfId="13795" xr:uid="{D5B324C0-74E6-4D36-9245-B0A521637CD9}"/>
    <cellStyle name="Normal 2 7 2 2 5" xfId="4238" xr:uid="{95A930D3-0D9E-422E-8A05-F1CFFCAE1F41}"/>
    <cellStyle name="Normal 2 7 2 2 5 2" xfId="9010" xr:uid="{12507572-78BE-42B2-88EE-70516A173534}"/>
    <cellStyle name="Normal 2 7 2 2 5 2 2" xfId="29081" xr:uid="{34B9C282-239A-45F8-9330-F0CA98B202F8}"/>
    <cellStyle name="Normal 2 7 2 2 5 2 3" xfId="19390" xr:uid="{FC5FD584-7541-40A6-B047-72B200AA1381}"/>
    <cellStyle name="Normal 2 7 2 2 5 3" xfId="11843" xr:uid="{444A3CEB-84C5-4874-AB48-B6FDAADF5002}"/>
    <cellStyle name="Normal 2 7 2 2 5 3 2" xfId="22223" xr:uid="{D21C198F-4140-4E5F-89CB-3C60825A4E6B}"/>
    <cellStyle name="Normal 2 7 2 2 5 4" xfId="25376" xr:uid="{BA4ED903-B1AF-4D72-8482-B72971F1F96F}"/>
    <cellStyle name="Normal 2 7 2 2 5 5" xfId="16557" xr:uid="{1096B93B-F377-462B-910C-13E14BDBDE1B}"/>
    <cellStyle name="Normal 2 7 2 2 6" xfId="5179" xr:uid="{F43B598E-1922-42AA-B411-7F29ECE41F77}"/>
    <cellStyle name="Normal 2 7 2 2 6 2" xfId="25960" xr:uid="{4374242D-03D9-45EE-A426-050C499E5392}"/>
    <cellStyle name="Normal 2 7 2 2 6 3" xfId="14476" xr:uid="{E61BB159-C497-4CE4-9208-B4A7D076527F}"/>
    <cellStyle name="Normal 2 7 2 2 7" xfId="6929" xr:uid="{C5FC017B-1281-49EE-A7FE-AD0A58A8ADC7}"/>
    <cellStyle name="Normal 2 7 2 2 7 2" xfId="17309" xr:uid="{88D02D7B-FE1C-4365-A58C-6768F4BF4007}"/>
    <cellStyle name="Normal 2 7 2 2 8" xfId="9762" xr:uid="{B11F3A08-AE12-46CF-8956-93A3125E2059}"/>
    <cellStyle name="Normal 2 7 2 2 8 2" xfId="20142" xr:uid="{BECCE343-5413-41D5-832D-CC080D7D00BE}"/>
    <cellStyle name="Normal 2 7 2 2 9" xfId="24631" xr:uid="{F4A5E673-8448-497C-B47D-E193868297B6}"/>
    <cellStyle name="Normal 2 7 2 3" xfId="2752" xr:uid="{00000000-0005-0000-0000-0000D8040000}"/>
    <cellStyle name="Normal 2 7 2 3 2" xfId="3250" xr:uid="{00000000-0005-0000-0000-0000D9040000}"/>
    <cellStyle name="Normal 2 7 2 3 2 2" xfId="6308" xr:uid="{D7846180-0CE6-4D52-B0E8-C521F952BF80}"/>
    <cellStyle name="Normal 2 7 2 3 2 2 2" xfId="27135" xr:uid="{FD1AB626-FCD5-48E7-BF15-EA8B511346D6}"/>
    <cellStyle name="Normal 2 7 2 3 2 2 3" xfId="15877" xr:uid="{203FD30F-F50A-41A5-9390-74BDCEC03D87}"/>
    <cellStyle name="Normal 2 7 2 3 2 3" xfId="8330" xr:uid="{696E6586-97FD-41C9-9E2B-C0E6F980457E}"/>
    <cellStyle name="Normal 2 7 2 3 2 3 2" xfId="18710" xr:uid="{ECEB8EBD-9FFD-4FEB-9786-17316E7B1B69}"/>
    <cellStyle name="Normal 2 7 2 3 2 4" xfId="11163" xr:uid="{94B6BCF9-4A27-4BB5-A178-28D7027893A5}"/>
    <cellStyle name="Normal 2 7 2 3 2 4 2" xfId="21543" xr:uid="{49640450-8BF2-4513-87FD-CA86A1692F55}"/>
    <cellStyle name="Normal 2 7 2 3 2 5" xfId="22721" xr:uid="{DBF382B6-0D5E-447A-A53A-9AAA10F94EDE}"/>
    <cellStyle name="Normal 2 7 2 3 2 6" xfId="13798" xr:uid="{724F37EB-F72B-4E5A-8AA9-08FDC7AB0EDD}"/>
    <cellStyle name="Normal 2 7 2 3 3" xfId="4314" xr:uid="{958B0FC2-126E-4AE2-8755-60955BB885A8}"/>
    <cellStyle name="Normal 2 7 2 3 3 2" xfId="9086" xr:uid="{07750667-D396-40F9-9E90-590CA6AE19BA}"/>
    <cellStyle name="Normal 2 7 2 3 3 2 2" xfId="29129" xr:uid="{64D184F3-8750-4779-AD7E-3C2670C8C1F9}"/>
    <cellStyle name="Normal 2 7 2 3 3 2 3" xfId="19466" xr:uid="{C55BEBA8-7FED-4FA1-8824-1417E579C19D}"/>
    <cellStyle name="Normal 2 7 2 3 3 3" xfId="11919" xr:uid="{19790472-FDBF-4343-A908-D5227F327227}"/>
    <cellStyle name="Normal 2 7 2 3 3 3 2" xfId="22299" xr:uid="{D32F6789-4B33-4ACE-90BB-18E7DA31FC34}"/>
    <cellStyle name="Normal 2 7 2 3 3 4" xfId="24858" xr:uid="{A4FBD7FA-FBEE-4842-A1E8-43055A965CF0}"/>
    <cellStyle name="Normal 2 7 2 3 3 5" xfId="16633" xr:uid="{43E97128-EC23-4A9B-82E7-5DB4C68F61A8}"/>
    <cellStyle name="Normal 2 7 2 3 4" xfId="5970" xr:uid="{E37172F9-AF05-4B50-BE74-DDE24FC1ECFA}"/>
    <cellStyle name="Normal 2 7 2 3 4 2" xfId="28163" xr:uid="{FB7D729F-D05C-4CFB-AECB-578A7A0E111E}"/>
    <cellStyle name="Normal 2 7 2 3 4 3" xfId="15423" xr:uid="{4BC28C4B-2E55-4758-BFE3-FD794385D915}"/>
    <cellStyle name="Normal 2 7 2 3 5" xfId="7876" xr:uid="{CBC480B9-250E-4752-8C7E-FEECAD33E184}"/>
    <cellStyle name="Normal 2 7 2 3 5 2" xfId="18256" xr:uid="{02A38621-5D51-489E-A9C4-C0034C3E1E4F}"/>
    <cellStyle name="Normal 2 7 2 3 6" xfId="10709" xr:uid="{763846FE-D254-4051-A7F8-A6D9B0A23171}"/>
    <cellStyle name="Normal 2 7 2 3 6 2" xfId="21089" xr:uid="{DDE05959-F911-4E96-A639-A3E9431B0F94}"/>
    <cellStyle name="Normal 2 7 2 3 7" xfId="23814" xr:uid="{38386524-8898-4D1D-8213-35251C1FA35C}"/>
    <cellStyle name="Normal 2 7 2 3 8" xfId="13195" xr:uid="{E7CF5003-47AF-4ED3-860D-20AAD7A72CF2}"/>
    <cellStyle name="Normal 2 7 2 4" xfId="3251" xr:uid="{00000000-0005-0000-0000-0000DA040000}"/>
    <cellStyle name="Normal 2 7 2 4 2" xfId="4494" xr:uid="{2B5F4C4D-2964-42B1-AD6E-6EA6156723F7}"/>
    <cellStyle name="Normal 2 7 2 4 2 2" xfId="9266" xr:uid="{D616D958-AABB-4055-9283-BC0981066AD6}"/>
    <cellStyle name="Normal 2 7 2 4 2 2 2" xfId="19646" xr:uid="{B9F8553E-9544-4AB5-ACE8-E5AB115AB242}"/>
    <cellStyle name="Normal 2 7 2 4 2 3" xfId="12099" xr:uid="{7F8B9777-0E7F-483F-8DD2-A23E5BAAEF5C}"/>
    <cellStyle name="Normal 2 7 2 4 2 3 2" xfId="22479" xr:uid="{93CB87D0-516F-4877-83AC-812AAB80E25D}"/>
    <cellStyle name="Normal 2 7 2 4 2 4" xfId="27887" xr:uid="{0107E775-C3CD-4FC3-96E8-6B1CB5C16DB4}"/>
    <cellStyle name="Normal 2 7 2 4 2 5" xfId="16813" xr:uid="{BE278253-1BF1-4981-AE60-1A8A9A90622F}"/>
    <cellStyle name="Normal 2 7 2 4 3" xfId="6309" xr:uid="{C0BB7D75-75B0-4B27-983C-0A8D2EBD4C74}"/>
    <cellStyle name="Normal 2 7 2 4 3 2" xfId="15878" xr:uid="{DFDD26D1-8C76-4C15-A3F7-1E64C55A1AF7}"/>
    <cellStyle name="Normal 2 7 2 4 4" xfId="8331" xr:uid="{4C3E300F-EE99-4C21-84B3-C4E34C2CA8A5}"/>
    <cellStyle name="Normal 2 7 2 4 4 2" xfId="18711" xr:uid="{C7A34A52-4BA3-42AD-A9E5-0E328121B25C}"/>
    <cellStyle name="Normal 2 7 2 4 5" xfId="11164" xr:uid="{C46616C6-3F24-4C03-9C25-9968C2027064}"/>
    <cellStyle name="Normal 2 7 2 4 5 2" xfId="21544" xr:uid="{52474DD4-4027-48EB-9671-E06736DE8582}"/>
    <cellStyle name="Normal 2 7 2 4 6" xfId="25505" xr:uid="{8A7046FA-FA5B-4560-9DE0-3EDEFA402F35}"/>
    <cellStyle name="Normal 2 7 2 4 7" xfId="13799" xr:uid="{D460E849-04E3-45D2-A14A-FB0901FFCC33}"/>
    <cellStyle name="Normal 2 7 2 5" xfId="3246" xr:uid="{00000000-0005-0000-0000-0000DB040000}"/>
    <cellStyle name="Normal 2 7 2 5 2" xfId="6304" xr:uid="{BE4333F0-C05D-4B14-A1A1-E590D6EDBAD9}"/>
    <cellStyle name="Normal 2 7 2 5 2 2" xfId="28390" xr:uid="{0320A238-0342-4A14-AE2A-497B3DFF82F3}"/>
    <cellStyle name="Normal 2 7 2 5 2 3" xfId="15873" xr:uid="{9A287CA8-8C41-4746-9F51-AB1F2306AE2A}"/>
    <cellStyle name="Normal 2 7 2 5 3" xfId="8326" xr:uid="{272CD5A3-1B0C-4262-A382-8AF74FE454EA}"/>
    <cellStyle name="Normal 2 7 2 5 3 2" xfId="18706" xr:uid="{E38479BA-F997-4544-85B0-C83524F2BDFC}"/>
    <cellStyle name="Normal 2 7 2 5 4" xfId="11159" xr:uid="{C4428E8F-46A5-42B0-84F9-39E1F2CA2692}"/>
    <cellStyle name="Normal 2 7 2 5 4 2" xfId="21539" xr:uid="{497F2DA9-598E-44D7-B61B-D0ADA112B81D}"/>
    <cellStyle name="Normal 2 7 2 5 5" xfId="24352" xr:uid="{0A460A1E-0C6C-4332-9151-D6E996923AC3}"/>
    <cellStyle name="Normal 2 7 2 5 6" xfId="13794" xr:uid="{81B3E93F-8D5A-4A1F-A421-B8426C67CC60}"/>
    <cellStyle name="Normal 2 7 2 6" xfId="2546" xr:uid="{00000000-0005-0000-0000-0000DC040000}"/>
    <cellStyle name="Normal 2 7 2 6 2" xfId="5818" xr:uid="{1D674A74-CA68-4F14-86A3-852BD78DBF62}"/>
    <cellStyle name="Normal 2 7 2 6 2 2" xfId="26112" xr:uid="{3916A2C1-F727-448F-9949-3BC53CBA4AF7}"/>
    <cellStyle name="Normal 2 7 2 6 2 3" xfId="15218" xr:uid="{475B378D-4802-46C9-8541-141DE8D7A611}"/>
    <cellStyle name="Normal 2 7 2 6 3" xfId="7671" xr:uid="{27D543AE-D1E2-4C6C-896C-88156F2BB6EC}"/>
    <cellStyle name="Normal 2 7 2 6 3 2" xfId="18051" xr:uid="{CB20DE0A-CCB4-4FEF-838F-66D5180AC852}"/>
    <cellStyle name="Normal 2 7 2 6 4" xfId="10504" xr:uid="{D2745FDC-32DE-435B-A069-D6CA0C79EB48}"/>
    <cellStyle name="Normal 2 7 2 6 4 2" xfId="20884" xr:uid="{9D7CF0B2-9F8D-42D6-8A93-0AA390D6A34A}"/>
    <cellStyle name="Normal 2 7 2 6 5" xfId="24541" xr:uid="{2F47A91F-BD5F-49D3-8DAE-B69289587EBE}"/>
    <cellStyle name="Normal 2 7 2 6 6" xfId="12934" xr:uid="{000E4F26-F5E8-4094-B174-BBE61AFB4D3B}"/>
    <cellStyle name="Normal 2 7 2 7" xfId="2240" xr:uid="{00000000-0005-0000-0000-0000D2040000}"/>
    <cellStyle name="Normal 2 7 2 7 2" xfId="7367" xr:uid="{5119E13D-4E0E-4D76-8686-5B4526C0C1C7}"/>
    <cellStyle name="Normal 2 7 2 7 2 2" xfId="17747" xr:uid="{FCBA4D9A-FBF7-413B-9350-E19F6DCDCF95}"/>
    <cellStyle name="Normal 2 7 2 7 3" xfId="10200" xr:uid="{29268BB4-8542-4ACA-8912-943E50217DC3}"/>
    <cellStyle name="Normal 2 7 2 7 3 2" xfId="20580" xr:uid="{EF86BB97-B758-4ECF-97B9-1B9AB3D18A92}"/>
    <cellStyle name="Normal 2 7 2 7 4" xfId="24474" xr:uid="{2995AD3E-C9A3-4DBC-B784-99DCCD2CE1FF}"/>
    <cellStyle name="Normal 2 7 2 7 5" xfId="14914" xr:uid="{E726648D-85AB-46CF-86E5-5E3FFD70D0FC}"/>
    <cellStyle name="Normal 2 7 2 8" xfId="3793" xr:uid="{CF4F2132-8A0C-43A3-AB68-C933D526D158}"/>
    <cellStyle name="Normal 2 7 2 8 2" xfId="8629" xr:uid="{5B1BB51F-279A-4AF4-B10A-FFDCE55D05F7}"/>
    <cellStyle name="Normal 2 7 2 8 2 2" xfId="19009" xr:uid="{8D5C05B3-37CC-436B-981B-569D3B6C4AFF}"/>
    <cellStyle name="Normal 2 7 2 8 3" xfId="11462" xr:uid="{A4089863-9C82-4C13-BBA9-39443F4DBAC3}"/>
    <cellStyle name="Normal 2 7 2 8 3 2" xfId="21842" xr:uid="{3FBA34BC-2463-474C-8466-B15DFC67BEB4}"/>
    <cellStyle name="Normal 2 7 2 8 4" xfId="16176" xr:uid="{A4FEF638-BB73-444C-A4F9-7A2B01095EAC}"/>
    <cellStyle name="Normal 2 7 2 9" xfId="5178" xr:uid="{E5D43967-6CEF-4691-8C42-561CDAC6057C}"/>
    <cellStyle name="Normal 2 7 2 9 2" xfId="14475" xr:uid="{99C5F3F4-F27D-484C-98C2-80557E391747}"/>
    <cellStyle name="Normal 2 7 3" xfId="829" xr:uid="{00000000-0005-0000-0000-0000E9040000}"/>
    <cellStyle name="Normal 2 7 3 10" xfId="9763" xr:uid="{B80564E9-6480-4D14-BCE7-7C080664B2B4}"/>
    <cellStyle name="Normal 2 7 3 10 2" xfId="20143" xr:uid="{556952A2-9939-4C12-B86B-39B9853E10B0}"/>
    <cellStyle name="Normal 2 7 3 11" xfId="25523" xr:uid="{234A48C0-02A8-44E1-B3E7-3323B0C7D3D2}"/>
    <cellStyle name="Normal 2 7 3 12" xfId="12575" xr:uid="{00020838-BBC7-41F8-BCA5-E57A9E4B56FE}"/>
    <cellStyle name="Normal 2 7 3 2" xfId="2754" xr:uid="{00000000-0005-0000-0000-0000DE040000}"/>
    <cellStyle name="Normal 2 7 3 2 2" xfId="3253" xr:uid="{00000000-0005-0000-0000-0000DF040000}"/>
    <cellStyle name="Normal 2 7 3 2 2 2" xfId="6311" xr:uid="{51EB6BFC-00E1-4ED8-B0FF-AB5DAADD7864}"/>
    <cellStyle name="Normal 2 7 3 2 2 2 2" xfId="28631" xr:uid="{7D93899E-8F71-4234-AB8C-7C54CC5863CC}"/>
    <cellStyle name="Normal 2 7 3 2 2 2 3" xfId="15880" xr:uid="{6E851EF1-83F0-43C0-8E48-F0C74D9CA53E}"/>
    <cellStyle name="Normal 2 7 3 2 2 3" xfId="8333" xr:uid="{0F84327D-3644-4CD7-BEDF-5CD88CF5F3C7}"/>
    <cellStyle name="Normal 2 7 3 2 2 3 2" xfId="18713" xr:uid="{3CEFA913-4086-4620-8FAE-29374E0926BB}"/>
    <cellStyle name="Normal 2 7 3 2 2 4" xfId="11166" xr:uid="{5DD1EFA7-030D-4944-B43B-A633D59FF435}"/>
    <cellStyle name="Normal 2 7 3 2 2 4 2" xfId="21546" xr:uid="{C0EFD3DF-1AD3-44C5-A3C0-412CBDBD60D2}"/>
    <cellStyle name="Normal 2 7 3 2 2 5" xfId="23551" xr:uid="{CE5A8228-E08C-48A3-9221-6D39D333AAE2}"/>
    <cellStyle name="Normal 2 7 3 2 2 6" xfId="13801" xr:uid="{8F3BFDAD-E95B-439F-AF44-3DD15009B399}"/>
    <cellStyle name="Normal 2 7 3 2 3" xfId="4316" xr:uid="{F0FA149B-8459-42D0-8CB6-1F65390FA2E6}"/>
    <cellStyle name="Normal 2 7 3 2 3 2" xfId="9088" xr:uid="{13EE7781-CB1A-48FF-8B60-CAD4EAC598A7}"/>
    <cellStyle name="Normal 2 7 3 2 3 2 2" xfId="29131" xr:uid="{68BB0749-92B9-49EC-89BD-AA5009509809}"/>
    <cellStyle name="Normal 2 7 3 2 3 2 3" xfId="19468" xr:uid="{6B2CA347-D3CE-4655-9B76-DF7270573970}"/>
    <cellStyle name="Normal 2 7 3 2 3 3" xfId="11921" xr:uid="{0AE48217-5F93-410B-827C-64764A3D87CE}"/>
    <cellStyle name="Normal 2 7 3 2 3 3 2" xfId="22301" xr:uid="{264AD89D-73AB-4AAD-874F-8B4282D5C1CF}"/>
    <cellStyle name="Normal 2 7 3 2 3 4" xfId="25533" xr:uid="{3DC2F328-4B81-425C-ABF4-704C59C8F081}"/>
    <cellStyle name="Normal 2 7 3 2 3 5" xfId="16635" xr:uid="{5BA5B6DA-B259-4A1D-A4F2-1E8888B6843A}"/>
    <cellStyle name="Normal 2 7 3 2 4" xfId="5972" xr:uid="{449DB9B6-AF5A-4D70-90FE-048BB77B6718}"/>
    <cellStyle name="Normal 2 7 3 2 4 2" xfId="27621" xr:uid="{511F04B6-3E27-4407-A4D8-8D70F34EFFF4}"/>
    <cellStyle name="Normal 2 7 3 2 4 3" xfId="15425" xr:uid="{6102C36C-5A29-4F8C-AB06-1B403F2FD649}"/>
    <cellStyle name="Normal 2 7 3 2 5" xfId="7878" xr:uid="{A229218C-02A5-47B0-AA7C-571FC337C148}"/>
    <cellStyle name="Normal 2 7 3 2 5 2" xfId="18258" xr:uid="{B84E5EFA-F2D4-4E1C-BD6A-A7951DD11C32}"/>
    <cellStyle name="Normal 2 7 3 2 6" xfId="10711" xr:uid="{E8EC6D97-24ED-43E3-8522-4A0D809F1DB6}"/>
    <cellStyle name="Normal 2 7 3 2 6 2" xfId="21091" xr:uid="{22073319-E475-4888-823F-028CED0905C3}"/>
    <cellStyle name="Normal 2 7 3 2 7" xfId="23711" xr:uid="{8BCE977C-02D7-4091-AC63-AB94B7E90B71}"/>
    <cellStyle name="Normal 2 7 3 2 8" xfId="13197" xr:uid="{F715D9B3-3B00-4753-ADC4-EEA5AFCB12BF}"/>
    <cellStyle name="Normal 2 7 3 3" xfId="3254" xr:uid="{00000000-0005-0000-0000-0000E0040000}"/>
    <cellStyle name="Normal 2 7 3 3 2" xfId="4495" xr:uid="{E44E24F4-11E3-4C63-B085-E40DE17F6EF7}"/>
    <cellStyle name="Normal 2 7 3 3 2 2" xfId="9267" xr:uid="{F607B122-C1DC-445F-8A88-5E4BE4912255}"/>
    <cellStyle name="Normal 2 7 3 3 2 2 2" xfId="29250" xr:uid="{50F3BC27-435C-4D98-8E31-8F9014CC22C4}"/>
    <cellStyle name="Normal 2 7 3 3 2 2 3" xfId="19647" xr:uid="{DFF9221F-6C54-433A-8154-CDBBD1F490E1}"/>
    <cellStyle name="Normal 2 7 3 3 2 3" xfId="12100" xr:uid="{2C3F255D-9EF4-41F8-B486-1B90CA5CE5DC}"/>
    <cellStyle name="Normal 2 7 3 3 2 3 2" xfId="22480" xr:uid="{6B6B44B1-77DA-4CC4-85E4-7343FE41ED86}"/>
    <cellStyle name="Normal 2 7 3 3 2 4" xfId="25585" xr:uid="{0618D42F-60BE-4BC9-A9C5-E2DD27C26C4E}"/>
    <cellStyle name="Normal 2 7 3 3 2 5" xfId="16814" xr:uid="{FD6B4A63-97D0-4A7C-9618-E0F47BC35482}"/>
    <cellStyle name="Normal 2 7 3 3 3" xfId="6312" xr:uid="{F7B8C740-69D5-45D4-B54F-8FF7F200BF30}"/>
    <cellStyle name="Normal 2 7 3 3 3 2" xfId="27028" xr:uid="{CF63DFF2-DF2D-42A9-9CB0-6897F9DAEC31}"/>
    <cellStyle name="Normal 2 7 3 3 3 3" xfId="15881" xr:uid="{8F12AE2C-93C4-4022-9E00-C55DC14BC030}"/>
    <cellStyle name="Normal 2 7 3 3 4" xfId="8334" xr:uid="{29056D99-3D36-4375-A602-B939E0A4C136}"/>
    <cellStyle name="Normal 2 7 3 3 4 2" xfId="18714" xr:uid="{37A61D48-0330-4E70-966F-C37E4E2BC657}"/>
    <cellStyle name="Normal 2 7 3 3 5" xfId="11167" xr:uid="{83932395-17B4-46E8-945E-51CB87C17AAA}"/>
    <cellStyle name="Normal 2 7 3 3 5 2" xfId="21547" xr:uid="{DDB4E08E-1B10-476A-8A94-73E0C7AA389E}"/>
    <cellStyle name="Normal 2 7 3 3 6" xfId="22992" xr:uid="{AA3E6471-6B09-49D6-A1FA-316B52C2DC9E}"/>
    <cellStyle name="Normal 2 7 3 3 7" xfId="13802" xr:uid="{9BA4A25F-A6CF-4C2A-834C-A66F837A42E3}"/>
    <cellStyle name="Normal 2 7 3 4" xfId="3252" xr:uid="{00000000-0005-0000-0000-0000E1040000}"/>
    <cellStyle name="Normal 2 7 3 4 2" xfId="6310" xr:uid="{952B3B49-6784-4F40-88F5-B4F972EA4693}"/>
    <cellStyle name="Normal 2 7 3 4 2 2" xfId="27914" xr:uid="{45FB4DDF-06EC-4EA8-A9DA-793E40797DBA}"/>
    <cellStyle name="Normal 2 7 3 4 2 3" xfId="15879" xr:uid="{EDEC2EC9-F75A-46B8-BD61-C2A06F311FD2}"/>
    <cellStyle name="Normal 2 7 3 4 3" xfId="8332" xr:uid="{F64895AA-6DC0-474D-BB42-ADCFC5A3F235}"/>
    <cellStyle name="Normal 2 7 3 4 3 2" xfId="18712" xr:uid="{C5D09A53-FC8F-4CBB-B471-31D3C50B273E}"/>
    <cellStyle name="Normal 2 7 3 4 4" xfId="11165" xr:uid="{13B95295-4270-4165-818B-1F05CFA39F6C}"/>
    <cellStyle name="Normal 2 7 3 4 4 2" xfId="21545" xr:uid="{DC6DCDA5-83C2-47D6-B40F-B441C545DE85}"/>
    <cellStyle name="Normal 2 7 3 4 5" xfId="25474" xr:uid="{628DC834-128B-46BA-AE94-946C6D07CD2C}"/>
    <cellStyle name="Normal 2 7 3 4 6" xfId="13800" xr:uid="{6D95D2C3-CFCA-4A68-848A-C0045636431B}"/>
    <cellStyle name="Normal 2 7 3 5" xfId="2589" xr:uid="{00000000-0005-0000-0000-0000E2040000}"/>
    <cellStyle name="Normal 2 7 3 5 2" xfId="5854" xr:uid="{6E5D7FC6-BC25-4F64-AB3B-18F95C472E62}"/>
    <cellStyle name="Normal 2 7 3 5 2 2" xfId="26540" xr:uid="{E929C846-2174-423E-BB86-4AA789DAD5AC}"/>
    <cellStyle name="Normal 2 7 3 5 2 3" xfId="15261" xr:uid="{E40C3F2D-C75D-4D37-AC44-D064C4E43DA4}"/>
    <cellStyle name="Normal 2 7 3 5 3" xfId="7714" xr:uid="{28919E85-E930-481E-A738-005C65D7CD08}"/>
    <cellStyle name="Normal 2 7 3 5 3 2" xfId="18094" xr:uid="{5EE22060-DB55-4D74-A870-5D7A5BC55274}"/>
    <cellStyle name="Normal 2 7 3 5 4" xfId="10547" xr:uid="{659A77B6-F830-4D39-A48E-6409F1F0594B}"/>
    <cellStyle name="Normal 2 7 3 5 4 2" xfId="20927" xr:uid="{5D7F621F-D49F-498F-9F7F-7378F1476F5E}"/>
    <cellStyle name="Normal 2 7 3 5 5" xfId="24547" xr:uid="{A5313C3F-96EE-4060-8783-66ECE116BCDA}"/>
    <cellStyle name="Normal 2 7 3 5 6" xfId="12977" xr:uid="{D7BC3DB9-57B9-4FA4-BDE3-AB038564B4B9}"/>
    <cellStyle name="Normal 2 7 3 6" xfId="2341" xr:uid="{00000000-0005-0000-0000-0000DD040000}"/>
    <cellStyle name="Normal 2 7 3 6 2" xfId="7468" xr:uid="{EB054676-16DD-4F99-B06F-880B10F30D6E}"/>
    <cellStyle name="Normal 2 7 3 6 2 2" xfId="17848" xr:uid="{5A3B8AB1-C0FD-4381-B1C0-759725456496}"/>
    <cellStyle name="Normal 2 7 3 6 3" xfId="10301" xr:uid="{59752E6B-2F9C-422B-A5CF-BF244108AB63}"/>
    <cellStyle name="Normal 2 7 3 6 3 2" xfId="20681" xr:uid="{EFC3C9AC-DD31-49D7-A76B-6630B741ADB7}"/>
    <cellStyle name="Normal 2 7 3 6 4" xfId="24342" xr:uid="{6C2B060D-7F3F-43EA-90DF-811375E8A8DA}"/>
    <cellStyle name="Normal 2 7 3 6 5" xfId="15015" xr:uid="{52151680-D1F4-47E0-B0B6-AC16A955DE7D}"/>
    <cellStyle name="Normal 2 7 3 7" xfId="3852" xr:uid="{59876A13-9C9B-4479-82D9-3B4487A30E85}"/>
    <cellStyle name="Normal 2 7 3 7 2" xfId="8685" xr:uid="{DAEF771C-46E2-4656-9534-C313BFDCC933}"/>
    <cellStyle name="Normal 2 7 3 7 2 2" xfId="19065" xr:uid="{A9F8AFBB-20CF-4D39-A663-20579B9E6A4C}"/>
    <cellStyle name="Normal 2 7 3 7 3" xfId="11518" xr:uid="{E53E25F0-554F-4C03-B995-6B4032C65344}"/>
    <cellStyle name="Normal 2 7 3 7 3 2" xfId="21898" xr:uid="{F2F52DF5-D904-4A85-8BA8-3EEEF873E7E4}"/>
    <cellStyle name="Normal 2 7 3 7 4" xfId="16232" xr:uid="{010B7F2A-24A7-459F-B56F-250D84FB8E56}"/>
    <cellStyle name="Normal 2 7 3 8" xfId="5180" xr:uid="{22912720-0D4C-46AF-8639-04244B5F8F4E}"/>
    <cellStyle name="Normal 2 7 3 8 2" xfId="14477" xr:uid="{448BDAA4-27CE-4B7A-8C21-14DB037BD217}"/>
    <cellStyle name="Normal 2 7 3 9" xfId="6930" xr:uid="{AACDEF32-BE4B-4B88-8424-71DD3D415B58}"/>
    <cellStyle name="Normal 2 7 3 9 2" xfId="17310" xr:uid="{060F623E-363F-4BD7-A35D-5DC56C34B0B3}"/>
    <cellStyle name="Normal 2 7 4" xfId="830" xr:uid="{00000000-0005-0000-0000-0000EA040000}"/>
    <cellStyle name="Normal 2 7 4 2" xfId="3255" xr:uid="{00000000-0005-0000-0000-0000E4040000}"/>
    <cellStyle name="Normal 2 7 4 2 2" xfId="6313" xr:uid="{71CEE823-4AD0-4944-A0A5-A0BF88293776}"/>
    <cellStyle name="Normal 2 7 4 2 2 2" xfId="27389" xr:uid="{CEE0CC8A-EEE2-4444-A522-E668DFDF64DE}"/>
    <cellStyle name="Normal 2 7 4 2 2 3" xfId="15882" xr:uid="{8ADAA1E4-6B32-495F-A7DE-CD304107210B}"/>
    <cellStyle name="Normal 2 7 4 2 3" xfId="8335" xr:uid="{8FC6695D-EC43-4BDE-93D5-305C82CFB52A}"/>
    <cellStyle name="Normal 2 7 4 2 3 2" xfId="18715" xr:uid="{95E66D1D-0F3B-4CC6-A376-6951F4876EF2}"/>
    <cellStyle name="Normal 2 7 4 2 4" xfId="11168" xr:uid="{5DF6F997-CD37-4F51-964E-33446D081265}"/>
    <cellStyle name="Normal 2 7 4 2 4 2" xfId="21548" xr:uid="{59983315-2332-4F8C-8208-D6E0014BC384}"/>
    <cellStyle name="Normal 2 7 4 2 5" xfId="25428" xr:uid="{D0E63B7D-5BC9-4688-B9CF-6746F6EEBEEF}"/>
    <cellStyle name="Normal 2 7 4 2 6" xfId="13803" xr:uid="{CD06FEB9-D84B-4249-912F-F1263917FFA9}"/>
    <cellStyle name="Normal 2 7 4 3" xfId="2751" xr:uid="{00000000-0005-0000-0000-0000E5040000}"/>
    <cellStyle name="Normal 2 7 4 3 2" xfId="5969" xr:uid="{145B2AC7-E138-4228-AF58-40C3AD233F72}"/>
    <cellStyle name="Normal 2 7 4 3 2 2" xfId="26516" xr:uid="{2A85577B-91D0-4CCF-98A7-397E250A4C3F}"/>
    <cellStyle name="Normal 2 7 4 3 2 3" xfId="15422" xr:uid="{848982D3-A451-47CB-8014-C2530F0784D8}"/>
    <cellStyle name="Normal 2 7 4 3 3" xfId="7875" xr:uid="{B71A9E4B-A303-4E37-BFF9-85C5EC5891C9}"/>
    <cellStyle name="Normal 2 7 4 3 3 2" xfId="18255" xr:uid="{228DDBD2-EFCA-4FF2-A944-A65244689CC1}"/>
    <cellStyle name="Normal 2 7 4 3 4" xfId="10708" xr:uid="{50A21E25-123A-4EC3-B4DC-ABCE8859B544}"/>
    <cellStyle name="Normal 2 7 4 3 4 2" xfId="21088" xr:uid="{8ED9BA2A-D7B1-4CF3-AFD0-84C83C86077C}"/>
    <cellStyle name="Normal 2 7 4 3 5" xfId="23977" xr:uid="{8EB8C2B8-786A-42D6-9143-5D4DFD9BFC73}"/>
    <cellStyle name="Normal 2 7 4 3 6" xfId="13194" xr:uid="{515F9088-1B79-40D4-8535-FE257CE33DE7}"/>
    <cellStyle name="Normal 2 7 4 4" xfId="4173" xr:uid="{8AC50F76-D3E6-41CF-9C06-029A048ABCE8}"/>
    <cellStyle name="Normal 2 7 4 4 2" xfId="8945" xr:uid="{772C9F48-4D58-4B83-A954-095A564A0D15}"/>
    <cellStyle name="Normal 2 7 4 4 2 2" xfId="19325" xr:uid="{F71795C8-7D43-4499-B687-6A053FA1DE38}"/>
    <cellStyle name="Normal 2 7 4 4 3" xfId="11778" xr:uid="{1638D4BF-F1C5-4F51-B1FC-B5BD54ABF90A}"/>
    <cellStyle name="Normal 2 7 4 4 3 2" xfId="22158" xr:uid="{AF0389C7-E3B2-4F45-870B-8DC1F1EEA5B3}"/>
    <cellStyle name="Normal 2 7 4 4 4" xfId="25048" xr:uid="{7CC9B72E-3642-44F3-AF24-C6D0606626FF}"/>
    <cellStyle name="Normal 2 7 4 4 5" xfId="16492" xr:uid="{8F2EC2B8-9FE6-40E7-A228-62ED530AC17F}"/>
    <cellStyle name="Normal 2 7 4 5" xfId="5181" xr:uid="{717DE2C8-2F2E-4098-81A0-E0FA74614B37}"/>
    <cellStyle name="Normal 2 7 4 5 2" xfId="14478" xr:uid="{E74B6E9E-DE02-443A-B853-CFDBE2F2BB9D}"/>
    <cellStyle name="Normal 2 7 4 6" xfId="6931" xr:uid="{3B77EAA3-7C6C-4770-9571-6AC26DFBFF32}"/>
    <cellStyle name="Normal 2 7 4 6 2" xfId="17311" xr:uid="{F461C47C-701C-47D3-BA57-45790E5533C4}"/>
    <cellStyle name="Normal 2 7 4 7" xfId="9764" xr:uid="{FB8127CE-A3A1-4439-98A8-ECC6B82A8295}"/>
    <cellStyle name="Normal 2 7 4 7 2" xfId="20144" xr:uid="{5AF0005F-F0E6-4D89-9C47-D2C9BB2CD303}"/>
    <cellStyle name="Normal 2 7 4 8" xfId="22993" xr:uid="{562F3934-A9DB-4292-8085-6013FA723BAD}"/>
    <cellStyle name="Normal 2 7 4 9" xfId="12733" xr:uid="{3125FADE-A930-44DF-8690-A3014C853D23}"/>
    <cellStyle name="Normal 2 7 5" xfId="3256" xr:uid="{00000000-0005-0000-0000-0000E6040000}"/>
    <cellStyle name="Normal 2 7 5 2" xfId="4496" xr:uid="{6B1E980C-131C-4198-B764-D6BE5D211DA5}"/>
    <cellStyle name="Normal 2 7 5 2 2" xfId="9268" xr:uid="{B7AAB0C6-24BF-4D46-9AA8-24A20F188FDA}"/>
    <cellStyle name="Normal 2 7 5 2 2 2" xfId="29251" xr:uid="{E4734FF7-FCA2-4419-9732-777445AC6B10}"/>
    <cellStyle name="Normal 2 7 5 2 2 3" xfId="19648" xr:uid="{AE84BA61-752F-4654-AE01-737BED40B691}"/>
    <cellStyle name="Normal 2 7 5 2 3" xfId="12101" xr:uid="{DB0328AF-7516-46F1-91E1-E91A6AB86926}"/>
    <cellStyle name="Normal 2 7 5 2 3 2" xfId="22481" xr:uid="{DFB245FF-558E-4727-AEC3-34DB84043612}"/>
    <cellStyle name="Normal 2 7 5 2 4" xfId="25418" xr:uid="{749BA87B-9475-4996-BE56-534F2E8B02B8}"/>
    <cellStyle name="Normal 2 7 5 2 5" xfId="16815" xr:uid="{C9A14064-E63B-40C9-A73D-AFE5C51F8BEF}"/>
    <cellStyle name="Normal 2 7 5 3" xfId="6314" xr:uid="{016DB043-5EF2-4057-AF73-300D6DBDEF75}"/>
    <cellStyle name="Normal 2 7 5 3 2" xfId="26475" xr:uid="{13D0BCA5-0E56-4BC8-9755-AC8E6E21A552}"/>
    <cellStyle name="Normal 2 7 5 3 3" xfId="15883" xr:uid="{B0344709-8316-48B7-9700-1B797A8C7642}"/>
    <cellStyle name="Normal 2 7 5 4" xfId="8336" xr:uid="{4DA050E3-2232-4805-BC13-40346E73E54B}"/>
    <cellStyle name="Normal 2 7 5 4 2" xfId="18716" xr:uid="{A976D288-5856-4ED8-804A-4ECF8534B765}"/>
    <cellStyle name="Normal 2 7 5 5" xfId="11169" xr:uid="{DA5D3750-153B-426B-9D39-B81E3AAF7F63}"/>
    <cellStyle name="Normal 2 7 5 5 2" xfId="21549" xr:uid="{0C6072E1-0399-40E2-BDF9-50D23FE32DFC}"/>
    <cellStyle name="Normal 2 7 5 6" xfId="24231" xr:uid="{8C853527-3A85-4D80-A47F-7032AA059977}"/>
    <cellStyle name="Normal 2 7 5 7" xfId="13804" xr:uid="{0838E1E9-5B0D-41A5-A8FD-58D14A45CBB8}"/>
    <cellStyle name="Normal 2 7 6" xfId="2914" xr:uid="{00000000-0005-0000-0000-0000E7040000}"/>
    <cellStyle name="Normal 2 7 6 2" xfId="6100" xr:uid="{A72DA3E3-628A-466B-B484-2AD061942FF4}"/>
    <cellStyle name="Normal 2 7 6 2 2" xfId="26187" xr:uid="{E3525FCE-0E8B-4363-86AA-5DB0CA30EAC7}"/>
    <cellStyle name="Normal 2 7 6 2 3" xfId="15578" xr:uid="{AD7A8575-854D-44EA-B785-2F1001A2A045}"/>
    <cellStyle name="Normal 2 7 6 3" xfId="8031" xr:uid="{8C399678-619D-4551-9E61-7E718BD25A05}"/>
    <cellStyle name="Normal 2 7 6 3 2" xfId="18411" xr:uid="{B105745C-B71D-49AF-A6E4-9531ED33804E}"/>
    <cellStyle name="Normal 2 7 6 4" xfId="10864" xr:uid="{A3744CBC-45DE-4DAA-BA85-096F6E9261F1}"/>
    <cellStyle name="Normal 2 7 6 4 2" xfId="21244" xr:uid="{E6A6B3B1-E09F-4A41-954C-56180BE9BB5F}"/>
    <cellStyle name="Normal 2 7 6 5" xfId="23487" xr:uid="{ED24D4F5-7011-4B51-BC0D-6F22A62E844E}"/>
    <cellStyle name="Normal 2 7 6 6" xfId="13431" xr:uid="{F9DC699A-8F1C-4AE1-9057-A1937D783382}"/>
    <cellStyle name="Normal 2 7 7" xfId="2486" xr:uid="{00000000-0005-0000-0000-0000E8040000}"/>
    <cellStyle name="Normal 2 7 7 2" xfId="5771" xr:uid="{AC1B6218-AD1E-4FB2-B01B-3690B7A69759}"/>
    <cellStyle name="Normal 2 7 7 2 2" xfId="28750" xr:uid="{00B60B50-D380-4FF6-9C2A-D02F7AC372E8}"/>
    <cellStyle name="Normal 2 7 7 2 3" xfId="15158" xr:uid="{397FE296-624B-4C47-90C5-13988B62CA4A}"/>
    <cellStyle name="Normal 2 7 7 3" xfId="7611" xr:uid="{B75D5F0E-2123-44E6-AED0-AF402A568DD1}"/>
    <cellStyle name="Normal 2 7 7 3 2" xfId="17991" xr:uid="{562B3F72-ACAA-49FA-986D-18354E0EAC7E}"/>
    <cellStyle name="Normal 2 7 7 4" xfId="10444" xr:uid="{44FF3E11-BB54-432F-9989-F88AFDD01007}"/>
    <cellStyle name="Normal 2 7 7 4 2" xfId="20824" xr:uid="{DEBB59F7-4C48-408A-BD45-419079E7F30B}"/>
    <cellStyle name="Normal 2 7 7 5" xfId="23356" xr:uid="{09A29A52-3B42-4616-92F6-5CBC0EA39103}"/>
    <cellStyle name="Normal 2 7 7 6" xfId="12874" xr:uid="{CA745FC1-03D0-438C-BF2F-B04F366ACD19}"/>
    <cellStyle name="Normal 2 7 8" xfId="2180" xr:uid="{00000000-0005-0000-0000-0000D1040000}"/>
    <cellStyle name="Normal 2 7 8 2" xfId="7307" xr:uid="{0830F5DD-6D21-49F4-A9B3-604959D8120F}"/>
    <cellStyle name="Normal 2 7 8 2 2" xfId="17687" xr:uid="{29EDD52C-37AD-477B-AFB3-3D788AE07F90}"/>
    <cellStyle name="Normal 2 7 8 3" xfId="10140" xr:uid="{DB91861C-0F9C-4892-A88B-7DBA1139476D}"/>
    <cellStyle name="Normal 2 7 8 3 2" xfId="20520" xr:uid="{00B74FED-9925-4107-AD01-E9A8F8C22E98}"/>
    <cellStyle name="Normal 2 7 8 4" xfId="24851" xr:uid="{9F222FCF-80AD-4A76-8591-13E84C4F1B1E}"/>
    <cellStyle name="Normal 2 7 8 5" xfId="14854" xr:uid="{55F52EA5-B516-4C11-A49F-8421E51557FF}"/>
    <cellStyle name="Normal 2 7 9" xfId="3951" xr:uid="{A6386ADA-3287-4373-839E-4D0FB01F6C53}"/>
    <cellStyle name="Normal 2 7 9 2" xfId="8783" xr:uid="{99D06A28-198A-451C-9CC5-BBFF21DD87E2}"/>
    <cellStyle name="Normal 2 7 9 2 2" xfId="19163" xr:uid="{3775A87A-2918-4CCC-82B1-39DC7F69925D}"/>
    <cellStyle name="Normal 2 7 9 3" xfId="11616" xr:uid="{C785F9A9-9F97-4EFB-9C31-10DEE8DC4130}"/>
    <cellStyle name="Normal 2 7 9 3 2" xfId="21996" xr:uid="{C92B6D30-0CB7-48C0-AFA2-0393924E08D1}"/>
    <cellStyle name="Normal 2 7 9 4" xfId="16330" xr:uid="{20C1B482-BFD0-465A-8590-E53314C7EF9A}"/>
    <cellStyle name="Normal 2 8" xfId="831" xr:uid="{00000000-0005-0000-0000-0000EB040000}"/>
    <cellStyle name="Normal 2 8 10" xfId="5182" xr:uid="{40380ED7-DDE8-4CE3-82C0-99469D30D652}"/>
    <cellStyle name="Normal 2 8 10 2" xfId="14479" xr:uid="{E1EB6AAD-E630-4183-B6FD-218D1F36B279}"/>
    <cellStyle name="Normal 2 8 11" xfId="6932" xr:uid="{4E51C6D5-27D3-44AA-BAF2-C86DDDAF7446}"/>
    <cellStyle name="Normal 2 8 11 2" xfId="17312" xr:uid="{837D9E52-6906-4D0D-8672-AB683F7730B4}"/>
    <cellStyle name="Normal 2 8 12" xfId="9765" xr:uid="{A749656F-3C03-463C-BB9D-2A573B397E89}"/>
    <cellStyle name="Normal 2 8 12 2" xfId="20145" xr:uid="{C8F920DA-218B-44F4-8186-69E8299B7674}"/>
    <cellStyle name="Normal 2 8 13" xfId="24145" xr:uid="{0963CDEC-E371-42BB-9422-ACE52BBA0CF3}"/>
    <cellStyle name="Normal 2 8 14" xfId="12446" xr:uid="{A31E1099-78CC-4B71-A141-F56A2524A61E}"/>
    <cellStyle name="Normal 2 8 2" xfId="832" xr:uid="{00000000-0005-0000-0000-0000EC040000}"/>
    <cellStyle name="Normal 2 8 2 10" xfId="9766" xr:uid="{4D9DFE05-B631-403C-BCF3-EF6C419A7C37}"/>
    <cellStyle name="Normal 2 8 2 10 2" xfId="20146" xr:uid="{0277E97B-E62E-427C-BF5C-3E79B155C3BF}"/>
    <cellStyle name="Normal 2 8 2 11" xfId="22934" xr:uid="{A9E5B6A5-7BA3-4B67-B5F4-6B9016B71202}"/>
    <cellStyle name="Normal 2 8 2 12" xfId="12576" xr:uid="{9AA20E7D-A7C9-4928-BD7B-329E347E1DF8}"/>
    <cellStyle name="Normal 2 8 2 2" xfId="833" xr:uid="{00000000-0005-0000-0000-0000ED040000}"/>
    <cellStyle name="Normal 2 8 2 2 2" xfId="3258" xr:uid="{00000000-0005-0000-0000-0000EC040000}"/>
    <cellStyle name="Normal 2 8 2 2 2 2" xfId="6316" xr:uid="{E8CEFCD8-20B3-4E94-9B5B-50A8F801EC89}"/>
    <cellStyle name="Normal 2 8 2 2 2 2 2" xfId="28451" xr:uid="{9B2527F5-BBB3-4B72-A313-3D4FC3D3FC8C}"/>
    <cellStyle name="Normal 2 8 2 2 2 2 3" xfId="28091" xr:uid="{550DFAE7-40CC-4013-9279-7A91D3B432AF}"/>
    <cellStyle name="Normal 2 8 2 2 2 2 4" xfId="15885" xr:uid="{A5BAF042-E853-4939-BD0A-B23D58C90756}"/>
    <cellStyle name="Normal 2 8 2 2 2 3" xfId="8338" xr:uid="{E29A79B0-B795-4C94-814D-9A47992D2E01}"/>
    <cellStyle name="Normal 2 8 2 2 2 3 2" xfId="28890" xr:uid="{90C5D1D6-906A-4005-92B0-64FAE9DF8EF7}"/>
    <cellStyle name="Normal 2 8 2 2 2 3 3" xfId="18718" xr:uid="{C0CF3DCE-97A0-498E-B04F-FBE73C34FEA1}"/>
    <cellStyle name="Normal 2 8 2 2 2 4" xfId="11171" xr:uid="{C6533BE9-E499-41F1-BEC4-3AA5F4A737A6}"/>
    <cellStyle name="Normal 2 8 2 2 2 4 2" xfId="21551" xr:uid="{979617F4-9BC4-4068-AF89-9D803C9B722D}"/>
    <cellStyle name="Normal 2 8 2 2 2 5" xfId="23677" xr:uid="{F7A09A72-CE90-45E7-A8FB-448103B44903}"/>
    <cellStyle name="Normal 2 8 2 2 2 6" xfId="13806" xr:uid="{9A71CDC9-C58C-47F5-8EB7-FCF081FA00A5}"/>
    <cellStyle name="Normal 2 8 2 2 3" xfId="4318" xr:uid="{00641515-B8EE-4462-A5E1-92E8AD68B412}"/>
    <cellStyle name="Normal 2 8 2 2 3 2" xfId="9090" xr:uid="{E5787134-1742-4497-B391-2B38C5521001}"/>
    <cellStyle name="Normal 2 8 2 2 3 2 2" xfId="29133" xr:uid="{60591CF2-D428-4AF2-BB3D-111D24C78CB3}"/>
    <cellStyle name="Normal 2 8 2 2 3 2 3" xfId="19470" xr:uid="{D12FADAD-F941-49B0-A161-CFAB573B85AA}"/>
    <cellStyle name="Normal 2 8 2 2 3 3" xfId="11923" xr:uid="{E4C4019B-05FA-4C55-A2FF-B1FA27230812}"/>
    <cellStyle name="Normal 2 8 2 2 3 3 2" xfId="22303" xr:uid="{AA4D6692-15F2-4F6C-B9B3-B232C24BA114}"/>
    <cellStyle name="Normal 2 8 2 2 3 4" xfId="24489" xr:uid="{31D545F0-70D4-4D94-9FC6-A6B195271AF7}"/>
    <cellStyle name="Normal 2 8 2 2 3 5" xfId="16637" xr:uid="{59F603B3-032B-46B7-BB26-026DED68F117}"/>
    <cellStyle name="Normal 2 8 2 2 4" xfId="5184" xr:uid="{3CFE1E7C-2C46-4B24-A72F-B89B6CD06028}"/>
    <cellStyle name="Normal 2 8 2 2 4 2" xfId="28349" xr:uid="{60632920-281C-46EA-AC97-42678D7DB885}"/>
    <cellStyle name="Normal 2 8 2 2 4 3" xfId="14481" xr:uid="{51350F7B-30E1-4F4E-891E-CAB00AFBC1F8}"/>
    <cellStyle name="Normal 2 8 2 2 5" xfId="6934" xr:uid="{35DC256B-D160-4416-83A4-3BD5F907605A}"/>
    <cellStyle name="Normal 2 8 2 2 5 2" xfId="17314" xr:uid="{125BA631-0382-4A16-9B52-79AC361B8BE7}"/>
    <cellStyle name="Normal 2 8 2 2 6" xfId="9767" xr:uid="{6F07800B-1F18-4E12-8ADD-86321C659FBE}"/>
    <cellStyle name="Normal 2 8 2 2 6 2" xfId="20147" xr:uid="{74537F53-6B31-44FB-ABF9-7042343A8374}"/>
    <cellStyle name="Normal 2 8 2 2 7" xfId="24600" xr:uid="{4354B5C0-2B0E-4A08-A5F4-F2F6E931B73C}"/>
    <cellStyle name="Normal 2 8 2 2 8" xfId="13199" xr:uid="{0A02F550-76AE-4963-938D-99C871307A70}"/>
    <cellStyle name="Normal 2 8 2 3" xfId="3259" xr:uid="{00000000-0005-0000-0000-0000ED040000}"/>
    <cellStyle name="Normal 2 8 2 3 2" xfId="4497" xr:uid="{0BBF4EAF-2EEB-4640-BA38-DBDFC058B749}"/>
    <cellStyle name="Normal 2 8 2 3 2 2" xfId="9269" xr:uid="{48BFEDD3-7392-4C4A-B002-66AD38724562}"/>
    <cellStyle name="Normal 2 8 2 3 2 2 2" xfId="29252" xr:uid="{238C0550-505F-490B-9C2D-23264E218DA0}"/>
    <cellStyle name="Normal 2 8 2 3 2 2 3" xfId="19649" xr:uid="{9EA528C0-22A5-49DE-8E75-D6F59A2F526C}"/>
    <cellStyle name="Normal 2 8 2 3 2 3" xfId="12102" xr:uid="{1F1673D3-C7B3-4070-944F-11A3F491560D}"/>
    <cellStyle name="Normal 2 8 2 3 2 3 2" xfId="22482" xr:uid="{4EC5530C-B788-49D1-B8AD-24172D3E9448}"/>
    <cellStyle name="Normal 2 8 2 3 2 4" xfId="25715" xr:uid="{23044FBC-8E1B-4EE7-B299-D46361B75083}"/>
    <cellStyle name="Normal 2 8 2 3 2 5" xfId="16816" xr:uid="{F64422A4-F1AB-4878-BBE9-CCF2850EC9DB}"/>
    <cellStyle name="Normal 2 8 2 3 3" xfId="6317" xr:uid="{70319F9C-8C6C-4280-B5A7-FA70D7D4E8EC}"/>
    <cellStyle name="Normal 2 8 2 3 3 2" xfId="27175" xr:uid="{944CDA04-5C80-4EA1-80A7-A40B22BF04C9}"/>
    <cellStyle name="Normal 2 8 2 3 3 3" xfId="15886" xr:uid="{2E65C6E6-7705-4581-B6DB-48A3329BC3F3}"/>
    <cellStyle name="Normal 2 8 2 3 4" xfId="8339" xr:uid="{89F6381F-D0A9-48DA-84B5-04BBD4FA5670}"/>
    <cellStyle name="Normal 2 8 2 3 4 2" xfId="18719" xr:uid="{8F0AFD53-0182-4B64-897F-CD52C1FD9A88}"/>
    <cellStyle name="Normal 2 8 2 3 5" xfId="11172" xr:uid="{E4AD119B-BB10-43C1-AED6-D358178586EF}"/>
    <cellStyle name="Normal 2 8 2 3 5 2" xfId="21552" xr:uid="{7A6F2011-0DC7-41B4-858C-64B84CC192DA}"/>
    <cellStyle name="Normal 2 8 2 3 6" xfId="22833" xr:uid="{8923D2E7-2DA7-4CCF-A63E-0536F14CB31F}"/>
    <cellStyle name="Normal 2 8 2 3 7" xfId="13807" xr:uid="{B28A44E3-FA3B-4166-B3F5-6786840ACCA1}"/>
    <cellStyle name="Normal 2 8 2 4" xfId="3257" xr:uid="{00000000-0005-0000-0000-0000EE040000}"/>
    <cellStyle name="Normal 2 8 2 4 2" xfId="6315" xr:uid="{968A0815-396A-4C1F-ACF4-0899CC97A8BE}"/>
    <cellStyle name="Normal 2 8 2 4 2 2" xfId="27078" xr:uid="{169A6153-9C29-40DB-B39A-F4DDE627EFA0}"/>
    <cellStyle name="Normal 2 8 2 4 2 3" xfId="15884" xr:uid="{2870D56E-C8E3-4B29-9892-B687B606CDEA}"/>
    <cellStyle name="Normal 2 8 2 4 3" xfId="8337" xr:uid="{2F49353E-3D79-4C99-AD1D-F70CD5D1E16D}"/>
    <cellStyle name="Normal 2 8 2 4 3 2" xfId="18717" xr:uid="{CC2B2CAA-02A0-48A3-92AE-8DBF048D4E88}"/>
    <cellStyle name="Normal 2 8 2 4 4" xfId="11170" xr:uid="{FC40FFB0-4FEC-4115-AB03-33E0128807DE}"/>
    <cellStyle name="Normal 2 8 2 4 4 2" xfId="21550" xr:uid="{5A6FD68D-ABDC-4917-A965-2A7AF6BA2198}"/>
    <cellStyle name="Normal 2 8 2 4 5" xfId="24520" xr:uid="{147CC830-D3CD-4478-90B8-BCC4D363D848}"/>
    <cellStyle name="Normal 2 8 2 4 6" xfId="13805" xr:uid="{D4E5B640-704A-427D-86D2-AE67A1DDF6F9}"/>
    <cellStyle name="Normal 2 8 2 5" xfId="2520" xr:uid="{00000000-0005-0000-0000-0000EF040000}"/>
    <cellStyle name="Normal 2 8 2 5 2" xfId="5797" xr:uid="{47DCC92F-54E9-4911-AC1D-47F2B7FB5C2F}"/>
    <cellStyle name="Normal 2 8 2 5 2 2" xfId="26991" xr:uid="{4D34E770-5F98-4A6F-9C61-581E4CC543E3}"/>
    <cellStyle name="Normal 2 8 2 5 2 3" xfId="15192" xr:uid="{FDD16847-3A23-4F2B-93C4-65D91B7D4AE2}"/>
    <cellStyle name="Normal 2 8 2 5 3" xfId="7645" xr:uid="{1EF7B022-A18D-4AB6-A3C4-D739248B73E8}"/>
    <cellStyle name="Normal 2 8 2 5 3 2" xfId="18025" xr:uid="{3E320686-9FFB-4CD3-BCAA-76D0D9A5627A}"/>
    <cellStyle name="Normal 2 8 2 5 4" xfId="10478" xr:uid="{AFB5CAA6-E1B0-4B42-960C-3E43FD85A6FF}"/>
    <cellStyle name="Normal 2 8 2 5 4 2" xfId="20858" xr:uid="{BA75980F-6F1F-4861-85F6-25FEDA469C6F}"/>
    <cellStyle name="Normal 2 8 2 5 5" xfId="22803" xr:uid="{8C5AB9D4-325C-4C09-8367-86F84CBEDFC1}"/>
    <cellStyle name="Normal 2 8 2 5 6" xfId="12908" xr:uid="{F3AC945C-F83D-4E22-AA51-69CA9A117B98}"/>
    <cellStyle name="Normal 2 8 2 6" xfId="2342" xr:uid="{00000000-0005-0000-0000-0000EA040000}"/>
    <cellStyle name="Normal 2 8 2 6 2" xfId="7469" xr:uid="{F25297D3-D501-42A1-AA59-8886F1FEEAF3}"/>
    <cellStyle name="Normal 2 8 2 6 2 2" xfId="17849" xr:uid="{D677E904-4008-48A5-A7F7-B9A14DAA6580}"/>
    <cellStyle name="Normal 2 8 2 6 3" xfId="10302" xr:uid="{DC3DB0BA-F8F6-4476-B45D-AD550463A2F8}"/>
    <cellStyle name="Normal 2 8 2 6 3 2" xfId="20682" xr:uid="{F69C4960-EE6C-4465-B5B3-0F5FFFD2313C}"/>
    <cellStyle name="Normal 2 8 2 6 4" xfId="23142" xr:uid="{2E10A497-7F6A-4EC1-9EF8-2439084B8E12}"/>
    <cellStyle name="Normal 2 8 2 6 5" xfId="15016" xr:uid="{8B4776D4-7302-426E-94DD-26E671A43624}"/>
    <cellStyle name="Normal 2 8 2 7" xfId="3853" xr:uid="{B99E1F2C-77D1-436B-A020-A22F5F81BD72}"/>
    <cellStyle name="Normal 2 8 2 7 2" xfId="8686" xr:uid="{362A60B7-29E5-4E02-8394-414C56F97128}"/>
    <cellStyle name="Normal 2 8 2 7 2 2" xfId="19066" xr:uid="{A296323F-529D-4171-83EA-E9E750DE7ADD}"/>
    <cellStyle name="Normal 2 8 2 7 3" xfId="11519" xr:uid="{13CF40C2-23CF-4CF9-80AF-FEDE8F52F4E6}"/>
    <cellStyle name="Normal 2 8 2 7 3 2" xfId="21899" xr:uid="{EED8F838-167F-4C79-89E3-CA02AA7F75C9}"/>
    <cellStyle name="Normal 2 8 2 7 4" xfId="16233" xr:uid="{9B383E1C-F202-4249-AA30-5F4039972BD6}"/>
    <cellStyle name="Normal 2 8 2 8" xfId="5183" xr:uid="{9A79AB6A-5F15-47BD-854C-4704EA6A1DF5}"/>
    <cellStyle name="Normal 2 8 2 8 2" xfId="14480" xr:uid="{9EC2CC00-3494-48C2-A9A9-E28A61A3C528}"/>
    <cellStyle name="Normal 2 8 2 9" xfId="6933" xr:uid="{64F0A1D1-B9AC-43C0-A9B9-60617BD5F23A}"/>
    <cellStyle name="Normal 2 8 2 9 2" xfId="17313" xr:uid="{1BB0B183-2132-4C6F-B5A4-5DB449444F25}"/>
    <cellStyle name="Normal 2 8 3" xfId="834" xr:uid="{00000000-0005-0000-0000-0000EE040000}"/>
    <cellStyle name="Normal 2 8 3 10" xfId="25380" xr:uid="{17E62A56-8EBA-4252-82CC-1F7F66844708}"/>
    <cellStyle name="Normal 2 8 3 11" xfId="12734" xr:uid="{7AC5C086-4CD1-43AF-AB6F-2B1CB78A380D}"/>
    <cellStyle name="Normal 2 8 3 2" xfId="2755" xr:uid="{00000000-0005-0000-0000-0000F1040000}"/>
    <cellStyle name="Normal 2 8 3 2 2" xfId="3261" xr:uid="{00000000-0005-0000-0000-0000F2040000}"/>
    <cellStyle name="Normal 2 8 3 2 2 2" xfId="6319" xr:uid="{BD9D0536-3699-40B6-98E2-EBDCDE845069}"/>
    <cellStyle name="Normal 2 8 3 2 2 2 2" xfId="28183" xr:uid="{3D61B14B-CE7E-4248-A4BA-EDB3E926A8F3}"/>
    <cellStyle name="Normal 2 8 3 2 2 2 3" xfId="15888" xr:uid="{D474407B-F78D-432C-9CED-E3E72F989BBC}"/>
    <cellStyle name="Normal 2 8 3 2 2 3" xfId="8341" xr:uid="{E09CD465-5962-475E-9310-F67B4BA857B8}"/>
    <cellStyle name="Normal 2 8 3 2 2 3 2" xfId="18721" xr:uid="{33F267E9-C350-475A-A4EB-1FC086DF9A10}"/>
    <cellStyle name="Normal 2 8 3 2 2 4" xfId="11174" xr:uid="{30F924E3-F7AF-46C5-A6F8-FC91ED43DBF6}"/>
    <cellStyle name="Normal 2 8 3 2 2 4 2" xfId="21554" xr:uid="{5D81271B-7FBC-40B0-AFF4-8821475572AF}"/>
    <cellStyle name="Normal 2 8 3 2 2 5" xfId="24308" xr:uid="{71376A80-8FAD-4364-968E-982EA9EED0E1}"/>
    <cellStyle name="Normal 2 8 3 2 2 6" xfId="13809" xr:uid="{E05E4D94-3931-46D8-8FC2-EA60D07A61D9}"/>
    <cellStyle name="Normal 2 8 3 2 3" xfId="4319" xr:uid="{D25E4437-4EA4-45F0-9EE5-3638C42BF349}"/>
    <cellStyle name="Normal 2 8 3 2 3 2" xfId="9091" xr:uid="{D69750B2-0EEE-483F-8EF6-9527410F7451}"/>
    <cellStyle name="Normal 2 8 3 2 3 2 2" xfId="29134" xr:uid="{F0AEA303-C52B-4222-8F9D-1F49270C7021}"/>
    <cellStyle name="Normal 2 8 3 2 3 2 3" xfId="19471" xr:uid="{83DD875B-4FE6-4C30-9638-308A9D584DA6}"/>
    <cellStyle name="Normal 2 8 3 2 3 3" xfId="11924" xr:uid="{D6C02531-49AF-4900-8FE3-26F387CE2252}"/>
    <cellStyle name="Normal 2 8 3 2 3 3 2" xfId="22304" xr:uid="{10370E83-08B0-4273-B3A8-E4754264DC3C}"/>
    <cellStyle name="Normal 2 8 3 2 3 4" xfId="23089" xr:uid="{9440B033-98C1-4D25-BC1D-B1882C4FF38B}"/>
    <cellStyle name="Normal 2 8 3 2 3 5" xfId="16638" xr:uid="{B8AB671E-A73C-4504-A03D-D60071FC3531}"/>
    <cellStyle name="Normal 2 8 3 2 4" xfId="5973" xr:uid="{3BB15D85-FDB9-45F7-9409-52962EA45647}"/>
    <cellStyle name="Normal 2 8 3 2 4 2" xfId="27166" xr:uid="{5303FDA9-5ADF-4827-A7AF-96E24920E174}"/>
    <cellStyle name="Normal 2 8 3 2 4 3" xfId="15426" xr:uid="{41CF9545-43B1-47D9-A01C-B25CC5567E38}"/>
    <cellStyle name="Normal 2 8 3 2 5" xfId="7879" xr:uid="{EABEFE2C-BFCA-49C6-A627-85CFB20F1B17}"/>
    <cellStyle name="Normal 2 8 3 2 5 2" xfId="18259" xr:uid="{ED132D4B-2A6F-489F-AFA3-258F5D08FE52}"/>
    <cellStyle name="Normal 2 8 3 2 6" xfId="10712" xr:uid="{4F852A99-764E-45D0-9E91-B7C10AB77553}"/>
    <cellStyle name="Normal 2 8 3 2 6 2" xfId="21092" xr:uid="{BB8E2CBC-5234-4425-B63F-C0213B1BFD16}"/>
    <cellStyle name="Normal 2 8 3 2 7" xfId="22792" xr:uid="{59CB398D-CA33-4225-9761-66A39892865A}"/>
    <cellStyle name="Normal 2 8 3 2 8" xfId="13200" xr:uid="{159B5130-3221-4602-A1C2-C3A0E6216CA5}"/>
    <cellStyle name="Normal 2 8 3 3" xfId="3262" xr:uid="{00000000-0005-0000-0000-0000F3040000}"/>
    <cellStyle name="Normal 2 8 3 3 2" xfId="4498" xr:uid="{3EA06542-8B36-463A-8E1E-CC73CF39FB59}"/>
    <cellStyle name="Normal 2 8 3 3 2 2" xfId="9270" xr:uid="{CC554882-7403-4872-B9D3-30DD53E78D1A}"/>
    <cellStyle name="Normal 2 8 3 3 2 2 2" xfId="29253" xr:uid="{84DF408D-0CED-42F5-962F-7651692141DE}"/>
    <cellStyle name="Normal 2 8 3 3 2 2 3" xfId="19650" xr:uid="{31758A29-DC95-462A-B632-3B363553A416}"/>
    <cellStyle name="Normal 2 8 3 3 2 3" xfId="12103" xr:uid="{9E3EE59A-0169-4C8D-9C7D-BD05A70F4E78}"/>
    <cellStyle name="Normal 2 8 3 3 2 3 2" xfId="22483" xr:uid="{6B4E2281-DEF4-4690-A99A-075310AB67A0}"/>
    <cellStyle name="Normal 2 8 3 3 2 4" xfId="23942" xr:uid="{A24C8BCD-CA8C-4BDF-B9CD-D0461D22C827}"/>
    <cellStyle name="Normal 2 8 3 3 2 5" xfId="16817" xr:uid="{74422C01-685B-4355-AAEA-AF1C6B3E7D79}"/>
    <cellStyle name="Normal 2 8 3 3 3" xfId="6320" xr:uid="{279D0E37-90D2-4222-9285-6030E28A6DF6}"/>
    <cellStyle name="Normal 2 8 3 3 3 2" xfId="27666" xr:uid="{6FB621B3-9AD1-4BB6-8F80-C57F0EE981D3}"/>
    <cellStyle name="Normal 2 8 3 3 3 3" xfId="15889" xr:uid="{CB285C85-0806-410C-B223-4962D476FEC6}"/>
    <cellStyle name="Normal 2 8 3 3 4" xfId="8342" xr:uid="{3FD44BF7-A114-4295-8619-ECA18BD88F96}"/>
    <cellStyle name="Normal 2 8 3 3 4 2" xfId="18722" xr:uid="{7D706125-C714-41D5-8B57-9266C8E5E41D}"/>
    <cellStyle name="Normal 2 8 3 3 5" xfId="11175" xr:uid="{3FCC255D-4B84-44AD-9636-A3A2B72B6B99}"/>
    <cellStyle name="Normal 2 8 3 3 5 2" xfId="21555" xr:uid="{572DC6E6-8985-4FD9-AC2A-016B7FFE0041}"/>
    <cellStyle name="Normal 2 8 3 3 6" xfId="22845" xr:uid="{2BB0CEB5-1638-407D-92A5-AF6A231A7822}"/>
    <cellStyle name="Normal 2 8 3 3 7" xfId="13810" xr:uid="{9296A94C-12A0-42CC-BB7A-168FD37B53E6}"/>
    <cellStyle name="Normal 2 8 3 4" xfId="3260" xr:uid="{00000000-0005-0000-0000-0000F4040000}"/>
    <cellStyle name="Normal 2 8 3 4 2" xfId="6318" xr:uid="{14919506-F606-461B-B41D-72C7D86A95BD}"/>
    <cellStyle name="Normal 2 8 3 4 2 2" xfId="27071" xr:uid="{76F5C591-49A1-4806-9F92-9DB76AB64083}"/>
    <cellStyle name="Normal 2 8 3 4 2 3" xfId="15887" xr:uid="{016EB0A9-4FE7-4904-93A8-9D4FD346A065}"/>
    <cellStyle name="Normal 2 8 3 4 3" xfId="8340" xr:uid="{84E0DE4A-7166-4129-84FC-03A751374921}"/>
    <cellStyle name="Normal 2 8 3 4 3 2" xfId="18720" xr:uid="{1BFCEABB-CA3D-43AE-9144-A7C7BBD81D2A}"/>
    <cellStyle name="Normal 2 8 3 4 4" xfId="11173" xr:uid="{FDCB34B3-A7C8-410F-8351-51348C246EC1}"/>
    <cellStyle name="Normal 2 8 3 4 4 2" xfId="21553" xr:uid="{42CFB193-07F8-4960-A351-EE292CD41811}"/>
    <cellStyle name="Normal 2 8 3 4 5" xfId="25200" xr:uid="{48EE267E-D509-48D9-8E1E-EB7D4D2017E6}"/>
    <cellStyle name="Normal 2 8 3 4 6" xfId="13808" xr:uid="{05B8532D-B56A-489B-98BE-3669A7F17100}"/>
    <cellStyle name="Normal 2 8 3 5" xfId="2623" xr:uid="{00000000-0005-0000-0000-0000F5040000}"/>
    <cellStyle name="Normal 2 8 3 5 2" xfId="5885" xr:uid="{9A8A9323-7AE6-40BB-B754-36EC30028BE6}"/>
    <cellStyle name="Normal 2 8 3 5 2 2" xfId="26156" xr:uid="{A20DC687-5F32-4034-8A17-2601DBC372EB}"/>
    <cellStyle name="Normal 2 8 3 5 2 3" xfId="15295" xr:uid="{990C1D93-C515-4F0D-8131-322B43F7B8CC}"/>
    <cellStyle name="Normal 2 8 3 5 3" xfId="7748" xr:uid="{454114AE-7AEB-49B9-B36B-768C7BCF914E}"/>
    <cellStyle name="Normal 2 8 3 5 3 2" xfId="18128" xr:uid="{71E1F9B9-4024-488D-A226-945B9AB0FA01}"/>
    <cellStyle name="Normal 2 8 3 5 4" xfId="10581" xr:uid="{2B3C5ECB-70C4-4606-9DDC-843CAAA98B1F}"/>
    <cellStyle name="Normal 2 8 3 5 4 2" xfId="20961" xr:uid="{3697A04A-1C78-41C6-8177-74F6DB38E2E7}"/>
    <cellStyle name="Normal 2 8 3 5 5" xfId="23262" xr:uid="{86FB51D7-8590-48B1-BFEC-304D10C56C6C}"/>
    <cellStyle name="Normal 2 8 3 5 6" xfId="13011" xr:uid="{CB326828-C6BC-4D99-8C3E-6149D0EE0BC5}"/>
    <cellStyle name="Normal 2 8 3 6" xfId="4174" xr:uid="{2BF2C53F-CF90-4E79-B6F1-AA1C6B49B262}"/>
    <cellStyle name="Normal 2 8 3 6 2" xfId="8946" xr:uid="{CC1D5B72-12BC-49AE-8051-9F414A0754E5}"/>
    <cellStyle name="Normal 2 8 3 6 2 2" xfId="19326" xr:uid="{11F599AC-CEF8-443B-94B9-0D10200E6597}"/>
    <cellStyle name="Normal 2 8 3 6 3" xfId="11779" xr:uid="{2F3FEE01-A477-4489-9A49-9BC60CBB444B}"/>
    <cellStyle name="Normal 2 8 3 6 3 2" xfId="22159" xr:uid="{394D04A4-DDA6-4BA4-8CC4-CA26E692393C}"/>
    <cellStyle name="Normal 2 8 3 6 4" xfId="24464" xr:uid="{700999BE-0B15-4696-B088-844B62FC8475}"/>
    <cellStyle name="Normal 2 8 3 6 5" xfId="16493" xr:uid="{3D12A16F-E536-4B3A-9019-F138C7D11A92}"/>
    <cellStyle name="Normal 2 8 3 7" xfId="5185" xr:uid="{14A31ADD-2E6B-46C3-9E3A-E7C64FECAC27}"/>
    <cellStyle name="Normal 2 8 3 7 2" xfId="14482" xr:uid="{8061915E-3A6A-482D-9422-9284FF76093D}"/>
    <cellStyle name="Normal 2 8 3 8" xfId="6935" xr:uid="{0467EFA4-6627-44FD-AEEB-166630D9B8BE}"/>
    <cellStyle name="Normal 2 8 3 8 2" xfId="17315" xr:uid="{922BED87-D10C-464F-98AB-8EA4B34D6DFA}"/>
    <cellStyle name="Normal 2 8 3 9" xfId="9768" xr:uid="{9C875BDA-2981-48B8-ADBB-377E072090EF}"/>
    <cellStyle name="Normal 2 8 3 9 2" xfId="20148" xr:uid="{9CDE13C9-8692-47A0-88B9-85608CF777E8}"/>
    <cellStyle name="Normal 2 8 4" xfId="835" xr:uid="{00000000-0005-0000-0000-0000EF040000}"/>
    <cellStyle name="Normal 2 8 4 2" xfId="3263" xr:uid="{00000000-0005-0000-0000-0000F7040000}"/>
    <cellStyle name="Normal 2 8 4 2 2" xfId="6321" xr:uid="{85D5D0ED-3998-423F-85D6-D7F2C7EEB6F6}"/>
    <cellStyle name="Normal 2 8 4 2 2 2" xfId="28413" xr:uid="{7B6C017D-A110-4B25-AC70-1FFF71EBB8FF}"/>
    <cellStyle name="Normal 2 8 4 2 2 3" xfId="15890" xr:uid="{3289FA99-5F4F-4107-ABB3-6495CC572AC2}"/>
    <cellStyle name="Normal 2 8 4 2 3" xfId="8343" xr:uid="{FB0342AB-9DF9-4F40-B43B-8979CBC51628}"/>
    <cellStyle name="Normal 2 8 4 2 3 2" xfId="18723" xr:uid="{60975CA2-8649-4683-82BB-53D1F33969FB}"/>
    <cellStyle name="Normal 2 8 4 2 4" xfId="11176" xr:uid="{6E433FE9-9821-49C9-A393-B052723ADD27}"/>
    <cellStyle name="Normal 2 8 4 2 4 2" xfId="21556" xr:uid="{A28635D2-C8A0-4D50-A0B5-FDCFD80FECBE}"/>
    <cellStyle name="Normal 2 8 4 2 5" xfId="24880" xr:uid="{245BB831-80AE-44B3-9E10-6B402E97DCF8}"/>
    <cellStyle name="Normal 2 8 4 2 6" xfId="13811" xr:uid="{98B15CF9-1ED3-43C2-98D6-29F7FB5E7FEA}"/>
    <cellStyle name="Normal 2 8 4 3" xfId="4317" xr:uid="{BCB18D81-EA89-4B82-A56D-4F6ABD77718E}"/>
    <cellStyle name="Normal 2 8 4 3 2" xfId="9089" xr:uid="{13DC86AC-6F69-4A59-BBCE-A4FAF1E15F90}"/>
    <cellStyle name="Normal 2 8 4 3 2 2" xfId="29132" xr:uid="{2E1D8AC7-D2E8-4AAA-BCDD-339074F81B81}"/>
    <cellStyle name="Normal 2 8 4 3 2 3" xfId="19469" xr:uid="{5E32389D-45B0-4C64-A0EF-2DF86E2B2567}"/>
    <cellStyle name="Normal 2 8 4 3 3" xfId="11922" xr:uid="{CEA9BC84-DAEB-42D8-ABF9-A3962AED31E7}"/>
    <cellStyle name="Normal 2 8 4 3 3 2" xfId="22302" xr:uid="{1028DFFD-EC58-472D-8554-DFF6C3768473}"/>
    <cellStyle name="Normal 2 8 4 3 4" xfId="23310" xr:uid="{C6C77F9D-6399-41CE-A380-A99D83F12098}"/>
    <cellStyle name="Normal 2 8 4 3 5" xfId="16636" xr:uid="{A416AFA9-6AFC-4011-A3D2-91C0AFB8D4D9}"/>
    <cellStyle name="Normal 2 8 4 4" xfId="5186" xr:uid="{A2219C34-4BD7-46B2-82F1-573F84CAEB23}"/>
    <cellStyle name="Normal 2 8 4 4 2" xfId="25857" xr:uid="{944FF65E-C124-4482-8EE6-206DFE1DEC94}"/>
    <cellStyle name="Normal 2 8 4 4 3" xfId="14483" xr:uid="{AC7FFCC3-39B8-483B-9053-711A7D4DBA6C}"/>
    <cellStyle name="Normal 2 8 4 5" xfId="6936" xr:uid="{C93BB016-41FA-4908-B435-B37956C8DA8F}"/>
    <cellStyle name="Normal 2 8 4 5 2" xfId="17316" xr:uid="{58DECF45-AB2C-4597-9E9F-91FC270AA1C6}"/>
    <cellStyle name="Normal 2 8 4 6" xfId="9769" xr:uid="{627620D3-F821-46A0-A7BF-2BFCC84DC435}"/>
    <cellStyle name="Normal 2 8 4 6 2" xfId="20149" xr:uid="{FF9D7BA1-BAA8-4E88-AA3F-9136D759C909}"/>
    <cellStyle name="Normal 2 8 4 7" xfId="23266" xr:uid="{1DAD77E2-B79D-4ED5-9EF7-A316C3DB968D}"/>
    <cellStyle name="Normal 2 8 4 8" xfId="13198" xr:uid="{9A496A9C-CBD9-4D16-8FC2-C445D0CD8337}"/>
    <cellStyle name="Normal 2 8 5" xfId="3264" xr:uid="{00000000-0005-0000-0000-0000F8040000}"/>
    <cellStyle name="Normal 2 8 5 2" xfId="4499" xr:uid="{95CE7CBC-1CDF-4046-832D-591E97A7B94B}"/>
    <cellStyle name="Normal 2 8 5 2 2" xfId="9271" xr:uid="{B4C87EE0-318C-4084-A168-600F15E93567}"/>
    <cellStyle name="Normal 2 8 5 2 2 2" xfId="29254" xr:uid="{A2446C45-DFF1-4140-9BA8-BB45DEE21411}"/>
    <cellStyle name="Normal 2 8 5 2 2 3" xfId="19651" xr:uid="{2BE5E4A7-BA9E-4FE9-B23C-9E3986D4913F}"/>
    <cellStyle name="Normal 2 8 5 2 3" xfId="12104" xr:uid="{B0D6BD58-A5C7-490B-A536-78A00116E9D9}"/>
    <cellStyle name="Normal 2 8 5 2 3 2" xfId="22484" xr:uid="{FFF32534-C8EF-4D49-8E8D-5F47F097BC80}"/>
    <cellStyle name="Normal 2 8 5 2 4" xfId="22637" xr:uid="{2A814E38-8C81-4220-A0FB-6ADE38D1F438}"/>
    <cellStyle name="Normal 2 8 5 2 5" xfId="16818" xr:uid="{DAD025AD-137B-4154-BB4B-4383D25FB0B6}"/>
    <cellStyle name="Normal 2 8 5 3" xfId="6322" xr:uid="{854B9F0F-FE80-4F2A-8D9A-6A844AFA80D8}"/>
    <cellStyle name="Normal 2 8 5 3 2" xfId="27936" xr:uid="{E44DBAFE-CE90-40B9-857B-8F4493FB6303}"/>
    <cellStyle name="Normal 2 8 5 3 3" xfId="15891" xr:uid="{78CAEF5E-B984-4B48-9CA2-5761637A23FA}"/>
    <cellStyle name="Normal 2 8 5 4" xfId="8344" xr:uid="{5CD86AA9-79AF-4DDE-B39C-B50CD8EE6E85}"/>
    <cellStyle name="Normal 2 8 5 4 2" xfId="18724" xr:uid="{63D7B1FD-84E9-4095-B076-B2D617BEDCAC}"/>
    <cellStyle name="Normal 2 8 5 5" xfId="11177" xr:uid="{4069BDF2-1CD4-482D-AA9D-B13EFEC32A9B}"/>
    <cellStyle name="Normal 2 8 5 5 2" xfId="21557" xr:uid="{6DB0EF5D-EFB5-482F-9AAF-268EF1369D1A}"/>
    <cellStyle name="Normal 2 8 5 6" xfId="23606" xr:uid="{DFE117AC-76B4-4D0E-AA1A-E74940FB7B57}"/>
    <cellStyle name="Normal 2 8 5 7" xfId="13812" xr:uid="{6728430F-0CB2-4D6D-BAB9-8F1200CD5761}"/>
    <cellStyle name="Normal 2 8 6" xfId="2915" xr:uid="{00000000-0005-0000-0000-0000F9040000}"/>
    <cellStyle name="Normal 2 8 6 2" xfId="6101" xr:uid="{3693C27C-9C82-4C65-9591-784D8D626FCB}"/>
    <cellStyle name="Normal 2 8 6 2 2" xfId="27481" xr:uid="{6BBD19E0-688D-42C3-8C43-1C1960668AC1}"/>
    <cellStyle name="Normal 2 8 6 2 3" xfId="15579" xr:uid="{D0A58AE8-0DB1-4F0C-8D4C-F1DD7F8F4680}"/>
    <cellStyle name="Normal 2 8 6 3" xfId="8032" xr:uid="{096BBCC9-9439-4C9F-9334-39835D0032F4}"/>
    <cellStyle name="Normal 2 8 6 3 2" xfId="18412" xr:uid="{B649D071-9CDD-4A73-8D53-4EAA7CF837BE}"/>
    <cellStyle name="Normal 2 8 6 4" xfId="10865" xr:uid="{14ACB2B7-C1CE-4C26-824D-067072A7B1AD}"/>
    <cellStyle name="Normal 2 8 6 4 2" xfId="21245" xr:uid="{774D63A6-A79C-4CEB-9E63-2073C231EAAD}"/>
    <cellStyle name="Normal 2 8 6 5" xfId="24170" xr:uid="{231ED169-C61C-42F7-BA8F-F4012A3181B1}"/>
    <cellStyle name="Normal 2 8 6 6" xfId="13432" xr:uid="{659CBC7B-9ABB-4AB1-8F3D-357496DEED41}"/>
    <cellStyle name="Normal 2 8 7" xfId="2460" xr:uid="{00000000-0005-0000-0000-0000FA040000}"/>
    <cellStyle name="Normal 2 8 7 2" xfId="5751" xr:uid="{420CE77F-EE6E-4112-8B6D-3CFBF78B7730}"/>
    <cellStyle name="Normal 2 8 7 2 2" xfId="27990" xr:uid="{20103475-62D2-4261-B302-1B01631AE386}"/>
    <cellStyle name="Normal 2 8 7 2 3" xfId="15132" xr:uid="{2A5CAF93-C37E-4FC4-8D37-9AA66B390343}"/>
    <cellStyle name="Normal 2 8 7 3" xfId="7585" xr:uid="{E1369DA1-6936-445E-9776-756E8BC8A4CB}"/>
    <cellStyle name="Normal 2 8 7 3 2" xfId="17965" xr:uid="{3C4D9E62-5CFD-4054-BAD8-1A521F76900D}"/>
    <cellStyle name="Normal 2 8 7 4" xfId="10418" xr:uid="{E79E2D67-6E66-4D1F-A14C-80F69888CADF}"/>
    <cellStyle name="Normal 2 8 7 4 2" xfId="20798" xr:uid="{77C04EC2-1CB6-4C6B-A6F3-CC7D2DFEDD82}"/>
    <cellStyle name="Normal 2 8 7 5" xfId="25410" xr:uid="{25ECFBBE-39EF-4C18-A5C1-1F5517440866}"/>
    <cellStyle name="Normal 2 8 7 6" xfId="12848" xr:uid="{79B52061-FC86-493E-A650-BAAF17EF6A1E}"/>
    <cellStyle name="Normal 2 8 8" xfId="2214" xr:uid="{00000000-0005-0000-0000-0000E9040000}"/>
    <cellStyle name="Normal 2 8 8 2" xfId="7341" xr:uid="{CA5977A6-D876-44D7-9FEE-2357535D8C47}"/>
    <cellStyle name="Normal 2 8 8 2 2" xfId="17721" xr:uid="{091F2F03-EE83-4D67-BD98-6A61487DE4CE}"/>
    <cellStyle name="Normal 2 8 8 3" xfId="10174" xr:uid="{35FD768A-F8BE-4139-B45B-9B79276C13A7}"/>
    <cellStyle name="Normal 2 8 8 3 2" xfId="20554" xr:uid="{B4DDFE62-1DA1-4DB4-8C1A-EF71AA2CC2BA}"/>
    <cellStyle name="Normal 2 8 8 4" xfId="23035" xr:uid="{21C5D77E-84B8-432F-BAC9-2B1CD3BC24D3}"/>
    <cellStyle name="Normal 2 8 8 5" xfId="14888" xr:uid="{F67F2C44-1844-4646-8932-02499AB1508C}"/>
    <cellStyle name="Normal 2 8 9" xfId="3952" xr:uid="{7F9AEA47-05A2-4632-BE95-7A005B713566}"/>
    <cellStyle name="Normal 2 8 9 2" xfId="8784" xr:uid="{05CB76DB-E328-4BB1-8299-DD519B85DB30}"/>
    <cellStyle name="Normal 2 8 9 2 2" xfId="19164" xr:uid="{E1EBE4D3-4C7E-4FCC-A577-72C43EB1B830}"/>
    <cellStyle name="Normal 2 8 9 3" xfId="11617" xr:uid="{93958A23-51FE-4E74-9ED4-25D8F1D51CAC}"/>
    <cellStyle name="Normal 2 8 9 3 2" xfId="21997" xr:uid="{D0DD4502-6BC4-4349-9F52-3C6FADA4652B}"/>
    <cellStyle name="Normal 2 8 9 4" xfId="16331" xr:uid="{DB231EA8-1B2B-4EB4-8D41-C5FF5053E382}"/>
    <cellStyle name="Normal 2 9" xfId="836" xr:uid="{00000000-0005-0000-0000-0000F0040000}"/>
    <cellStyle name="Normal 2 9 10" xfId="6937" xr:uid="{AE91DB65-462D-4B5C-AB78-BB7A9C4C1098}"/>
    <cellStyle name="Normal 2 9 10 2" xfId="17317" xr:uid="{81D91532-F291-45F6-BE73-94B8507E2777}"/>
    <cellStyle name="Normal 2 9 11" xfId="9770" xr:uid="{813114C5-7C81-4734-A594-0734672162FA}"/>
    <cellStyle name="Normal 2 9 11 2" xfId="20150" xr:uid="{C6CAD91E-5E0F-404D-8669-680F55BB61FD}"/>
    <cellStyle name="Normal 2 9 12" xfId="23146" xr:uid="{E3BC9E6D-5A75-453D-B04D-76D55DE24A17}"/>
    <cellStyle name="Normal 2 9 13" xfId="12429" xr:uid="{1372F135-4AD4-4119-8683-E26CA330B9F6}"/>
    <cellStyle name="Normal 2 9 2" xfId="837" xr:uid="{00000000-0005-0000-0000-0000F1040000}"/>
    <cellStyle name="Normal 2 9 2 10" xfId="9771" xr:uid="{E01CF497-B008-4467-9C31-E0F563EBE783}"/>
    <cellStyle name="Normal 2 9 2 10 2" xfId="20151" xr:uid="{FFB455CC-C063-4331-9150-ACA5B7A096E8}"/>
    <cellStyle name="Normal 2 9 2 11" xfId="23144" xr:uid="{648A3B76-8A1F-41BA-98A6-3039BE86B862}"/>
    <cellStyle name="Normal 2 9 2 12" xfId="12577" xr:uid="{3FAE6098-EF46-4075-BFD7-F975FAE69D97}"/>
    <cellStyle name="Normal 2 9 2 2" xfId="838" xr:uid="{00000000-0005-0000-0000-0000F2040000}"/>
    <cellStyle name="Normal 2 9 2 2 2" xfId="3266" xr:uid="{00000000-0005-0000-0000-0000FE040000}"/>
    <cellStyle name="Normal 2 9 2 2 2 2" xfId="6324" xr:uid="{BC3E04BF-06A6-49DA-9BDD-1001E2153D9B}"/>
    <cellStyle name="Normal 2 9 2 2 2 2 2" xfId="27093" xr:uid="{78DB5D1E-2581-4FDD-9855-9E9066146A65}"/>
    <cellStyle name="Normal 2 9 2 2 2 2 3" xfId="26345" xr:uid="{6070CD22-E1E7-4A24-8700-D6D38B259B17}"/>
    <cellStyle name="Normal 2 9 2 2 2 2 4" xfId="15893" xr:uid="{98AE0B87-97FF-4087-9D55-923819B6276F}"/>
    <cellStyle name="Normal 2 9 2 2 2 3" xfId="8346" xr:uid="{6F69A483-05D6-408C-AF66-3801C6D82C5C}"/>
    <cellStyle name="Normal 2 9 2 2 2 3 2" xfId="28891" xr:uid="{3B3DF95B-9710-43C0-B4FE-D32747372805}"/>
    <cellStyle name="Normal 2 9 2 2 2 3 3" xfId="18726" xr:uid="{72F0DD08-55BA-45C8-A9B6-53726D6507C9}"/>
    <cellStyle name="Normal 2 9 2 2 2 4" xfId="11179" xr:uid="{690270E6-BDEE-4DE1-A5C9-6CEE194A944E}"/>
    <cellStyle name="Normal 2 9 2 2 2 4 2" xfId="21559" xr:uid="{D892CF92-4C9A-47C2-8E76-BB7A8D5320C3}"/>
    <cellStyle name="Normal 2 9 2 2 2 5" xfId="23612" xr:uid="{2FED118A-E829-41D7-9C40-71245A77AE30}"/>
    <cellStyle name="Normal 2 9 2 2 2 6" xfId="13814" xr:uid="{E0E0AAB3-5DFC-4FF3-A25B-55EECC2EF0BA}"/>
    <cellStyle name="Normal 2 9 2 2 3" xfId="4320" xr:uid="{86E8F31E-C380-4499-BDA0-8BBA65CBE9AE}"/>
    <cellStyle name="Normal 2 9 2 2 3 2" xfId="9092" xr:uid="{7EA7BE6E-5CC5-489E-AD09-83AD5DA976D9}"/>
    <cellStyle name="Normal 2 9 2 2 3 2 2" xfId="29135" xr:uid="{A895FE8F-DEDD-44A2-B9B0-6C5C1919C77C}"/>
    <cellStyle name="Normal 2 9 2 2 3 2 3" xfId="19472" xr:uid="{ED575612-F87A-4071-99D9-7B625270E99B}"/>
    <cellStyle name="Normal 2 9 2 2 3 3" xfId="11925" xr:uid="{CBAC65B9-B5DF-4B11-B8DE-4F388D902F23}"/>
    <cellStyle name="Normal 2 9 2 2 3 3 2" xfId="22305" xr:uid="{887A88F4-A0F8-49E7-A3A3-F8D97084DF81}"/>
    <cellStyle name="Normal 2 9 2 2 3 4" xfId="25365" xr:uid="{57475732-5FC8-4A50-92D6-7ED3409C951A}"/>
    <cellStyle name="Normal 2 9 2 2 3 5" xfId="16639" xr:uid="{EEF5B393-3F27-4FEC-892E-4D904216A071}"/>
    <cellStyle name="Normal 2 9 2 2 4" xfId="5189" xr:uid="{4F8F5739-9B5B-4D25-9AF3-72DBD73FC352}"/>
    <cellStyle name="Normal 2 9 2 2 4 2" xfId="26716" xr:uid="{872ABD52-BCA1-46B8-B6B1-EB5CC24308E9}"/>
    <cellStyle name="Normal 2 9 2 2 4 3" xfId="14486" xr:uid="{EB7AA30A-1930-4DCB-8EDC-424353899242}"/>
    <cellStyle name="Normal 2 9 2 2 5" xfId="6939" xr:uid="{2471E609-4543-4A59-B2B1-EA297D8EF1B6}"/>
    <cellStyle name="Normal 2 9 2 2 5 2" xfId="17319" xr:uid="{63BDBE83-3696-4219-82B8-38C6485A4DFE}"/>
    <cellStyle name="Normal 2 9 2 2 6" xfId="9772" xr:uid="{1EE7E42D-EEEC-44DC-973F-C2C11F9E4AC9}"/>
    <cellStyle name="Normal 2 9 2 2 6 2" xfId="20152" xr:uid="{47C76B62-FBA5-4520-951D-E4DD4C60C5DC}"/>
    <cellStyle name="Normal 2 9 2 2 7" xfId="25092" xr:uid="{CE6BC1E3-520B-4A77-81D9-6F6DFA50E449}"/>
    <cellStyle name="Normal 2 9 2 2 8" xfId="13202" xr:uid="{636C9AE1-F46B-4B02-A568-66AC5BFA40F3}"/>
    <cellStyle name="Normal 2 9 2 3" xfId="3267" xr:uid="{00000000-0005-0000-0000-0000FF040000}"/>
    <cellStyle name="Normal 2 9 2 3 2" xfId="4500" xr:uid="{62C96393-4FE8-40F3-8D74-4345E5A07775}"/>
    <cellStyle name="Normal 2 9 2 3 2 2" xfId="9272" xr:uid="{6DAC3865-A2FF-4794-A46C-C8C5852D9D7A}"/>
    <cellStyle name="Normal 2 9 2 3 2 2 2" xfId="29255" xr:uid="{ECC46C3C-044D-4249-93BF-3BB0FE3D99F0}"/>
    <cellStyle name="Normal 2 9 2 3 2 2 3" xfId="19652" xr:uid="{D72677FB-ABC5-4536-8A88-A3721A9427DB}"/>
    <cellStyle name="Normal 2 9 2 3 2 3" xfId="12105" xr:uid="{304DFD41-DA44-4610-9E54-C9515243D7AC}"/>
    <cellStyle name="Normal 2 9 2 3 2 3 2" xfId="22485" xr:uid="{080EB41A-5EF9-4DB2-81D4-3991C5B50D46}"/>
    <cellStyle name="Normal 2 9 2 3 2 4" xfId="25655" xr:uid="{2C35C3F0-D685-4F1A-8870-5100053CE3DE}"/>
    <cellStyle name="Normal 2 9 2 3 2 5" xfId="16819" xr:uid="{93A1B342-A329-436E-A67A-CDFEF105EA9D}"/>
    <cellStyle name="Normal 2 9 2 3 3" xfId="6325" xr:uid="{36B46BEF-5272-4DEB-B8C9-D309A4C0D01A}"/>
    <cellStyle name="Normal 2 9 2 3 3 2" xfId="26622" xr:uid="{7EF5CCC7-1661-41C8-8F51-91A82D582E05}"/>
    <cellStyle name="Normal 2 9 2 3 3 3" xfId="15894" xr:uid="{D62A693F-7E62-461C-B2AC-771054239156}"/>
    <cellStyle name="Normal 2 9 2 3 4" xfId="8347" xr:uid="{9106625A-06CF-4249-9194-B32D172824AA}"/>
    <cellStyle name="Normal 2 9 2 3 4 2" xfId="18727" xr:uid="{72B4B531-7683-420D-9534-E54473519D07}"/>
    <cellStyle name="Normal 2 9 2 3 5" xfId="11180" xr:uid="{0446E31B-373D-4B61-B842-661ED9BFB34F}"/>
    <cellStyle name="Normal 2 9 2 3 5 2" xfId="21560" xr:uid="{3239258A-CB82-4477-BD4D-A18CEEAECFE0}"/>
    <cellStyle name="Normal 2 9 2 3 6" xfId="24405" xr:uid="{9CA6F528-E4B1-4655-9801-A946FB4A526B}"/>
    <cellStyle name="Normal 2 9 2 3 7" xfId="13815" xr:uid="{631B24A0-C0BB-4E46-BF30-FA5F4E08494F}"/>
    <cellStyle name="Normal 2 9 2 4" xfId="3265" xr:uid="{00000000-0005-0000-0000-000000050000}"/>
    <cellStyle name="Normal 2 9 2 4 2" xfId="6323" xr:uid="{1E3C4857-9BEB-4C7B-81E4-DDF53B409D91}"/>
    <cellStyle name="Normal 2 9 2 4 2 2" xfId="27398" xr:uid="{81A83845-D759-42FC-8F40-AB74B0C376FD}"/>
    <cellStyle name="Normal 2 9 2 4 2 3" xfId="15892" xr:uid="{179A5118-F3DE-4E11-97A8-DC1769150E8D}"/>
    <cellStyle name="Normal 2 9 2 4 3" xfId="8345" xr:uid="{07B7AB1B-27C9-410F-BFC3-7D3954BAF0D9}"/>
    <cellStyle name="Normal 2 9 2 4 3 2" xfId="18725" xr:uid="{CFBC9074-8994-40B4-8FD5-98190E218E58}"/>
    <cellStyle name="Normal 2 9 2 4 4" xfId="11178" xr:uid="{9F426A67-9181-4D6B-8518-FBC4828F7967}"/>
    <cellStyle name="Normal 2 9 2 4 4 2" xfId="21558" xr:uid="{0E2FDCDC-F11E-40FE-9010-9B189C24F7B1}"/>
    <cellStyle name="Normal 2 9 2 4 5" xfId="23275" xr:uid="{B32EF0C1-0295-401D-AFC5-5D8711CCD00E}"/>
    <cellStyle name="Normal 2 9 2 4 6" xfId="13813" xr:uid="{B76AD3A9-160A-4598-9630-B593C0FBDB5D}"/>
    <cellStyle name="Normal 2 9 2 5" xfId="2606" xr:uid="{00000000-0005-0000-0000-000001050000}"/>
    <cellStyle name="Normal 2 9 2 5 2" xfId="5870" xr:uid="{DD5BE773-1AF6-446D-B356-77AF6C8C18AF}"/>
    <cellStyle name="Normal 2 9 2 5 2 2" xfId="26929" xr:uid="{992A6211-84BA-489B-8549-5EDC5C8CB2CE}"/>
    <cellStyle name="Normal 2 9 2 5 2 3" xfId="15278" xr:uid="{BDAD92F1-CA7C-4B52-8C8B-8172C043EA4A}"/>
    <cellStyle name="Normal 2 9 2 5 3" xfId="7731" xr:uid="{828B97EE-A4FA-44E2-9289-EC087A9630A6}"/>
    <cellStyle name="Normal 2 9 2 5 3 2" xfId="18111" xr:uid="{84C3E0AD-267D-4531-9F14-16BA000856FE}"/>
    <cellStyle name="Normal 2 9 2 5 4" xfId="10564" xr:uid="{2D48B757-10C2-44D5-9D13-D6630200FCA6}"/>
    <cellStyle name="Normal 2 9 2 5 4 2" xfId="20944" xr:uid="{9E5DC150-175A-49E1-95A0-D9C2E168F842}"/>
    <cellStyle name="Normal 2 9 2 5 5" xfId="23617" xr:uid="{235E0E35-E516-4C73-8F56-488438A8219B}"/>
    <cellStyle name="Normal 2 9 2 5 6" xfId="12994" xr:uid="{EBFF9979-BDAF-4056-9939-7C4F71623F59}"/>
    <cellStyle name="Normal 2 9 2 6" xfId="2343" xr:uid="{00000000-0005-0000-0000-0000FC040000}"/>
    <cellStyle name="Normal 2 9 2 6 2" xfId="7470" xr:uid="{A3825031-8A35-4751-8319-16D4250773A9}"/>
    <cellStyle name="Normal 2 9 2 6 2 2" xfId="17850" xr:uid="{6A6D7382-3B15-4E63-A0C5-35AE511A4D28}"/>
    <cellStyle name="Normal 2 9 2 6 3" xfId="10303" xr:uid="{6C9F06F4-90AC-4A47-8BE9-19945091BC32}"/>
    <cellStyle name="Normal 2 9 2 6 3 2" xfId="20683" xr:uid="{752FD9A0-BE7C-48C3-B6D8-DE200E7B8317}"/>
    <cellStyle name="Normal 2 9 2 6 4" xfId="23979" xr:uid="{882BB1E2-213A-40B5-801C-F92C8B2F8CAB}"/>
    <cellStyle name="Normal 2 9 2 6 5" xfId="15017" xr:uid="{454A5831-CC45-4159-9566-0B45C4292BCE}"/>
    <cellStyle name="Normal 2 9 2 7" xfId="3855" xr:uid="{84458B14-819A-4001-A5E2-AA7DE137479C}"/>
    <cellStyle name="Normal 2 9 2 7 2" xfId="8687" xr:uid="{7C231452-00D8-44C5-850F-2F5CF8904CAD}"/>
    <cellStyle name="Normal 2 9 2 7 2 2" xfId="19067" xr:uid="{57B9845F-62D3-4CBC-BB13-8F55090DAEFE}"/>
    <cellStyle name="Normal 2 9 2 7 3" xfId="11520" xr:uid="{099BBE67-BED5-46EE-A703-C1CC2A10DAD7}"/>
    <cellStyle name="Normal 2 9 2 7 3 2" xfId="21900" xr:uid="{CCEB56CF-F371-4221-BA1B-97CB9CFBBB55}"/>
    <cellStyle name="Normal 2 9 2 7 4" xfId="16234" xr:uid="{7988E97A-6A84-4E79-ACD1-EF42CE5806AC}"/>
    <cellStyle name="Normal 2 9 2 8" xfId="5188" xr:uid="{07B9A2AF-5381-4C50-BB18-E66CF69E1F35}"/>
    <cellStyle name="Normal 2 9 2 8 2" xfId="14485" xr:uid="{594BB21B-5250-4B9D-BCAA-F58B21B491EC}"/>
    <cellStyle name="Normal 2 9 2 9" xfId="6938" xr:uid="{10380160-24E4-4287-B345-BB123C557CF3}"/>
    <cellStyle name="Normal 2 9 2 9 2" xfId="17318" xr:uid="{6910957C-21B0-45DC-86B8-B601CB266F32}"/>
    <cellStyle name="Normal 2 9 3" xfId="839" xr:uid="{00000000-0005-0000-0000-0000F3040000}"/>
    <cellStyle name="Normal 2 9 3 2" xfId="3268" xr:uid="{00000000-0005-0000-0000-000003050000}"/>
    <cellStyle name="Normal 2 9 3 2 2" xfId="6326" xr:uid="{BBC012F7-9A7D-49DD-8FF5-40D30FC91CF8}"/>
    <cellStyle name="Normal 2 9 3 2 2 2" xfId="23645" xr:uid="{1C18D9CE-FF64-4E6C-9490-310C9DBD14D3}"/>
    <cellStyle name="Normal 2 9 3 2 2 3" xfId="25863" xr:uid="{E38453D7-3CA2-4BCD-A759-A27ED0D7C85F}"/>
    <cellStyle name="Normal 2 9 3 2 2 4" xfId="15895" xr:uid="{5D0B3E18-45EC-4A34-999C-A38B5D11956C}"/>
    <cellStyle name="Normal 2 9 3 2 3" xfId="8348" xr:uid="{6FE1859B-1F4B-4AE5-B006-253E9A85D689}"/>
    <cellStyle name="Normal 2 9 3 2 3 2" xfId="28892" xr:uid="{DB4F1271-2971-47BB-9434-EBC1A9A77D51}"/>
    <cellStyle name="Normal 2 9 3 2 3 3" xfId="18728" xr:uid="{A08FB64C-FD02-4DE1-98B2-CC76AD59860A}"/>
    <cellStyle name="Normal 2 9 3 2 4" xfId="11181" xr:uid="{D1F60B17-0A0A-48B6-B3F6-A364C2E8A65E}"/>
    <cellStyle name="Normal 2 9 3 2 4 2" xfId="21561" xr:uid="{F691DC2F-37A1-4850-B6B6-294ABF216EC7}"/>
    <cellStyle name="Normal 2 9 3 2 5" xfId="23449" xr:uid="{A902EA6F-8779-467F-A0AB-F89FA1D314DA}"/>
    <cellStyle name="Normal 2 9 3 2 6" xfId="13816" xr:uid="{2EF0206B-D1E4-49DF-A0B2-624BAFABC794}"/>
    <cellStyle name="Normal 2 9 3 3" xfId="2756" xr:uid="{00000000-0005-0000-0000-000004050000}"/>
    <cellStyle name="Normal 2 9 3 3 2" xfId="5974" xr:uid="{EE14B9B9-556B-4E73-97A6-A602B420A67B}"/>
    <cellStyle name="Normal 2 9 3 3 2 2" xfId="26396" xr:uid="{8A300D6B-CBD2-4CC9-A53A-F97F14E934C1}"/>
    <cellStyle name="Normal 2 9 3 3 2 3" xfId="15427" xr:uid="{1FAAA7AB-A683-47F0-8721-44B50F7F608B}"/>
    <cellStyle name="Normal 2 9 3 3 3" xfId="7880" xr:uid="{9D10ADB1-B487-465E-8521-091EAA3B6159}"/>
    <cellStyle name="Normal 2 9 3 3 3 2" xfId="18260" xr:uid="{7A07D050-F54B-44A6-B0AA-F357C660692E}"/>
    <cellStyle name="Normal 2 9 3 3 4" xfId="10713" xr:uid="{A57E7F78-0E3F-45A7-BA96-B8F956BEFD7B}"/>
    <cellStyle name="Normal 2 9 3 3 4 2" xfId="21093" xr:uid="{6F769498-F9B3-4DF4-830D-1FAC4D3441B0}"/>
    <cellStyle name="Normal 2 9 3 3 5" xfId="24393" xr:uid="{9C2732CD-0C98-47E4-8332-7F5C415C6F25}"/>
    <cellStyle name="Normal 2 9 3 3 6" xfId="13201" xr:uid="{382F7612-55F2-48F9-B04C-497CD00DF9FE}"/>
    <cellStyle name="Normal 2 9 3 4" xfId="4175" xr:uid="{6C57CACD-054E-48B2-A048-29786C24F379}"/>
    <cellStyle name="Normal 2 9 3 4 2" xfId="8947" xr:uid="{F8F2A1C3-DE61-448C-88ED-75D178793C21}"/>
    <cellStyle name="Normal 2 9 3 4 2 2" xfId="29037" xr:uid="{9B6DF6C0-F95C-461C-A3E5-633655C6CFFA}"/>
    <cellStyle name="Normal 2 9 3 4 2 3" xfId="19327" xr:uid="{108B8A07-2F86-434C-8E61-03419833586D}"/>
    <cellStyle name="Normal 2 9 3 4 3" xfId="11780" xr:uid="{BF76D129-6B8D-483E-AB44-23C8CC66B708}"/>
    <cellStyle name="Normal 2 9 3 4 3 2" xfId="22160" xr:uid="{4F7FD296-5668-47CF-84E4-4F6E07AA5347}"/>
    <cellStyle name="Normal 2 9 3 4 4" xfId="23023" xr:uid="{2720F342-B677-4933-B845-E4A73983D0D3}"/>
    <cellStyle name="Normal 2 9 3 4 5" xfId="16494" xr:uid="{1A872D12-5750-4868-B7D1-42CBA1351032}"/>
    <cellStyle name="Normal 2 9 3 5" xfId="5190" xr:uid="{5339BEE7-49BF-4EED-8093-076FF44C11A1}"/>
    <cellStyle name="Normal 2 9 3 5 2" xfId="28359" xr:uid="{18FB857A-43C8-481D-8EDE-42C5616E6A78}"/>
    <cellStyle name="Normal 2 9 3 5 3" xfId="14487" xr:uid="{BB94EF29-4372-4B52-A3B4-CAF5219F54BF}"/>
    <cellStyle name="Normal 2 9 3 6" xfId="6940" xr:uid="{6706ADBA-47C3-45D1-98BA-070E553BC50D}"/>
    <cellStyle name="Normal 2 9 3 6 2" xfId="17320" xr:uid="{16BC5282-6013-4F36-A49D-EF1DCD57E844}"/>
    <cellStyle name="Normal 2 9 3 7" xfId="9773" xr:uid="{765AB162-B962-473F-8533-4F365D25A101}"/>
    <cellStyle name="Normal 2 9 3 7 2" xfId="20153" xr:uid="{FA141201-5DC3-40D7-B45E-56E5963C75AA}"/>
    <cellStyle name="Normal 2 9 3 8" xfId="23561" xr:uid="{98595726-F428-4B11-B725-2105F6E0049B}"/>
    <cellStyle name="Normal 2 9 3 9" xfId="12735" xr:uid="{9693C5B5-154F-4ECD-B366-CF4444A44404}"/>
    <cellStyle name="Normal 2 9 4" xfId="840" xr:uid="{00000000-0005-0000-0000-0000F4040000}"/>
    <cellStyle name="Normal 2 9 4 2" xfId="4501" xr:uid="{F552828F-4638-433C-95A0-F70F96FF42C6}"/>
    <cellStyle name="Normal 2 9 4 2 2" xfId="9273" xr:uid="{8B5882C0-34B7-4018-B8AF-8A9666E84A30}"/>
    <cellStyle name="Normal 2 9 4 2 2 2" xfId="29256" xr:uid="{3A41186D-EB5D-4BF6-BAF2-DC3012D4F2F9}"/>
    <cellStyle name="Normal 2 9 4 2 2 3" xfId="19653" xr:uid="{2EEE7974-63E8-4333-B47E-0810051F19DB}"/>
    <cellStyle name="Normal 2 9 4 2 3" xfId="12106" xr:uid="{77FFCCCE-B339-49A3-AF57-6C591B460D33}"/>
    <cellStyle name="Normal 2 9 4 2 3 2" xfId="22486" xr:uid="{02ECC56F-030A-45B7-B5A5-4889A9B0C6DF}"/>
    <cellStyle name="Normal 2 9 4 2 4" xfId="23150" xr:uid="{1B612711-E694-403C-8DA7-3C97E3C646DC}"/>
    <cellStyle name="Normal 2 9 4 2 5" xfId="16820" xr:uid="{B78AA123-AC1B-44A7-8A77-2E25735F9C80}"/>
    <cellStyle name="Normal 2 9 4 3" xfId="5191" xr:uid="{72D4440E-BC3A-4554-9FB6-A1D858FC9D2E}"/>
    <cellStyle name="Normal 2 9 4 3 2" xfId="26203" xr:uid="{0A911DBC-6518-4F42-A5C9-14C7CC68276A}"/>
    <cellStyle name="Normal 2 9 4 3 3" xfId="14488" xr:uid="{FC52A404-F2D5-4898-B6ED-8CCCAF81E21C}"/>
    <cellStyle name="Normal 2 9 4 4" xfId="6941" xr:uid="{D4EB3F78-59DE-47CB-9C01-1E493E674689}"/>
    <cellStyle name="Normal 2 9 4 4 2" xfId="17321" xr:uid="{B116099D-E97C-496D-A06A-32D374CD2B84}"/>
    <cellStyle name="Normal 2 9 4 5" xfId="9774" xr:uid="{A72709CB-35E5-428D-AD5E-8448C8835858}"/>
    <cellStyle name="Normal 2 9 4 5 2" xfId="20154" xr:uid="{BD1FFA4C-667D-4073-82BA-12518B20D366}"/>
    <cellStyle name="Normal 2 9 4 6" xfId="23129" xr:uid="{9C2BDFD0-30EE-4EBC-A625-26ACF55129C4}"/>
    <cellStyle name="Normal 2 9 4 7" xfId="13817" xr:uid="{B2A2F5FB-83D0-425A-87BB-6FAD4739F9A2}"/>
    <cellStyle name="Normal 2 9 5" xfId="2916" xr:uid="{00000000-0005-0000-0000-000006050000}"/>
    <cellStyle name="Normal 2 9 5 2" xfId="6102" xr:uid="{58528CC1-6AD2-4279-88B3-36D6609DF850}"/>
    <cellStyle name="Normal 2 9 5 2 2" xfId="24074" xr:uid="{C2C5EE96-9995-440E-9BAB-6728372E79CC}"/>
    <cellStyle name="Normal 2 9 5 2 3" xfId="26763" xr:uid="{B71227A7-8E15-40FE-AB6C-C312F130A5E3}"/>
    <cellStyle name="Normal 2 9 5 2 4" xfId="15580" xr:uid="{BC502C78-C287-4AAA-B2B4-855DDE2775FC}"/>
    <cellStyle name="Normal 2 9 5 3" xfId="8033" xr:uid="{5BDB75E0-42B9-47B7-BC4F-32339D7EE5F4}"/>
    <cellStyle name="Normal 2 9 5 3 2" xfId="27594" xr:uid="{4DE08653-E695-4105-8FAF-2EC4861B3D14}"/>
    <cellStyle name="Normal 2 9 5 3 3" xfId="18413" xr:uid="{4E72B610-0225-4948-95A6-B8293541BCC2}"/>
    <cellStyle name="Normal 2 9 5 4" xfId="10866" xr:uid="{32AA6B69-933E-4213-BBD8-E8160E16B6D4}"/>
    <cellStyle name="Normal 2 9 5 4 2" xfId="21246" xr:uid="{F35A2EDB-01FD-4EF0-997D-CE0011391BF6}"/>
    <cellStyle name="Normal 2 9 5 5" xfId="22952" xr:uid="{98F40136-10FD-4A5D-954E-95D1BD6B1790}"/>
    <cellStyle name="Normal 2 9 5 6" xfId="13433" xr:uid="{6FF45A3C-E951-49D1-9CC8-9EC9CB2C2C99}"/>
    <cellStyle name="Normal 2 9 6" xfId="2443" xr:uid="{00000000-0005-0000-0000-000007050000}"/>
    <cellStyle name="Normal 2 9 6 2" xfId="5737" xr:uid="{C0BED993-F139-4C6B-A792-E132324F2C14}"/>
    <cellStyle name="Normal 2 9 6 2 2" xfId="26272" xr:uid="{E224AED6-5478-4071-AAE4-531DAAE09ED8}"/>
    <cellStyle name="Normal 2 9 6 2 3" xfId="15115" xr:uid="{C4B322CF-7FF4-46FB-9710-2B9CF49427F9}"/>
    <cellStyle name="Normal 2 9 6 3" xfId="7568" xr:uid="{6E09B0F8-1818-40FD-B0B9-2BE03937EBA0}"/>
    <cellStyle name="Normal 2 9 6 3 2" xfId="17948" xr:uid="{A2D2891C-9A94-42CD-AE40-9576749EACD4}"/>
    <cellStyle name="Normal 2 9 6 4" xfId="10401" xr:uid="{FAF89A14-3615-4B8B-9728-F0D7110BDD46}"/>
    <cellStyle name="Normal 2 9 6 4 2" xfId="20781" xr:uid="{BF8F50E0-AEAA-451D-B4EA-D6C5391055A7}"/>
    <cellStyle name="Normal 2 9 6 5" xfId="23770" xr:uid="{E27B1D7E-8871-4391-9BAF-DCBA9D83669B}"/>
    <cellStyle name="Normal 2 9 6 6" xfId="12831" xr:uid="{06E2C9D0-79AB-4E4D-B154-4572A5AC5714}"/>
    <cellStyle name="Normal 2 9 7" xfId="2197" xr:uid="{00000000-0005-0000-0000-0000FB040000}"/>
    <cellStyle name="Normal 2 9 7 2" xfId="7324" xr:uid="{EA8C2445-2A00-4AF1-8B3A-62B72269B8D5}"/>
    <cellStyle name="Normal 2 9 7 2 2" xfId="17704" xr:uid="{575865A4-C903-444A-BEFF-E672E9F80B26}"/>
    <cellStyle name="Normal 2 9 7 3" xfId="10157" xr:uid="{F12035F6-C739-489C-9EFC-F90E08ECF96A}"/>
    <cellStyle name="Normal 2 9 7 3 2" xfId="20537" xr:uid="{2453241E-7F61-4AE6-844D-52675AF13A67}"/>
    <cellStyle name="Normal 2 9 7 4" xfId="23372" xr:uid="{9E8031DF-A2E9-4D45-BFC8-2E12170B31A2}"/>
    <cellStyle name="Normal 2 9 7 5" xfId="14871" xr:uid="{E01FAD09-3F53-4B7B-A156-7DBA1FBB85AD}"/>
    <cellStyle name="Normal 2 9 8" xfId="3953" xr:uid="{CED8D824-48D3-4AEF-8F7F-55717388E9E6}"/>
    <cellStyle name="Normal 2 9 8 2" xfId="8785" xr:uid="{C9D54B9E-2B71-467B-A443-019A549ED388}"/>
    <cellStyle name="Normal 2 9 8 2 2" xfId="19165" xr:uid="{AF764DA1-8EEC-4F37-BAFF-823F4512B564}"/>
    <cellStyle name="Normal 2 9 8 3" xfId="11618" xr:uid="{4D51BDD7-64D1-4472-9612-C42DAC1C76C4}"/>
    <cellStyle name="Normal 2 9 8 3 2" xfId="21998" xr:uid="{DF92F74E-7642-42AD-AA75-8CBC2EDD46C4}"/>
    <cellStyle name="Normal 2 9 8 4" xfId="16332" xr:uid="{DEB08D9E-3D2C-4A32-A794-F6E6A1CE67C3}"/>
    <cellStyle name="Normal 2 9 9" xfId="5187" xr:uid="{FC4BB2AD-7E18-4984-98C0-6FFD72EC7400}"/>
    <cellStyle name="Normal 2 9 9 2" xfId="14484" xr:uid="{FD71FD44-744A-47E9-9921-B8D7F3880453}"/>
    <cellStyle name="Normal 20" xfId="12252" xr:uid="{27372840-47D8-489B-95A7-2CD989EBD34B}"/>
    <cellStyle name="Normal 20 2" xfId="22632" xr:uid="{40D62CA8-3A96-48B0-BE9D-F7CE8F4D3E78}"/>
    <cellStyle name="Normal 21" xfId="12383" xr:uid="{FF094764-875A-4C99-A567-5596200E8909}"/>
    <cellStyle name="Normal 22" xfId="12382" xr:uid="{8C915B8E-2FA3-4DC4-BD95-7A870649C7C0}"/>
    <cellStyle name="Normal 23" xfId="30098" xr:uid="{C20B993B-01C2-4C51-8F98-6A9CBB8E2F4D}"/>
    <cellStyle name="Normal 23 2" xfId="30395" xr:uid="{287CA121-5416-4078-9572-C7B4DE184957}"/>
    <cellStyle name="Normal 23 3" xfId="31721" xr:uid="{23061F0C-4409-4E5F-A960-26EABC21E703}"/>
    <cellStyle name="Normal 24" xfId="31723" xr:uid="{4AD80940-F9FE-4312-92C2-BB9034C34D3B}"/>
    <cellStyle name="Normal 25" xfId="30097" xr:uid="{07506169-A6FD-44A0-8C52-1A1EF451F172}"/>
    <cellStyle name="Normal 26" xfId="30102" xr:uid="{7027CCDA-B9FD-43DE-A40A-182DF76F28F4}"/>
    <cellStyle name="Normal 27" xfId="31722"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2"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3" xr:uid="{7E0E1DE2-FFD9-4B6C-A96E-E7DA851E3AAB}"/>
    <cellStyle name="Normal 3 2 2 4 3 3" xfId="30235" xr:uid="{B775CA85-A94A-4FA2-B016-4DD4E6773E9E}"/>
    <cellStyle name="Normal 3 2 2 4 3 3 2" xfId="31378" xr:uid="{FE22CF11-4570-4966-8D0D-C6F52D65F8E8}"/>
    <cellStyle name="Normal 3 2 2 4 3 4" xfId="31575" xr:uid="{D3F1F72C-C507-475E-BFC1-88BFEC9AABA6}"/>
    <cellStyle name="Normal 3 2 2 5" xfId="31262"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9" xr:uid="{032D5C75-76E2-40CA-A12D-BA86BF6B3032}"/>
    <cellStyle name="Normal 3 2 3 3 2 3 2 2 3" xfId="25323"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8" xr:uid="{51E09282-E913-4ED6-8E0D-C413A5D4A1F2}"/>
    <cellStyle name="Normal 3 2 3 3 2 3 2 3 3 3" xfId="30236" xr:uid="{B4011CD2-DE1E-4B51-8A66-B3C8C7A5D421}"/>
    <cellStyle name="Normal 3 2 3 3 2 3 2 3 3 3 2" xfId="31379" xr:uid="{BE93AEFA-7DA3-4658-9FC8-146A8E24F6DB}"/>
    <cellStyle name="Normal 3 2 3 3 2 3 2 3 3 4" xfId="31576" xr:uid="{9B4EC05B-CF70-4662-9DB5-17BD8DAB0B95}"/>
    <cellStyle name="Normal 3 2 3 3 2 3 2 4" xfId="25758" xr:uid="{5EC9D443-D6FF-49B3-87CB-0CAAE76577FA}"/>
    <cellStyle name="Normal 3 2 3 3 2 3 3" xfId="858" xr:uid="{00000000-0005-0000-0000-000007050000}"/>
    <cellStyle name="Normal 3 2 3 3 2 3 4" xfId="2918" xr:uid="{00000000-0005-0000-0000-000014050000}"/>
    <cellStyle name="Normal 3 2 3 3 2 3 4 2" xfId="31291" xr:uid="{EB8BC9D9-A033-4C6E-8AEF-B73E94BB5D44}"/>
    <cellStyle name="Normal 3 2 3 3 2 3 5" xfId="2093" xr:uid="{00000000-0005-0000-0000-000008020000}"/>
    <cellStyle name="Normal 3 2 3 3 2 3 5 2" xfId="4648" xr:uid="{F5C0EA0D-9822-4FF4-BD48-55FE3EF7782D}"/>
    <cellStyle name="Normal 3 2 3 3 2 3 5 3" xfId="30174" xr:uid="{EFD41364-146C-4C8A-A23B-7D13531E8C1D}"/>
    <cellStyle name="Normal 3 2 3 3 2 3 5 3 2" xfId="31318" xr:uid="{B91B5B5F-A506-42B7-A20E-383BCA9FFAF5}"/>
    <cellStyle name="Normal 3 2 3 3 2 3 5 4" xfId="31514" xr:uid="{6D671EEF-9106-4A0F-AE0E-B3AC82C22655}"/>
    <cellStyle name="Normal 3 2 3 3 2 3 6" xfId="3956" xr:uid="{0E1DF840-3114-4679-8527-B4509133BFD3}"/>
    <cellStyle name="Normal 3 2 3 3 2 3 6 2" xfId="4702" xr:uid="{EBED180B-3325-462A-919B-62911980F3E3}"/>
    <cellStyle name="Normal 3 2 3 3 2 3 6 3" xfId="30296" xr:uid="{E136CEC1-43EF-4959-B635-DE56F5F46204}"/>
    <cellStyle name="Normal 3 2 3 3 2 3 6 3 2" xfId="31439" xr:uid="{56DB6537-5079-42DC-8C0E-B9EB0AF26203}"/>
    <cellStyle name="Normal 3 2 3 3 2 3 6 4" xfId="31636" xr:uid="{D8E5B5D1-0B28-44DE-9618-995E05721A23}"/>
    <cellStyle name="Normal 3 2 3 3 2 3 7" xfId="30117" xr:uid="{3A8EA0EB-6553-4DE0-BA6D-E554B6EEBC52}"/>
    <cellStyle name="Normal 3 2 3 3 2 3 7 2" xfId="30478" xr:uid="{12261BA5-6EBE-49C8-858C-4433B97E2B8F}"/>
    <cellStyle name="Normal 3 2 3 3 2 4" xfId="859" xr:uid="{00000000-0005-0000-0000-000008050000}"/>
    <cellStyle name="Normal 3 2 3 3 2 4 2" xfId="2917" xr:uid="{00000000-0005-0000-0000-000015050000}"/>
    <cellStyle name="Normal 3 2 3 3 2 4 3" xfId="23492" xr:uid="{8625022A-D38B-4880-84F6-02FA13E60E21}"/>
    <cellStyle name="Normal 3 2 3 3 2 4 3 2" xfId="29618" xr:uid="{0FEE1F9F-C76F-4B8E-A83F-EAD315906FD7}"/>
    <cellStyle name="Normal 3 2 3 3 2 4 3 3" xfId="29597" xr:uid="{ED318358-FA7F-4BE8-8DAF-D6F7186FE3D7}"/>
    <cellStyle name="Normal 3 2 3 3 2 4 3 3 2" xfId="29641" xr:uid="{6DF48563-C650-48F9-9DC2-55B9B6148D77}"/>
    <cellStyle name="Normal 3 2 3 3 2 4 3 3 3" xfId="30383" xr:uid="{BAC9BCB8-EF57-4DA4-B9C1-3F2B8C7FC657}"/>
    <cellStyle name="Normal 3 2 3 3 2 4 3 3 4" xfId="30370" xr:uid="{34267B84-BB81-4C12-8C46-473BBA220C20}"/>
    <cellStyle name="Normal 3 2 3 3 2 4 3 3 4 2" xfId="31709" xr:uid="{592A1166-586C-44C0-A573-38C22F19E4A2}"/>
    <cellStyle name="Normal 3 2 3 3 2 4 3 4" xfId="30353" xr:uid="{93657840-58F4-4379-9A8A-0046F497FB51}"/>
    <cellStyle name="Normal 3 2 3 3 2 4 3 4 2" xfId="31695" xr:uid="{A40DE0E8-AD45-4E9B-94C0-51490D3093FE}"/>
    <cellStyle name="Normal 3 2 3 3 2 5" xfId="2092" xr:uid="{00000000-0005-0000-0000-000006020000}"/>
    <cellStyle name="Normal 3 2 3 3 2 5 2" xfId="4665" xr:uid="{1B4AA995-6D1E-409F-BFE5-CBE6CD7AB94F}"/>
    <cellStyle name="Normal 3 2 3 3 2 5 3" xfId="30173" xr:uid="{5165A243-F4B8-4207-B6E2-4C6179B2331B}"/>
    <cellStyle name="Normal 3 2 3 3 2 5 3 2" xfId="31317" xr:uid="{FE81CBED-C272-45C6-9FD4-ED32FBB04F14}"/>
    <cellStyle name="Normal 3 2 3 3 2 5 4" xfId="31513" xr:uid="{00EFE9D6-E228-47B1-B203-283A8667D08C}"/>
    <cellStyle name="Normal 3 2 3 3 2 6" xfId="3955" xr:uid="{F8E8F1E1-BBD4-4256-B483-D824BDAE78F4}"/>
    <cellStyle name="Normal 3 2 3 3 2 6 2" xfId="4763" xr:uid="{9F42B403-8D69-4B35-A1B8-4F04141A4544}"/>
    <cellStyle name="Normal 3 2 3 3 2 6 3" xfId="30295" xr:uid="{C496E6E4-1282-47C2-B1C7-9961AE8A150D}"/>
    <cellStyle name="Normal 3 2 3 3 2 6 3 2" xfId="31438" xr:uid="{5A0EDD58-F48D-4E4E-BD06-54CD1EEB56F7}"/>
    <cellStyle name="Normal 3 2 3 3 2 6 4" xfId="31635" xr:uid="{C5452A9F-2C0C-47BC-AC38-CC8ACD830D2A}"/>
    <cellStyle name="Normal 3 2 3 3 2 7" xfId="30116" xr:uid="{019B4B8F-7996-40B8-8487-A11E7446390C}"/>
    <cellStyle name="Normal 3 2 3 3 2 7 2" xfId="30477"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5" xr:uid="{89E53FE7-94C9-4D91-BBC4-6F94CBF85A44}"/>
    <cellStyle name="Normal 3 2 3 3 4 2 2 2 3" xfId="3712" xr:uid="{00000000-0005-0000-0000-00007A040000}"/>
    <cellStyle name="Normal 3 2 3 3 4 2 2 2 3 2" xfId="4774" xr:uid="{3EE6A992-6E14-412B-A546-1161B9E0D3AE}"/>
    <cellStyle name="Normal 3 2 3 3 4 2 2 2 3 3" xfId="30237" xr:uid="{86BCA4BE-8FF9-4E7A-B9DD-185C56EFBE75}"/>
    <cellStyle name="Normal 3 2 3 3 4 2 2 2 3 3 2" xfId="31380" xr:uid="{1A51DAD1-F532-4907-8058-33633595C8CE}"/>
    <cellStyle name="Normal 3 2 3 3 4 2 2 2 3 4" xfId="31577" xr:uid="{E311BA82-333E-46A3-AD01-6013A34DAC67}"/>
    <cellStyle name="Normal 3 2 3 3 4 2 2 2 4" xfId="24731" xr:uid="{08713468-6514-49F8-B4E6-F61F3C4FDA44}"/>
    <cellStyle name="Normal 3 2 3 3 4 2 2 3" xfId="1989" xr:uid="{00000000-0005-0000-0000-00000F050000}"/>
    <cellStyle name="Normal 3 2 3 3 4 2 2 4" xfId="22852" xr:uid="{FAB5457A-0A0A-428D-8F1B-DAFEE4F83219}"/>
    <cellStyle name="Normal 3 2 3 3 4 2 3" xfId="865" xr:uid="{00000000-0005-0000-0000-000010050000}"/>
    <cellStyle name="Normal 3 2 3 3 4 2 3 2" xfId="866" xr:uid="{00000000-0005-0000-0000-000011050000}"/>
    <cellStyle name="Normal 3 2 3 3 4 2 3 2 2" xfId="24503" xr:uid="{EE8B293B-87C8-42E1-AF32-679531BFDE2A}"/>
    <cellStyle name="Normal 3 2 3 3 4 2 3 2 3" xfId="25815" xr:uid="{7C09AC0D-5F28-421E-9E99-2079FC6A8637}"/>
    <cellStyle name="Normal 3 2 3 3 4 2 3 3" xfId="867" xr:uid="{00000000-0005-0000-0000-000012050000}"/>
    <cellStyle name="Normal 3 2 3 3 4 2 3 3 2" xfId="24081" xr:uid="{5907E1A0-6497-4B7D-B2B6-A65DF4324FD1}"/>
    <cellStyle name="Normal 3 2 3 3 4 2 3 3 3" xfId="24458" xr:uid="{1AA0180D-7B02-4838-9AC9-29190EA47CF7}"/>
    <cellStyle name="Normal 3 2 3 3 4 2 3 4" xfId="2095" xr:uid="{00000000-0005-0000-0000-00000E020000}"/>
    <cellStyle name="Normal 3 2 3 3 4 2 3 4 2" xfId="4715" xr:uid="{84F79AEF-86F1-430E-9A02-46E9B0EA2D4B}"/>
    <cellStyle name="Normal 3 2 3 3 4 2 3 4 3" xfId="30176" xr:uid="{DE26479C-16AF-4053-ADA2-2366C14A6988}"/>
    <cellStyle name="Normal 3 2 3 3 4 2 3 4 3 2" xfId="31320" xr:uid="{98ADDAB9-7E5D-4B1A-B857-1BF8F72E74B4}"/>
    <cellStyle name="Normal 3 2 3 3 4 2 3 4 4" xfId="31516" xr:uid="{C975A579-45FB-4F57-850C-66AA6B19B7DF}"/>
    <cellStyle name="Normal 3 2 3 3 4 2 3 5" xfId="25608" xr:uid="{AE0E7AAC-A35C-4739-83F7-24B2349D3A43}"/>
    <cellStyle name="Normal 3 2 3 3 4 2 3 6" xfId="30535" xr:uid="{5DF49D80-F591-4B6B-AC8D-0AA109DB5F47}"/>
    <cellStyle name="Normal 3 2 3 3 4 2 4" xfId="23281" xr:uid="{607B55E2-785A-4475-A5AF-715CB366B607}"/>
    <cellStyle name="Normal 3 2 3 3 4 3" xfId="868" xr:uid="{00000000-0005-0000-0000-000013050000}"/>
    <cellStyle name="Normal 3 2 3 3 4 4" xfId="2919" xr:uid="{00000000-0005-0000-0000-00001D050000}"/>
    <cellStyle name="Normal 3 2 3 3 4 4 2" xfId="31295" xr:uid="{324C98B1-8E30-4CDB-8616-21FD670B2E3A}"/>
    <cellStyle name="Normal 3 2 3 3 4 5" xfId="2094" xr:uid="{00000000-0005-0000-0000-00000B020000}"/>
    <cellStyle name="Normal 3 2 3 3 4 5 2" xfId="3807" xr:uid="{88D4B6F8-D038-4FA2-9B5E-8BA2B2639DFB}"/>
    <cellStyle name="Normal 3 2 3 3 4 5 3" xfId="30175" xr:uid="{CB02CBFB-77EE-4C98-92E6-6936F3E8C9D8}"/>
    <cellStyle name="Normal 3 2 3 3 4 5 3 2" xfId="31319" xr:uid="{F2C34778-01E7-4E78-BC6F-88ABEE2BEE7D}"/>
    <cellStyle name="Normal 3 2 3 3 4 5 4" xfId="31515" xr:uid="{A79C0C5A-7EDD-4B02-A14A-86F26A0520E9}"/>
    <cellStyle name="Normal 3 2 3 3 4 6" xfId="3957" xr:uid="{5C36214B-B9A0-42AD-97C5-679BC9758736}"/>
    <cellStyle name="Normal 3 2 3 3 4 6 2" xfId="4775" xr:uid="{C6EA1D90-BF83-4CD0-B22B-769466A8D247}"/>
    <cellStyle name="Normal 3 2 3 3 4 6 3" xfId="30297" xr:uid="{9F6F5CBA-D16F-48D0-91E5-EA178C3A599A}"/>
    <cellStyle name="Normal 3 2 3 3 4 6 3 2" xfId="31440" xr:uid="{A0375E49-2C8F-471E-911A-A63C71DA3145}"/>
    <cellStyle name="Normal 3 2 3 3 4 6 4" xfId="31637" xr:uid="{849E470A-FB03-4831-8FE0-135351CE5670}"/>
    <cellStyle name="Normal 3 2 3 3 4 7" xfId="30118" xr:uid="{21708935-4338-4B04-A5B4-2B12A5C766F5}"/>
    <cellStyle name="Normal 3 2 3 3 4 7 2" xfId="30479"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8" xr:uid="{345DF071-92C4-4D83-A3A4-5CDB82EFF459}"/>
    <cellStyle name="Normal 3 2 3 3 5 3 2 2" xfId="27325" xr:uid="{36392154-9601-4751-B21A-9FC0AC69F7FB}"/>
    <cellStyle name="Normal 3 2 3 3 5 3 3" xfId="25726" xr:uid="{5EC24068-D279-40A6-85E3-7D41DE988994}"/>
    <cellStyle name="Normal 3 2 3 3 5 3 4" xfId="30238" xr:uid="{57A3C330-EEF1-4F13-A663-4A6AAFC7B558}"/>
    <cellStyle name="Normal 3 2 3 3 5 3 4 2" xfId="31381" xr:uid="{BFC026E1-24FA-40A5-A536-7FBCD1AA6124}"/>
    <cellStyle name="Normal 3 2 3 3 5 3 5" xfId="31578" xr:uid="{78178B15-934C-461A-998B-6869636634B9}"/>
    <cellStyle name="Normal 3 2 3 3 5 4" xfId="25711"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6" xr:uid="{CF3F732A-3464-44B7-ACAC-54207065C4A1}"/>
    <cellStyle name="Normal 3 2 3 4 3 2 2 3" xfId="24090"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70" xr:uid="{3F5C8904-0CB7-4A62-A566-1B839756158A}"/>
    <cellStyle name="Normal 3 2 3 4 3 2 3 3 3" xfId="30239" xr:uid="{09A3577F-9760-4766-9C2F-D9019747DF4A}"/>
    <cellStyle name="Normal 3 2 3 4 3 2 3 3 3 2" xfId="31382" xr:uid="{A4473E79-1F75-4888-8BBE-EA2C63CD76A1}"/>
    <cellStyle name="Normal 3 2 3 4 3 2 3 3 4" xfId="31579" xr:uid="{4CCDC4C7-EF66-4862-AB6F-4192F6078FC6}"/>
    <cellStyle name="Normal 3 2 3 4 3 2 4" xfId="25824" xr:uid="{1A6B0C1D-1919-427D-8E6B-3883E899BAEA}"/>
    <cellStyle name="Normal 3 2 3 4 3 3" xfId="877" xr:uid="{00000000-0005-0000-0000-00001D050000}"/>
    <cellStyle name="Normal 3 2 3 4 3 4" xfId="2920" xr:uid="{00000000-0005-0000-0000-000023050000}"/>
    <cellStyle name="Normal 3 2 3 4 3 4 2" xfId="31284" xr:uid="{8B70590F-73CC-44E1-B466-2B324B3DBBCB}"/>
    <cellStyle name="Normal 3 2 3 4 3 5" xfId="2097" xr:uid="{00000000-0005-0000-0000-000012020000}"/>
    <cellStyle name="Normal 3 2 3 4 3 5 2" xfId="4670" xr:uid="{C7488697-347C-4027-9144-3C9AC3B4D98F}"/>
    <cellStyle name="Normal 3 2 3 4 3 5 3" xfId="30178" xr:uid="{72FD9D08-8B3A-4237-9D8B-137B965D383B}"/>
    <cellStyle name="Normal 3 2 3 4 3 5 3 2" xfId="31322" xr:uid="{45EA9506-8E31-4B6C-9642-21F6D94811EA}"/>
    <cellStyle name="Normal 3 2 3 4 3 5 4" xfId="31518" xr:uid="{57B4B3E7-6D59-438C-A24A-74EBC3100FE4}"/>
    <cellStyle name="Normal 3 2 3 4 3 6" xfId="3959" xr:uid="{D1FAA155-8172-43EB-ACF9-9A7AA25E3D6E}"/>
    <cellStyle name="Normal 3 2 3 4 3 6 2" xfId="4783" xr:uid="{8A9EA233-ABD3-42E4-B860-F2A4E0132FC1}"/>
    <cellStyle name="Normal 3 2 3 4 3 6 3" xfId="30299" xr:uid="{81B67AB2-71E6-4678-8CF3-9987E9088F9B}"/>
    <cellStyle name="Normal 3 2 3 4 3 6 3 2" xfId="31442" xr:uid="{A98CF9BE-AAE6-4825-8E47-7EAA17C2BBF3}"/>
    <cellStyle name="Normal 3 2 3 4 3 6 4" xfId="31639" xr:uid="{AAEDCB10-67E7-4420-AA2F-0DDA1928FE65}"/>
    <cellStyle name="Normal 3 2 3 4 3 7" xfId="30120" xr:uid="{B13A17FC-0920-42D9-BFD0-704A408A0A4C}"/>
    <cellStyle name="Normal 3 2 3 4 3 7 2" xfId="30481"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30" xr:uid="{6712E95B-D981-4590-85C2-AC9FC672C3C9}"/>
    <cellStyle name="Normal 3 2 3 4 4 3 3" xfId="30240" xr:uid="{4F7F6943-EDBD-49B8-92F4-C7F6E5EFC9D8}"/>
    <cellStyle name="Normal 3 2 3 4 4 3 3 2" xfId="31383" xr:uid="{7D216875-FD6D-42D1-B93A-66F40255D01A}"/>
    <cellStyle name="Normal 3 2 3 4 4 3 4" xfId="31580" xr:uid="{E9786FEF-20D7-44D2-9C67-93A7FB8E137B}"/>
    <cellStyle name="Normal 3 2 3 4 5" xfId="2096" xr:uid="{00000000-0005-0000-0000-000010020000}"/>
    <cellStyle name="Normal 3 2 3 4 5 2" xfId="3777" xr:uid="{8B0DC8D1-7DE9-4171-A63D-3B65DE7CC539}"/>
    <cellStyle name="Normal 3 2 3 4 5 3" xfId="30177" xr:uid="{92251D01-4C43-436B-89CC-A84B9DD25DD4}"/>
    <cellStyle name="Normal 3 2 3 4 5 3 2" xfId="31321" xr:uid="{FCE2C500-F43A-4375-A00C-E81F083CEF3F}"/>
    <cellStyle name="Normal 3 2 3 4 5 4" xfId="31517" xr:uid="{EB794679-BCC2-4055-AC27-37AACFDD1FB4}"/>
    <cellStyle name="Normal 3 2 3 4 6" xfId="3958" xr:uid="{C6836599-ECCD-4EBB-AA38-ABF0279C67FA}"/>
    <cellStyle name="Normal 3 2 3 4 6 2" xfId="4748" xr:uid="{E32033F8-C2D4-4D9A-8197-D59BB0805FFB}"/>
    <cellStyle name="Normal 3 2 3 4 6 3" xfId="30298" xr:uid="{D8F87D88-0F19-481C-A1CC-3146338754DB}"/>
    <cellStyle name="Normal 3 2 3 4 6 3 2" xfId="31441" xr:uid="{B4A69638-323B-49E7-90F5-90FE0D97664A}"/>
    <cellStyle name="Normal 3 2 3 4 6 4" xfId="31638" xr:uid="{7FD9D19C-1E53-40EA-BF81-22379F781951}"/>
    <cellStyle name="Normal 3 2 3 4 7" xfId="30119" xr:uid="{2902EA16-525C-4490-96D7-08F0557F0425}"/>
    <cellStyle name="Normal 3 2 3 4 7 2" xfId="30480" xr:uid="{DF6E23B2-6945-41B0-8306-2F702DBA91A9}"/>
    <cellStyle name="Normal 3 2 3 5" xfId="2065" xr:uid="{00000000-0005-0000-0000-000003020000}"/>
    <cellStyle name="Normal 3 2 3 5 2" xfId="4737" xr:uid="{1DEEA62F-24B4-4396-B677-5B3167946642}"/>
    <cellStyle name="Normal 3 2 3 5 3" xfId="30165" xr:uid="{75BDF039-D1D0-4720-91AF-54BBB162394D}"/>
    <cellStyle name="Normal 3 2 3 5 3 2" xfId="30482" xr:uid="{7C8CED2E-CFB8-4B18-9B98-486CBBF1CEE6}"/>
    <cellStyle name="Normal 3 2 3 5 4" xfId="31505" xr:uid="{D2C494B6-B581-4571-B629-4078CCA1DF19}"/>
    <cellStyle name="Normal 3 2 3 6" xfId="30111" xr:uid="{2DA27080-57C7-488E-9E66-228C66F3BB6F}"/>
    <cellStyle name="Normal 3 2 3 6 2" xfId="30470"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7" xr:uid="{3EF99F25-A57D-4DC0-97CB-91B0DD3F630F}"/>
    <cellStyle name="Normal 3 2 4 3 2 2 3" xfId="25694"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700" xr:uid="{E7124F84-1902-4C52-813A-2AD87B201F7F}"/>
    <cellStyle name="Normal 3 2 4 3 2 3 3 3" xfId="30241" xr:uid="{FB3B0704-45A1-4B1D-8FF2-DBF25C1101E3}"/>
    <cellStyle name="Normal 3 2 4 3 2 3 3 3 2" xfId="31384" xr:uid="{C389EE42-3048-406A-ACE1-5B5798D31786}"/>
    <cellStyle name="Normal 3 2 4 3 2 3 3 4" xfId="31581" xr:uid="{E69F89CA-AEBA-4937-8B6F-1B0F7B1F1450}"/>
    <cellStyle name="Normal 3 2 4 3 2 4" xfId="23426" xr:uid="{F5F16304-98F9-4382-9EBD-05DA6A2307A4}"/>
    <cellStyle name="Normal 3 2 4 3 3" xfId="885" xr:uid="{00000000-0005-0000-0000-000027050000}"/>
    <cellStyle name="Normal 3 2 4 3 4" xfId="2922" xr:uid="{00000000-0005-0000-0000-00002A050000}"/>
    <cellStyle name="Normal 3 2 4 3 4 2" xfId="31286" xr:uid="{C5493F1B-7833-429B-A3F9-F86186048626}"/>
    <cellStyle name="Normal 3 2 4 3 5" xfId="2099" xr:uid="{00000000-0005-0000-0000-000016020000}"/>
    <cellStyle name="Normal 3 2 4 3 5 2" xfId="4685" xr:uid="{06BFEBE3-1397-400F-9E69-D60195609A34}"/>
    <cellStyle name="Normal 3 2 4 3 5 3" xfId="30180" xr:uid="{CAF84CE8-A6AE-4653-8439-E2C2CC100971}"/>
    <cellStyle name="Normal 3 2 4 3 5 3 2" xfId="31324" xr:uid="{CD2BA927-620B-4490-8DBC-65DFEFB5E7E2}"/>
    <cellStyle name="Normal 3 2 4 3 5 4" xfId="31520" xr:uid="{F7EE645A-A73D-47E9-8833-528052C962F3}"/>
    <cellStyle name="Normal 3 2 4 3 6" xfId="3962" xr:uid="{C9BE7447-0E91-41CB-9714-02F1C566D84A}"/>
    <cellStyle name="Normal 3 2 4 3 6 2" xfId="4787" xr:uid="{0C195683-FC3A-4228-8CFA-81C976438B43}"/>
    <cellStyle name="Normal 3 2 4 3 6 3" xfId="30301" xr:uid="{5B46428E-4B5D-4956-93B7-0F396B73A2B2}"/>
    <cellStyle name="Normal 3 2 4 3 6 3 2" xfId="31444" xr:uid="{5A6B4B77-3513-4B99-8042-BE10B0FA72A0}"/>
    <cellStyle name="Normal 3 2 4 3 6 4" xfId="31641" xr:uid="{B3547189-4D1A-4E73-AD27-78C5227CE173}"/>
    <cellStyle name="Normal 3 2 4 3 7" xfId="30122" xr:uid="{2FC8C8CB-77C8-4CE3-9500-8BBF0E8D3D67}"/>
    <cellStyle name="Normal 3 2 4 3 7 2" xfId="30484" xr:uid="{FF9CD143-3DC5-4E78-9669-CDD5E69991DD}"/>
    <cellStyle name="Normal 3 2 4 4" xfId="2921" xr:uid="{00000000-0005-0000-0000-00002B050000}"/>
    <cellStyle name="Normal 3 2 4 4 2" xfId="25746" xr:uid="{F4A474D2-41DD-4D0C-B5D7-FFDAF17C5566}"/>
    <cellStyle name="Normal 3 2 4 4 2 2" xfId="29625" xr:uid="{0DCF3C32-0EA3-482C-941C-B4A52CDFF34B}"/>
    <cellStyle name="Normal 3 2 4 4 2 3" xfId="29598" xr:uid="{193FC249-A10F-445C-95C0-0B33E7ED076A}"/>
    <cellStyle name="Normal 3 2 4 4 2 3 2" xfId="29642" xr:uid="{150E5878-774A-4368-848F-E3C08FDFC92C}"/>
    <cellStyle name="Normal 3 2 4 4 2 3 3" xfId="30384" xr:uid="{EAB09D60-EC65-4583-A401-605E05C9795F}"/>
    <cellStyle name="Normal 3 2 4 4 2 3 4" xfId="30371" xr:uid="{EC861FD9-BC0C-408C-9531-DE32A58E2953}"/>
    <cellStyle name="Normal 3 2 4 4 2 3 4 2" xfId="31710" xr:uid="{3FB41312-390E-4923-8C3C-F8147726A4F3}"/>
    <cellStyle name="Normal 3 2 4 4 2 4" xfId="30354" xr:uid="{C34059E2-DD63-4FD3-8EEB-54B190A38F45}"/>
    <cellStyle name="Normal 3 2 4 4 2 4 2" xfId="31696" xr:uid="{6DCD7FB8-B5FD-4C77-BBC6-EAED650E4CF3}"/>
    <cellStyle name="Normal 3 2 4 4 3" xfId="24727" xr:uid="{154F7FD8-B3F3-4487-878D-5A0175DAC264}"/>
    <cellStyle name="Normal 3 2 4 5" xfId="2098" xr:uid="{00000000-0005-0000-0000-000014020000}"/>
    <cellStyle name="Normal 3 2 4 5 2" xfId="4644" xr:uid="{3EC2113D-E49B-4038-9F23-778F9B5DB2AD}"/>
    <cellStyle name="Normal 3 2 4 5 3" xfId="30179" xr:uid="{8EA82334-E7EE-4E69-990C-4DEAF38099AA}"/>
    <cellStyle name="Normal 3 2 4 5 3 2" xfId="31323" xr:uid="{E9CBBCA5-54AD-468F-B466-AB0737888486}"/>
    <cellStyle name="Normal 3 2 4 5 4" xfId="31519" xr:uid="{B5FE814E-E042-40D9-B41A-A129B9C70AF7}"/>
    <cellStyle name="Normal 3 2 4 6" xfId="3961" xr:uid="{7B02E248-334A-4390-803D-03A9529B2562}"/>
    <cellStyle name="Normal 3 2 4 6 2" xfId="4816" xr:uid="{2DE6B781-6A0F-4C4A-A762-5BA32CF9F8AB}"/>
    <cellStyle name="Normal 3 2 4 6 3" xfId="30300" xr:uid="{DD7F06BC-48FB-45F1-B5D9-2F7DC116529F}"/>
    <cellStyle name="Normal 3 2 4 6 3 2" xfId="31443" xr:uid="{F10D9DC9-263D-4EE8-996D-1DD37EFF76EA}"/>
    <cellStyle name="Normal 3 2 4 6 4" xfId="31640" xr:uid="{BCC20E6B-1DD8-47F1-B716-180F52FE094F}"/>
    <cellStyle name="Normal 3 2 4 7" xfId="30121" xr:uid="{2CF31ED3-BF8A-4420-A35A-63A9374EE9CB}"/>
    <cellStyle name="Normal 3 2 4 7 2" xfId="30483" xr:uid="{E8D1DD0B-859F-4702-9615-4F14D8E78C95}"/>
    <cellStyle name="Normal 3 2 5" xfId="29570" xr:uid="{750150B5-C7CA-4EA6-BA0D-6C0AEF29E2A9}"/>
    <cellStyle name="Normal 3 2 5 2" xfId="29629" xr:uid="{FC40ABBD-3EDE-4371-9FF9-A208F204AC39}"/>
    <cellStyle name="Normal 3 2 5 2 2" xfId="31249" xr:uid="{F12AF8C4-3DE1-4158-AA8E-7806F3A8EF51}"/>
    <cellStyle name="Normal 3 2 5 2 3" xfId="30466" xr:uid="{A19572E5-C2FE-4995-B8C9-236F90541CCE}"/>
    <cellStyle name="Normal 3 2 5 3" xfId="29599" xr:uid="{4BE0FB2A-CFA3-46C2-A6F3-5BD4CCDE876F}"/>
    <cellStyle name="Normal 3 2 5 3 2" xfId="29643" xr:uid="{012C5423-63EC-45C8-AB0D-9143CDABBBAF}"/>
    <cellStyle name="Normal 3 2 5 3 3" xfId="30385" xr:uid="{61D53CD0-CA5E-4F77-91D4-46F773F8DF85}"/>
    <cellStyle name="Normal 3 2 5 3 4" xfId="30372" xr:uid="{901B8119-F76A-44E0-936C-BA78095F8F22}"/>
    <cellStyle name="Normal 3 2 5 3 4 2" xfId="31711" xr:uid="{48E12EBD-4D36-46FA-BCC1-A806C8B17EDF}"/>
    <cellStyle name="Normal 3 2 5 4" xfId="29633" xr:uid="{B70E0C93-0F24-4A65-9A4C-6AA94B1973D9}"/>
    <cellStyle name="Normal 3 2 5 5" xfId="30355" xr:uid="{8D54E739-13BE-4332-8917-3C2D88CE836D}"/>
    <cellStyle name="Normal 3 2 5 5 2" xfId="31243" xr:uid="{93394BE0-19B6-4E50-8418-A98C9A434D03}"/>
    <cellStyle name="Normal 3 2 5 5 3" xfId="31697" xr:uid="{59429AA2-65FA-427B-BCCC-AF076B796573}"/>
    <cellStyle name="Normal 3 2 6" xfId="30108" xr:uid="{E75C1CB2-D09F-4E20-9707-91B0AD896C89}"/>
    <cellStyle name="Normal 3 2 6 2" xfId="31494" xr:uid="{75618FDA-0DC1-449E-A37B-B4C7EE151DBA}"/>
    <cellStyle name="Normal 3 3" xfId="886" xr:uid="{00000000-0005-0000-0000-000028050000}"/>
    <cellStyle name="Normal 3 3 2" xfId="29571" xr:uid="{255EAE38-A587-454A-A10E-047DE88AEFA0}"/>
    <cellStyle name="Normal 3 4" xfId="29572" xr:uid="{2F3070F6-1C88-4374-9425-21AEE0A4DFFB}"/>
    <cellStyle name="Normal 3 4 2" xfId="29630" xr:uid="{56437A54-78A7-4336-835A-B2D545FA46F6}"/>
    <cellStyle name="Normal 3 4 3" xfId="29591" xr:uid="{8EA9A8F3-AE43-4EF4-960D-AD7C26FB738D}"/>
    <cellStyle name="Normal 4" xfId="887" xr:uid="{00000000-0005-0000-0000-000029050000}"/>
    <cellStyle name="Normal 4 10" xfId="888" xr:uid="{00000000-0005-0000-0000-00002A050000}"/>
    <cellStyle name="Normal 4 10 10" xfId="9776" xr:uid="{124714D4-58FE-4A1A-95C3-0A3FC13E102A}"/>
    <cellStyle name="Normal 4 10 10 2" xfId="20156" xr:uid="{75151CA6-0830-4718-974F-DA1C711EC993}"/>
    <cellStyle name="Normal 4 10 11" xfId="22799" xr:uid="{DF8820E2-133B-4E33-BD57-2890C0DB6BE3}"/>
    <cellStyle name="Normal 4 10 12" xfId="12578" xr:uid="{A0231339-5278-4006-B10A-D98724736073}"/>
    <cellStyle name="Normal 4 10 2" xfId="889" xr:uid="{00000000-0005-0000-0000-00002B050000}"/>
    <cellStyle name="Normal 4 10 2 2" xfId="890" xr:uid="{00000000-0005-0000-0000-00002C050000}"/>
    <cellStyle name="Normal 4 10 2 2 2" xfId="5195" xr:uid="{2F990ED6-C403-433B-9416-DF936D9A58B9}"/>
    <cellStyle name="Normal 4 10 2 2 2 2" xfId="25732" xr:uid="{8EAC1899-FCAE-42AF-B292-F3C46DB240FD}"/>
    <cellStyle name="Normal 4 10 2 2 2 3" xfId="27274" xr:uid="{A64401EC-5285-4578-B7C7-D6B097D78689}"/>
    <cellStyle name="Normal 4 10 2 2 2 4" xfId="14492" xr:uid="{E7C4EC7E-9AAD-49FD-B157-0C8E5BCC24FC}"/>
    <cellStyle name="Normal 4 10 2 2 3" xfId="6945" xr:uid="{52EE871B-7087-409F-9C4F-E922AA7F83F3}"/>
    <cellStyle name="Normal 4 10 2 2 3 2" xfId="27606" xr:uid="{EDB7409E-4EFD-4903-9940-6903E7494269}"/>
    <cellStyle name="Normal 4 10 2 2 3 3" xfId="26626" xr:uid="{BAC96558-61F5-4DE7-BDC4-B43C1B7A7531}"/>
    <cellStyle name="Normal 4 10 2 2 3 4" xfId="17325" xr:uid="{76CC529E-0A0D-42AD-81FA-974DF2153082}"/>
    <cellStyle name="Normal 4 10 2 2 4" xfId="9778" xr:uid="{DBBF66FF-173D-4216-935C-22F75CD999F5}"/>
    <cellStyle name="Normal 4 10 2 2 4 2" xfId="29406" xr:uid="{89B580D3-DD76-45DF-8750-08C22EC08327}"/>
    <cellStyle name="Normal 4 10 2 2 4 3" xfId="20158" xr:uid="{4ECA2B16-6E25-4D5B-AFA6-B30E1F70021C}"/>
    <cellStyle name="Normal 4 10 2 2 5" xfId="23920" xr:uid="{104E3D88-6CBC-44D8-B9F2-BEAC9DD3083B}"/>
    <cellStyle name="Normal 4 10 2 2 6" xfId="13818" xr:uid="{9E4BF900-B394-4381-A3AD-81D1670F5184}"/>
    <cellStyle name="Normal 4 10 2 3" xfId="2758" xr:uid="{00000000-0005-0000-0000-000031050000}"/>
    <cellStyle name="Normal 4 10 2 3 2" xfId="5976" xr:uid="{CD34A8B9-3B58-4C5E-9CD2-ACBBE4EE33D3}"/>
    <cellStyle name="Normal 4 10 2 3 2 2" xfId="27607" xr:uid="{57EC37BA-FA62-4027-8554-F8D55147A022}"/>
    <cellStyle name="Normal 4 10 2 3 2 3" xfId="15429" xr:uid="{AD4EA0E3-BDF6-4138-BDE3-11682B8BF146}"/>
    <cellStyle name="Normal 4 10 2 3 3" xfId="7882" xr:uid="{A88F4761-7BB3-4048-BEB8-B05CE1392E24}"/>
    <cellStyle name="Normal 4 10 2 3 3 2" xfId="18262" xr:uid="{4F2930A9-615B-4D19-A7D8-75C546950B3C}"/>
    <cellStyle name="Normal 4 10 2 3 4" xfId="10715" xr:uid="{1A351FCC-9811-46B5-BF3B-5BB71B02F51D}"/>
    <cellStyle name="Normal 4 10 2 3 4 2" xfId="21095" xr:uid="{003F525A-3718-4585-88D3-595F3991A7B1}"/>
    <cellStyle name="Normal 4 10 2 3 5" xfId="23268" xr:uid="{F222276F-E2A3-49D9-8473-5AB2636BB857}"/>
    <cellStyle name="Normal 4 10 2 3 6" xfId="13204" xr:uid="{F353F1D6-BE84-4FA7-99E5-62DCA8E8199A}"/>
    <cellStyle name="Normal 4 10 2 4" xfId="4176" xr:uid="{64D4522C-9833-489C-A11E-8967B3AE04DC}"/>
    <cellStyle name="Normal 4 10 2 4 2" xfId="8948" xr:uid="{4A4CF90D-1119-4D6F-9E60-40792F233AB2}"/>
    <cellStyle name="Normal 4 10 2 4 2 2" xfId="29038" xr:uid="{C6649890-FA54-4194-AFE2-7FB2A9751A0E}"/>
    <cellStyle name="Normal 4 10 2 4 2 3" xfId="19328" xr:uid="{E43D67DB-6AFB-4D7F-A589-3770049FB9B0}"/>
    <cellStyle name="Normal 4 10 2 4 3" xfId="11781" xr:uid="{4A9C5750-FFB1-49CA-96CA-C07EBA6AC803}"/>
    <cellStyle name="Normal 4 10 2 4 3 2" xfId="22161" xr:uid="{2468264E-ABFB-4540-9DD4-0F7D7AD581B4}"/>
    <cellStyle name="Normal 4 10 2 4 4" xfId="23560" xr:uid="{B21780F6-0BF4-45CE-A462-C823F73BF55B}"/>
    <cellStyle name="Normal 4 10 2 4 5" xfId="16495" xr:uid="{DAFC14F9-0A12-427D-99CD-D54784F738DB}"/>
    <cellStyle name="Normal 4 10 2 5" xfId="5194" xr:uid="{4C483B6D-F99C-4B05-A1C7-57FA01DAB4FE}"/>
    <cellStyle name="Normal 4 10 2 5 2" xfId="28294" xr:uid="{FEBE1B3F-2BA5-47F7-BDDB-4A373A169525}"/>
    <cellStyle name="Normal 4 10 2 5 3" xfId="14491" xr:uid="{47A2088D-36D2-43B9-BB01-2CE873797F06}"/>
    <cellStyle name="Normal 4 10 2 6" xfId="6944" xr:uid="{1812DBF2-AC43-42C8-BB06-3A4BCCF931A4}"/>
    <cellStyle name="Normal 4 10 2 6 2" xfId="17324" xr:uid="{BD41452F-9AA6-46CE-9258-469684009A0E}"/>
    <cellStyle name="Normal 4 10 2 7" xfId="9777" xr:uid="{38551E4C-25A5-4760-BDFD-02D162B85D0F}"/>
    <cellStyle name="Normal 4 10 2 7 2" xfId="20157" xr:uid="{FCFD3159-8091-4CAA-9037-3A42E64BE277}"/>
    <cellStyle name="Normal 4 10 2 8" xfId="23610" xr:uid="{7F941E2A-5B00-435A-803E-7194FC9FD7CA}"/>
    <cellStyle name="Normal 4 10 2 9" xfId="12736" xr:uid="{9CDAF916-CA42-4BCB-898B-C40C959CFE87}"/>
    <cellStyle name="Normal 4 10 3" xfId="891" xr:uid="{00000000-0005-0000-0000-00002D050000}"/>
    <cellStyle name="Normal 4 10 3 2" xfId="4502" xr:uid="{6D16362C-AFEA-486B-8920-367F7420926C}"/>
    <cellStyle name="Normal 4 10 3 2 2" xfId="9274" xr:uid="{99780004-FDCD-4A0B-8152-2B60D64E3786}"/>
    <cellStyle name="Normal 4 10 3 2 2 2" xfId="29257" xr:uid="{2F30D234-DB78-4265-8658-4B0C0ACB0F03}"/>
    <cellStyle name="Normal 4 10 3 2 2 3" xfId="19654" xr:uid="{B1679AD5-1DD9-4259-88D7-6A9BEE476E54}"/>
    <cellStyle name="Normal 4 10 3 2 3" xfId="12107" xr:uid="{50409475-3339-438E-80D2-61FED637081C}"/>
    <cellStyle name="Normal 4 10 3 2 3 2" xfId="22487" xr:uid="{F584AAFA-DE45-43FC-AAB2-E438922775AE}"/>
    <cellStyle name="Normal 4 10 3 2 4" xfId="22875" xr:uid="{997B49FD-8D98-4B16-80E4-A50EDD2F2198}"/>
    <cellStyle name="Normal 4 10 3 2 5" xfId="16821" xr:uid="{ABF2F5DB-F94C-4116-9E2C-9D552532713D}"/>
    <cellStyle name="Normal 4 10 3 3" xfId="5196" xr:uid="{B1CC3607-94B5-4810-A1F3-7395FF18D1D6}"/>
    <cellStyle name="Normal 4 10 3 3 2" xfId="26812" xr:uid="{DF47A49C-0534-4116-AF38-6B71D8670BF1}"/>
    <cellStyle name="Normal 4 10 3 3 3" xfId="28468" xr:uid="{444FA6A7-6F81-48B9-A252-972A6C01D4C5}"/>
    <cellStyle name="Normal 4 10 3 3 4" xfId="14493" xr:uid="{0A2C7E0F-5ACA-417E-80A8-ECD75776F153}"/>
    <cellStyle name="Normal 4 10 3 4" xfId="6946" xr:uid="{4CF10D0D-797B-4C01-A8B0-EA55739C4E27}"/>
    <cellStyle name="Normal 4 10 3 4 2" xfId="25987" xr:uid="{D21D2495-EC4E-44BB-94AE-D83A4A64BA0B}"/>
    <cellStyle name="Normal 4 10 3 4 3" xfId="27105" xr:uid="{D70869A4-D7A0-4CD3-B673-5D493D3B83D5}"/>
    <cellStyle name="Normal 4 10 3 4 4" xfId="17326" xr:uid="{9BAD3453-D6AB-4662-8C5A-2F959146F325}"/>
    <cellStyle name="Normal 4 10 3 5" xfId="9779" xr:uid="{31153C1E-094A-4FAD-A2C8-AED2E6C459AA}"/>
    <cellStyle name="Normal 4 10 3 5 2" xfId="29407" xr:uid="{4DE15F0B-35BB-4D38-A351-1ACED23A656C}"/>
    <cellStyle name="Normal 4 10 3 5 3" xfId="20159" xr:uid="{FD4E44EC-FD3D-4838-A3BF-0409A06AAEAC}"/>
    <cellStyle name="Normal 4 10 3 6" xfId="22989" xr:uid="{909C1C0E-4459-460F-951C-D2504AD3D7ED}"/>
    <cellStyle name="Normal 4 10 3 7" xfId="13819" xr:uid="{78C8ED3A-E916-42F1-9E5C-77BEA5976622}"/>
    <cellStyle name="Normal 4 10 4" xfId="892" xr:uid="{00000000-0005-0000-0000-00002E050000}"/>
    <cellStyle name="Normal 4 10 4 2" xfId="5197" xr:uid="{29225B61-10D6-49E4-B689-7DA29A6BC097}"/>
    <cellStyle name="Normal 4 10 4 2 2" xfId="24955" xr:uid="{AEE2E6C1-3E49-4E6D-88C0-09DAAF73B352}"/>
    <cellStyle name="Normal 4 10 4 2 3" xfId="26658" xr:uid="{A8DEA6AF-CFB8-44D7-88A6-3CE79EA9FEB1}"/>
    <cellStyle name="Normal 4 10 4 2 4" xfId="14494" xr:uid="{67D78960-714B-470E-9828-13225757EC63}"/>
    <cellStyle name="Normal 4 10 4 3" xfId="6947" xr:uid="{3512A52E-2E69-4AEB-A4C3-1CFB7C727ABA}"/>
    <cellStyle name="Normal 4 10 4 3 2" xfId="26557" xr:uid="{BDC09E19-A8DC-4F8A-839B-81911E093972}"/>
    <cellStyle name="Normal 4 10 4 3 3" xfId="17327" xr:uid="{65139410-F264-46EF-B0CB-80BB4D5CA6DD}"/>
    <cellStyle name="Normal 4 10 4 4" xfId="9780" xr:uid="{9A037222-1BFE-4570-BCCA-F6B2B6A7F055}"/>
    <cellStyle name="Normal 4 10 4 4 2" xfId="20160" xr:uid="{6F7FF800-D959-46B1-8723-FBFEA0A67264}"/>
    <cellStyle name="Normal 4 10 4 5" xfId="25037" xr:uid="{23F471A2-23CF-485A-9470-EB8A1B60AB72}"/>
    <cellStyle name="Normal 4 10 4 6" xfId="13434" xr:uid="{CF48DE48-ED86-4D90-A8D2-8D05C52D06FF}"/>
    <cellStyle name="Normal 4 10 5" xfId="2565" xr:uid="{00000000-0005-0000-0000-000034050000}"/>
    <cellStyle name="Normal 4 10 5 2" xfId="5834" xr:uid="{C063FE69-F0E2-4D45-A560-F5030001885F}"/>
    <cellStyle name="Normal 4 10 5 2 2" xfId="27253" xr:uid="{D2E07114-4D43-403F-A8D1-6F81A59FAB76}"/>
    <cellStyle name="Normal 4 10 5 2 3" xfId="15237" xr:uid="{D834FF16-A543-4408-8F3B-37AD9D7D2200}"/>
    <cellStyle name="Normal 4 10 5 3" xfId="7690" xr:uid="{2C1D8F17-BEC3-43B3-8BDF-5F14666295EC}"/>
    <cellStyle name="Normal 4 10 5 3 2" xfId="18070" xr:uid="{2B470397-D95B-4E23-BB26-A2E974794C44}"/>
    <cellStyle name="Normal 4 10 5 4" xfId="10523" xr:uid="{067679B1-BCB4-410A-8AA3-E3D744CAAEFF}"/>
    <cellStyle name="Normal 4 10 5 4 2" xfId="20903" xr:uid="{10588034-D425-43C5-89B9-4325837A8516}"/>
    <cellStyle name="Normal 4 10 5 5" xfId="23393" xr:uid="{2F2F2D2C-FA05-499B-AC2D-4792A25519FF}"/>
    <cellStyle name="Normal 4 10 5 6" xfId="12953" xr:uid="{229E4CD9-6EB7-4CD6-A1B1-887CC1AE238F}"/>
    <cellStyle name="Normal 4 10 6" xfId="2344" xr:uid="{00000000-0005-0000-0000-00002E050000}"/>
    <cellStyle name="Normal 4 10 6 2" xfId="7471" xr:uid="{4C75DB08-23F8-4CAF-ABBC-50AD2AC7055B}"/>
    <cellStyle name="Normal 4 10 6 2 2" xfId="28666" xr:uid="{3A3895A9-3B5F-45D0-A0E2-D3A24D46753B}"/>
    <cellStyle name="Normal 4 10 6 2 3" xfId="17851" xr:uid="{1B249912-E446-4B58-99F3-1998A4168EE2}"/>
    <cellStyle name="Normal 4 10 6 3" xfId="10304" xr:uid="{019AA4D4-5DAF-44D6-AC54-157997CAA51B}"/>
    <cellStyle name="Normal 4 10 6 3 2" xfId="20684" xr:uid="{BFE40670-4102-4F76-B79E-BD0D3BEDD483}"/>
    <cellStyle name="Normal 4 10 6 4" xfId="23918" xr:uid="{AFB31ABC-E8BD-41CA-A82D-D9A333DD9C47}"/>
    <cellStyle name="Normal 4 10 6 5" xfId="15018" xr:uid="{BEB35555-2A89-47A1-9F06-ED7C9DB51EF0}"/>
    <cellStyle name="Normal 4 10 7" xfId="3964" xr:uid="{B398D8AF-AF4D-4953-A867-252CD87A368E}"/>
    <cellStyle name="Normal 4 10 7 2" xfId="8788" xr:uid="{8009325E-848F-44CF-8CE7-93567544C7F0}"/>
    <cellStyle name="Normal 4 10 7 2 2" xfId="19168" xr:uid="{F9015C3A-97F9-40AC-AB6E-36EC3FAA1859}"/>
    <cellStyle name="Normal 4 10 7 3" xfId="11621" xr:uid="{3B9E4398-FE99-49EB-BEBD-84478FB70F66}"/>
    <cellStyle name="Normal 4 10 7 3 2" xfId="22001" xr:uid="{F1D371AA-EE04-4AC1-936E-CABB6B6751A1}"/>
    <cellStyle name="Normal 4 10 7 4" xfId="26387" xr:uid="{8DF31F90-53E0-4729-BD5F-E35C09717A45}"/>
    <cellStyle name="Normal 4 10 7 5" xfId="16335" xr:uid="{A15950AC-AE0A-4B55-ABE7-98852093A5BE}"/>
    <cellStyle name="Normal 4 10 8" xfId="5193" xr:uid="{28570514-D5C4-4905-B43B-63E1E8E56905}"/>
    <cellStyle name="Normal 4 10 8 2" xfId="14490" xr:uid="{50DA1219-777D-49E6-9D7E-F5CD8917938C}"/>
    <cellStyle name="Normal 4 10 9" xfId="6943" xr:uid="{5E75A7EC-434D-4DBD-819F-AAC90135CA2A}"/>
    <cellStyle name="Normal 4 10 9 2" xfId="17323" xr:uid="{3784540D-38F1-4BA6-9FE3-DFA0FD8CD5D0}"/>
    <cellStyle name="Normal 4 11" xfId="893" xr:uid="{00000000-0005-0000-0000-00002F050000}"/>
    <cellStyle name="Normal 4 11 10" xfId="23937" xr:uid="{A29A5C35-9497-4456-94B7-96B69D98276A}"/>
    <cellStyle name="Normal 4 11 11" xfId="12579" xr:uid="{6D83FB98-F686-4977-84D3-7788A74DA022}"/>
    <cellStyle name="Normal 4 11 2" xfId="894" xr:uid="{00000000-0005-0000-0000-000030050000}"/>
    <cellStyle name="Normal 4 11 2 2" xfId="3269" xr:uid="{00000000-0005-0000-0000-000037050000}"/>
    <cellStyle name="Normal 4 11 2 2 2" xfId="6327" xr:uid="{422257B6-64B6-4FD2-9169-C308AC37E45B}"/>
    <cellStyle name="Normal 4 11 2 2 2 2" xfId="27124" xr:uid="{F46424DB-376F-4411-A9D8-5605D89B692E}"/>
    <cellStyle name="Normal 4 11 2 2 2 3" xfId="26632" xr:uid="{DD024171-1188-40BE-8A31-1FE665EDBEA7}"/>
    <cellStyle name="Normal 4 11 2 2 2 4" xfId="15896" xr:uid="{97A83557-1579-438A-BFE1-094E8A17055E}"/>
    <cellStyle name="Normal 4 11 2 2 3" xfId="8349" xr:uid="{4569C23E-23A8-48A1-9133-B6C5EA369EA8}"/>
    <cellStyle name="Normal 4 11 2 2 3 2" xfId="28893" xr:uid="{BCF56927-59AB-4D53-A564-B32C950163A7}"/>
    <cellStyle name="Normal 4 11 2 2 3 3" xfId="18729" xr:uid="{C19E651D-1BFC-49D5-9552-22C808F0466F}"/>
    <cellStyle name="Normal 4 11 2 2 4" xfId="11182" xr:uid="{CC767DF2-F9B1-4098-924A-07048EBA91A7}"/>
    <cellStyle name="Normal 4 11 2 2 4 2" xfId="21562" xr:uid="{2CD66983-92E9-4B98-85FC-BBC62957B6BE}"/>
    <cellStyle name="Normal 4 11 2 2 5" xfId="24394" xr:uid="{AC710497-B596-40CF-B1B6-07673D4BCB8A}"/>
    <cellStyle name="Normal 4 11 2 2 6" xfId="13820" xr:uid="{9D6D4C85-F89E-4BAD-909D-3CEEAEE3060E}"/>
    <cellStyle name="Normal 4 11 2 3" xfId="4177" xr:uid="{A3D9FC9E-C884-4182-99A1-15D851A03328}"/>
    <cellStyle name="Normal 4 11 2 3 2" xfId="8949" xr:uid="{C7D67904-A6B5-4E58-A37E-C61881918787}"/>
    <cellStyle name="Normal 4 11 2 3 2 2" xfId="29039" xr:uid="{11405609-5EB2-410C-B25F-19EA09DFA030}"/>
    <cellStyle name="Normal 4 11 2 3 2 3" xfId="19329" xr:uid="{6AE5F748-CAC3-448E-B693-7E762FA3B88C}"/>
    <cellStyle name="Normal 4 11 2 3 3" xfId="11782" xr:uid="{7656FD9F-4FAD-40CE-A345-FB3061CF248B}"/>
    <cellStyle name="Normal 4 11 2 3 3 2" xfId="22162" xr:uid="{A54CC9F8-27FF-48D5-9D56-9F66588D7148}"/>
    <cellStyle name="Normal 4 11 2 3 4" xfId="25440" xr:uid="{BE5BA760-5708-4590-9737-59AD92AAA8C0}"/>
    <cellStyle name="Normal 4 11 2 3 5" xfId="16496" xr:uid="{EDA214D0-3AC0-41E4-B616-F2DF26D4EADC}"/>
    <cellStyle name="Normal 4 11 2 4" xfId="5199" xr:uid="{EF58BE6A-9D74-4955-A514-6CA8700A9761}"/>
    <cellStyle name="Normal 4 11 2 4 2" xfId="27747" xr:uid="{69DE0498-5475-4844-A90A-D921B160EFC8}"/>
    <cellStyle name="Normal 4 11 2 4 3" xfId="26360" xr:uid="{E6DE96F4-08A3-4961-9CB4-43EBCB6DE24A}"/>
    <cellStyle name="Normal 4 11 2 4 4" xfId="14496" xr:uid="{C972E08F-E1D7-4653-AD82-C092706F6C00}"/>
    <cellStyle name="Normal 4 11 2 5" xfId="6949" xr:uid="{007FB6E7-99CC-45B7-ACD4-30A70BB9F5BC}"/>
    <cellStyle name="Normal 4 11 2 5 2" xfId="28219" xr:uid="{FB989381-3645-4DDC-9DE2-E0E023733860}"/>
    <cellStyle name="Normal 4 11 2 5 3" xfId="17329" xr:uid="{471B6248-D563-42FC-A1C8-9DB1B363A447}"/>
    <cellStyle name="Normal 4 11 2 6" xfId="9782" xr:uid="{98266657-D830-4610-8642-E34883EA72F7}"/>
    <cellStyle name="Normal 4 11 2 6 2" xfId="20162" xr:uid="{49BA9DDC-07D8-4507-AF2B-3F39882F6F56}"/>
    <cellStyle name="Normal 4 11 2 7" xfId="25480" xr:uid="{ECF008C8-FC1C-4156-9A22-45B511EE75F9}"/>
    <cellStyle name="Normal 4 11 2 8" xfId="12737" xr:uid="{CE750F0B-A59A-4848-8DA5-C2DA04F39545}"/>
    <cellStyle name="Normal 4 11 3" xfId="895" xr:uid="{00000000-0005-0000-0000-000031050000}"/>
    <cellStyle name="Normal 4 11 3 2" xfId="5200" xr:uid="{2E1820E0-DE5F-4951-BE40-AF1BF1A5D85C}"/>
    <cellStyle name="Normal 4 11 3 2 2" xfId="24247" xr:uid="{C3DCA927-B467-4C00-A75E-43B6B016A296}"/>
    <cellStyle name="Normal 4 11 3 2 3" xfId="27241" xr:uid="{6E42BF50-B2C1-4048-8C98-9746AA620B1F}"/>
    <cellStyle name="Normal 4 11 3 2 4" xfId="14497" xr:uid="{663F1602-3A8D-4050-9CB9-361C7838F1F8}"/>
    <cellStyle name="Normal 4 11 3 3" xfId="6950" xr:uid="{973B1C10-A9BC-4745-B24D-13C25E42E6D2}"/>
    <cellStyle name="Normal 4 11 3 3 2" xfId="26570" xr:uid="{1DAFE79A-FE64-4642-B880-E98401DB157E}"/>
    <cellStyle name="Normal 4 11 3 3 3" xfId="28710" xr:uid="{75F174E4-2B25-4693-A6D5-871A4C36939D}"/>
    <cellStyle name="Normal 4 11 3 3 4" xfId="17330" xr:uid="{FEC46F4D-76FF-4B41-8C9D-7F4B291D7522}"/>
    <cellStyle name="Normal 4 11 3 4" xfId="9783" xr:uid="{EC7D2FDD-2E66-42A9-AC23-21C61A1E8C9A}"/>
    <cellStyle name="Normal 4 11 3 4 2" xfId="27751" xr:uid="{F3C55A00-23B5-4E74-9342-14BB92757CAF}"/>
    <cellStyle name="Normal 4 11 3 4 3" xfId="29408" xr:uid="{23CECA96-2D78-4419-AADB-1FA77B4D92E3}"/>
    <cellStyle name="Normal 4 11 3 4 4" xfId="20163" xr:uid="{FF34C308-F182-4723-B386-56478E6A88EF}"/>
    <cellStyle name="Normal 4 11 3 5" xfId="24592" xr:uid="{DF4D5370-9363-4815-A144-5ED2EF678EC5}"/>
    <cellStyle name="Normal 4 11 3 6" xfId="27720" xr:uid="{237FAA27-9CA0-450E-9D6F-0C0AB50910A1}"/>
    <cellStyle name="Normal 4 11 3 7" xfId="13435" xr:uid="{A0E6ECE3-32F4-42B3-A9FE-51B01B004F69}"/>
    <cellStyle name="Normal 4 11 4" xfId="2759" xr:uid="{00000000-0005-0000-0000-000039050000}"/>
    <cellStyle name="Normal 4 11 4 2" xfId="5977" xr:uid="{87A430AB-7C63-4393-8C18-8DE595F89E92}"/>
    <cellStyle name="Normal 4 11 4 2 2" xfId="28307" xr:uid="{31479A3D-AA0F-433C-B726-845ECA7A4BC0}"/>
    <cellStyle name="Normal 4 11 4 2 3" xfId="15430" xr:uid="{75316486-30EA-4BAD-8A8A-4DB3E06AE648}"/>
    <cellStyle name="Normal 4 11 4 3" xfId="7883" xr:uid="{59D3A377-8E3F-490C-AFC1-D62BE1481183}"/>
    <cellStyle name="Normal 4 11 4 3 2" xfId="18263" xr:uid="{7674B51C-0A1C-4E03-ABDF-45DA282D52AB}"/>
    <cellStyle name="Normal 4 11 4 4" xfId="10716" xr:uid="{C782FBDC-F705-474F-8D14-AA325DD20226}"/>
    <cellStyle name="Normal 4 11 4 4 2" xfId="21096" xr:uid="{600158EB-E64C-439A-929E-ACD4D2F9D856}"/>
    <cellStyle name="Normal 4 11 4 5" xfId="24949" xr:uid="{7FF11B45-EE3F-4E2E-9A33-BF5853286B4F}"/>
    <cellStyle name="Normal 4 11 4 6" xfId="13205" xr:uid="{460D5277-D7C3-45F0-8C8B-3F5DBB214757}"/>
    <cellStyle name="Normal 4 11 5" xfId="2345" xr:uid="{00000000-0005-0000-0000-000035050000}"/>
    <cellStyle name="Normal 4 11 5 2" xfId="7472" xr:uid="{A7C97C58-31CC-48D5-BFB5-342305988F1C}"/>
    <cellStyle name="Normal 4 11 5 2 2" xfId="26210" xr:uid="{A2A640B7-60A5-49CF-BE18-57135DF6ECC8}"/>
    <cellStyle name="Normal 4 11 5 2 3" xfId="17852" xr:uid="{DEF1BADF-27BA-40D9-9927-23D01BD0883B}"/>
    <cellStyle name="Normal 4 11 5 3" xfId="10305" xr:uid="{9E9C59F0-0F99-4144-8617-DC0696ED2F12}"/>
    <cellStyle name="Normal 4 11 5 3 2" xfId="20685" xr:uid="{0C5B0B88-29E2-46B6-9CA2-37732EDBCBE4}"/>
    <cellStyle name="Normal 4 11 5 4" xfId="25362" xr:uid="{81C3F1E4-9E0A-4E0A-A47A-CBC1B9184618}"/>
    <cellStyle name="Normal 4 11 5 5" xfId="15019" xr:uid="{DB74DC40-0A53-4821-AE60-5974F9179CC8}"/>
    <cellStyle name="Normal 4 11 6" xfId="3965" xr:uid="{D703879A-933B-41A7-9664-DAA4B46FCA44}"/>
    <cellStyle name="Normal 4 11 6 2" xfId="8789" xr:uid="{0149D366-A63E-4BD8-B369-D310338AE810}"/>
    <cellStyle name="Normal 4 11 6 2 2" xfId="28982" xr:uid="{62A53759-9DD3-459A-AB38-1EF4A4B0B2DA}"/>
    <cellStyle name="Normal 4 11 6 2 3" xfId="19169" xr:uid="{C3D1823F-54EF-4F86-84D8-24599B1B7392}"/>
    <cellStyle name="Normal 4 11 6 3" xfId="11622" xr:uid="{9C84C254-5ADB-4981-A58D-3707101C53F7}"/>
    <cellStyle name="Normal 4 11 6 3 2" xfId="22002" xr:uid="{C6B4FB51-3192-4CB1-83D5-9EA7767ED264}"/>
    <cellStyle name="Normal 4 11 6 4" xfId="26955" xr:uid="{ACEEAE4C-42A7-46E1-8B88-C05C490ABBA1}"/>
    <cellStyle name="Normal 4 11 6 5" xfId="16336" xr:uid="{6C119AF7-4A86-4498-8290-777197E2AC60}"/>
    <cellStyle name="Normal 4 11 7" xfId="5198" xr:uid="{FD4783AB-79C3-462C-A7FF-FAEA4D5C2554}"/>
    <cellStyle name="Normal 4 11 7 2" xfId="28178" xr:uid="{1653654F-B952-43C3-8408-1156CECA0D2A}"/>
    <cellStyle name="Normal 4 11 7 3" xfId="14495" xr:uid="{2C7E8C08-4106-4B1D-86AC-6D30513B53E4}"/>
    <cellStyle name="Normal 4 11 8" xfId="6948" xr:uid="{2D3ADE6F-1842-4DCA-B659-5658EE21816A}"/>
    <cellStyle name="Normal 4 11 8 2" xfId="17328" xr:uid="{09F1D264-CA33-4FD5-8177-CD4AC8AC82D8}"/>
    <cellStyle name="Normal 4 11 9" xfId="9781" xr:uid="{5CC4D5CD-5FF7-4908-8DE7-35F60A6F9315}"/>
    <cellStyle name="Normal 4 11 9 2" xfId="20161" xr:uid="{E34969DE-2D7D-4AB6-A25A-9CB7EBA817FC}"/>
    <cellStyle name="Normal 4 12" xfId="896" xr:uid="{00000000-0005-0000-0000-000032050000}"/>
    <cellStyle name="Normal 4 12 10" xfId="12580" xr:uid="{DCABE360-45B6-4EA3-B5F4-36017D22F2CC}"/>
    <cellStyle name="Normal 4 12 2" xfId="897" xr:uid="{00000000-0005-0000-0000-000033050000}"/>
    <cellStyle name="Normal 4 12 2 2" xfId="2923" xr:uid="{00000000-0005-0000-0000-00003C050000}"/>
    <cellStyle name="Normal 4 12 2 2 2" xfId="6103" xr:uid="{634A1D84-B3FF-4062-B730-9391367CEA8B}"/>
    <cellStyle name="Normal 4 12 2 2 2 2" xfId="27167" xr:uid="{6CEFEC1B-9FDD-49AE-9D25-3A2253BCED70}"/>
    <cellStyle name="Normal 4 12 2 2 2 3" xfId="28746" xr:uid="{1D2F5DE6-BEA4-4A5C-B0C7-7D184973EF21}"/>
    <cellStyle name="Normal 4 12 2 2 2 4" xfId="15581" xr:uid="{27B295EA-F7A8-45B4-AB68-556507B428EA}"/>
    <cellStyle name="Normal 4 12 2 2 3" xfId="8034" xr:uid="{616C26B3-947A-49FA-BD36-3B2A420356CF}"/>
    <cellStyle name="Normal 4 12 2 2 3 2" xfId="28458" xr:uid="{05AA4C15-B790-495B-8255-79ED4BFB713F}"/>
    <cellStyle name="Normal 4 12 2 2 3 3" xfId="18414" xr:uid="{7403AFF8-7A6D-4366-8E7B-04CB4DA435BF}"/>
    <cellStyle name="Normal 4 12 2 2 4" xfId="10867" xr:uid="{0B66BEA1-2DA0-4971-AF66-14DA741A6ABA}"/>
    <cellStyle name="Normal 4 12 2 2 4 2" xfId="21247" xr:uid="{9A9A3C3E-A45C-4BB5-AD82-E772F9CC6453}"/>
    <cellStyle name="Normal 4 12 2 2 5" xfId="24514" xr:uid="{04AB7646-A1EF-4009-8334-09BD6D6CBC7F}"/>
    <cellStyle name="Normal 4 12 2 2 6" xfId="13436" xr:uid="{625EDEB5-736B-4FA7-9D86-01E759B994F5}"/>
    <cellStyle name="Normal 4 12 2 3" xfId="5202" xr:uid="{B217F201-1C7B-45FA-A90D-4F20461B5B19}"/>
    <cellStyle name="Normal 4 12 2 3 2" xfId="25721" xr:uid="{AA7395DA-514E-4EC9-B956-A8C021B2863E}"/>
    <cellStyle name="Normal 4 12 2 3 3" xfId="28388" xr:uid="{64F7476D-DA2B-4C85-830C-601C77AECF00}"/>
    <cellStyle name="Normal 4 12 2 3 4" xfId="14499" xr:uid="{26027C43-C40B-400B-AE4D-8C8B51EBBF56}"/>
    <cellStyle name="Normal 4 12 2 4" xfId="6952" xr:uid="{2DF026E7-287B-46D0-B40E-31BC81BB5547}"/>
    <cellStyle name="Normal 4 12 2 4 2" xfId="26893" xr:uid="{285CBFB0-56D2-43FA-9CDA-49B0387CB8AB}"/>
    <cellStyle name="Normal 4 12 2 4 3" xfId="26339" xr:uid="{F75AB44A-7251-4C39-8A84-FF4B43878775}"/>
    <cellStyle name="Normal 4 12 2 4 4" xfId="17332" xr:uid="{ADE3DD7F-7755-4823-9BD2-920113558A47}"/>
    <cellStyle name="Normal 4 12 2 5" xfId="9785" xr:uid="{9F0D8B6E-82C2-41E7-B057-8D66EF34F6CA}"/>
    <cellStyle name="Normal 4 12 2 5 2" xfId="29409" xr:uid="{183E9DC0-EE97-4D29-A17B-EFFA4F49DFB9}"/>
    <cellStyle name="Normal 4 12 2 5 3" xfId="20165" xr:uid="{5592E532-6E39-4B49-BE7D-5AD8AD3151C4}"/>
    <cellStyle name="Normal 4 12 2 6" xfId="23952" xr:uid="{EE0AA853-C38D-4770-A55C-847C9BC23139}"/>
    <cellStyle name="Normal 4 12 2 7" xfId="12738" xr:uid="{98562FE7-8A01-4979-A47E-9D928F196E2D}"/>
    <cellStyle name="Normal 4 12 3" xfId="898" xr:uid="{00000000-0005-0000-0000-000034050000}"/>
    <cellStyle name="Normal 4 12 3 2" xfId="5203" xr:uid="{CD64FA4D-5C8C-4AAF-9645-E09F3284E44B}"/>
    <cellStyle name="Normal 4 12 3 2 2" xfId="26740" xr:uid="{E5D20643-BFEE-45D2-B711-C150E749A21F}"/>
    <cellStyle name="Normal 4 12 3 2 3" xfId="26209" xr:uid="{3D2A3F0B-3F2B-4DA2-BD81-0958B9476F82}"/>
    <cellStyle name="Normal 4 12 3 2 4" xfId="14500" xr:uid="{267076F1-174C-4F9E-91BC-8AC70DB875E3}"/>
    <cellStyle name="Normal 4 12 3 3" xfId="6953" xr:uid="{CCF2BDA1-E7FE-4016-B600-01C32C5F9F63}"/>
    <cellStyle name="Normal 4 12 3 3 2" xfId="28626" xr:uid="{016B5C70-6D14-4500-B488-0CBAA4F7952F}"/>
    <cellStyle name="Normal 4 12 3 3 3" xfId="27123" xr:uid="{8695EB15-05C1-4107-80DB-8ABED91F2CFA}"/>
    <cellStyle name="Normal 4 12 3 3 4" xfId="17333" xr:uid="{46A2F113-93FC-4F7A-85D5-26AF1CF23737}"/>
    <cellStyle name="Normal 4 12 3 4" xfId="9786" xr:uid="{DE57C4DF-BE71-4218-B83D-48C5AFE60B98}"/>
    <cellStyle name="Normal 4 12 3 4 2" xfId="29410" xr:uid="{45DDAEE3-5E62-49C3-95DD-4C3223D521A4}"/>
    <cellStyle name="Normal 4 12 3 4 3" xfId="20166" xr:uid="{85DC60C8-A7EE-48C4-9507-C530C54A7198}"/>
    <cellStyle name="Normal 4 12 3 5" xfId="25020" xr:uid="{CEE429F4-2DEE-4700-A91D-D56E10462C09}"/>
    <cellStyle name="Normal 4 12 3 6" xfId="13206" xr:uid="{72AB36CC-13CA-44A9-8D88-F8D15F095357}"/>
    <cellStyle name="Normal 4 12 4" xfId="2346" xr:uid="{00000000-0005-0000-0000-00003A050000}"/>
    <cellStyle name="Normal 4 12 4 2" xfId="7473" xr:uid="{7C3BF43B-8669-497C-BFB5-14A2ECFB945C}"/>
    <cellStyle name="Normal 4 12 4 2 2" xfId="27276" xr:uid="{1A352666-929F-4969-ACBD-A3F9BE3A52DC}"/>
    <cellStyle name="Normal 4 12 4 2 3" xfId="17853" xr:uid="{70C770E9-C532-4702-8143-601419A1FBB6}"/>
    <cellStyle name="Normal 4 12 4 3" xfId="10306" xr:uid="{1769F406-21D2-4352-B632-41BA7F254E85}"/>
    <cellStyle name="Normal 4 12 4 3 2" xfId="20686" xr:uid="{C3EC5278-2AEB-4E7D-AE2A-7D13C0631397}"/>
    <cellStyle name="Normal 4 12 4 4" xfId="24204" xr:uid="{7EA7E858-9348-4727-8A46-7F661803DF3D}"/>
    <cellStyle name="Normal 4 12 4 5" xfId="15020" xr:uid="{18E7A2D1-2F0E-4D38-9A05-EF980972580D}"/>
    <cellStyle name="Normal 4 12 5" xfId="3966" xr:uid="{E45DB84D-C2E0-41C1-9817-A5A46BDFB000}"/>
    <cellStyle name="Normal 4 12 5 2" xfId="8790" xr:uid="{F2BE4F5B-71C8-4D96-ABD8-802C9C633C70}"/>
    <cellStyle name="Normal 4 12 5 2 2" xfId="28983" xr:uid="{92BDFB93-1FD9-434E-8573-AF9736FCD7A7}"/>
    <cellStyle name="Normal 4 12 5 2 3" xfId="19170" xr:uid="{BD863C3A-8279-4A1E-B14C-0410FBE9F500}"/>
    <cellStyle name="Normal 4 12 5 3" xfId="11623" xr:uid="{BBCEF7F9-6A49-4FB3-86B4-02ADBA6CD554}"/>
    <cellStyle name="Normal 4 12 5 3 2" xfId="22003" xr:uid="{07DBF146-159A-4C15-B659-0C96044AC077}"/>
    <cellStyle name="Normal 4 12 5 4" xfId="25643" xr:uid="{A5F3C60B-AED3-4A29-9B95-F4A30F1DF929}"/>
    <cellStyle name="Normal 4 12 5 5" xfId="16337" xr:uid="{A77CB27A-ACC2-4C79-AB61-710C18F409EB}"/>
    <cellStyle name="Normal 4 12 6" xfId="5201" xr:uid="{EC53401F-CAAA-4867-B8ED-56C47D0610B5}"/>
    <cellStyle name="Normal 4 12 6 2" xfId="26058" xr:uid="{C281C420-68F2-4658-9DF6-CB6D0F13247C}"/>
    <cellStyle name="Normal 4 12 6 3" xfId="28421" xr:uid="{53F68093-9E82-42A7-A119-0A0FDA27C4BD}"/>
    <cellStyle name="Normal 4 12 6 4" xfId="14498" xr:uid="{9CE49185-622B-4EE6-BA94-468245DBE3FA}"/>
    <cellStyle name="Normal 4 12 7" xfId="6951" xr:uid="{AB12BA99-8CB8-4001-822E-D3382C3B3961}"/>
    <cellStyle name="Normal 4 12 7 2" xfId="27257" xr:uid="{FE51C0DF-1F95-404A-8CDD-AEC36234FE02}"/>
    <cellStyle name="Normal 4 12 7 3" xfId="17331" xr:uid="{C06A5309-1141-4736-99C1-5A24C3FBE809}"/>
    <cellStyle name="Normal 4 12 8" xfId="9784" xr:uid="{3B503EFA-B53C-4520-AACE-13B0CFC6C78C}"/>
    <cellStyle name="Normal 4 12 8 2" xfId="20164" xr:uid="{F415702A-119B-45E9-A42F-CF6408FB0FCA}"/>
    <cellStyle name="Normal 4 12 9" xfId="23518" xr:uid="{51DA6533-86E2-4A52-81E2-09E783706291}"/>
    <cellStyle name="Normal 4 13" xfId="899" xr:uid="{00000000-0005-0000-0000-000035050000}"/>
    <cellStyle name="Normal 4 13 10" xfId="12499" xr:uid="{6B604244-E829-40F9-98FE-4ACF87DC7CC1}"/>
    <cellStyle name="Normal 4 13 2" xfId="3270" xr:uid="{00000000-0005-0000-0000-00003F050000}"/>
    <cellStyle name="Normal 4 13 2 2" xfId="6328" xr:uid="{87E1E428-F807-4D64-81F2-955CE5B9B15F}"/>
    <cellStyle name="Normal 4 13 2 2 2" xfId="23791" xr:uid="{D59CB827-DA22-4C9A-A52B-E8F689D31C7B}"/>
    <cellStyle name="Normal 4 13 2 2 3" xfId="27010" xr:uid="{EDEDC26E-BB3C-4921-9AD1-63E35B5FC1BD}"/>
    <cellStyle name="Normal 4 13 2 2 4" xfId="15897" xr:uid="{5EC8B708-034C-491D-8D80-3CB801241982}"/>
    <cellStyle name="Normal 4 13 2 3" xfId="8350" xr:uid="{A5932099-57E5-46AA-ADFF-147C9F815D1D}"/>
    <cellStyle name="Normal 4 13 2 3 2" xfId="26723" xr:uid="{D5472A88-48DB-4A92-AE76-CA0D4820680B}"/>
    <cellStyle name="Normal 4 13 2 3 3" xfId="28894" xr:uid="{68A91AF3-5B81-42F6-B542-E4A668378359}"/>
    <cellStyle name="Normal 4 13 2 3 4" xfId="18730" xr:uid="{2A7B73D7-2DA6-467E-B0F7-59DB2FDA1F45}"/>
    <cellStyle name="Normal 4 13 2 4" xfId="11183" xr:uid="{E6522B3F-B534-46BD-B1F8-E54B81978DEC}"/>
    <cellStyle name="Normal 4 13 2 4 2" xfId="29478" xr:uid="{C1EB1113-6F91-497D-8098-6077F7CA659F}"/>
    <cellStyle name="Normal 4 13 2 4 3" xfId="21563" xr:uid="{FFF1C304-F737-4899-85FF-4F64A82DC472}"/>
    <cellStyle name="Normal 4 13 2 5" xfId="25425" xr:uid="{5491DF8B-C668-47D9-9220-D57FC8C467BC}"/>
    <cellStyle name="Normal 4 13 2 6" xfId="13821" xr:uid="{19879D26-6E15-4A92-9AB5-6B1E4BA4702D}"/>
    <cellStyle name="Normal 4 13 3" xfId="2757" xr:uid="{00000000-0005-0000-0000-000040050000}"/>
    <cellStyle name="Normal 4 13 3 2" xfId="5975" xr:uid="{C5EBFA5E-4319-4D3B-9BA4-DA655EC302A5}"/>
    <cellStyle name="Normal 4 13 3 2 2" xfId="28295" xr:uid="{61B746F0-A0A8-49EA-A38A-D7E02619383E}"/>
    <cellStyle name="Normal 4 13 3 2 3" xfId="15428" xr:uid="{49E07FAD-520C-461D-BF81-97ACCA028A04}"/>
    <cellStyle name="Normal 4 13 3 3" xfId="7881" xr:uid="{F15A2016-2E3F-4981-9D85-2509551721D6}"/>
    <cellStyle name="Normal 4 13 3 3 2" xfId="18261" xr:uid="{59689636-9CA9-4DD4-AF26-D903B88C20A7}"/>
    <cellStyle name="Normal 4 13 3 4" xfId="10714" xr:uid="{87267858-A412-47D6-B81C-F9291A8BD5CE}"/>
    <cellStyle name="Normal 4 13 3 4 2" xfId="21094" xr:uid="{E59208FE-AB0D-4A91-8D81-DB6EC642A5C0}"/>
    <cellStyle name="Normal 4 13 3 5" xfId="24495" xr:uid="{292F3C2C-45F5-41AC-9A63-9806C86405F1}"/>
    <cellStyle name="Normal 4 13 3 6" xfId="13203" xr:uid="{CBDD1BC2-019F-46E0-922C-A5BAA6699982}"/>
    <cellStyle name="Normal 4 13 4" xfId="2267" xr:uid="{00000000-0005-0000-0000-00003E050000}"/>
    <cellStyle name="Normal 4 13 4 2" xfId="7394" xr:uid="{CC8487F6-CCB4-41CE-835A-BEEA09CABA5E}"/>
    <cellStyle name="Normal 4 13 4 2 2" xfId="27475" xr:uid="{9F4BE9A4-3425-45F5-8DAE-7C5BF41D0AEB}"/>
    <cellStyle name="Normal 4 13 4 2 3" xfId="17774" xr:uid="{FF1AF18A-B797-44D2-B284-F8888F5A911F}"/>
    <cellStyle name="Normal 4 13 4 3" xfId="10227" xr:uid="{2C42D95E-B991-44DF-9601-FDADFC4CABDB}"/>
    <cellStyle name="Normal 4 13 4 3 2" xfId="20607" xr:uid="{974A8033-DFF9-459A-9D5D-8EF269D2436D}"/>
    <cellStyle name="Normal 4 13 4 4" xfId="23137" xr:uid="{2FD6C9DA-8D5F-4F13-B981-BAEBE4081DE2}"/>
    <cellStyle name="Normal 4 13 4 5" xfId="14941" xr:uid="{53A7D4DD-540F-4215-BED1-BF79C1505C0B}"/>
    <cellStyle name="Normal 4 13 5" xfId="3963" xr:uid="{D16F06B3-A21C-479B-BEAB-1C1F90798DCF}"/>
    <cellStyle name="Normal 4 13 5 2" xfId="8787" xr:uid="{7D2EC6B6-27CF-415C-877B-93F017867EA0}"/>
    <cellStyle name="Normal 4 13 5 2 2" xfId="19167" xr:uid="{3403774A-C847-42DD-A15B-97CBD1BB539B}"/>
    <cellStyle name="Normal 4 13 5 3" xfId="11620" xr:uid="{4A67412A-AE8F-47B8-86EC-E986A2B0F1AB}"/>
    <cellStyle name="Normal 4 13 5 3 2" xfId="22000" xr:uid="{4AA1970C-3286-43D8-BE64-B700185DED2E}"/>
    <cellStyle name="Normal 4 13 5 4" xfId="27540" xr:uid="{5495F43B-CA44-4C8E-A854-BBEA35C4B19E}"/>
    <cellStyle name="Normal 4 13 5 5" xfId="16334" xr:uid="{06ECD207-B95A-4CFB-B99F-29EF69CE1FE3}"/>
    <cellStyle name="Normal 4 13 6" xfId="5204" xr:uid="{C458F4C8-14E2-4929-AFBF-06E395360C9E}"/>
    <cellStyle name="Normal 4 13 6 2" xfId="14501" xr:uid="{98CBFEFC-BE88-4A48-A09D-64FA5D3C9D98}"/>
    <cellStyle name="Normal 4 13 7" xfId="6954" xr:uid="{6171A00A-3FDF-4AC1-A965-8F0260EEC5A4}"/>
    <cellStyle name="Normal 4 13 7 2" xfId="17334" xr:uid="{6013EC13-8117-47F8-92F3-8A0922204AA6}"/>
    <cellStyle name="Normal 4 13 8" xfId="9787" xr:uid="{7A79EDC7-8CDC-4DA3-B8F3-F5218C551A8A}"/>
    <cellStyle name="Normal 4 13 8 2" xfId="20167" xr:uid="{2977E316-911C-4135-90C7-F85F921695AA}"/>
    <cellStyle name="Normal 4 13 9" xfId="23187" xr:uid="{0049094B-652F-4256-9DD1-5AC18D12FCB3}"/>
    <cellStyle name="Normal 4 14" xfId="900" xr:uid="{00000000-0005-0000-0000-000036050000}"/>
    <cellStyle name="Normal 4 14 2" xfId="3271" xr:uid="{00000000-0005-0000-0000-000042050000}"/>
    <cellStyle name="Normal 4 14 2 2" xfId="6329" xr:uid="{EBF0C4C7-22BC-4678-943F-7A8954364E8B}"/>
    <cellStyle name="Normal 4 14 2 2 2" xfId="25708" xr:uid="{24A5C626-BB17-41A5-8763-466C638DF9F5}"/>
    <cellStyle name="Normal 4 14 2 2 3" xfId="25944" xr:uid="{031FE5C5-FD31-45B2-B65F-D7A409591BBF}"/>
    <cellStyle name="Normal 4 14 2 2 4" xfId="15898" xr:uid="{C4139796-D729-47B9-A9EE-0C56577F82F1}"/>
    <cellStyle name="Normal 4 14 2 3" xfId="8351" xr:uid="{D18C4476-9EE3-4274-8EC9-41510C85EED9}"/>
    <cellStyle name="Normal 4 14 2 3 2" xfId="28895" xr:uid="{31EDBDC0-1C01-448C-80A3-0C1102463E42}"/>
    <cellStyle name="Normal 4 14 2 3 3" xfId="18731" xr:uid="{116CE884-36E6-458B-8EBF-0CF878CCB78D}"/>
    <cellStyle name="Normal 4 14 2 4" xfId="11184" xr:uid="{FF23DBB9-B391-4C40-8E22-DDB496BA0E70}"/>
    <cellStyle name="Normal 4 14 2 4 2" xfId="21564" xr:uid="{1D06F5B9-AC29-459C-8496-1E6985E6C505}"/>
    <cellStyle name="Normal 4 14 2 5" xfId="23442" xr:uid="{03ADCF2E-14D6-4252-BF04-660ECEFE52F0}"/>
    <cellStyle name="Normal 4 14 2 6" xfId="13822" xr:uid="{C9B8FDAE-C790-45AE-AF63-31AFDC27CD8A}"/>
    <cellStyle name="Normal 4 14 3" xfId="2866" xr:uid="{00000000-0005-0000-0000-000043050000}"/>
    <cellStyle name="Normal 4 14 3 2" xfId="6074" xr:uid="{2B80869F-2692-405E-B16B-761108533BDA}"/>
    <cellStyle name="Normal 4 14 3 2 2" xfId="28589" xr:uid="{2E8A635F-9F23-4FFE-A72D-8675581E8DF5}"/>
    <cellStyle name="Normal 4 14 3 2 3" xfId="15530" xr:uid="{66BD48B7-5DAA-4A82-8221-6527E8424D69}"/>
    <cellStyle name="Normal 4 14 3 3" xfId="7983" xr:uid="{446A1E6B-8CE3-4D2B-BFE0-178AE7CA6D15}"/>
    <cellStyle name="Normal 4 14 3 3 2" xfId="18363" xr:uid="{4E2B77D4-8D83-4DF2-90FA-F834308F4915}"/>
    <cellStyle name="Normal 4 14 3 4" xfId="10816" xr:uid="{BD86AA57-322F-4C1B-B018-62F6EACC4910}"/>
    <cellStyle name="Normal 4 14 3 4 2" xfId="21196" xr:uid="{0504E1B0-AD3F-4389-9F56-F5429C40419E}"/>
    <cellStyle name="Normal 4 14 3 5" xfId="24735" xr:uid="{AC9459C8-51C0-4A5B-A344-3EC32A48C7BC}"/>
    <cellStyle name="Normal 4 14 3 6" xfId="13351" xr:uid="{65544E5E-2E80-4374-94E1-E4633750314F}"/>
    <cellStyle name="Normal 4 14 4" xfId="4114" xr:uid="{614CDF0E-3883-47E3-B9E2-FC75AA6846B9}"/>
    <cellStyle name="Normal 4 14 4 2" xfId="8886" xr:uid="{CE0D2979-3CC2-4E16-99A1-E495EE2BF7BB}"/>
    <cellStyle name="Normal 4 14 4 2 2" xfId="29001" xr:uid="{02DC788F-D4EF-4769-90C2-42EE0E81F1C9}"/>
    <cellStyle name="Normal 4 14 4 2 3" xfId="19266" xr:uid="{34D3EBDB-64A3-49E2-8A69-EBE888B3B041}"/>
    <cellStyle name="Normal 4 14 4 3" xfId="11719" xr:uid="{CEC56EE9-02B4-4DAB-892F-AB3794B969BF}"/>
    <cellStyle name="Normal 4 14 4 3 2" xfId="22099" xr:uid="{2554EE88-C67C-4BCF-8418-02565EE91145}"/>
    <cellStyle name="Normal 4 14 4 4" xfId="23380" xr:uid="{0077080F-BFF5-424B-B2CB-B34D7942044F}"/>
    <cellStyle name="Normal 4 14 4 5" xfId="16433" xr:uid="{3A6C3A53-5140-4FDC-A0C3-5329963CFD37}"/>
    <cellStyle name="Normal 4 14 5" xfId="5205" xr:uid="{A457423E-1DF2-41DC-A4B5-DBB724771767}"/>
    <cellStyle name="Normal 4 14 5 2" xfId="26350" xr:uid="{B9924351-25AD-4A91-AF05-C171052E973F}"/>
    <cellStyle name="Normal 4 14 5 3" xfId="14502" xr:uid="{6FEBAEFD-D88F-4EB7-B72C-78789019A780}"/>
    <cellStyle name="Normal 4 14 6" xfId="6955" xr:uid="{CF72D73A-0632-421B-BDE2-E5D27A6E7A5A}"/>
    <cellStyle name="Normal 4 14 6 2" xfId="17335" xr:uid="{B4D81D25-1620-47CB-B9AF-15F441DD38DC}"/>
    <cellStyle name="Normal 4 14 7" xfId="9788" xr:uid="{BEDF55D9-9FFB-448B-833B-BBF689AE81E0}"/>
    <cellStyle name="Normal 4 14 7 2" xfId="20168" xr:uid="{4D3BEF02-6CB7-43D0-AB6B-141BC70CEAA7}"/>
    <cellStyle name="Normal 4 14 8" xfId="24096" xr:uid="{A6114E6A-4694-4940-BCA7-3B1717FB1401}"/>
    <cellStyle name="Normal 4 14 9" xfId="12657" xr:uid="{4B4642A6-DBBF-4669-8C69-8BCA481779DA}"/>
    <cellStyle name="Normal 4 15" xfId="901" xr:uid="{00000000-0005-0000-0000-000037050000}"/>
    <cellStyle name="Normal 4 15 2" xfId="5206" xr:uid="{2152EC8C-061D-420B-9D6B-B58F12C90A49}"/>
    <cellStyle name="Normal 4 15 2 2" xfId="24362" xr:uid="{4DDE4A4D-5F2B-4F7F-A5BA-15ADDE58C8FC}"/>
    <cellStyle name="Normal 4 15 2 3" xfId="27477" xr:uid="{32D9C258-AB46-44AB-8C29-2E03E7D079E8}"/>
    <cellStyle name="Normal 4 15 2 4" xfId="14503" xr:uid="{0D8F390E-A323-4C57-A1F7-8CBC2BB21E12}"/>
    <cellStyle name="Normal 4 15 2 5" xfId="30032" xr:uid="{69245435-96EF-48AD-A85F-F3C086021E6B}"/>
    <cellStyle name="Normal 4 15 3" xfId="6956" xr:uid="{6F949056-3DA3-4A4D-905A-8E552E3BD423}"/>
    <cellStyle name="Normal 4 15 3 2" xfId="25309" xr:uid="{D3F1DA03-AAD8-427C-9A93-A07E7808BF9D}"/>
    <cellStyle name="Normal 4 15 3 3" xfId="28384" xr:uid="{FA57FE5A-D7CC-482F-93E0-9A985B1546BB}"/>
    <cellStyle name="Normal 4 15 3 4" xfId="17336" xr:uid="{B2F5535D-F7D8-46A1-9426-87745292EA13}"/>
    <cellStyle name="Normal 4 15 4" xfId="9789" xr:uid="{7EFFA494-332C-4FF7-A18A-C4360C8277FD}"/>
    <cellStyle name="Normal 4 15 4 2" xfId="23555" xr:uid="{F8920579-D83A-4A1C-ACCE-0CFDA508B5D8}"/>
    <cellStyle name="Normal 4 15 4 3" xfId="20169" xr:uid="{A1DA45D1-08B2-44C7-B81E-B11857218F7E}"/>
    <cellStyle name="Normal 4 15 5" xfId="23965" xr:uid="{8CE3825A-C4F9-42C0-9621-05B76667C1F6}"/>
    <cellStyle name="Normal 4 15 6" xfId="13355" xr:uid="{A4669137-42CE-4AC9-95A3-3115BD22BB14}"/>
    <cellStyle name="Normal 4 16" xfId="902" xr:uid="{00000000-0005-0000-0000-000038050000}"/>
    <cellStyle name="Normal 4 16 2" xfId="5207" xr:uid="{FED3D8FC-DAFF-40C4-8DD7-BDE8EFB0E59C}"/>
    <cellStyle name="Normal 4 16 2 2" xfId="25768" xr:uid="{A75464D4-4AA7-42A5-BE86-C487126C1AC8}"/>
    <cellStyle name="Normal 4 16 2 3" xfId="14504" xr:uid="{6F1450C7-6852-41A6-99A6-860D40DDC944}"/>
    <cellStyle name="Normal 4 16 3" xfId="6957" xr:uid="{32BD0D16-5F5E-4167-A5E7-3E9B6E5A12B2}"/>
    <cellStyle name="Normal 4 16 3 2" xfId="25720" xr:uid="{BE9FDC77-A0F5-49B4-ACAB-A6AC91492FDD}"/>
    <cellStyle name="Normal 4 16 3 3" xfId="17337" xr:uid="{5FFB2571-FC61-46DC-AED1-B16F7DBA081F}"/>
    <cellStyle name="Normal 4 16 4" xfId="9790" xr:uid="{5607ABC0-E2B7-46E2-BB78-C9823B632A67}"/>
    <cellStyle name="Normal 4 16 4 2" xfId="20170" xr:uid="{AD2B9DBC-1BBE-452C-B586-31C906581171}"/>
    <cellStyle name="Normal 4 16 5" xfId="25147" xr:uid="{AE767CAC-5D02-4A93-A7AF-0BCE2601708A}"/>
    <cellStyle name="Normal 4 16 6" xfId="12816" xr:uid="{30E9AB7D-7F47-4B82-9C96-E2CA60C87215}"/>
    <cellStyle name="Normal 4 17" xfId="903" xr:uid="{00000000-0005-0000-0000-000039050000}"/>
    <cellStyle name="Normal 4 17 2" xfId="6958" xr:uid="{4A5672F2-61BE-4A26-A933-6069F299B438}"/>
    <cellStyle name="Normal 4 17 2 2" xfId="22969" xr:uid="{47BAEC2D-A30D-47E4-9F65-430C047338C1}"/>
    <cellStyle name="Normal 4 17 2 3" xfId="17338" xr:uid="{CB82390D-6283-4C29-B770-C95BE2A9E212}"/>
    <cellStyle name="Normal 4 17 3" xfId="9791" xr:uid="{F63229C1-550B-4ECA-9EA5-A392957143B7}"/>
    <cellStyle name="Normal 4 17 3 2" xfId="25670" xr:uid="{89A62B8C-B8B9-4918-BC48-D0A81FD726B1}"/>
    <cellStyle name="Normal 4 17 3 3" xfId="20171" xr:uid="{0E4FEF04-9206-48B5-B5BC-5E74285A7EC7}"/>
    <cellStyle name="Normal 4 17 4" xfId="25171" xr:uid="{401EA57A-55C0-47C2-8C89-5D0F48CD4901}"/>
    <cellStyle name="Normal 4 17 5" xfId="14505" xr:uid="{E46752DF-F9B2-4E78-B3A7-2D1EDDB35A8C}"/>
    <cellStyle name="Normal 4 18" xfId="3780" xr:uid="{498D3F45-FE58-4FFC-9753-731FB0ECD3C7}"/>
    <cellStyle name="Normal 4 18 2" xfId="8620" xr:uid="{2A84A90A-6745-4823-8323-8E280FE19B84}"/>
    <cellStyle name="Normal 4 18 2 2" xfId="25798" xr:uid="{DF47F90B-F627-44A8-A898-BE5751EC10DE}"/>
    <cellStyle name="Normal 4 18 2 3" xfId="19000" xr:uid="{F6671693-CA65-4EF4-9FDC-1C434716A144}"/>
    <cellStyle name="Normal 4 18 3" xfId="11453" xr:uid="{3D4288CC-D7A0-4E04-8090-27E9F64B29C3}"/>
    <cellStyle name="Normal 4 18 3 2" xfId="25819" xr:uid="{D49A171E-BC4A-4F1F-B755-F85082362E30}"/>
    <cellStyle name="Normal 4 18 3 3" xfId="21833" xr:uid="{EFC46C14-B2D6-475A-BCEA-D6DA30959BBB}"/>
    <cellStyle name="Normal 4 18 4" xfId="25741" xr:uid="{F7DD7180-DF6E-4610-8D3D-C1A548134F19}"/>
    <cellStyle name="Normal 4 18 5" xfId="16167" xr:uid="{E12B28AA-2ED9-4B37-A7BA-87C97A253640}"/>
    <cellStyle name="Normal 4 19" xfId="5192" xr:uid="{A7BC2BA0-0079-4964-AC4B-AEA350E58462}"/>
    <cellStyle name="Normal 4 19 2" xfId="25674" xr:uid="{DBF43541-1C55-4BB7-AD13-4C9F15C3B47E}"/>
    <cellStyle name="Normal 4 19 3" xfId="24781" xr:uid="{903C44A5-017A-4D5E-A0BB-942EB7E8D36D}"/>
    <cellStyle name="Normal 4 19 4" xfId="23922" xr:uid="{3B4CD16E-8E3C-430D-A3D8-3B182181D5ED}"/>
    <cellStyle name="Normal 4 19 5" xfId="14489" xr:uid="{13D57E3E-453D-45DA-956B-A9DC2EB73F7A}"/>
    <cellStyle name="Normal 4 2" xfId="904" xr:uid="{00000000-0005-0000-0000-00003A050000}"/>
    <cellStyle name="Normal 4 2 10" xfId="905" xr:uid="{00000000-0005-0000-0000-00003B050000}"/>
    <cellStyle name="Normal 4 2 10 10" xfId="12581" xr:uid="{1C1F3AF7-3FC1-4AF5-9260-175B9A0608D1}"/>
    <cellStyle name="Normal 4 2 10 2" xfId="906" xr:uid="{00000000-0005-0000-0000-00003C050000}"/>
    <cellStyle name="Normal 4 2 10 2 2" xfId="2924" xr:uid="{00000000-0005-0000-0000-000049050000}"/>
    <cellStyle name="Normal 4 2 10 2 2 2" xfId="6104" xr:uid="{2CD4AF38-1293-44D3-82FD-381A4547F7B7}"/>
    <cellStyle name="Normal 4 2 10 2 2 2 2" xfId="27609" xr:uid="{887708D4-A3AB-480B-98B7-F11C45DA195B}"/>
    <cellStyle name="Normal 4 2 10 2 2 2 3" xfId="27033" xr:uid="{F192572E-FA3E-4598-99B0-F88A932A5295}"/>
    <cellStyle name="Normal 4 2 10 2 2 2 4" xfId="15582" xr:uid="{15A7E389-7689-4BDC-A601-961369D4FD92}"/>
    <cellStyle name="Normal 4 2 10 2 2 3" xfId="8035" xr:uid="{828286EA-7AA6-42BA-9E2D-104102B86FF6}"/>
    <cellStyle name="Normal 4 2 10 2 2 3 2" xfId="26873" xr:uid="{381EB044-756A-4CF6-B112-722C8D9A299C}"/>
    <cellStyle name="Normal 4 2 10 2 2 3 3" xfId="18415" xr:uid="{E1C40F26-5762-414A-B56B-8AC5973DA0ED}"/>
    <cellStyle name="Normal 4 2 10 2 2 4" xfId="10868" xr:uid="{7A892757-E0BA-4BDD-8C0A-11B8DA7F1D97}"/>
    <cellStyle name="Normal 4 2 10 2 2 4 2" xfId="21248" xr:uid="{AE99E40C-C079-43E4-972C-D74167BF3429}"/>
    <cellStyle name="Normal 4 2 10 2 2 5" xfId="23953" xr:uid="{F2243CEE-2965-4A24-872D-A2AF7333F309}"/>
    <cellStyle name="Normal 4 2 10 2 2 6" xfId="13437" xr:uid="{3E22C284-E8F9-4AA6-8BAE-4DC6B7F62D90}"/>
    <cellStyle name="Normal 4 2 10 2 3" xfId="5210" xr:uid="{9E65A668-589A-46F2-A32A-A1C562E8551F}"/>
    <cellStyle name="Normal 4 2 10 2 3 2" xfId="23899" xr:uid="{E5C68282-A426-45FB-9A48-C863A41A3E5A}"/>
    <cellStyle name="Normal 4 2 10 2 3 3" xfId="28527" xr:uid="{37344D2D-FCB4-48A5-8B55-4E29C951C58C}"/>
    <cellStyle name="Normal 4 2 10 2 3 4" xfId="14508" xr:uid="{89F5FE66-9B28-4ECC-91DC-9E14D076BA8C}"/>
    <cellStyle name="Normal 4 2 10 2 4" xfId="6961" xr:uid="{F52CCE02-B732-4BA3-8AFE-DE0AF264F111}"/>
    <cellStyle name="Normal 4 2 10 2 4 2" xfId="28209" xr:uid="{FE22950C-8E64-4B3B-A5F8-003256BBE512}"/>
    <cellStyle name="Normal 4 2 10 2 4 3" xfId="26122" xr:uid="{43697AA5-C880-44F1-B32B-03B95CC3DF49}"/>
    <cellStyle name="Normal 4 2 10 2 4 4" xfId="17341" xr:uid="{43B24351-9F6E-4914-ACB2-477734EB2CCA}"/>
    <cellStyle name="Normal 4 2 10 2 5" xfId="9794" xr:uid="{28AC10B2-7BB0-4F20-825B-41B1E2AE93C8}"/>
    <cellStyle name="Normal 4 2 10 2 5 2" xfId="29411" xr:uid="{C8A3F48B-174F-4CDF-BF57-C3C2F558B252}"/>
    <cellStyle name="Normal 4 2 10 2 5 3" xfId="20174" xr:uid="{77BBB3EB-0C3C-4801-A6E3-6DFD2E77628F}"/>
    <cellStyle name="Normal 4 2 10 2 6" xfId="22801" xr:uid="{123F473C-911A-4770-95C8-FE7C33678C1B}"/>
    <cellStyle name="Normal 4 2 10 2 7" xfId="12739" xr:uid="{71B1A28C-A5A6-420E-82C3-2A2CD5871B5B}"/>
    <cellStyle name="Normal 4 2 10 3" xfId="907" xr:uid="{00000000-0005-0000-0000-00003D050000}"/>
    <cellStyle name="Normal 4 2 10 3 2" xfId="5211" xr:uid="{8975F72F-D0D1-4725-B25D-9618BD91B371}"/>
    <cellStyle name="Normal 4 2 10 3 2 2" xfId="26362" xr:uid="{4D41C7EA-7484-4536-8C34-C5C9B4859874}"/>
    <cellStyle name="Normal 4 2 10 3 2 3" xfId="26898" xr:uid="{86E894B8-780C-4340-8693-ADE2E5899790}"/>
    <cellStyle name="Normal 4 2 10 3 2 4" xfId="14509" xr:uid="{533CA289-1D73-4347-84A1-0DFBDDD3F8FB}"/>
    <cellStyle name="Normal 4 2 10 3 3" xfId="6962" xr:uid="{B3CA0F27-F4B7-4C63-B850-5C2CE75B6DA8}"/>
    <cellStyle name="Normal 4 2 10 3 3 2" xfId="27322" xr:uid="{1A707BEF-7010-4AE4-A4BB-FA2D06D6AA2E}"/>
    <cellStyle name="Normal 4 2 10 3 3 3" xfId="26896" xr:uid="{2AAD49CE-880D-499C-ACF2-026ED1631D1F}"/>
    <cellStyle name="Normal 4 2 10 3 3 4" xfId="17342" xr:uid="{E52061AB-851B-4536-A0F8-0B5AEE32FF85}"/>
    <cellStyle name="Normal 4 2 10 3 4" xfId="9795" xr:uid="{523F02B9-2BA8-4A3A-9530-DCCDB5AA4B06}"/>
    <cellStyle name="Normal 4 2 10 3 4 2" xfId="29412" xr:uid="{60897F67-55EC-4F07-9C22-3EA69EF53A89}"/>
    <cellStyle name="Normal 4 2 10 3 4 3" xfId="20175" xr:uid="{E526AFD1-0256-43FD-B196-BED2BF3B44C9}"/>
    <cellStyle name="Normal 4 2 10 3 5" xfId="23864" xr:uid="{D093FDC0-6426-4978-A82E-0CB54027E4C6}"/>
    <cellStyle name="Normal 4 2 10 3 6" xfId="13208" xr:uid="{C6392642-0716-4D14-82FD-0E3646BAFCE1}"/>
    <cellStyle name="Normal 4 2 10 4" xfId="2347" xr:uid="{00000000-0005-0000-0000-000047050000}"/>
    <cellStyle name="Normal 4 2 10 4 2" xfId="7474" xr:uid="{5328430A-944E-49B1-AEF6-B5C2F374381D}"/>
    <cellStyle name="Normal 4 2 10 4 2 2" xfId="26224" xr:uid="{8AD8243A-60C9-4B97-B713-D73A48CC2E83}"/>
    <cellStyle name="Normal 4 2 10 4 2 3" xfId="17854" xr:uid="{F611490C-610C-4B2B-99F6-21ED2EC5EB60}"/>
    <cellStyle name="Normal 4 2 10 4 3" xfId="10307" xr:uid="{39F63380-B06A-4B83-9287-B5BD44FC19A7}"/>
    <cellStyle name="Normal 4 2 10 4 3 2" xfId="20687" xr:uid="{9E0A6208-1AD8-4912-8171-8B69711FF9BF}"/>
    <cellStyle name="Normal 4 2 10 4 4" xfId="25312" xr:uid="{CDF812E3-72A6-4230-8038-5F24CF006DAC}"/>
    <cellStyle name="Normal 4 2 10 4 5" xfId="15021" xr:uid="{4C791D4B-FE7D-489A-8C76-E4CB6E277DEF}"/>
    <cellStyle name="Normal 4 2 10 5" xfId="3968" xr:uid="{5996B1B9-A7BD-475C-AA9E-7A83E249082B}"/>
    <cellStyle name="Normal 4 2 10 5 2" xfId="8792" xr:uid="{8F0B5B0A-F029-436A-BBAD-0CFE62AF8BD5}"/>
    <cellStyle name="Normal 4 2 10 5 2 2" xfId="28984" xr:uid="{650C1DE3-5727-426D-989E-C20D2CF3A5AA}"/>
    <cellStyle name="Normal 4 2 10 5 2 3" xfId="19172" xr:uid="{A2D633B8-973E-41F1-AA16-B3AB165CF25B}"/>
    <cellStyle name="Normal 4 2 10 5 3" xfId="11625" xr:uid="{2015F5DE-56CF-436F-AB5E-A7A6158128AB}"/>
    <cellStyle name="Normal 4 2 10 5 3 2" xfId="22005" xr:uid="{30C73229-9442-4B78-8A30-595244F9DEAD}"/>
    <cellStyle name="Normal 4 2 10 5 4" xfId="22907" xr:uid="{2583863C-D271-4D90-9F52-F208277C096D}"/>
    <cellStyle name="Normal 4 2 10 5 5" xfId="16339" xr:uid="{2C97BFC6-BB76-40E9-AD18-3C85D14907A3}"/>
    <cellStyle name="Normal 4 2 10 6" xfId="5209" xr:uid="{7459E4B8-8B62-4EAA-A827-940BFBA6FF6A}"/>
    <cellStyle name="Normal 4 2 10 6 2" xfId="27439" xr:uid="{BA04A4F7-4B2A-4328-A73E-5676854BE081}"/>
    <cellStyle name="Normal 4 2 10 6 3" xfId="26794" xr:uid="{AF87D0D5-F953-41E6-B3A6-2192A80CB766}"/>
    <cellStyle name="Normal 4 2 10 6 4" xfId="14507" xr:uid="{B695B458-2531-4728-B4B1-DCE341083A59}"/>
    <cellStyle name="Normal 4 2 10 7" xfId="6960" xr:uid="{D82B3822-C6A6-4197-9644-17BB0260DAC1}"/>
    <cellStyle name="Normal 4 2 10 7 2" xfId="27339" xr:uid="{1E33A25E-5900-4252-8E58-DED04262F6E4}"/>
    <cellStyle name="Normal 4 2 10 7 3" xfId="17340" xr:uid="{F60F3B04-A426-4F69-BD42-D9B3A45E81F0}"/>
    <cellStyle name="Normal 4 2 10 8" xfId="9793" xr:uid="{42CAC7D8-8534-4BAB-A687-1326501055A5}"/>
    <cellStyle name="Normal 4 2 10 8 2" xfId="20173" xr:uid="{1DE78D67-20A2-4EFB-8D84-458E5AAFFB0D}"/>
    <cellStyle name="Normal 4 2 10 9" xfId="24418" xr:uid="{4AB66C56-8C99-443A-99F7-92D80BCF7025}"/>
    <cellStyle name="Normal 4 2 11" xfId="908" xr:uid="{00000000-0005-0000-0000-00003E050000}"/>
    <cellStyle name="Normal 4 2 11 10" xfId="12500" xr:uid="{82FE4754-DCE8-4B64-A21E-29A06E00D4CD}"/>
    <cellStyle name="Normal 4 2 11 2" xfId="3272" xr:uid="{00000000-0005-0000-0000-00004C050000}"/>
    <cellStyle name="Normal 4 2 11 2 2" xfId="6330" xr:uid="{3C203743-DF6E-4A04-8565-9755DB1F4CA6}"/>
    <cellStyle name="Normal 4 2 11 2 2 2" xfId="23685" xr:uid="{C92B1744-22AD-4EA7-AE28-431EAA341AC6}"/>
    <cellStyle name="Normal 4 2 11 2 2 3" xfId="27084" xr:uid="{35868BFB-4865-4F17-83C6-445B51E8AC96}"/>
    <cellStyle name="Normal 4 2 11 2 2 4" xfId="15899" xr:uid="{51505143-F4E8-43E3-8E67-616BEB8A118A}"/>
    <cellStyle name="Normal 4 2 11 2 3" xfId="8352" xr:uid="{B9119ACF-DBF3-42DA-9795-7AF14DD2F561}"/>
    <cellStyle name="Normal 4 2 11 2 3 2" xfId="27972" xr:uid="{F8019C84-1CFE-4052-A5AC-1E5A131E1BB1}"/>
    <cellStyle name="Normal 4 2 11 2 3 3" xfId="28896" xr:uid="{C4FAB93F-9F72-4D0D-88BF-E4D59DA23AAF}"/>
    <cellStyle name="Normal 4 2 11 2 3 4" xfId="18732" xr:uid="{E1545138-1DF5-4929-BC30-0193935CBD6F}"/>
    <cellStyle name="Normal 4 2 11 2 4" xfId="11185" xr:uid="{B52E1FAC-3E81-4BAB-AB24-976BD2396174}"/>
    <cellStyle name="Normal 4 2 11 2 4 2" xfId="29479" xr:uid="{D6314228-13D1-48DA-9E27-0F30B8D9A2F6}"/>
    <cellStyle name="Normal 4 2 11 2 4 3" xfId="21565" xr:uid="{2451CC2A-117C-430E-9DFD-DE02DE6C3D00}"/>
    <cellStyle name="Normal 4 2 11 2 5" xfId="22873" xr:uid="{3F4E4A5F-4B50-4CDE-8F3E-536A49BDAFDD}"/>
    <cellStyle name="Normal 4 2 11 2 6" xfId="13823" xr:uid="{08AD87F2-2F3B-462B-81D3-DDD4297D05CF}"/>
    <cellStyle name="Normal 4 2 11 3" xfId="2760" xr:uid="{00000000-0005-0000-0000-00004D050000}"/>
    <cellStyle name="Normal 4 2 11 3 2" xfId="5978" xr:uid="{E778F592-8C4F-4F05-B7F8-FE05CFA5DD84}"/>
    <cellStyle name="Normal 4 2 11 3 2 2" xfId="28096" xr:uid="{E6A28BE8-67A0-436F-9730-C21C920A2F19}"/>
    <cellStyle name="Normal 4 2 11 3 2 3" xfId="15431" xr:uid="{DC4F2176-65E5-4192-BD37-E5EDE12B869B}"/>
    <cellStyle name="Normal 4 2 11 3 3" xfId="7884" xr:uid="{48A8E4B2-9E08-4646-95CF-2B2AC6C4BE97}"/>
    <cellStyle name="Normal 4 2 11 3 3 2" xfId="18264" xr:uid="{4AEFFEEF-80E6-4E04-9208-5928F5FA860F}"/>
    <cellStyle name="Normal 4 2 11 3 4" xfId="10717" xr:uid="{4A3E78A9-DA38-479D-9560-2A56A42EDE2E}"/>
    <cellStyle name="Normal 4 2 11 3 4 2" xfId="21097" xr:uid="{167E9FCA-9FBC-4FAD-9C38-9F2A59DE88BF}"/>
    <cellStyle name="Normal 4 2 11 3 5" xfId="22669" xr:uid="{A876EBD5-B8C4-4845-BA45-27AAAD52BC06}"/>
    <cellStyle name="Normal 4 2 11 3 6" xfId="13207" xr:uid="{C072739A-7930-4220-816B-56D8B9F019DF}"/>
    <cellStyle name="Normal 4 2 11 4" xfId="2268" xr:uid="{00000000-0005-0000-0000-00004B050000}"/>
    <cellStyle name="Normal 4 2 11 4 2" xfId="7395" xr:uid="{D3EBD313-E8E6-498E-9C69-81C7C91B4EF9}"/>
    <cellStyle name="Normal 4 2 11 4 2 2" xfId="26957" xr:uid="{24706F7D-8E66-4631-9E2D-73CE0996E932}"/>
    <cellStyle name="Normal 4 2 11 4 2 3" xfId="17775" xr:uid="{44BEC249-2C26-4D7D-8A7B-6EA093550D06}"/>
    <cellStyle name="Normal 4 2 11 4 3" xfId="10228" xr:uid="{37145A3E-5207-4822-9371-1701F1171EAC}"/>
    <cellStyle name="Normal 4 2 11 4 3 2" xfId="20608" xr:uid="{2648A42C-AFC5-4B2A-A487-921917475C33}"/>
    <cellStyle name="Normal 4 2 11 4 4" xfId="22719" xr:uid="{04B88765-A487-4E4C-9901-A4AFCC2BEA9D}"/>
    <cellStyle name="Normal 4 2 11 4 5" xfId="14942" xr:uid="{54722A99-E9CD-42FD-ADE5-3002164BBFB0}"/>
    <cellStyle name="Normal 4 2 11 5" xfId="3967" xr:uid="{40437C33-ED0F-4C4F-A451-25B473F93DC5}"/>
    <cellStyle name="Normal 4 2 11 5 2" xfId="8791" xr:uid="{F601A150-0B31-41E0-8DA0-B0CA702CE233}"/>
    <cellStyle name="Normal 4 2 11 5 2 2" xfId="19171" xr:uid="{C055CD5A-EEA0-4E2F-9C4C-0FFA1884F164}"/>
    <cellStyle name="Normal 4 2 11 5 3" xfId="11624" xr:uid="{18C1F18F-8736-4F0E-9183-DAE598D48C29}"/>
    <cellStyle name="Normal 4 2 11 5 3 2" xfId="22004" xr:uid="{5BD16FAA-15E3-4F97-BD1F-6159CFC80DB3}"/>
    <cellStyle name="Normal 4 2 11 5 4" xfId="28477" xr:uid="{107AD78C-92F9-4F1E-8FBC-B882481E552A}"/>
    <cellStyle name="Normal 4 2 11 5 5" xfId="16338" xr:uid="{FCFE0DAB-F5F6-45F3-A5B5-EC52EB7A7B1C}"/>
    <cellStyle name="Normal 4 2 11 6" xfId="5212" xr:uid="{B46CAF38-B055-486A-8BE3-EDDA147D0CE2}"/>
    <cellStyle name="Normal 4 2 11 6 2" xfId="14510" xr:uid="{9979028E-74D2-48FA-8DDB-B0FB662A7327}"/>
    <cellStyle name="Normal 4 2 11 7" xfId="6963" xr:uid="{2103BA03-C730-48E1-8A8E-3EA6EBE0DC67}"/>
    <cellStyle name="Normal 4 2 11 7 2" xfId="17343" xr:uid="{44ED385A-2AE5-488B-9AF7-EC162777E131}"/>
    <cellStyle name="Normal 4 2 11 8" xfId="9796" xr:uid="{3D1A39C1-0F2B-4485-8F3B-282F54907637}"/>
    <cellStyle name="Normal 4 2 11 8 2" xfId="20176" xr:uid="{1462CF82-5627-415F-A5F1-5446D590116B}"/>
    <cellStyle name="Normal 4 2 11 9" xfId="25481" xr:uid="{0AACD3D2-46F8-4DA4-BBF8-728F9B0062DF}"/>
    <cellStyle name="Normal 4 2 12" xfId="909" xr:uid="{00000000-0005-0000-0000-00003F050000}"/>
    <cellStyle name="Normal 4 2 12 2" xfId="3273" xr:uid="{00000000-0005-0000-0000-00004F050000}"/>
    <cellStyle name="Normal 4 2 12 2 2" xfId="6331" xr:uid="{57243C19-697E-473A-B248-624327C4602A}"/>
    <cellStyle name="Normal 4 2 12 2 2 2" xfId="28199" xr:uid="{7AE55AE3-FE7A-4884-B9D0-FF83A0F217D0}"/>
    <cellStyle name="Normal 4 2 12 2 2 3" xfId="15900" xr:uid="{3FE29F57-3DFD-4507-B092-AE152A169DD6}"/>
    <cellStyle name="Normal 4 2 12 2 3" xfId="8353" xr:uid="{5AD9B8F9-11BB-42FD-9C0F-B2ACEF54F25E}"/>
    <cellStyle name="Normal 4 2 12 2 3 2" xfId="18733" xr:uid="{F2D6770D-4D1C-4B5F-B4AE-F933182345A3}"/>
    <cellStyle name="Normal 4 2 12 2 4" xfId="11186" xr:uid="{22DEECCE-A0CD-40ED-AACB-44B8A1591DC2}"/>
    <cellStyle name="Normal 4 2 12 2 4 2" xfId="21566" xr:uid="{057485CF-B3AB-4D7F-A7B1-06107B4DC1A2}"/>
    <cellStyle name="Normal 4 2 12 2 5" xfId="24212" xr:uid="{A62A4FA9-8C7C-48B5-9FD5-D9DBE6429A79}"/>
    <cellStyle name="Normal 4 2 12 2 6" xfId="13824" xr:uid="{6B44576E-1ADF-4AAB-8E8F-03C03CF5113B}"/>
    <cellStyle name="Normal 4 2 12 3" xfId="4115" xr:uid="{C0E2A95B-A1C1-45B5-ABD0-12419E732CDB}"/>
    <cellStyle name="Normal 4 2 12 3 2" xfId="8887" xr:uid="{64CAA0F6-7251-41FA-B955-52C98B1D866C}"/>
    <cellStyle name="Normal 4 2 12 3 2 2" xfId="29002" xr:uid="{EAA76D94-DAD4-411C-9672-FB8590B35F01}"/>
    <cellStyle name="Normal 4 2 12 3 2 3" xfId="19267" xr:uid="{8DDE7DFE-B407-4EC4-9B14-CFB8194E7F6F}"/>
    <cellStyle name="Normal 4 2 12 3 3" xfId="11720" xr:uid="{3123DE6C-788F-444D-AB15-34EE5957B888}"/>
    <cellStyle name="Normal 4 2 12 3 3 2" xfId="22100" xr:uid="{F9A360FE-0F2C-4A6A-8E01-733B824AA1D3}"/>
    <cellStyle name="Normal 4 2 12 3 4" xfId="24659" xr:uid="{05599161-2CD7-4A59-BB2B-EC7793B7AAD8}"/>
    <cellStyle name="Normal 4 2 12 3 5" xfId="16434" xr:uid="{59BD7CDC-1EE6-43DC-846C-DEB35DC39991}"/>
    <cellStyle name="Normal 4 2 12 4" xfId="5213" xr:uid="{663F3992-2E3B-4876-9DF9-D8F9D70D6972}"/>
    <cellStyle name="Normal 4 2 12 4 2" xfId="24937" xr:uid="{545761CC-FC14-4597-9478-9D21E16AE88C}"/>
    <cellStyle name="Normal 4 2 12 4 3" xfId="26148" xr:uid="{2F7F0F47-228E-4280-8856-CE0E3D9B355A}"/>
    <cellStyle name="Normal 4 2 12 4 4" xfId="14511" xr:uid="{B29831FF-22CC-4496-B741-AED3B23604FD}"/>
    <cellStyle name="Normal 4 2 12 5" xfId="6964" xr:uid="{F9954EFB-9273-41C8-9A78-25F5E8F1288A}"/>
    <cellStyle name="Normal 4 2 12 5 2" xfId="26582" xr:uid="{03D41094-D075-4F1C-BF8B-A5362ED5EBAA}"/>
    <cellStyle name="Normal 4 2 12 5 3" xfId="17344" xr:uid="{C3F3474C-C1A6-41B5-979F-298D44083AF5}"/>
    <cellStyle name="Normal 4 2 12 6" xfId="9797" xr:uid="{76B95C7D-0586-474F-B8AF-B0CCFF19C26A}"/>
    <cellStyle name="Normal 4 2 12 6 2" xfId="20177" xr:uid="{7AEFD330-56B6-4B26-B329-F828984E1315}"/>
    <cellStyle name="Normal 4 2 12 7" xfId="24445" xr:uid="{58AE3336-1CE4-4012-A7DE-217525D1A1BC}"/>
    <cellStyle name="Normal 4 2 12 8" xfId="12658" xr:uid="{7F5BCED3-8E97-496B-A83E-ED562CA0D877}"/>
    <cellStyle name="Normal 4 2 13" xfId="910" xr:uid="{00000000-0005-0000-0000-000040050000}"/>
    <cellStyle name="Normal 4 2 13 2" xfId="5214" xr:uid="{B9CFA165-2251-4903-B5AF-7F91BE12455C}"/>
    <cellStyle name="Normal 4 2 13 2 2" xfId="25276" xr:uid="{683E918D-C673-4735-B0F8-FAC7A5B01144}"/>
    <cellStyle name="Normal 4 2 13 2 3" xfId="28338" xr:uid="{6051871C-D20C-4522-BEFE-D4EBAA8EA9F8}"/>
    <cellStyle name="Normal 4 2 13 2 4" xfId="14512" xr:uid="{D6AFA65F-6472-4E8B-91C1-FBAD54B3CD4F}"/>
    <cellStyle name="Normal 4 2 13 3" xfId="6965" xr:uid="{8C09D563-2893-4843-BCD4-CC10B1168477}"/>
    <cellStyle name="Normal 4 2 13 3 2" xfId="22911" xr:uid="{DCFAB4E1-ADFB-4B54-91B7-297FFF170CCE}"/>
    <cellStyle name="Normal 4 2 13 3 3" xfId="17345" xr:uid="{81640F5B-6D16-441B-9AE6-A663077F7A59}"/>
    <cellStyle name="Normal 4 2 13 4" xfId="9798" xr:uid="{9489FE99-E323-4CE2-AB84-C2870FBC4082}"/>
    <cellStyle name="Normal 4 2 13 4 2" xfId="20178" xr:uid="{EB5230F9-A7EA-4766-9CC0-A005FECC8416}"/>
    <cellStyle name="Normal 4 2 13 5" xfId="23198" xr:uid="{1F99CF31-EECD-4601-A448-FBD0619A42A1}"/>
    <cellStyle name="Normal 4 2 13 6" xfId="13356" xr:uid="{F6163DAC-A749-4C4C-BF5B-FBD5FE08AB67}"/>
    <cellStyle name="Normal 4 2 14" xfId="2430" xr:uid="{00000000-0005-0000-0000-000051050000}"/>
    <cellStyle name="Normal 4 2 14 2" xfId="5727" xr:uid="{1944C359-D1BC-4C47-8FAE-38DD4B5810C8}"/>
    <cellStyle name="Normal 4 2 14 2 2" xfId="28567" xr:uid="{ABE07BF4-324A-46E7-A17D-09E199107C54}"/>
    <cellStyle name="Normal 4 2 14 2 3" xfId="15102" xr:uid="{C59EDB31-B160-4473-BBB4-631B98FC424F}"/>
    <cellStyle name="Normal 4 2 14 3" xfId="7555" xr:uid="{0F980473-09F3-48ED-AC29-9374C6927889}"/>
    <cellStyle name="Normal 4 2 14 3 2" xfId="17935" xr:uid="{C350FC9B-C3ED-4025-BA32-18A6180B4119}"/>
    <cellStyle name="Normal 4 2 14 4" xfId="10388" xr:uid="{34FC9352-DF33-4BA8-8F66-F791B7E33A15}"/>
    <cellStyle name="Normal 4 2 14 4 2" xfId="20768" xr:uid="{6F721377-F3A7-491A-A3F2-EB95C437E24B}"/>
    <cellStyle name="Normal 4 2 14 5" xfId="23754" xr:uid="{EA0D995E-5FF6-4F57-868E-149D4A60FA02}"/>
    <cellStyle name="Normal 4 2 14 6" xfId="12817" xr:uid="{3DCF1676-21AA-4089-A749-0BE68428EC7A}"/>
    <cellStyle name="Normal 4 2 15" xfId="2157" xr:uid="{00000000-0005-0000-0000-000046050000}"/>
    <cellStyle name="Normal 4 2 15 2" xfId="7284" xr:uid="{68D389C6-B65B-4B57-8695-00107252F18A}"/>
    <cellStyle name="Normal 4 2 15 2 2" xfId="27148" xr:uid="{17A309DB-A644-477D-9B0D-A0536F0E8417}"/>
    <cellStyle name="Normal 4 2 15 2 3" xfId="17664" xr:uid="{7C4FD314-CB10-403B-83A5-8290EBEAC479}"/>
    <cellStyle name="Normal 4 2 15 3" xfId="10117" xr:uid="{CFC204A1-6795-48DE-89AF-D3D874DAFB26}"/>
    <cellStyle name="Normal 4 2 15 3 2" xfId="20497" xr:uid="{069D1D85-8652-419E-9121-EA4F3A6D8CD0}"/>
    <cellStyle name="Normal 4 2 15 4" xfId="23114" xr:uid="{0700854F-4580-478D-B6AB-331935D9045D}"/>
    <cellStyle name="Normal 4 2 15 5" xfId="14831" xr:uid="{9E532901-D255-4CD4-A05C-2D4608C4EE1A}"/>
    <cellStyle name="Normal 4 2 16" xfId="3781" xr:uid="{27CC7272-F4E2-4520-8C54-59A332157E49}"/>
    <cellStyle name="Normal 4 2 16 2" xfId="8621" xr:uid="{4EAA9704-FCEC-48C5-8844-C9B8227FEA16}"/>
    <cellStyle name="Normal 4 2 16 2 2" xfId="19001" xr:uid="{E0F32574-3B85-4CF3-BDB9-E03BC42D58A4}"/>
    <cellStyle name="Normal 4 2 16 3" xfId="11454" xr:uid="{E9BA206A-0C6C-4F83-914B-9E2E07F02FA7}"/>
    <cellStyle name="Normal 4 2 16 3 2" xfId="21834" xr:uid="{59BB904D-D1F2-4354-B67B-DE0EA2C8F00A}"/>
    <cellStyle name="Normal 4 2 16 4" xfId="25790" xr:uid="{35B12276-71AF-461C-AE9A-427A350131B5}"/>
    <cellStyle name="Normal 4 2 16 5" xfId="16168" xr:uid="{1545F333-97CF-46AF-850C-51D5368240A3}"/>
    <cellStyle name="Normal 4 2 17" xfId="5208" xr:uid="{40A45B17-08A7-429D-8BD0-7720AD32C752}"/>
    <cellStyle name="Normal 4 2 17 2" xfId="14506" xr:uid="{5B1A016E-2D09-4B3B-98B7-731CCA32B5ED}"/>
    <cellStyle name="Normal 4 2 18" xfId="6959" xr:uid="{1F9797DC-AAF9-450A-834E-2C1BBEA5DA7A}"/>
    <cellStyle name="Normal 4 2 18 2" xfId="17339" xr:uid="{30EFEE0E-5220-4048-9358-20DAC758A838}"/>
    <cellStyle name="Normal 4 2 19" xfId="9792" xr:uid="{9B414E89-376D-43A7-AFAD-BF33BE972A2C}"/>
    <cellStyle name="Normal 4 2 19 2" xfId="20172"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2" xr:uid="{185D5FB2-85C2-4416-AC75-4FDE5AC6B1DF}"/>
    <cellStyle name="Normal 4 2 2 10 2 2 2" xfId="26579" xr:uid="{B42086E8-B959-4099-801F-672DEC2E0025}"/>
    <cellStyle name="Normal 4 2 2 10 2 2 3" xfId="15901" xr:uid="{452F1F5D-5074-4FD2-95C9-D04823D47F33}"/>
    <cellStyle name="Normal 4 2 2 10 2 3" xfId="8354" xr:uid="{153892A2-F93F-4E14-B3F3-08E2EA9DECD7}"/>
    <cellStyle name="Normal 4 2 2 10 2 3 2" xfId="18734" xr:uid="{E97DF94D-DCCB-4B23-B8B5-E2072511C9D1}"/>
    <cellStyle name="Normal 4 2 2 10 2 4" xfId="11187" xr:uid="{132DB61E-A0F6-40EA-8A14-D18FC83EE2CE}"/>
    <cellStyle name="Normal 4 2 2 10 2 4 2" xfId="21567" xr:uid="{B16012CC-04A6-4971-91F8-10D17303B46B}"/>
    <cellStyle name="Normal 4 2 2 10 2 5" xfId="24011" xr:uid="{77E7BDF6-8B7A-4EB6-B150-4D77A6C11D38}"/>
    <cellStyle name="Normal 4 2 2 10 2 6" xfId="13825" xr:uid="{DA35EE25-1A4B-4F9B-B2C0-C383A2CD0766}"/>
    <cellStyle name="Normal 4 2 2 10 3" xfId="4178" xr:uid="{E8F62DEC-F5C8-42CD-A259-9BE651747801}"/>
    <cellStyle name="Normal 4 2 2 10 3 2" xfId="8950" xr:uid="{75BCDBA2-0158-4D5A-9CD1-5F782654B6F2}"/>
    <cellStyle name="Normal 4 2 2 10 3 2 2" xfId="29040" xr:uid="{BC5579B2-43A0-4EA1-A35A-04487637E72F}"/>
    <cellStyle name="Normal 4 2 2 10 3 2 3" xfId="19330" xr:uid="{5F984210-6810-47A9-B5F3-B59C911EC90B}"/>
    <cellStyle name="Normal 4 2 2 10 3 3" xfId="11783" xr:uid="{3339DDCC-70EA-478E-A9F8-32DBB8D883B2}"/>
    <cellStyle name="Normal 4 2 2 10 3 3 2" xfId="22163" xr:uid="{54E497B8-380D-4ACC-8784-CD20EE42FE48}"/>
    <cellStyle name="Normal 4 2 2 10 3 4" xfId="23607" xr:uid="{2C8585E0-C069-4507-BAC1-CCDE8C3D2477}"/>
    <cellStyle name="Normal 4 2 2 10 3 5" xfId="16497" xr:uid="{000A0721-BE3F-4DE6-A670-AAE937D1F561}"/>
    <cellStyle name="Normal 4 2 2 10 4" xfId="5216" xr:uid="{4EB3040A-9666-465A-9EBA-F4CF9D32B3C0}"/>
    <cellStyle name="Normal 4 2 2 10 4 2" xfId="25597" xr:uid="{203D3871-DD7E-4628-82BB-2C2F31A1BC76}"/>
    <cellStyle name="Normal 4 2 2 10 4 3" xfId="26290" xr:uid="{43B93DD7-EA6B-4238-A94D-730A91ED13F8}"/>
    <cellStyle name="Normal 4 2 2 10 4 4" xfId="14514" xr:uid="{87915702-98F2-4892-B3E9-B71660CD3F1A}"/>
    <cellStyle name="Normal 4 2 2 10 5" xfId="6967" xr:uid="{A464D24B-E40E-4838-AB46-D234D06B716F}"/>
    <cellStyle name="Normal 4 2 2 10 5 2" xfId="26300" xr:uid="{C027921C-8B3B-430A-9639-5218B95214C9}"/>
    <cellStyle name="Normal 4 2 2 10 5 3" xfId="17347" xr:uid="{B035E0E2-CAB1-4239-95B7-D4414DE2A23A}"/>
    <cellStyle name="Normal 4 2 2 10 6" xfId="9800" xr:uid="{CDFC3378-980C-472A-910D-BFCC669BD829}"/>
    <cellStyle name="Normal 4 2 2 10 6 2" xfId="20180" xr:uid="{940DF854-35D4-4CBB-9499-CA473C6DE8FA}"/>
    <cellStyle name="Normal 4 2 2 10 7" xfId="23008" xr:uid="{959DFF94-1B52-45F5-ADCF-7A6870F80A28}"/>
    <cellStyle name="Normal 4 2 2 10 8" xfId="12740" xr:uid="{C95538CA-7F08-4DE8-9100-45949CACB198}"/>
    <cellStyle name="Normal 4 2 2 11" xfId="913" xr:uid="{00000000-0005-0000-0000-000043050000}"/>
    <cellStyle name="Normal 4 2 2 11 2" xfId="5217" xr:uid="{27E7D2F7-8A58-4417-81DC-C797F66B222E}"/>
    <cellStyle name="Normal 4 2 2 11 2 2" xfId="22939" xr:uid="{E4853C26-B6A5-4022-B8BA-094D7181B69D}"/>
    <cellStyle name="Normal 4 2 2 11 2 3" xfId="28121" xr:uid="{803779A3-B52D-4DB8-9BA3-E064CEDB4EDF}"/>
    <cellStyle name="Normal 4 2 2 11 2 4" xfId="14515" xr:uid="{607B8411-1C42-495F-A5F9-E4A8C274DF3A}"/>
    <cellStyle name="Normal 4 2 2 11 3" xfId="6968" xr:uid="{5A4AC2D8-0476-44F7-850F-EBE5B9E95294}"/>
    <cellStyle name="Normal 4 2 2 11 3 2" xfId="27037" xr:uid="{EE41EE3F-7DAB-4326-8B66-E1F148D3036C}"/>
    <cellStyle name="Normal 4 2 2 11 3 3" xfId="17348" xr:uid="{E6278A32-D60F-4D6F-BA08-E494E08F2CBE}"/>
    <cellStyle name="Normal 4 2 2 11 4" xfId="9801" xr:uid="{071AFB65-363D-4AEF-8405-D54E4F6B7A51}"/>
    <cellStyle name="Normal 4 2 2 11 4 2" xfId="20181" xr:uid="{F96BCF8A-523F-4905-8DC7-50E08DFF478B}"/>
    <cellStyle name="Normal 4 2 2 11 5" xfId="23708" xr:uid="{DC3F3100-3942-4219-BF9A-89EFA33F2CAA}"/>
    <cellStyle name="Normal 4 2 2 11 6" xfId="13438" xr:uid="{25A1D4A9-1F40-41D7-995E-CD0254D7F015}"/>
    <cellStyle name="Normal 4 2 2 12" xfId="2438" xr:uid="{00000000-0005-0000-0000-000056050000}"/>
    <cellStyle name="Normal 4 2 2 12 2" xfId="5733" xr:uid="{8547517B-8782-4609-B33A-3D63C44BF131}"/>
    <cellStyle name="Normal 4 2 2 12 2 2" xfId="26014" xr:uid="{1CB25410-FC96-496C-8EB8-798C5784FD28}"/>
    <cellStyle name="Normal 4 2 2 12 2 3" xfId="15110" xr:uid="{0FE9A20C-C962-4A7A-AD94-954A69DDA6A6}"/>
    <cellStyle name="Normal 4 2 2 12 3" xfId="7563" xr:uid="{64007956-3482-47D2-9868-CCC187CEB834}"/>
    <cellStyle name="Normal 4 2 2 12 3 2" xfId="17943" xr:uid="{5606201E-E1C2-4C8B-828E-E5CB02270946}"/>
    <cellStyle name="Normal 4 2 2 12 4" xfId="10396" xr:uid="{86A3DC0E-5108-4020-8B99-37CB5341841F}"/>
    <cellStyle name="Normal 4 2 2 12 4 2" xfId="20776" xr:uid="{696A862E-EDD7-4007-BD2B-226DF2627FFB}"/>
    <cellStyle name="Normal 4 2 2 12 5" xfId="23020" xr:uid="{BAF468B8-ED33-44EA-A05D-FDAF302D77CB}"/>
    <cellStyle name="Normal 4 2 2 12 6" xfId="12825" xr:uid="{C759DABA-98F7-4310-A754-1D0D20A4DE9F}"/>
    <cellStyle name="Normal 4 2 2 13" xfId="2168" xr:uid="{00000000-0005-0000-0000-000052050000}"/>
    <cellStyle name="Normal 4 2 2 13 2" xfId="7295" xr:uid="{6FB8E346-A4FC-4EC0-B955-F22EE28F903C}"/>
    <cellStyle name="Normal 4 2 2 13 2 2" xfId="25880" xr:uid="{89DE9C29-9D64-4A61-9946-9E17F5F858CE}"/>
    <cellStyle name="Normal 4 2 2 13 2 3" xfId="17675" xr:uid="{317C0F3D-5A95-46DC-A00F-A42DFA954F0A}"/>
    <cellStyle name="Normal 4 2 2 13 3" xfId="10128" xr:uid="{008BE103-F31A-4EE0-9CE8-279CC533AB21}"/>
    <cellStyle name="Normal 4 2 2 13 3 2" xfId="20508" xr:uid="{6B6C2BA2-CE92-4379-BE26-7E3DB75D7A30}"/>
    <cellStyle name="Normal 4 2 2 13 4" xfId="25002" xr:uid="{51999392-4F95-43AF-A5E4-7A589442CCCB}"/>
    <cellStyle name="Normal 4 2 2 13 5" xfId="14842" xr:uid="{50A31E45-B226-41F3-96D7-F7AE06317ADE}"/>
    <cellStyle name="Normal 4 2 2 14" xfId="3969" xr:uid="{506337B6-E5FF-4C3A-AC3F-7F5EB249ADE2}"/>
    <cellStyle name="Normal 4 2 2 14 2" xfId="8793" xr:uid="{6816267C-CA97-4402-BD8A-30BAE9FFD2EB}"/>
    <cellStyle name="Normal 4 2 2 14 2 2" xfId="19173" xr:uid="{FEE2672A-26C4-496E-8CCD-E2CD8439F4EE}"/>
    <cellStyle name="Normal 4 2 2 14 3" xfId="11626" xr:uid="{0412BC77-676E-48C0-B280-5E17E1F24B54}"/>
    <cellStyle name="Normal 4 2 2 14 3 2" xfId="22006" xr:uid="{C47AF24F-E0E2-4DB5-8006-6E21B6128F61}"/>
    <cellStyle name="Normal 4 2 2 14 4" xfId="28254" xr:uid="{B55D04E7-6FDE-47CC-B0E4-A2E698104F39}"/>
    <cellStyle name="Normal 4 2 2 14 5" xfId="16340" xr:uid="{6FC29E5D-3ECF-4292-BEC7-408E86683948}"/>
    <cellStyle name="Normal 4 2 2 15" xfId="5215" xr:uid="{F75B133F-711A-4428-B6C2-C87F953FE4CB}"/>
    <cellStyle name="Normal 4 2 2 15 2" xfId="14513" xr:uid="{8D7CE6F0-F1F5-4E29-A5FE-BEC7F61EA2C6}"/>
    <cellStyle name="Normal 4 2 2 16" xfId="6966" xr:uid="{227B8A98-21E7-4B31-8E84-EB7743178BF0}"/>
    <cellStyle name="Normal 4 2 2 16 2" xfId="17346" xr:uid="{059F3E2E-C8A1-4492-8C20-7D394D910061}"/>
    <cellStyle name="Normal 4 2 2 17" xfId="9799" xr:uid="{A4C1941F-E307-4CEB-983A-FA32E492783F}"/>
    <cellStyle name="Normal 4 2 2 17 2" xfId="20179" xr:uid="{DB2017BF-18F0-4687-AD41-27960EC6A76F}"/>
    <cellStyle name="Normal 4 2 2 18" xfId="23649" xr:uid="{0A8A455A-A8EF-430F-92FD-55612F61147B}"/>
    <cellStyle name="Normal 4 2 2 19" xfId="12400" xr:uid="{7232607F-40C2-428E-83EC-64C6242A32AC}"/>
    <cellStyle name="Normal 4 2 2 2" xfId="914" xr:uid="{00000000-0005-0000-0000-000044050000}"/>
    <cellStyle name="Normal 4 2 2 2 10" xfId="5218" xr:uid="{364E115F-8F58-470F-8CA2-708DF92C7DC9}"/>
    <cellStyle name="Normal 4 2 2 2 10 2" xfId="14516" xr:uid="{7160F19E-8775-4FA0-900D-158F6A3203ED}"/>
    <cellStyle name="Normal 4 2 2 2 11" xfId="6969" xr:uid="{DCD49193-39B7-416C-B686-ADE5E64F7630}"/>
    <cellStyle name="Normal 4 2 2 2 11 2" xfId="17349" xr:uid="{1056EB77-8C93-489F-A457-7C6479E8980D}"/>
    <cellStyle name="Normal 4 2 2 2 12" xfId="9802" xr:uid="{0B953A81-D92E-44F0-A54A-527F8DE97B99}"/>
    <cellStyle name="Normal 4 2 2 2 12 2" xfId="20182" xr:uid="{09116E36-69EE-4EE1-AB7C-6ED61FACEDB4}"/>
    <cellStyle name="Normal 4 2 2 2 13" xfId="24788" xr:uid="{B823D996-2878-4B0A-BD9F-8035BEA5F8C9}"/>
    <cellStyle name="Normal 4 2 2 2 14" xfId="12423" xr:uid="{EF2096D0-6203-4F9D-8317-B60DD2079030}"/>
    <cellStyle name="Normal 4 2 2 2 2" xfId="915" xr:uid="{00000000-0005-0000-0000-000045050000}"/>
    <cellStyle name="Normal 4 2 2 2 2 10" xfId="6970" xr:uid="{FBFD471C-F7A4-4045-9E45-7FC9C20E281F}"/>
    <cellStyle name="Normal 4 2 2 2 2 10 2" xfId="17350" xr:uid="{81BE71D8-3FB8-45C2-9262-D46F9334548D}"/>
    <cellStyle name="Normal 4 2 2 2 2 11" xfId="9803" xr:uid="{6B2B4B35-2608-4CF9-9808-23B644968073}"/>
    <cellStyle name="Normal 4 2 2 2 2 11 2" xfId="20183" xr:uid="{4BD94397-7859-4669-8DE7-21131FC76711}"/>
    <cellStyle name="Normal 4 2 2 2 2 12" xfId="24466" xr:uid="{2675B592-A58D-4B77-8B94-8676EAB45A3C}"/>
    <cellStyle name="Normal 4 2 2 2 2 13" xfId="12483" xr:uid="{0078570A-5EDE-4ACF-8733-E2FB68784F0C}"/>
    <cellStyle name="Normal 4 2 2 2 2 2" xfId="916" xr:uid="{00000000-0005-0000-0000-000046050000}"/>
    <cellStyle name="Normal 4 2 2 2 2 2 10" xfId="13048" xr:uid="{381C7113-683D-43E6-BCCA-0D1F2EB08DFC}"/>
    <cellStyle name="Normal 4 2 2 2 2 2 2" xfId="2764" xr:uid="{00000000-0005-0000-0000-00005A050000}"/>
    <cellStyle name="Normal 4 2 2 2 2 2 2 2" xfId="3277" xr:uid="{00000000-0005-0000-0000-00005B050000}"/>
    <cellStyle name="Normal 4 2 2 2 2 2 2 2 2" xfId="6335" xr:uid="{B8ACEB30-0CE2-4173-B279-A6A7C4B74632}"/>
    <cellStyle name="Normal 4 2 2 2 2 2 2 2 2 2" xfId="27885" xr:uid="{7BD79C04-A0A8-4BF9-BA89-7647764278B8}"/>
    <cellStyle name="Normal 4 2 2 2 2 2 2 2 2 3" xfId="15904" xr:uid="{056C4EB1-52EB-49F9-8A39-8E3104E2BD69}"/>
    <cellStyle name="Normal 4 2 2 2 2 2 2 2 3" xfId="8357" xr:uid="{09D49612-BF5E-42A4-81E7-8D0CF8A45DFB}"/>
    <cellStyle name="Normal 4 2 2 2 2 2 2 2 3 2" xfId="18737" xr:uid="{A3F72BED-15B3-4F0D-B23D-DDE223D168C3}"/>
    <cellStyle name="Normal 4 2 2 2 2 2 2 2 4" xfId="11190" xr:uid="{4F15445F-E254-4744-AFD8-98DD5955A3F6}"/>
    <cellStyle name="Normal 4 2 2 2 2 2 2 2 4 2" xfId="21570" xr:uid="{5720F82A-957C-469D-B4DE-DEA634CA4FF5}"/>
    <cellStyle name="Normal 4 2 2 2 2 2 2 2 5" xfId="25447" xr:uid="{104A3E42-31B4-4435-A191-36A34B559480}"/>
    <cellStyle name="Normal 4 2 2 2 2 2 2 2 6" xfId="13828" xr:uid="{4CB194F4-5771-4E79-8CC9-8C1142B493C0}"/>
    <cellStyle name="Normal 4 2 2 2 2 2 2 3" xfId="4322" xr:uid="{F0596E22-3024-46AE-9601-D6EC0250F4CC}"/>
    <cellStyle name="Normal 4 2 2 2 2 2 2 3 2" xfId="9094" xr:uid="{BA6C2552-E7CD-45EC-8D65-1D81C7C490FD}"/>
    <cellStyle name="Normal 4 2 2 2 2 2 2 3 2 2" xfId="29137" xr:uid="{2ED4F116-AE48-4DD7-B2DC-0FA0ED7D4D2F}"/>
    <cellStyle name="Normal 4 2 2 2 2 2 2 3 2 3" xfId="19474" xr:uid="{E2B1A06E-BC42-48EB-A399-5AD1CF4AFF9A}"/>
    <cellStyle name="Normal 4 2 2 2 2 2 2 3 3" xfId="11927" xr:uid="{7B61F769-7681-4E74-8261-76194DC96EA4}"/>
    <cellStyle name="Normal 4 2 2 2 2 2 2 3 3 2" xfId="22307" xr:uid="{4B15C1DE-14C7-47ED-B545-930AF3BE57FD}"/>
    <cellStyle name="Normal 4 2 2 2 2 2 2 3 4" xfId="23970" xr:uid="{E14D23FD-4C6E-4A17-BDB4-4BC1E4323E26}"/>
    <cellStyle name="Normal 4 2 2 2 2 2 2 3 5" xfId="16641" xr:uid="{55064A3D-6723-44F9-BCAC-D31647776C51}"/>
    <cellStyle name="Normal 4 2 2 2 2 2 2 4" xfId="5982" xr:uid="{2D391F71-8852-498E-919B-1BC4D82E05D1}"/>
    <cellStyle name="Normal 4 2 2 2 2 2 2 4 2" xfId="28158" xr:uid="{47AFD2F5-31E0-4592-8088-089B9256271A}"/>
    <cellStyle name="Normal 4 2 2 2 2 2 2 4 3" xfId="15435" xr:uid="{85ED1564-DEA1-4D4E-86E0-9F3C30586B03}"/>
    <cellStyle name="Normal 4 2 2 2 2 2 2 5" xfId="7888" xr:uid="{3BEDB544-4F3A-460B-8604-4A7F80F80213}"/>
    <cellStyle name="Normal 4 2 2 2 2 2 2 5 2" xfId="18268" xr:uid="{7403030F-0C12-4503-9663-025B88F1465A}"/>
    <cellStyle name="Normal 4 2 2 2 2 2 2 6" xfId="10721" xr:uid="{D4E14310-DBD6-45F8-8432-B1F4E22B2EE9}"/>
    <cellStyle name="Normal 4 2 2 2 2 2 2 6 2" xfId="21101" xr:uid="{863C0D28-CD95-4B89-AD02-44CE4C7F79C9}"/>
    <cellStyle name="Normal 4 2 2 2 2 2 2 7" xfId="24428" xr:uid="{51103B87-10AF-43AF-9352-1EA17A854C2C}"/>
    <cellStyle name="Normal 4 2 2 2 2 2 2 8" xfId="13212" xr:uid="{8F923523-AF98-4C51-8FCF-0A238C899859}"/>
    <cellStyle name="Normal 4 2 2 2 2 2 3" xfId="3278" xr:uid="{00000000-0005-0000-0000-00005C050000}"/>
    <cellStyle name="Normal 4 2 2 2 2 2 3 2" xfId="4503" xr:uid="{C4960D59-ABB2-4263-B98F-3ADF28BD29AD}"/>
    <cellStyle name="Normal 4 2 2 2 2 2 3 2 2" xfId="9275" xr:uid="{5E2E79B0-1FA2-4ACF-9126-695F56DFD9EE}"/>
    <cellStyle name="Normal 4 2 2 2 2 2 3 2 2 2" xfId="19655" xr:uid="{FEECDFFA-5CAD-446C-B6DB-9EC0ACAF8C97}"/>
    <cellStyle name="Normal 4 2 2 2 2 2 3 2 3" xfId="12108" xr:uid="{C4879C75-18E5-4C23-8AF2-EA7F4561FCE3}"/>
    <cellStyle name="Normal 4 2 2 2 2 2 3 2 3 2" xfId="22488" xr:uid="{B343FD7E-829C-402E-B665-34829A6EF2A0}"/>
    <cellStyle name="Normal 4 2 2 2 2 2 3 2 4" xfId="26757" xr:uid="{D8DF39DE-DEBC-4B6D-BF97-3D569CC19CCF}"/>
    <cellStyle name="Normal 4 2 2 2 2 2 3 2 5" xfId="16822" xr:uid="{8D6CD8B5-B9D3-4D1A-932C-4FDA296EAACE}"/>
    <cellStyle name="Normal 4 2 2 2 2 2 3 3" xfId="6336" xr:uid="{3D22DF39-A235-4A42-AC45-2DFC73B9B481}"/>
    <cellStyle name="Normal 4 2 2 2 2 2 3 3 2" xfId="15905" xr:uid="{20EFF842-34D6-413B-A22E-5B91EEB0AD2A}"/>
    <cellStyle name="Normal 4 2 2 2 2 2 3 4" xfId="8358" xr:uid="{B62D4CB3-E43D-4F06-8BB2-4ED8C9FE06BC}"/>
    <cellStyle name="Normal 4 2 2 2 2 2 3 4 2" xfId="18738" xr:uid="{D52C76AA-AA51-4268-BE14-158A9A6BBDFF}"/>
    <cellStyle name="Normal 4 2 2 2 2 2 3 5" xfId="11191" xr:uid="{3E981503-59DE-4E02-9232-C87B1235CD5D}"/>
    <cellStyle name="Normal 4 2 2 2 2 2 3 5 2" xfId="21571" xr:uid="{44313A65-735C-4B6F-9E3D-EC1D47FD9835}"/>
    <cellStyle name="Normal 4 2 2 2 2 2 3 6" xfId="23991" xr:uid="{A66FD1E4-2484-479A-8073-731C626FE251}"/>
    <cellStyle name="Normal 4 2 2 2 2 2 3 7" xfId="13829" xr:uid="{7F59F0FA-9FEF-403D-A242-D34BDDD37F66}"/>
    <cellStyle name="Normal 4 2 2 2 2 2 4" xfId="3276" xr:uid="{00000000-0005-0000-0000-00005D050000}"/>
    <cellStyle name="Normal 4 2 2 2 2 2 4 2" xfId="6334" xr:uid="{7A735161-B8C5-44A4-A4CE-A5FEEF41D92B}"/>
    <cellStyle name="Normal 4 2 2 2 2 2 4 2 2" xfId="26630" xr:uid="{6DAB9FC2-EFC9-4B64-AED0-A9FEE05D1429}"/>
    <cellStyle name="Normal 4 2 2 2 2 2 4 2 3" xfId="15903" xr:uid="{82A4BE76-6424-490A-BAD3-E9981441ADFF}"/>
    <cellStyle name="Normal 4 2 2 2 2 2 4 3" xfId="8356" xr:uid="{C0A69965-9CE8-4AAD-90D3-8CD6D399852A}"/>
    <cellStyle name="Normal 4 2 2 2 2 2 4 3 2" xfId="18736" xr:uid="{F02D0328-7796-4150-9617-E54D067863F7}"/>
    <cellStyle name="Normal 4 2 2 2 2 2 4 4" xfId="11189" xr:uid="{DA82A739-2A85-4F7E-93B4-0A10E74E95B8}"/>
    <cellStyle name="Normal 4 2 2 2 2 2 4 4 2" xfId="21569" xr:uid="{2ADCF35A-5C13-4FBF-9683-A53E1D794BB6}"/>
    <cellStyle name="Normal 4 2 2 2 2 2 4 5" xfId="24754" xr:uid="{E3ED486C-C073-4F6D-924E-826C33313BA5}"/>
    <cellStyle name="Normal 4 2 2 2 2 2 4 6" xfId="13827" xr:uid="{D7B5A615-11BF-4D15-A925-307EF0939938}"/>
    <cellStyle name="Normal 4 2 2 2 2 2 5" xfId="4247" xr:uid="{CC6D375D-BD4D-40F5-9C57-7D2555740F5E}"/>
    <cellStyle name="Normal 4 2 2 2 2 2 5 2" xfId="9019" xr:uid="{4DC7DB8F-38A3-4B33-A67C-CF99CC9D11EE}"/>
    <cellStyle name="Normal 4 2 2 2 2 2 5 2 2" xfId="29090" xr:uid="{91B21A91-3A94-4F37-A8DC-9EB5B6AD36FC}"/>
    <cellStyle name="Normal 4 2 2 2 2 2 5 2 3" xfId="19399" xr:uid="{5CD80ABA-E1E9-4602-8258-8E1497F69587}"/>
    <cellStyle name="Normal 4 2 2 2 2 2 5 3" xfId="11852" xr:uid="{C0EF5E50-5348-49CA-B68D-21DE54DE347E}"/>
    <cellStyle name="Normal 4 2 2 2 2 2 5 3 2" xfId="22232" xr:uid="{91C55B56-521E-473A-B31D-860E68AB3DC2}"/>
    <cellStyle name="Normal 4 2 2 2 2 2 5 4" xfId="25469" xr:uid="{28BA4A29-AD1A-4A54-AE20-AEB3BC2E7175}"/>
    <cellStyle name="Normal 4 2 2 2 2 2 5 5" xfId="16566" xr:uid="{943696B2-CEE6-4E22-B067-25005356976F}"/>
    <cellStyle name="Normal 4 2 2 2 2 2 6" xfId="5220" xr:uid="{8D425C41-DB49-4C08-8292-EEBA558AED65}"/>
    <cellStyle name="Normal 4 2 2 2 2 2 6 2" xfId="26102" xr:uid="{3797F20E-714F-47D7-AABA-4F2A42BBC04D}"/>
    <cellStyle name="Normal 4 2 2 2 2 2 6 3" xfId="14518" xr:uid="{1EF54C17-758F-4721-881E-32B942577160}"/>
    <cellStyle name="Normal 4 2 2 2 2 2 7" xfId="6971" xr:uid="{4D95FE9B-573B-4455-80C7-E879AF30CE0A}"/>
    <cellStyle name="Normal 4 2 2 2 2 2 7 2" xfId="17351" xr:uid="{5E91A820-70D7-4845-B9B2-02D632E906BC}"/>
    <cellStyle name="Normal 4 2 2 2 2 2 8" xfId="9804" xr:uid="{6435EA55-4A57-4026-BBFE-853758CC3F04}"/>
    <cellStyle name="Normal 4 2 2 2 2 2 8 2" xfId="20184" xr:uid="{0040778D-3436-4031-B47B-7043A6EDC977}"/>
    <cellStyle name="Normal 4 2 2 2 2 2 9" xfId="22804" xr:uid="{405BFEED-439C-4ECB-9DD2-C937295F820A}"/>
    <cellStyle name="Normal 4 2 2 2 2 3" xfId="2763" xr:uid="{00000000-0005-0000-0000-00005E050000}"/>
    <cellStyle name="Normal 4 2 2 2 2 3 2" xfId="3279" xr:uid="{00000000-0005-0000-0000-00005F050000}"/>
    <cellStyle name="Normal 4 2 2 2 2 3 2 2" xfId="6337" xr:uid="{6F599886-50AC-44C8-BB63-387A109B2C0C}"/>
    <cellStyle name="Normal 4 2 2 2 2 3 2 2 2" xfId="28293" xr:uid="{C3D29537-2C39-45E4-9B83-9A7C9FBB291E}"/>
    <cellStyle name="Normal 4 2 2 2 2 3 2 2 3" xfId="15906" xr:uid="{12E46451-17A2-49E9-B949-BA87973F3990}"/>
    <cellStyle name="Normal 4 2 2 2 2 3 2 3" xfId="8359" xr:uid="{CAAA5857-6B10-4F1C-BD3B-47F91B744DDD}"/>
    <cellStyle name="Normal 4 2 2 2 2 3 2 3 2" xfId="18739" xr:uid="{366D2C2C-2663-4830-93C1-A3A75DC980BA}"/>
    <cellStyle name="Normal 4 2 2 2 2 3 2 4" xfId="11192" xr:uid="{AF994CEA-8DDC-4B2D-8F5B-4191DA0CEAA3}"/>
    <cellStyle name="Normal 4 2 2 2 2 3 2 4 2" xfId="21572" xr:uid="{3E972101-8543-4643-99BC-C2BC9EA6E181}"/>
    <cellStyle name="Normal 4 2 2 2 2 3 2 5" xfId="23818" xr:uid="{8317A978-06D6-47EF-A1A5-03A902BCAEFE}"/>
    <cellStyle name="Normal 4 2 2 2 2 3 2 6" xfId="13830" xr:uid="{33CB82B1-B3D6-4C39-97FB-08508AEE9FCB}"/>
    <cellStyle name="Normal 4 2 2 2 2 3 3" xfId="4321" xr:uid="{C3395475-EFDB-4698-84AF-97E8EB448CA9}"/>
    <cellStyle name="Normal 4 2 2 2 2 3 3 2" xfId="9093" xr:uid="{064CBE81-A934-4A21-A818-105ED985EC0D}"/>
    <cellStyle name="Normal 4 2 2 2 2 3 3 2 2" xfId="29136" xr:uid="{00C57CEC-F247-4291-9634-6F04CED5819E}"/>
    <cellStyle name="Normal 4 2 2 2 2 3 3 2 3" xfId="19473" xr:uid="{B03D30EE-5FE1-497E-A5A7-ADF8B01A2439}"/>
    <cellStyle name="Normal 4 2 2 2 2 3 3 3" xfId="11926" xr:uid="{E304E41F-6D35-4010-8A1E-A3B506FC073C}"/>
    <cellStyle name="Normal 4 2 2 2 2 3 3 3 2" xfId="22306" xr:uid="{1CCC0997-75C1-4453-B046-2440FA702C06}"/>
    <cellStyle name="Normal 4 2 2 2 2 3 3 4" xfId="23904" xr:uid="{331EDECF-7D60-4CE5-A477-CF6F841D8940}"/>
    <cellStyle name="Normal 4 2 2 2 2 3 3 5" xfId="16640" xr:uid="{DC8E110D-2CDC-4699-92F3-98582196137E}"/>
    <cellStyle name="Normal 4 2 2 2 2 3 4" xfId="5981" xr:uid="{82511949-F407-4787-AB88-3B911D3733BD}"/>
    <cellStyle name="Normal 4 2 2 2 2 3 4 2" xfId="28544" xr:uid="{567136AE-C2C4-4AD1-97D8-639A684F147D}"/>
    <cellStyle name="Normal 4 2 2 2 2 3 4 3" xfId="15434" xr:uid="{74A6AA41-E4EB-43E7-9C1E-5328428D32C7}"/>
    <cellStyle name="Normal 4 2 2 2 2 3 5" xfId="7887" xr:uid="{DE58D20C-2F88-4D7D-BD01-3512CBDC095E}"/>
    <cellStyle name="Normal 4 2 2 2 2 3 5 2" xfId="18267" xr:uid="{184D57AF-D37C-42E0-A9BF-D97A730CC4A5}"/>
    <cellStyle name="Normal 4 2 2 2 2 3 6" xfId="10720" xr:uid="{0B4729B8-3E78-47E4-A1D3-CC04345AB3EF}"/>
    <cellStyle name="Normal 4 2 2 2 2 3 6 2" xfId="21100" xr:uid="{3D377C8A-6FB9-41F2-BFA6-AE9A8EB3742C}"/>
    <cellStyle name="Normal 4 2 2 2 2 3 7" xfId="23861" xr:uid="{6D28C593-A7B1-439A-855E-26108A25625D}"/>
    <cellStyle name="Normal 4 2 2 2 2 3 8" xfId="13211" xr:uid="{2F74BFD1-832B-4EDB-8525-BB152BCEF047}"/>
    <cellStyle name="Normal 4 2 2 2 2 4" xfId="3280" xr:uid="{00000000-0005-0000-0000-000060050000}"/>
    <cellStyle name="Normal 4 2 2 2 2 4 2" xfId="4504" xr:uid="{A423A57F-4B31-4ABC-94E5-261B442008F4}"/>
    <cellStyle name="Normal 4 2 2 2 2 4 2 2" xfId="9276" xr:uid="{01125D3C-A911-41C1-A52A-E9713F0CA091}"/>
    <cellStyle name="Normal 4 2 2 2 2 4 2 2 2" xfId="19656" xr:uid="{4EAFBCB5-9E0A-4E27-87FE-F6B6E7A1E05A}"/>
    <cellStyle name="Normal 4 2 2 2 2 4 2 3" xfId="12109" xr:uid="{0C9A767A-4E2E-44B8-83BE-81C71939CEFE}"/>
    <cellStyle name="Normal 4 2 2 2 2 4 2 3 2" xfId="22489" xr:uid="{2A927B39-6FD2-4FF0-AB17-9AE29384958F}"/>
    <cellStyle name="Normal 4 2 2 2 2 4 2 4" xfId="27941" xr:uid="{7426BC20-4997-46FE-BA4F-2F944E01A8DB}"/>
    <cellStyle name="Normal 4 2 2 2 2 4 2 5" xfId="16823" xr:uid="{95E11B15-F74B-4978-B820-74FD92A3F434}"/>
    <cellStyle name="Normal 4 2 2 2 2 4 3" xfId="6338" xr:uid="{FF70B162-4850-4388-B5CA-EEFAEB34D3E2}"/>
    <cellStyle name="Normal 4 2 2 2 2 4 3 2" xfId="15907" xr:uid="{C215E602-59B2-4BC4-B2B0-158367296468}"/>
    <cellStyle name="Normal 4 2 2 2 2 4 4" xfId="8360" xr:uid="{A19C8D5D-4DAD-4D76-AEEE-A5DC9E9F75B7}"/>
    <cellStyle name="Normal 4 2 2 2 2 4 4 2" xfId="18740" xr:uid="{A805E533-3D68-46DF-A972-069B1DB12A96}"/>
    <cellStyle name="Normal 4 2 2 2 2 4 5" xfId="11193" xr:uid="{1E7601FC-DD29-49F5-AE25-E5EF8894E07D}"/>
    <cellStyle name="Normal 4 2 2 2 2 4 5 2" xfId="21573" xr:uid="{78D30B21-FCE6-4C62-B0A2-8757813E3BA7}"/>
    <cellStyle name="Normal 4 2 2 2 2 4 6" xfId="23533" xr:uid="{98E53F46-CB64-45E1-84CB-035C4715276C}"/>
    <cellStyle name="Normal 4 2 2 2 2 4 7" xfId="13831" xr:uid="{F6122276-2D32-4C10-8C43-5F49D34D894B}"/>
    <cellStyle name="Normal 4 2 2 2 2 5" xfId="3275" xr:uid="{00000000-0005-0000-0000-000061050000}"/>
    <cellStyle name="Normal 4 2 2 2 2 5 2" xfId="6333" xr:uid="{60F73424-790C-46E1-B5C6-885A1AF07FF6}"/>
    <cellStyle name="Normal 4 2 2 2 2 5 2 2" xfId="27999" xr:uid="{8BC18318-709F-4054-902A-E7AE5D25BFF9}"/>
    <cellStyle name="Normal 4 2 2 2 2 5 2 3" xfId="15902" xr:uid="{9C0574D4-FB05-4BD5-826A-8C05666DCD78}"/>
    <cellStyle name="Normal 4 2 2 2 2 5 3" xfId="8355" xr:uid="{CD849E83-F7D1-4A92-955F-9C1A6644143D}"/>
    <cellStyle name="Normal 4 2 2 2 2 5 3 2" xfId="18735" xr:uid="{4F487EA7-6651-4245-BF24-630B16ED073B}"/>
    <cellStyle name="Normal 4 2 2 2 2 5 4" xfId="11188" xr:uid="{D225D92F-E41F-42B4-B89D-25457A02BFCA}"/>
    <cellStyle name="Normal 4 2 2 2 2 5 4 2" xfId="21568" xr:uid="{12619C35-F315-4D9D-A84E-273D6CC5238A}"/>
    <cellStyle name="Normal 4 2 2 2 2 5 5" xfId="24251" xr:uid="{A296CF64-4476-444F-98F6-78180AB82126}"/>
    <cellStyle name="Normal 4 2 2 2 2 5 6" xfId="13826" xr:uid="{5FE98964-64C5-40FC-87C7-397116A3E87B}"/>
    <cellStyle name="Normal 4 2 2 2 2 6" xfId="2557" xr:uid="{00000000-0005-0000-0000-000062050000}"/>
    <cellStyle name="Normal 4 2 2 2 2 6 2" xfId="5827" xr:uid="{0DF684C7-764C-4AAC-8CD8-14201A6C6590}"/>
    <cellStyle name="Normal 4 2 2 2 2 6 2 2" xfId="27215" xr:uid="{0B025752-5132-41E9-99B4-38149AF0795A}"/>
    <cellStyle name="Normal 4 2 2 2 2 6 2 3" xfId="15229" xr:uid="{58068AC9-58D3-461F-BB08-9F9B2240891D}"/>
    <cellStyle name="Normal 4 2 2 2 2 6 3" xfId="7682" xr:uid="{230B2416-A2F5-44E7-8B0D-FE6882FF5675}"/>
    <cellStyle name="Normal 4 2 2 2 2 6 3 2" xfId="18062" xr:uid="{CC6576D4-B509-4518-9ED6-F821A660E7F9}"/>
    <cellStyle name="Normal 4 2 2 2 2 6 4" xfId="10515" xr:uid="{FDB8EBD0-01F4-4E5C-A1B8-6FB6E9030363}"/>
    <cellStyle name="Normal 4 2 2 2 2 6 4 2" xfId="20895" xr:uid="{7CF60288-1231-484C-BDA0-74CA89989A7F}"/>
    <cellStyle name="Normal 4 2 2 2 2 6 5" xfId="24946" xr:uid="{20493766-E88B-4D6A-BA0E-13FDFE62A073}"/>
    <cellStyle name="Normal 4 2 2 2 2 6 6" xfId="12945" xr:uid="{8A840297-6404-4D8D-BFD8-B0944E3D8CE5}"/>
    <cellStyle name="Normal 4 2 2 2 2 7" xfId="2251" xr:uid="{00000000-0005-0000-0000-000058050000}"/>
    <cellStyle name="Normal 4 2 2 2 2 7 2" xfId="7378" xr:uid="{6254E648-DD1A-4488-82E8-25A0BE964A06}"/>
    <cellStyle name="Normal 4 2 2 2 2 7 2 2" xfId="17758" xr:uid="{52AE3BC1-BB63-4E5C-BE16-6713D509A65E}"/>
    <cellStyle name="Normal 4 2 2 2 2 7 3" xfId="10211" xr:uid="{1E482F3D-96F8-440C-BE60-A80086D8B3A8}"/>
    <cellStyle name="Normal 4 2 2 2 2 7 3 2" xfId="20591" xr:uid="{6CC03342-5797-44F3-996E-B8275468CEDF}"/>
    <cellStyle name="Normal 4 2 2 2 2 7 4" xfId="22789" xr:uid="{9BCF720B-752D-48A4-9E53-8CFF0F96D762}"/>
    <cellStyle name="Normal 4 2 2 2 2 7 5" xfId="14925" xr:uid="{0FBE1125-EB6C-4287-97AB-777916CFB58B}"/>
    <cellStyle name="Normal 4 2 2 2 2 8" xfId="3802" xr:uid="{24DA41A7-685F-424A-BFC2-2BBAB9FDCAE4}"/>
    <cellStyle name="Normal 4 2 2 2 2 8 2" xfId="8638" xr:uid="{EE91C2E1-CEEC-4FA3-B153-68C755A4A508}"/>
    <cellStyle name="Normal 4 2 2 2 2 8 2 2" xfId="19018" xr:uid="{592F2261-B02C-4FA5-B080-1625E0E8FD5F}"/>
    <cellStyle name="Normal 4 2 2 2 2 8 3" xfId="11471" xr:uid="{3B65E4CB-832D-49D9-97A9-556C3AFB1965}"/>
    <cellStyle name="Normal 4 2 2 2 2 8 3 2" xfId="21851" xr:uid="{E01C12FF-0186-410A-A58F-A8D094EE9F31}"/>
    <cellStyle name="Normal 4 2 2 2 2 8 4" xfId="16185" xr:uid="{16C9592A-6A5B-4535-B26D-DF226ACE4CCA}"/>
    <cellStyle name="Normal 4 2 2 2 2 9" xfId="5219" xr:uid="{098FB361-0977-449C-A54A-751652BABDB3}"/>
    <cellStyle name="Normal 4 2 2 2 2 9 2" xfId="14517" xr:uid="{6C2C943B-1F73-4481-B253-8FC5292D5710}"/>
    <cellStyle name="Normal 4 2 2 2 3" xfId="917" xr:uid="{00000000-0005-0000-0000-000047050000}"/>
    <cellStyle name="Normal 4 2 2 2 3 10" xfId="9805" xr:uid="{47D7B61C-4B5F-48EF-AE2A-F6164E629AC3}"/>
    <cellStyle name="Normal 4 2 2 2 3 10 2" xfId="20185" xr:uid="{D188C3D8-E33C-44DA-A6D5-05210E795B88}"/>
    <cellStyle name="Normal 4 2 2 2 3 11" xfId="23764" xr:uid="{1FA630D4-DC6C-4FED-822C-365CE5A7D548}"/>
    <cellStyle name="Normal 4 2 2 2 3 12" xfId="12583" xr:uid="{56C1FD10-DAD2-4CAA-A17F-5A72D2C2C2C9}"/>
    <cellStyle name="Normal 4 2 2 2 3 2" xfId="2765" xr:uid="{00000000-0005-0000-0000-000064050000}"/>
    <cellStyle name="Normal 4 2 2 2 3 2 2" xfId="3282" xr:uid="{00000000-0005-0000-0000-000065050000}"/>
    <cellStyle name="Normal 4 2 2 2 3 2 2 2" xfId="6340" xr:uid="{23D571E8-0208-4D73-98AA-0AAC948AC8F0}"/>
    <cellStyle name="Normal 4 2 2 2 3 2 2 2 2" xfId="28085" xr:uid="{5BC5DC13-3946-4B4D-95D2-B4BCFDD9D2AE}"/>
    <cellStyle name="Normal 4 2 2 2 3 2 2 2 3" xfId="15909" xr:uid="{08EA4DAE-CBBF-42F3-991F-65568DD9D8C9}"/>
    <cellStyle name="Normal 4 2 2 2 3 2 2 3" xfId="8362" xr:uid="{5209D608-A312-4385-A725-D938A6D35EC6}"/>
    <cellStyle name="Normal 4 2 2 2 3 2 2 3 2" xfId="18742" xr:uid="{D9A02B23-C4B8-47F7-9E8B-68A9D5E2F43D}"/>
    <cellStyle name="Normal 4 2 2 2 3 2 2 4" xfId="11195" xr:uid="{9F13AB9E-7EC7-4554-AB2B-4E151B9AA314}"/>
    <cellStyle name="Normal 4 2 2 2 3 2 2 4 2" xfId="21575" xr:uid="{4EC84CC0-3C85-4F09-8318-6F62D9478C5A}"/>
    <cellStyle name="Normal 4 2 2 2 3 2 2 5" xfId="24053" xr:uid="{CB7E155F-202C-4244-8B23-502BD8CB1D41}"/>
    <cellStyle name="Normal 4 2 2 2 3 2 2 6" xfId="13833" xr:uid="{6E75D810-67ED-4B4C-8F20-A0E3D6FECAFB}"/>
    <cellStyle name="Normal 4 2 2 2 3 2 3" xfId="4323" xr:uid="{4FABEAB4-BFF2-4733-B2E3-5947C5455FC7}"/>
    <cellStyle name="Normal 4 2 2 2 3 2 3 2" xfId="9095" xr:uid="{640A9CF6-988B-43DD-9C1D-13B8166CF6A6}"/>
    <cellStyle name="Normal 4 2 2 2 3 2 3 2 2" xfId="29138" xr:uid="{ED13436E-3563-44D4-B170-08A5FAEABBCA}"/>
    <cellStyle name="Normal 4 2 2 2 3 2 3 2 3" xfId="19475" xr:uid="{DA1B4311-E792-4739-AAF3-B687F4D4F731}"/>
    <cellStyle name="Normal 4 2 2 2 3 2 3 3" xfId="11928" xr:uid="{B2075360-9661-4E49-A14A-B7FF820019B4}"/>
    <cellStyle name="Normal 4 2 2 2 3 2 3 3 2" xfId="22308" xr:uid="{3ED2E095-0567-4CF4-A874-D928FDC61044}"/>
    <cellStyle name="Normal 4 2 2 2 3 2 3 4" xfId="24001" xr:uid="{E80D8598-27AE-4BB1-93E8-53F0FDEABD7D}"/>
    <cellStyle name="Normal 4 2 2 2 3 2 3 5" xfId="16642" xr:uid="{77361467-D4BA-4CAE-AEE8-26900A67AE3F}"/>
    <cellStyle name="Normal 4 2 2 2 3 2 4" xfId="5983" xr:uid="{C72175AA-C9EA-4F44-8B5C-0438F0FD2F0B}"/>
    <cellStyle name="Normal 4 2 2 2 3 2 4 2" xfId="26191" xr:uid="{5C3FD90B-B17F-43D9-BD17-983240DFCE39}"/>
    <cellStyle name="Normal 4 2 2 2 3 2 4 3" xfId="15436" xr:uid="{27BBE414-D942-48C6-9663-F4403ACCD803}"/>
    <cellStyle name="Normal 4 2 2 2 3 2 5" xfId="7889" xr:uid="{41896ECE-885C-4CE2-8060-2565205E09B1}"/>
    <cellStyle name="Normal 4 2 2 2 3 2 5 2" xfId="18269" xr:uid="{65AEFC6B-78E4-4DB4-A21E-9056ED9F7F28}"/>
    <cellStyle name="Normal 4 2 2 2 3 2 6" xfId="10722" xr:uid="{FCBF7084-238B-4855-B8E2-AAD00D84AC09}"/>
    <cellStyle name="Normal 4 2 2 2 3 2 6 2" xfId="21102" xr:uid="{2774C62D-697B-41CD-9CAE-8906AD8BD80D}"/>
    <cellStyle name="Normal 4 2 2 2 3 2 7" xfId="24601" xr:uid="{23407B31-2950-4252-B410-1E954824E197}"/>
    <cellStyle name="Normal 4 2 2 2 3 2 8" xfId="13213" xr:uid="{8A13A376-05AC-4A95-9E3A-B70CB94A17E3}"/>
    <cellStyle name="Normal 4 2 2 2 3 3" xfId="3283" xr:uid="{00000000-0005-0000-0000-000066050000}"/>
    <cellStyle name="Normal 4 2 2 2 3 3 2" xfId="4505" xr:uid="{B51A62CE-E34A-4E74-9C18-46C2C94512CA}"/>
    <cellStyle name="Normal 4 2 2 2 3 3 2 2" xfId="9277" xr:uid="{2CCC404B-302C-4853-908C-10864B09B373}"/>
    <cellStyle name="Normal 4 2 2 2 3 3 2 2 2" xfId="29258" xr:uid="{A03F0689-EB93-4231-8FD5-B048413C71AC}"/>
    <cellStyle name="Normal 4 2 2 2 3 3 2 2 3" xfId="19657" xr:uid="{889C5688-D942-4CF4-92A9-4775679CC015}"/>
    <cellStyle name="Normal 4 2 2 2 3 3 2 3" xfId="12110" xr:uid="{9055429D-ECF7-46AB-9299-2C04CEFF549E}"/>
    <cellStyle name="Normal 4 2 2 2 3 3 2 3 2" xfId="22490" xr:uid="{B1D25EE4-F4B9-4EEE-BBE8-2F5C3345CEF8}"/>
    <cellStyle name="Normal 4 2 2 2 3 3 2 4" xfId="25059" xr:uid="{38AD75FE-55CD-4010-BCC9-A1FAA2F90A67}"/>
    <cellStyle name="Normal 4 2 2 2 3 3 2 5" xfId="16824" xr:uid="{2A67E511-EDDD-4A20-9C27-078451C900C7}"/>
    <cellStyle name="Normal 4 2 2 2 3 3 3" xfId="6341" xr:uid="{63CF34C2-9C02-4748-BD86-E2B2E19C348A}"/>
    <cellStyle name="Normal 4 2 2 2 3 3 3 2" xfId="26158" xr:uid="{8280DF36-EEE6-491A-9D09-664698192FC7}"/>
    <cellStyle name="Normal 4 2 2 2 3 3 3 3" xfId="15910" xr:uid="{34FDF884-0B17-49C1-BACF-F02E078DE7F8}"/>
    <cellStyle name="Normal 4 2 2 2 3 3 4" xfId="8363" xr:uid="{343CF02A-958B-4B44-8833-A4B600F0E7EC}"/>
    <cellStyle name="Normal 4 2 2 2 3 3 4 2" xfId="18743" xr:uid="{C508E7EE-F3B7-434D-BEF2-A9B5219E428B}"/>
    <cellStyle name="Normal 4 2 2 2 3 3 5" xfId="11196" xr:uid="{CD0BAF0A-1603-43A8-BCA6-7C56D9B4F913}"/>
    <cellStyle name="Normal 4 2 2 2 3 3 5 2" xfId="21576" xr:uid="{EF6C10FF-43B8-4280-B1FA-DF459CAE5F5E}"/>
    <cellStyle name="Normal 4 2 2 2 3 3 6" xfId="25017" xr:uid="{12EB2416-BD58-454B-9959-18E03C063F32}"/>
    <cellStyle name="Normal 4 2 2 2 3 3 7" xfId="13834" xr:uid="{CB5DEEED-B8EE-485A-9634-C2434881B8F5}"/>
    <cellStyle name="Normal 4 2 2 2 3 4" xfId="3281" xr:uid="{00000000-0005-0000-0000-000067050000}"/>
    <cellStyle name="Normal 4 2 2 2 3 4 2" xfId="6339" xr:uid="{84906B7B-D4F1-47A1-ABC3-A02A1312675E}"/>
    <cellStyle name="Normal 4 2 2 2 3 4 2 2" xfId="26646" xr:uid="{2C145300-C97C-4971-BF83-8398451F4330}"/>
    <cellStyle name="Normal 4 2 2 2 3 4 2 3" xfId="15908" xr:uid="{75841195-DF04-4BA5-82DE-9684B1D713F6}"/>
    <cellStyle name="Normal 4 2 2 2 3 4 3" xfId="8361" xr:uid="{AC708855-A337-4B62-A848-0B24072AFEEF}"/>
    <cellStyle name="Normal 4 2 2 2 3 4 3 2" xfId="18741" xr:uid="{0E1C300D-5ABE-4497-B2C7-47C2748CE773}"/>
    <cellStyle name="Normal 4 2 2 2 3 4 4" xfId="11194" xr:uid="{92CF7EB8-8E4F-4F3D-81F3-11FF89BB63E3}"/>
    <cellStyle name="Normal 4 2 2 2 3 4 4 2" xfId="21574" xr:uid="{19C844FD-E66B-4B11-A942-0C0DFBE1AA29}"/>
    <cellStyle name="Normal 4 2 2 2 3 4 5" xfId="24916" xr:uid="{11FE66E9-72D7-4C23-867F-9FD3DA77D68A}"/>
    <cellStyle name="Normal 4 2 2 2 3 4 6" xfId="13832" xr:uid="{ADE1AFF2-8C1A-4670-BFA5-266DCD9E2748}"/>
    <cellStyle name="Normal 4 2 2 2 3 5" xfId="2600" xr:uid="{00000000-0005-0000-0000-000068050000}"/>
    <cellStyle name="Normal 4 2 2 2 3 5 2" xfId="5865" xr:uid="{83688F7B-15CE-4845-A4A9-062CEA153E02}"/>
    <cellStyle name="Normal 4 2 2 2 3 5 2 2" xfId="28038" xr:uid="{66BDFECE-8E62-482C-B315-AAC3B030A9AD}"/>
    <cellStyle name="Normal 4 2 2 2 3 5 2 3" xfId="15272" xr:uid="{DA135101-8362-4D70-B2BA-A90EDCAD79F7}"/>
    <cellStyle name="Normal 4 2 2 2 3 5 3" xfId="7725" xr:uid="{722BF4E1-1CE2-4E31-B297-1429B8FCA87C}"/>
    <cellStyle name="Normal 4 2 2 2 3 5 3 2" xfId="18105" xr:uid="{B88ECCA1-EE4B-4376-B76B-EE8330706F0A}"/>
    <cellStyle name="Normal 4 2 2 2 3 5 4" xfId="10558" xr:uid="{88BE88D3-ECFE-4943-A802-391E49668A93}"/>
    <cellStyle name="Normal 4 2 2 2 3 5 4 2" xfId="20938" xr:uid="{16CB8B2A-B38A-40C8-86CD-E0877DEE8032}"/>
    <cellStyle name="Normal 4 2 2 2 3 5 5" xfId="25356" xr:uid="{0EE88708-E060-41B8-818F-1CF83BF59345}"/>
    <cellStyle name="Normal 4 2 2 2 3 5 6" xfId="12988" xr:uid="{4073137C-AB90-4AC6-B6E9-DEA045DBF4FF}"/>
    <cellStyle name="Normal 4 2 2 2 3 6" xfId="2349" xr:uid="{00000000-0005-0000-0000-000063050000}"/>
    <cellStyle name="Normal 4 2 2 2 3 6 2" xfId="7476" xr:uid="{225E50F3-147D-4227-B435-E86D71DD914B}"/>
    <cellStyle name="Normal 4 2 2 2 3 6 2 2" xfId="17856" xr:uid="{DD96CC2C-E349-4109-910F-25D613F735DA}"/>
    <cellStyle name="Normal 4 2 2 2 3 6 3" xfId="10309" xr:uid="{67DC567D-8371-4415-9382-97D6CD20ED76}"/>
    <cellStyle name="Normal 4 2 2 2 3 6 3 2" xfId="20689" xr:uid="{A9BB8DD5-D192-499E-AC36-22D30AAA30D7}"/>
    <cellStyle name="Normal 4 2 2 2 3 6 4" xfId="25411" xr:uid="{C30C510D-244E-47DB-8CD0-D58F70CF0CB9}"/>
    <cellStyle name="Normal 4 2 2 2 3 6 5" xfId="15023" xr:uid="{4657A565-7808-4B27-A1D8-8288D0C19352}"/>
    <cellStyle name="Normal 4 2 2 2 3 7" xfId="3879" xr:uid="{E15CBF60-A602-42B3-95FB-FF35C357C80E}"/>
    <cellStyle name="Normal 4 2 2 2 3 7 2" xfId="8711" xr:uid="{ECDC04D8-486B-4194-BB3F-DEAF1FC0A0BB}"/>
    <cellStyle name="Normal 4 2 2 2 3 7 2 2" xfId="19091" xr:uid="{3795D105-2DB6-4577-A405-88F1F3197116}"/>
    <cellStyle name="Normal 4 2 2 2 3 7 3" xfId="11544" xr:uid="{0789174A-1A15-4801-B531-51CDAB9C9C5E}"/>
    <cellStyle name="Normal 4 2 2 2 3 7 3 2" xfId="21924" xr:uid="{6233EBAD-153E-450C-85F9-6C2FB7690721}"/>
    <cellStyle name="Normal 4 2 2 2 3 7 4" xfId="16258" xr:uid="{E432F5C8-8152-420F-97B2-73F079D96A03}"/>
    <cellStyle name="Normal 4 2 2 2 3 8" xfId="5221" xr:uid="{86A7BF5F-C068-4C30-B73F-407DE4B95413}"/>
    <cellStyle name="Normal 4 2 2 2 3 8 2" xfId="14519" xr:uid="{9D8A3E58-18AD-4423-877D-AEAB447B1ABE}"/>
    <cellStyle name="Normal 4 2 2 2 3 9" xfId="6972" xr:uid="{728DC7B3-75EB-41E7-B869-E512F28904D9}"/>
    <cellStyle name="Normal 4 2 2 2 3 9 2" xfId="17352" xr:uid="{9727448C-8D0A-45F4-ABF5-A72216390A5E}"/>
    <cellStyle name="Normal 4 2 2 2 4" xfId="918" xr:uid="{00000000-0005-0000-0000-000048050000}"/>
    <cellStyle name="Normal 4 2 2 2 4 2" xfId="3284" xr:uid="{00000000-0005-0000-0000-00006A050000}"/>
    <cellStyle name="Normal 4 2 2 2 4 2 2" xfId="6342" xr:uid="{C4B46A48-1CA9-4BE2-8607-B3BB86308C02}"/>
    <cellStyle name="Normal 4 2 2 2 4 2 2 2" xfId="27136" xr:uid="{9F1F8244-E3A0-411C-A856-32B4C10DF939}"/>
    <cellStyle name="Normal 4 2 2 2 4 2 2 3" xfId="15911" xr:uid="{6A91B766-9518-4FD0-A550-63A3B3381BDF}"/>
    <cellStyle name="Normal 4 2 2 2 4 2 3" xfId="8364" xr:uid="{BFEB444A-B39A-427F-B850-AD955D810C96}"/>
    <cellStyle name="Normal 4 2 2 2 4 2 3 2" xfId="18744" xr:uid="{E249B219-2AFA-47BD-8707-2135478E115B}"/>
    <cellStyle name="Normal 4 2 2 2 4 2 4" xfId="11197" xr:uid="{290D993C-746C-436D-9BCC-EB5510327F57}"/>
    <cellStyle name="Normal 4 2 2 2 4 2 4 2" xfId="21577" xr:uid="{721941F7-07FA-487B-94A7-208AF6FD6CE7}"/>
    <cellStyle name="Normal 4 2 2 2 4 2 5" xfId="25408" xr:uid="{E82479EF-244A-4211-8851-32C1278A617F}"/>
    <cellStyle name="Normal 4 2 2 2 4 2 6" xfId="13835" xr:uid="{26738D8C-7092-4F23-9798-02C9AA1BC30E}"/>
    <cellStyle name="Normal 4 2 2 2 4 3" xfId="2762" xr:uid="{00000000-0005-0000-0000-00006B050000}"/>
    <cellStyle name="Normal 4 2 2 2 4 3 2" xfId="5980" xr:uid="{F98D6499-6964-458E-9AE0-1B03993E33FA}"/>
    <cellStyle name="Normal 4 2 2 2 4 3 2 2" xfId="28499" xr:uid="{04F6BEF0-094C-48B6-8107-1B362795A795}"/>
    <cellStyle name="Normal 4 2 2 2 4 3 2 3" xfId="15433" xr:uid="{D2312F29-7028-4CF6-8554-2D350BCC4FFB}"/>
    <cellStyle name="Normal 4 2 2 2 4 3 3" xfId="7886" xr:uid="{7CDFBBFC-194A-45A6-B073-04F587ED3E3F}"/>
    <cellStyle name="Normal 4 2 2 2 4 3 3 2" xfId="18266" xr:uid="{EC834A35-9453-4CAF-8950-F802DDB5DC6F}"/>
    <cellStyle name="Normal 4 2 2 2 4 3 4" xfId="10719" xr:uid="{FFBDCC92-C1E4-4C2B-AFAF-FBBADFEBAF62}"/>
    <cellStyle name="Normal 4 2 2 2 4 3 4 2" xfId="21099" xr:uid="{16B084A0-4AE6-498C-8517-15E85C982633}"/>
    <cellStyle name="Normal 4 2 2 2 4 3 5" xfId="24259" xr:uid="{D529CCF3-D1BC-4EC1-95A5-211BF8DDAEEA}"/>
    <cellStyle name="Normal 4 2 2 2 4 3 6" xfId="13210" xr:uid="{F91EB318-9735-4FC2-A7D6-63C57C1DAE43}"/>
    <cellStyle name="Normal 4 2 2 2 4 4" xfId="4179" xr:uid="{09F09E15-871D-4244-890C-93B16B2D3BE3}"/>
    <cellStyle name="Normal 4 2 2 2 4 4 2" xfId="8951" xr:uid="{3C265B06-A5BF-48AD-89A9-2D22F9A5D61E}"/>
    <cellStyle name="Normal 4 2 2 2 4 4 2 2" xfId="19331" xr:uid="{521178AC-315A-4187-A6DA-D40BCC284914}"/>
    <cellStyle name="Normal 4 2 2 2 4 4 3" xfId="11784" xr:uid="{D142966C-F984-4520-B50F-9E4FE6BA102C}"/>
    <cellStyle name="Normal 4 2 2 2 4 4 3 2" xfId="22164" xr:uid="{BDDD4821-8C01-4D78-BB38-35D03234A43C}"/>
    <cellStyle name="Normal 4 2 2 2 4 4 4" xfId="22774" xr:uid="{6B039AF2-98CF-4B6D-96D8-00C613B9D56F}"/>
    <cellStyle name="Normal 4 2 2 2 4 4 5" xfId="16498" xr:uid="{B917C92B-E32B-457D-9BDE-48FA35C389D2}"/>
    <cellStyle name="Normal 4 2 2 2 4 5" xfId="5222" xr:uid="{5C4D6AF4-82E1-41DD-BCC0-3E46B66D7E15}"/>
    <cellStyle name="Normal 4 2 2 2 4 5 2" xfId="14520" xr:uid="{B460FFE8-EBCA-443B-A0C9-5E288F9C981F}"/>
    <cellStyle name="Normal 4 2 2 2 4 6" xfId="6973" xr:uid="{C75A9B51-C5CA-4ADE-84AB-FF4ECCBA604E}"/>
    <cellStyle name="Normal 4 2 2 2 4 6 2" xfId="17353" xr:uid="{869329D5-6304-41A1-949E-A1C36BADE2D0}"/>
    <cellStyle name="Normal 4 2 2 2 4 7" xfId="9806" xr:uid="{A3D628FC-B9AB-4888-8202-144FB0F1C438}"/>
    <cellStyle name="Normal 4 2 2 2 4 7 2" xfId="20186" xr:uid="{3DB03CB8-537F-46DC-B9B9-47CADBD84AB8}"/>
    <cellStyle name="Normal 4 2 2 2 4 8" xfId="24896" xr:uid="{91E13E85-9BCB-4769-8D67-49E29F2EAF30}"/>
    <cellStyle name="Normal 4 2 2 2 4 9" xfId="12741" xr:uid="{9C685099-7178-41A6-87FD-6B656B7C8790}"/>
    <cellStyle name="Normal 4 2 2 2 5" xfId="3285" xr:uid="{00000000-0005-0000-0000-00006C050000}"/>
    <cellStyle name="Normal 4 2 2 2 5 2" xfId="4506" xr:uid="{C38558B0-20A2-4476-87DA-6BFF6065FB72}"/>
    <cellStyle name="Normal 4 2 2 2 5 2 2" xfId="9278" xr:uid="{E0806218-B591-4968-A464-B3CFC314A602}"/>
    <cellStyle name="Normal 4 2 2 2 5 2 2 2" xfId="29259" xr:uid="{CBE4C94A-BFEF-4921-B9D4-BDF3799D9EC4}"/>
    <cellStyle name="Normal 4 2 2 2 5 2 2 3" xfId="19658" xr:uid="{7F52E468-4C7D-4963-8EFE-B305532A9E98}"/>
    <cellStyle name="Normal 4 2 2 2 5 2 3" xfId="12111" xr:uid="{3FA5C244-90D7-448B-A003-E813D33AB845}"/>
    <cellStyle name="Normal 4 2 2 2 5 2 3 2" xfId="22491" xr:uid="{33C03823-B642-4C57-8C16-AAEC2EFF685B}"/>
    <cellStyle name="Normal 4 2 2 2 5 2 4" xfId="23422" xr:uid="{D869F22B-A0AF-40DB-AAF7-0AA930C414B2}"/>
    <cellStyle name="Normal 4 2 2 2 5 2 5" xfId="16825" xr:uid="{956D3CA5-05CC-4296-A22F-A38646B755B3}"/>
    <cellStyle name="Normal 4 2 2 2 5 3" xfId="6343" xr:uid="{EEC73034-AAE7-44A5-BFE4-E5EE8526D30F}"/>
    <cellStyle name="Normal 4 2 2 2 5 3 2" xfId="27663" xr:uid="{F78D3E12-E12D-48EB-9C6A-35C5A4F5082F}"/>
    <cellStyle name="Normal 4 2 2 2 5 3 3" xfId="15912" xr:uid="{D1C4BCCB-C9E7-43E1-B5D0-57A511DF6D74}"/>
    <cellStyle name="Normal 4 2 2 2 5 4" xfId="8365" xr:uid="{654E4D6B-CABE-4867-BC98-A2411752ACCC}"/>
    <cellStyle name="Normal 4 2 2 2 5 4 2" xfId="18745" xr:uid="{A97C0CFD-ACBD-4FA9-95F8-B58DB1F0A5EB}"/>
    <cellStyle name="Normal 4 2 2 2 5 5" xfId="11198" xr:uid="{0D07C26D-2E8B-4E1B-AB67-B08E32EB68DA}"/>
    <cellStyle name="Normal 4 2 2 2 5 5 2" xfId="21578" xr:uid="{DE9345F1-CDD7-4ABB-AC3F-44D7879809BD}"/>
    <cellStyle name="Normal 4 2 2 2 5 6" xfId="23625" xr:uid="{94716677-757A-4C82-AEF7-D595FF518AED}"/>
    <cellStyle name="Normal 4 2 2 2 5 7" xfId="13836" xr:uid="{F629A4FF-E862-472E-A6DE-BF2634491564}"/>
    <cellStyle name="Normal 4 2 2 2 6" xfId="2925" xr:uid="{00000000-0005-0000-0000-00006D050000}"/>
    <cellStyle name="Normal 4 2 2 2 6 2" xfId="6105" xr:uid="{EC6B6115-246A-4E2D-A4D0-BCBFD219C349}"/>
    <cellStyle name="Normal 4 2 2 2 6 2 2" xfId="27551" xr:uid="{E87F3D8D-DCB9-4655-8DE1-DCDB851F043B}"/>
    <cellStyle name="Normal 4 2 2 2 6 2 3" xfId="15583" xr:uid="{64957473-5187-4040-BCE6-86D8A7C2F96B}"/>
    <cellStyle name="Normal 4 2 2 2 6 3" xfId="8036" xr:uid="{4E390FF0-81EF-4B05-A5D5-D107E8BA8641}"/>
    <cellStyle name="Normal 4 2 2 2 6 3 2" xfId="18416" xr:uid="{4C9FF954-9B95-4E4F-94CC-9D81B58025F3}"/>
    <cellStyle name="Normal 4 2 2 2 6 4" xfId="10869" xr:uid="{C7D9EEDE-59CB-4892-A90E-D6CBAA776294}"/>
    <cellStyle name="Normal 4 2 2 2 6 4 2" xfId="21249" xr:uid="{013422BF-270B-44C7-AC44-3A278CD4DF6B}"/>
    <cellStyle name="Normal 4 2 2 2 6 5" xfId="22643" xr:uid="{E1543EFA-274E-4B41-AC5A-2033AED55C16}"/>
    <cellStyle name="Normal 4 2 2 2 6 6" xfId="13439" xr:uid="{1B856EAC-F127-4C13-9933-1ED8CDE6CD7F}"/>
    <cellStyle name="Normal 4 2 2 2 7" xfId="2497" xr:uid="{00000000-0005-0000-0000-00006E050000}"/>
    <cellStyle name="Normal 4 2 2 2 7 2" xfId="5780" xr:uid="{2155F36A-BC96-4357-8425-D920261F69FF}"/>
    <cellStyle name="Normal 4 2 2 2 7 2 2" xfId="26761" xr:uid="{ADAD11F8-F25F-4855-BAE8-EFC94FBD37D3}"/>
    <cellStyle name="Normal 4 2 2 2 7 2 3" xfId="15169" xr:uid="{E80883C3-46A1-47FD-B5AC-8A846D7591A9}"/>
    <cellStyle name="Normal 4 2 2 2 7 3" xfId="7622" xr:uid="{6DD1F1C5-4FF3-43BB-8726-56F22B3580A5}"/>
    <cellStyle name="Normal 4 2 2 2 7 3 2" xfId="18002" xr:uid="{543D6EC0-4DF1-47AB-A541-7269906FF7A8}"/>
    <cellStyle name="Normal 4 2 2 2 7 4" xfId="10455" xr:uid="{7B541D81-392E-494B-9E52-B84DFE8720F2}"/>
    <cellStyle name="Normal 4 2 2 2 7 4 2" xfId="20835" xr:uid="{9B9851DE-6809-4B6A-A05F-EFB36E3F281E}"/>
    <cellStyle name="Normal 4 2 2 2 7 5" xfId="25183" xr:uid="{1A35A034-AFBA-4F4A-875C-3A3926CBB46C}"/>
    <cellStyle name="Normal 4 2 2 2 7 6" xfId="12885" xr:uid="{973CBE25-492A-4DEE-9351-36187EA70F9D}"/>
    <cellStyle name="Normal 4 2 2 2 8" xfId="2191" xr:uid="{00000000-0005-0000-0000-000057050000}"/>
    <cellStyle name="Normal 4 2 2 2 8 2" xfId="7318" xr:uid="{202650CD-28B0-4E67-8827-41E01F03D3C2}"/>
    <cellStyle name="Normal 4 2 2 2 8 2 2" xfId="17698" xr:uid="{22E13DBB-C16D-40EB-A3AE-92B11712B437}"/>
    <cellStyle name="Normal 4 2 2 2 8 3" xfId="10151" xr:uid="{DDC1FFF8-DCB9-41A1-AD22-A544A04EC073}"/>
    <cellStyle name="Normal 4 2 2 2 8 3 2" xfId="20531" xr:uid="{282BB72D-2582-4555-8080-50D626A4473B}"/>
    <cellStyle name="Normal 4 2 2 2 8 4" xfId="22872" xr:uid="{18F331D2-7DF0-4D44-AC68-C52BAE4D538F}"/>
    <cellStyle name="Normal 4 2 2 2 8 5" xfId="14865" xr:uid="{C4251E7B-F494-4BCD-A000-9A36D0D12557}"/>
    <cellStyle name="Normal 4 2 2 2 9" xfId="3970" xr:uid="{E3924D78-0A6A-4160-954B-7BDD5285864D}"/>
    <cellStyle name="Normal 4 2 2 2 9 2" xfId="8794" xr:uid="{AB6CF9CE-B9D0-4210-B8E0-DC6533CA4258}"/>
    <cellStyle name="Normal 4 2 2 2 9 2 2" xfId="19174" xr:uid="{71695F3D-89F5-4DE4-B18F-DCFA154EECDC}"/>
    <cellStyle name="Normal 4 2 2 2 9 3" xfId="11627" xr:uid="{7AC8E88D-7772-433F-995A-E060E7D40B17}"/>
    <cellStyle name="Normal 4 2 2 2 9 3 2" xfId="22007" xr:uid="{881B4292-B64F-467F-B0F4-E3DBBC28FE57}"/>
    <cellStyle name="Normal 4 2 2 2 9 4" xfId="16341" xr:uid="{1D3749AB-17A1-4775-9954-ED2D5FA48BCC}"/>
    <cellStyle name="Normal 4 2 2 3" xfId="919" xr:uid="{00000000-0005-0000-0000-000049050000}"/>
    <cellStyle name="Normal 4 2 2 3 10" xfId="5223" xr:uid="{4C8EB03A-B9E6-4ADB-83F2-4632A0FD4A2B}"/>
    <cellStyle name="Normal 4 2 2 3 10 2" xfId="14521" xr:uid="{7B904648-2E13-475E-8929-1CAFDB91392D}"/>
    <cellStyle name="Normal 4 2 2 3 11" xfId="6974" xr:uid="{A6B2F5C6-3548-4D10-BB4C-0DD9C94E11B5}"/>
    <cellStyle name="Normal 4 2 2 3 11 2" xfId="17354" xr:uid="{81E6248D-E257-462A-8568-10D278AD3795}"/>
    <cellStyle name="Normal 4 2 2 3 12" xfId="9807" xr:uid="{27B0B000-06A1-4CF3-AE41-AC14DEA3D8C1}"/>
    <cellStyle name="Normal 4 2 2 3 12 2" xfId="20187" xr:uid="{F709525A-B072-44F6-B4E0-E5E26CF316E0}"/>
    <cellStyle name="Normal 4 2 2 3 13" xfId="23660" xr:uid="{5661E3C3-41EC-4747-A0C2-DAC047C18CE2}"/>
    <cellStyle name="Normal 4 2 2 3 14" xfId="12460" xr:uid="{45C8C42A-A7F7-4A77-9F12-E8B7335646F6}"/>
    <cellStyle name="Normal 4 2 2 3 2" xfId="920" xr:uid="{00000000-0005-0000-0000-00004A050000}"/>
    <cellStyle name="Normal 4 2 2 3 2 10" xfId="9808" xr:uid="{DE249236-C757-4834-993F-5C73C75AA67F}"/>
    <cellStyle name="Normal 4 2 2 3 2 10 2" xfId="20188" xr:uid="{F789E804-F60C-4EE6-897A-5E66BF106061}"/>
    <cellStyle name="Normal 4 2 2 3 2 11" xfId="25500" xr:uid="{CE144F7C-62F7-4442-9C6C-8946645A422A}"/>
    <cellStyle name="Normal 4 2 2 3 2 12" xfId="12584" xr:uid="{EDE6596E-3C0A-4452-99A5-DAF699009E35}"/>
    <cellStyle name="Normal 4 2 2 3 2 2" xfId="921" xr:uid="{00000000-0005-0000-0000-00004B050000}"/>
    <cellStyle name="Normal 4 2 2 3 2 2 2" xfId="3287" xr:uid="{00000000-0005-0000-0000-000072050000}"/>
    <cellStyle name="Normal 4 2 2 3 2 2 2 2" xfId="6345" xr:uid="{6A54CE14-D909-4302-97CD-DFEA3C63DEFE}"/>
    <cellStyle name="Normal 4 2 2 3 2 2 2 2 2" xfId="27287" xr:uid="{74314792-9A52-4FD3-83EA-A9758D019597}"/>
    <cellStyle name="Normal 4 2 2 3 2 2 2 2 3" xfId="26808" xr:uid="{B31CB6F5-F9A0-42C4-91F0-13935C43AE2C}"/>
    <cellStyle name="Normal 4 2 2 3 2 2 2 2 4" xfId="15914" xr:uid="{A27C0814-8A83-4DDB-8F7C-B1439C12E70C}"/>
    <cellStyle name="Normal 4 2 2 3 2 2 2 3" xfId="8367" xr:uid="{CF2509EC-CF3A-42B5-AB21-5E4FA426CA7D}"/>
    <cellStyle name="Normal 4 2 2 3 2 2 2 3 2" xfId="28897" xr:uid="{E9459B4A-E860-4D0C-B117-ECDB048044CA}"/>
    <cellStyle name="Normal 4 2 2 3 2 2 2 3 3" xfId="18747" xr:uid="{83C0937A-826D-42BF-9A56-14B96ACA789F}"/>
    <cellStyle name="Normal 4 2 2 3 2 2 2 4" xfId="11200" xr:uid="{B1333805-23F5-42D1-A06A-B10B1039CC81}"/>
    <cellStyle name="Normal 4 2 2 3 2 2 2 4 2" xfId="21580" xr:uid="{3B9F75CD-5554-435A-BE1A-EC7F02967A5D}"/>
    <cellStyle name="Normal 4 2 2 3 2 2 2 5" xfId="23526" xr:uid="{41D0B654-967F-4713-B25A-9593268AA2D9}"/>
    <cellStyle name="Normal 4 2 2 3 2 2 2 6" xfId="13838" xr:uid="{FC3937F6-94BF-45BD-BFF6-3D475EA41BE5}"/>
    <cellStyle name="Normal 4 2 2 3 2 2 3" xfId="4325" xr:uid="{B2787D4B-7961-437E-9E35-5D6DDF9D9A8E}"/>
    <cellStyle name="Normal 4 2 2 3 2 2 3 2" xfId="9097" xr:uid="{E9AC06A7-A309-4A91-99B9-7D5C2085F1AC}"/>
    <cellStyle name="Normal 4 2 2 3 2 2 3 2 2" xfId="29140" xr:uid="{75F295F7-4C31-466A-82B8-B55628C300EF}"/>
    <cellStyle name="Normal 4 2 2 3 2 2 3 2 3" xfId="19477" xr:uid="{E9EE146E-DB2D-4132-9FCC-ADA79ADCFB0B}"/>
    <cellStyle name="Normal 4 2 2 3 2 2 3 3" xfId="11930" xr:uid="{EA49450A-8459-4CB3-8CA4-26B90595B325}"/>
    <cellStyle name="Normal 4 2 2 3 2 2 3 3 2" xfId="22310" xr:uid="{86C4B435-7388-4D54-82D1-41ACDEF81221}"/>
    <cellStyle name="Normal 4 2 2 3 2 2 3 4" xfId="25507" xr:uid="{0D38197A-44CC-4C81-B138-82303A9591BC}"/>
    <cellStyle name="Normal 4 2 2 3 2 2 3 5" xfId="16644" xr:uid="{23980CF4-E09C-4D13-B87E-5CCFA853EF8E}"/>
    <cellStyle name="Normal 4 2 2 3 2 2 4" xfId="5225" xr:uid="{C90F8EC9-0711-4445-A27F-548BD7ABFFF8}"/>
    <cellStyle name="Normal 4 2 2 3 2 2 4 2" xfId="26824" xr:uid="{8A36930A-77D3-4494-8377-A6B36B48A0AA}"/>
    <cellStyle name="Normal 4 2 2 3 2 2 4 3" xfId="14523" xr:uid="{591D5692-58AF-4158-844E-AF60AA0FCE90}"/>
    <cellStyle name="Normal 4 2 2 3 2 2 5" xfId="6976" xr:uid="{E6250537-DD63-4B3A-BA35-405BF6064E52}"/>
    <cellStyle name="Normal 4 2 2 3 2 2 5 2" xfId="17356" xr:uid="{702F81DF-B704-48B8-85F6-1713D67E71D8}"/>
    <cellStyle name="Normal 4 2 2 3 2 2 6" xfId="9809" xr:uid="{C4E51B45-3297-4D8A-9EED-5C6B21E518ED}"/>
    <cellStyle name="Normal 4 2 2 3 2 2 6 2" xfId="20189" xr:uid="{1EFB45F9-AA05-429D-A87D-98B6282F9883}"/>
    <cellStyle name="Normal 4 2 2 3 2 2 7" xfId="24422" xr:uid="{CC96FF20-3507-443E-844E-77D6A8BEC4D1}"/>
    <cellStyle name="Normal 4 2 2 3 2 2 8" xfId="13215" xr:uid="{0E02A5E9-2AF7-4929-B622-2CFCBE6193BB}"/>
    <cellStyle name="Normal 4 2 2 3 2 3" xfId="3288" xr:uid="{00000000-0005-0000-0000-000073050000}"/>
    <cellStyle name="Normal 4 2 2 3 2 3 2" xfId="4507" xr:uid="{C36D94FA-6760-4288-AB2F-C8BAEE966C3F}"/>
    <cellStyle name="Normal 4 2 2 3 2 3 2 2" xfId="9279" xr:uid="{6303850A-18D2-40CD-83FF-372915C50C2A}"/>
    <cellStyle name="Normal 4 2 2 3 2 3 2 2 2" xfId="29260" xr:uid="{6EE79945-357E-4B97-8754-EA1A514ED2DD}"/>
    <cellStyle name="Normal 4 2 2 3 2 3 2 2 3" xfId="19659" xr:uid="{38C642DD-E7D8-458B-94A1-D590D07B8655}"/>
    <cellStyle name="Normal 4 2 2 3 2 3 2 3" xfId="12112" xr:uid="{B18BB930-11BE-45B0-A95D-58F13AC6782B}"/>
    <cellStyle name="Normal 4 2 2 3 2 3 2 3 2" xfId="22492" xr:uid="{5C6F0A01-4396-4DDA-817B-0CB09248E996}"/>
    <cellStyle name="Normal 4 2 2 3 2 3 2 4" xfId="24866" xr:uid="{729C037F-17CF-48D9-81BE-F87240CF6698}"/>
    <cellStyle name="Normal 4 2 2 3 2 3 2 5" xfId="16826" xr:uid="{EE1BA9C0-5CBB-4AB9-BBDE-109F29F2BBF9}"/>
    <cellStyle name="Normal 4 2 2 3 2 3 3" xfId="6346" xr:uid="{89E13BB4-452B-4B4E-B512-6F4C7AB53434}"/>
    <cellStyle name="Normal 4 2 2 3 2 3 3 2" xfId="28335" xr:uid="{41BDAC96-9A6F-49BB-8160-E581AB4DDD33}"/>
    <cellStyle name="Normal 4 2 2 3 2 3 3 3" xfId="15915" xr:uid="{61890395-B9E6-41F5-9477-2927DBD163D7}"/>
    <cellStyle name="Normal 4 2 2 3 2 3 4" xfId="8368" xr:uid="{7B3AB6B3-5718-43AF-973E-91A1BEB64A71}"/>
    <cellStyle name="Normal 4 2 2 3 2 3 4 2" xfId="18748" xr:uid="{46A5317C-FB63-4E74-8202-BFD9F96392BA}"/>
    <cellStyle name="Normal 4 2 2 3 2 3 5" xfId="11201" xr:uid="{062485BB-F023-41D3-95F6-7DFC4C3DDB9B}"/>
    <cellStyle name="Normal 4 2 2 3 2 3 5 2" xfId="21581" xr:uid="{50F5A99C-A45E-4535-B4A3-3AE894577F2B}"/>
    <cellStyle name="Normal 4 2 2 3 2 3 6" xfId="22704" xr:uid="{4B8116B2-847D-4D06-9AD9-012C0CA83F0C}"/>
    <cellStyle name="Normal 4 2 2 3 2 3 7" xfId="13839" xr:uid="{E5627E8D-234A-4478-BD39-83DA09E9BC12}"/>
    <cellStyle name="Normal 4 2 2 3 2 4" xfId="3286" xr:uid="{00000000-0005-0000-0000-000074050000}"/>
    <cellStyle name="Normal 4 2 2 3 2 4 2" xfId="6344" xr:uid="{D240B1F4-A6D0-448A-8BDF-63F85E91C8F8}"/>
    <cellStyle name="Normal 4 2 2 3 2 4 2 2" xfId="28473" xr:uid="{18314E4A-AE67-4B6F-B508-912FB11A91DB}"/>
    <cellStyle name="Normal 4 2 2 3 2 4 2 3" xfId="15913" xr:uid="{57CB71E1-FF78-4EF7-8785-8F6EDFBCB33B}"/>
    <cellStyle name="Normal 4 2 2 3 2 4 3" xfId="8366" xr:uid="{92240B2D-38C1-454D-B56E-7E3D0956F970}"/>
    <cellStyle name="Normal 4 2 2 3 2 4 3 2" xfId="18746" xr:uid="{55706EA9-509C-4177-8277-C7D144419419}"/>
    <cellStyle name="Normal 4 2 2 3 2 4 4" xfId="11199" xr:uid="{020EB1DA-255C-4C76-AB91-43E46051CB40}"/>
    <cellStyle name="Normal 4 2 2 3 2 4 4 2" xfId="21579" xr:uid="{211767A5-3246-4480-9B39-F538EC29A29B}"/>
    <cellStyle name="Normal 4 2 2 3 2 4 5" xfId="24203" xr:uid="{9082D8DB-4C96-4830-BD21-A262EBAE688D}"/>
    <cellStyle name="Normal 4 2 2 3 2 4 6" xfId="13837" xr:uid="{F70D6774-E243-4164-A7AF-951DE2E9E02A}"/>
    <cellStyle name="Normal 4 2 2 3 2 5" xfId="2534" xr:uid="{00000000-0005-0000-0000-000075050000}"/>
    <cellStyle name="Normal 4 2 2 3 2 5 2" xfId="5808" xr:uid="{FDCA5AD5-95DA-412D-8D47-258CC2B41DD1}"/>
    <cellStyle name="Normal 4 2 2 3 2 5 2 2" xfId="26977" xr:uid="{DD5C1E70-C5F2-4324-8FC2-7D920610937F}"/>
    <cellStyle name="Normal 4 2 2 3 2 5 2 3" xfId="15206" xr:uid="{80C0A50B-A75B-41D2-8A38-2CD2CE4DFE08}"/>
    <cellStyle name="Normal 4 2 2 3 2 5 3" xfId="7659" xr:uid="{4EEB0860-2372-458C-B5F9-A0CC253A1AE3}"/>
    <cellStyle name="Normal 4 2 2 3 2 5 3 2" xfId="18039" xr:uid="{EC5DD510-18CA-4DBC-A34C-F3120B2B44E6}"/>
    <cellStyle name="Normal 4 2 2 3 2 5 4" xfId="10492" xr:uid="{BA2AC357-34BA-4763-A738-292D2A44C02D}"/>
    <cellStyle name="Normal 4 2 2 3 2 5 4 2" xfId="20872" xr:uid="{97F0FD2C-82B5-497E-BD95-3C5AF1BAADE6}"/>
    <cellStyle name="Normal 4 2 2 3 2 5 5" xfId="23286" xr:uid="{AD5C5887-0803-4E20-9BB9-7BB57DB48E1C}"/>
    <cellStyle name="Normal 4 2 2 3 2 5 6" xfId="12922" xr:uid="{68E2A869-D5B2-42EE-8820-A9D0C6D71C9E}"/>
    <cellStyle name="Normal 4 2 2 3 2 6" xfId="2350" xr:uid="{00000000-0005-0000-0000-000070050000}"/>
    <cellStyle name="Normal 4 2 2 3 2 6 2" xfId="7477" xr:uid="{B3F065FD-3BF3-41C5-98FB-7285E0CEF677}"/>
    <cellStyle name="Normal 4 2 2 3 2 6 2 2" xfId="17857" xr:uid="{BDC82D49-BB9F-499F-BD8E-F48F4542180F}"/>
    <cellStyle name="Normal 4 2 2 3 2 6 3" xfId="10310" xr:uid="{7F6C7885-EA64-4EDE-A8FA-6AAF050F0977}"/>
    <cellStyle name="Normal 4 2 2 3 2 6 3 2" xfId="20690" xr:uid="{6FE03C0A-13E8-4886-927D-BBE3FE3D81F0}"/>
    <cellStyle name="Normal 4 2 2 3 2 6 4" xfId="24129" xr:uid="{E708F31D-9929-434E-A242-2DCD60721706}"/>
    <cellStyle name="Normal 4 2 2 3 2 6 5" xfId="15024" xr:uid="{DB145D00-6261-49DE-B2D9-6277AC08AB4C}"/>
    <cellStyle name="Normal 4 2 2 3 2 7" xfId="3891" xr:uid="{D96A2613-E50C-4D2C-900D-398FAFA7F405}"/>
    <cellStyle name="Normal 4 2 2 3 2 7 2" xfId="8723" xr:uid="{6B9C5CFA-735E-40A8-BC44-5B567045E3DA}"/>
    <cellStyle name="Normal 4 2 2 3 2 7 2 2" xfId="19103" xr:uid="{F878870E-6795-4137-B63C-DC6965F96EA3}"/>
    <cellStyle name="Normal 4 2 2 3 2 7 3" xfId="11556" xr:uid="{313CA58C-0C94-491D-8B0D-3F823C796A86}"/>
    <cellStyle name="Normal 4 2 2 3 2 7 3 2" xfId="21936" xr:uid="{7B76D477-D22B-41C2-AD72-52B2987A93E9}"/>
    <cellStyle name="Normal 4 2 2 3 2 7 4" xfId="16270" xr:uid="{2AF31336-C692-4258-A919-C034B70AC8E1}"/>
    <cellStyle name="Normal 4 2 2 3 2 8" xfId="5224" xr:uid="{11FEB477-B239-4E41-BF3C-424859C341A2}"/>
    <cellStyle name="Normal 4 2 2 3 2 8 2" xfId="14522" xr:uid="{1C01992E-5370-4D5F-9595-794570A6E419}"/>
    <cellStyle name="Normal 4 2 2 3 2 9" xfId="6975" xr:uid="{CD0EAC3F-8B8F-4C1C-9E73-3D82BD185AD1}"/>
    <cellStyle name="Normal 4 2 2 3 2 9 2" xfId="17355" xr:uid="{24878BB0-662F-4A83-B137-81A7CAFD42EF}"/>
    <cellStyle name="Normal 4 2 2 3 3" xfId="922" xr:uid="{00000000-0005-0000-0000-00004C050000}"/>
    <cellStyle name="Normal 4 2 2 3 3 10" xfId="24832" xr:uid="{4EECE424-3A63-471E-922A-1E15FA2706A9}"/>
    <cellStyle name="Normal 4 2 2 3 3 11" xfId="12742" xr:uid="{5741375C-0DE7-4CD2-9B1D-266696C61809}"/>
    <cellStyle name="Normal 4 2 2 3 3 2" xfId="2766" xr:uid="{00000000-0005-0000-0000-000077050000}"/>
    <cellStyle name="Normal 4 2 2 3 3 2 2" xfId="3290" xr:uid="{00000000-0005-0000-0000-000078050000}"/>
    <cellStyle name="Normal 4 2 2 3 3 2 2 2" xfId="6348" xr:uid="{434E8FF1-E3A1-4A7A-9D1D-E422117A86E0}"/>
    <cellStyle name="Normal 4 2 2 3 3 2 2 2 2" xfId="26279" xr:uid="{FB0C84E7-0B72-4918-9970-2FC3865AE175}"/>
    <cellStyle name="Normal 4 2 2 3 3 2 2 2 3" xfId="15917" xr:uid="{85CEAFD0-7320-4AB2-80CA-F5BBF7272431}"/>
    <cellStyle name="Normal 4 2 2 3 3 2 2 3" xfId="8370" xr:uid="{5658B379-62E3-4B78-A892-615E0DBF142B}"/>
    <cellStyle name="Normal 4 2 2 3 3 2 2 3 2" xfId="18750" xr:uid="{36ECC6A3-E66B-48C9-98EC-F0563C4FCFAC}"/>
    <cellStyle name="Normal 4 2 2 3 3 2 2 4" xfId="11203" xr:uid="{670C891C-FEE6-465B-9F49-17016E61A29A}"/>
    <cellStyle name="Normal 4 2 2 3 3 2 2 4 2" xfId="21583" xr:uid="{D8613B90-EF87-4E98-9B45-90E0CED13444}"/>
    <cellStyle name="Normal 4 2 2 3 3 2 2 5" xfId="24182" xr:uid="{B1BC3264-4C98-4DA8-852B-AF3043EB1577}"/>
    <cellStyle name="Normal 4 2 2 3 3 2 2 6" xfId="13841" xr:uid="{DB97B712-1A9D-4DC8-8486-4307375B2E4A}"/>
    <cellStyle name="Normal 4 2 2 3 3 2 3" xfId="4326" xr:uid="{C5AA2334-1273-4173-B3B8-B5CB37BE8962}"/>
    <cellStyle name="Normal 4 2 2 3 3 2 3 2" xfId="9098" xr:uid="{44C37417-6B57-4553-AC9B-D229E9B997B9}"/>
    <cellStyle name="Normal 4 2 2 3 3 2 3 2 2" xfId="29141" xr:uid="{D40A5EC6-241A-409E-91AE-4819692CFC03}"/>
    <cellStyle name="Normal 4 2 2 3 3 2 3 2 3" xfId="19478" xr:uid="{CEB719ED-63A8-4C8C-A753-FF73A8613B6A}"/>
    <cellStyle name="Normal 4 2 2 3 3 2 3 3" xfId="11931" xr:uid="{38255705-73A4-431D-9719-044B4F097BEE}"/>
    <cellStyle name="Normal 4 2 2 3 3 2 3 3 2" xfId="22311" xr:uid="{B81C1962-FF7F-4612-8257-B61BE007B819}"/>
    <cellStyle name="Normal 4 2 2 3 3 2 3 4" xfId="23171" xr:uid="{42F1F596-555E-403E-AB74-6EB1CAF57960}"/>
    <cellStyle name="Normal 4 2 2 3 3 2 3 5" xfId="16645" xr:uid="{86BE4334-F088-405C-A088-DDE12CDBF8A8}"/>
    <cellStyle name="Normal 4 2 2 3 3 2 4" xfId="5984" xr:uid="{6CD26D58-AE40-4F2C-9636-48FA196B1729}"/>
    <cellStyle name="Normal 4 2 2 3 3 2 4 2" xfId="26935" xr:uid="{EFA6AA2A-AF5C-45A6-A72E-1404566ABC42}"/>
    <cellStyle name="Normal 4 2 2 3 3 2 4 3" xfId="15437" xr:uid="{285B8E85-9421-4D07-9D13-478ADF68C046}"/>
    <cellStyle name="Normal 4 2 2 3 3 2 5" xfId="7890" xr:uid="{DB69350F-17D3-47EA-8934-579359DD09E7}"/>
    <cellStyle name="Normal 4 2 2 3 3 2 5 2" xfId="18270" xr:uid="{19F0100D-EDEA-431D-AC57-2928E2AF4EA9}"/>
    <cellStyle name="Normal 4 2 2 3 3 2 6" xfId="10723" xr:uid="{8D1D27BC-5F8E-4036-A1FD-5FB484E3065D}"/>
    <cellStyle name="Normal 4 2 2 3 3 2 6 2" xfId="21103" xr:uid="{8504755E-2C9A-444D-B39B-5EDE58B524F6}"/>
    <cellStyle name="Normal 4 2 2 3 3 2 7" xfId="23628" xr:uid="{6EDC3B47-764A-4865-B633-DFCF9A7B1D0B}"/>
    <cellStyle name="Normal 4 2 2 3 3 2 8" xfId="13216" xr:uid="{FE14FB89-FCA9-4C38-86FA-EE6B4E306967}"/>
    <cellStyle name="Normal 4 2 2 3 3 3" xfId="3291" xr:uid="{00000000-0005-0000-0000-000079050000}"/>
    <cellStyle name="Normal 4 2 2 3 3 3 2" xfId="4508" xr:uid="{BFC336D4-79D3-4CAA-B822-E16C2E6AE884}"/>
    <cellStyle name="Normal 4 2 2 3 3 3 2 2" xfId="9280" xr:uid="{69DB0E82-7231-4EF9-8E5F-CF704D83CF63}"/>
    <cellStyle name="Normal 4 2 2 3 3 3 2 2 2" xfId="29261" xr:uid="{0F0D3CEC-3DB5-4FAC-AC4A-01334006FD4B}"/>
    <cellStyle name="Normal 4 2 2 3 3 3 2 2 3" xfId="19660" xr:uid="{CFAF9355-601D-4DE1-89FD-013215428D57}"/>
    <cellStyle name="Normal 4 2 2 3 3 3 2 3" xfId="12113" xr:uid="{366E67AA-5270-44E8-84F4-C6842E565697}"/>
    <cellStyle name="Normal 4 2 2 3 3 3 2 3 2" xfId="22493" xr:uid="{0500BF19-E3B2-49DE-8FEF-1901F44CB56F}"/>
    <cellStyle name="Normal 4 2 2 3 3 3 2 4" xfId="25754" xr:uid="{6D702D5A-D6DB-4458-8921-97DB530C6936}"/>
    <cellStyle name="Normal 4 2 2 3 3 3 2 5" xfId="16827" xr:uid="{2923CDDE-CA22-4AEA-8B4A-88A1559BE632}"/>
    <cellStyle name="Normal 4 2 2 3 3 3 3" xfId="6349" xr:uid="{8F703B92-FDC1-4FDC-9B8E-05ACB1B45D6E}"/>
    <cellStyle name="Normal 4 2 2 3 3 3 3 2" xfId="25964" xr:uid="{3F45C47A-2625-4291-B192-E78EA09675B3}"/>
    <cellStyle name="Normal 4 2 2 3 3 3 3 3" xfId="15918" xr:uid="{A0BF842F-4A42-4357-9C5B-00165141087F}"/>
    <cellStyle name="Normal 4 2 2 3 3 3 4" xfId="8371" xr:uid="{B0888013-3562-4F65-95A4-9E67D43E46AC}"/>
    <cellStyle name="Normal 4 2 2 3 3 3 4 2" xfId="18751" xr:uid="{21D2A06D-0C57-4B89-8E20-DDF5DE4C50D7}"/>
    <cellStyle name="Normal 4 2 2 3 3 3 5" xfId="11204" xr:uid="{263D0205-7975-4EC4-A778-7A0F41CF251E}"/>
    <cellStyle name="Normal 4 2 2 3 3 3 5 2" xfId="21584" xr:uid="{C7BEB32D-BD0A-49D8-90C0-5C0856A866F3}"/>
    <cellStyle name="Normal 4 2 2 3 3 3 6" xfId="24964" xr:uid="{6E8C3C21-6818-4122-918C-BC5DFBBDDB90}"/>
    <cellStyle name="Normal 4 2 2 3 3 3 7" xfId="13842" xr:uid="{910A00BA-AC07-4195-839B-F5610560FFD8}"/>
    <cellStyle name="Normal 4 2 2 3 3 4" xfId="3289" xr:uid="{00000000-0005-0000-0000-00007A050000}"/>
    <cellStyle name="Normal 4 2 2 3 3 4 2" xfId="6347" xr:uid="{9D7252F3-DDE2-4834-AB9B-3929F2551B73}"/>
    <cellStyle name="Normal 4 2 2 3 3 4 2 2" xfId="28217" xr:uid="{F6B88384-9DF5-4FA3-A23A-94A0036F0EF3}"/>
    <cellStyle name="Normal 4 2 2 3 3 4 2 3" xfId="15916" xr:uid="{D2CFF331-E80F-464C-8BD8-60BF12FB9868}"/>
    <cellStyle name="Normal 4 2 2 3 3 4 3" xfId="8369" xr:uid="{AB962451-27B1-4F41-907F-B83B4F094BB9}"/>
    <cellStyle name="Normal 4 2 2 3 3 4 3 2" xfId="18749" xr:uid="{4E5B0C8C-151E-4AE7-979F-2824FF775781}"/>
    <cellStyle name="Normal 4 2 2 3 3 4 4" xfId="11202" xr:uid="{CCFEC741-96B6-4F2B-861C-63947B09A4A2}"/>
    <cellStyle name="Normal 4 2 2 3 3 4 4 2" xfId="21582" xr:uid="{8075C9AE-18BC-4386-A1D9-B2B11FD4B470}"/>
    <cellStyle name="Normal 4 2 2 3 3 4 5" xfId="23624" xr:uid="{820FAFF3-85BA-46F3-AAD0-40AD2B2749BE}"/>
    <cellStyle name="Normal 4 2 2 3 3 4 6" xfId="13840" xr:uid="{4DCF245E-C65B-4C56-9A5E-0585997F88EA}"/>
    <cellStyle name="Normal 4 2 2 3 3 5" xfId="2636" xr:uid="{00000000-0005-0000-0000-00007B050000}"/>
    <cellStyle name="Normal 4 2 2 3 3 5 2" xfId="5898" xr:uid="{17B37AA6-44D7-4370-98C4-D7ADFAD06DBC}"/>
    <cellStyle name="Normal 4 2 2 3 3 5 2 2" xfId="27038" xr:uid="{AB735D45-9A65-4A06-8525-2BE8A5B2CA4E}"/>
    <cellStyle name="Normal 4 2 2 3 3 5 2 3" xfId="15308" xr:uid="{03EF8E35-A3A1-40B1-A0AA-3274B08F9661}"/>
    <cellStyle name="Normal 4 2 2 3 3 5 3" xfId="7761" xr:uid="{730417C8-A719-4F27-B372-024378348F48}"/>
    <cellStyle name="Normal 4 2 2 3 3 5 3 2" xfId="18141" xr:uid="{9FF1DF2C-01F2-4D8B-9F5C-4E775CC9B449}"/>
    <cellStyle name="Normal 4 2 2 3 3 5 4" xfId="10594" xr:uid="{294E3DBE-82FE-404A-A616-C1D88ED52E16}"/>
    <cellStyle name="Normal 4 2 2 3 3 5 4 2" xfId="20974" xr:uid="{7A13C033-EFA9-4D00-9684-980FCECCD704}"/>
    <cellStyle name="Normal 4 2 2 3 3 5 5" xfId="23756" xr:uid="{432E6AD6-4EAB-492F-A35F-066FE9DD9890}"/>
    <cellStyle name="Normal 4 2 2 3 3 5 6" xfId="13025" xr:uid="{0E272F77-BD25-4C27-874E-AAC8C858BB75}"/>
    <cellStyle name="Normal 4 2 2 3 3 6" xfId="4180" xr:uid="{68A65460-D581-4268-8738-E9DAC0BA2ACE}"/>
    <cellStyle name="Normal 4 2 2 3 3 6 2" xfId="8952" xr:uid="{72870363-4ED9-436B-8DEE-F3E4DCA9B767}"/>
    <cellStyle name="Normal 4 2 2 3 3 6 2 2" xfId="19332" xr:uid="{F882F131-A388-4A1E-A9EB-7BDB8A9DEB8B}"/>
    <cellStyle name="Normal 4 2 2 3 3 6 3" xfId="11785" xr:uid="{3BE2E3DF-31AB-4D27-8776-8E7A73C85BFD}"/>
    <cellStyle name="Normal 4 2 2 3 3 6 3 2" xfId="22165" xr:uid="{3E8C096E-150E-4CA9-8FF5-55CFDBD96955}"/>
    <cellStyle name="Normal 4 2 2 3 3 6 4" xfId="25528" xr:uid="{6CC007BE-C920-424C-8722-5B87DEBD6519}"/>
    <cellStyle name="Normal 4 2 2 3 3 6 5" xfId="16499" xr:uid="{6B8E4524-C743-4582-8A35-0455456AEA2D}"/>
    <cellStyle name="Normal 4 2 2 3 3 7" xfId="5226" xr:uid="{654DADEF-5BEE-4A70-B479-EA4DF0B5269A}"/>
    <cellStyle name="Normal 4 2 2 3 3 7 2" xfId="14524" xr:uid="{214E56C4-AA70-4B46-8A87-F958FFAF30CE}"/>
    <cellStyle name="Normal 4 2 2 3 3 8" xfId="6977" xr:uid="{390F904A-24B0-4B71-B52A-F039CB888172}"/>
    <cellStyle name="Normal 4 2 2 3 3 8 2" xfId="17357" xr:uid="{FD5706EA-289E-4389-8085-F4B3DF5D361C}"/>
    <cellStyle name="Normal 4 2 2 3 3 9" xfId="9810" xr:uid="{9DAC1ADE-E604-40E8-B25C-8AE52CB94EF7}"/>
    <cellStyle name="Normal 4 2 2 3 3 9 2" xfId="20190" xr:uid="{EE60523C-88E7-4D9D-A06E-BF65E4676508}"/>
    <cellStyle name="Normal 4 2 2 3 4" xfId="923" xr:uid="{00000000-0005-0000-0000-00004D050000}"/>
    <cellStyle name="Normal 4 2 2 3 4 2" xfId="3292" xr:uid="{00000000-0005-0000-0000-00007D050000}"/>
    <cellStyle name="Normal 4 2 2 3 4 2 2" xfId="6350" xr:uid="{903EC303-10FC-411F-B382-8CA196B0FA9E}"/>
    <cellStyle name="Normal 4 2 2 3 4 2 2 2" xfId="26393" xr:uid="{2E55253E-8D44-49E1-A081-9E916C148A99}"/>
    <cellStyle name="Normal 4 2 2 3 4 2 2 3" xfId="15919" xr:uid="{A099347E-D2C8-429B-9BAA-3E2A90202DBF}"/>
    <cellStyle name="Normal 4 2 2 3 4 2 3" xfId="8372" xr:uid="{5D141035-696A-4E11-878E-EBD242DE40E9}"/>
    <cellStyle name="Normal 4 2 2 3 4 2 3 2" xfId="18752" xr:uid="{E53136B3-33EB-4D74-B5D8-661977FAD2C2}"/>
    <cellStyle name="Normal 4 2 2 3 4 2 4" xfId="11205" xr:uid="{60653EEB-44E4-4338-A45A-F98B38267337}"/>
    <cellStyle name="Normal 4 2 2 3 4 2 4 2" xfId="21585" xr:uid="{6E290F7F-7490-44E8-8D1D-849FA539D956}"/>
    <cellStyle name="Normal 4 2 2 3 4 2 5" xfId="25066" xr:uid="{4B20A928-3BF0-4131-9850-99DBE8EFBC68}"/>
    <cellStyle name="Normal 4 2 2 3 4 2 6" xfId="13843" xr:uid="{95F8A9EF-9FB0-41A9-B6CE-9892A4E3E2E1}"/>
    <cellStyle name="Normal 4 2 2 3 4 3" xfId="4324" xr:uid="{CFA2580C-8217-414C-9859-71B9E67B7CAC}"/>
    <cellStyle name="Normal 4 2 2 3 4 3 2" xfId="9096" xr:uid="{CC5DD4F7-4287-46E7-B743-0798B1E276C8}"/>
    <cellStyle name="Normal 4 2 2 3 4 3 2 2" xfId="29139" xr:uid="{A6F36CBA-F00B-4B19-A6C4-D9E5F3632040}"/>
    <cellStyle name="Normal 4 2 2 3 4 3 2 3" xfId="19476" xr:uid="{DA4AA475-C3E8-4EFE-A1B6-E2E5B8F0A4AD}"/>
    <cellStyle name="Normal 4 2 2 3 4 3 3" xfId="11929" xr:uid="{44D23ACD-5634-446E-BD46-8522CCB2B94C}"/>
    <cellStyle name="Normal 4 2 2 3 4 3 3 2" xfId="22309" xr:uid="{495D3382-AF99-4460-A947-CE81718D8307}"/>
    <cellStyle name="Normal 4 2 2 3 4 3 4" xfId="23363" xr:uid="{D1C35386-1376-4B27-B1B7-1514218E98E7}"/>
    <cellStyle name="Normal 4 2 2 3 4 3 5" xfId="16643" xr:uid="{46F62C47-74B7-4BFF-9FB8-0CA1E0F68596}"/>
    <cellStyle name="Normal 4 2 2 3 4 4" xfId="5227" xr:uid="{B06EC196-D623-41BB-9755-7F3CAFA7877F}"/>
    <cellStyle name="Normal 4 2 2 3 4 4 2" xfId="27060" xr:uid="{D2008287-8AB6-4294-98BF-F42428FDFB1F}"/>
    <cellStyle name="Normal 4 2 2 3 4 4 3" xfId="14525" xr:uid="{ED31B2A9-EB38-4D6F-B778-406C4AA72E44}"/>
    <cellStyle name="Normal 4 2 2 3 4 5" xfId="6978" xr:uid="{BCF7E8DF-2D67-4C25-AD26-C7642BF978DD}"/>
    <cellStyle name="Normal 4 2 2 3 4 5 2" xfId="17358" xr:uid="{23DFBA90-FA5C-47BC-8F39-12985AF4A672}"/>
    <cellStyle name="Normal 4 2 2 3 4 6" xfId="9811" xr:uid="{49073248-F7CD-4E09-AC9C-9F9DD844E98F}"/>
    <cellStyle name="Normal 4 2 2 3 4 6 2" xfId="20191" xr:uid="{7EF81C41-C72F-47F2-8707-1A56334CA33A}"/>
    <cellStyle name="Normal 4 2 2 3 4 7" xfId="24453" xr:uid="{DDEAE3DF-9B4E-4BFF-996F-73C4E7C1C643}"/>
    <cellStyle name="Normal 4 2 2 3 4 8" xfId="13214" xr:uid="{38D7521A-ACA3-4633-9CD1-86380A409521}"/>
    <cellStyle name="Normal 4 2 2 3 5" xfId="3293" xr:uid="{00000000-0005-0000-0000-00007E050000}"/>
    <cellStyle name="Normal 4 2 2 3 5 2" xfId="4509" xr:uid="{EDD4B0BD-21AD-4575-B0BB-6E5584BA8968}"/>
    <cellStyle name="Normal 4 2 2 3 5 2 2" xfId="9281" xr:uid="{0C10E1BC-B471-4F26-B951-4FBEE845F0BF}"/>
    <cellStyle name="Normal 4 2 2 3 5 2 2 2" xfId="29262" xr:uid="{6F325DE0-354A-4F89-BB12-BC82C49ED3C2}"/>
    <cellStyle name="Normal 4 2 2 3 5 2 2 3" xfId="19661" xr:uid="{E4450B45-E98A-494F-B564-0E51C692795D}"/>
    <cellStyle name="Normal 4 2 2 3 5 2 3" xfId="12114" xr:uid="{03F9FCD8-517E-4619-B5ED-92190ADB52B7}"/>
    <cellStyle name="Normal 4 2 2 3 5 2 3 2" xfId="22494" xr:uid="{E8762A68-8649-4416-B5BE-17AD1E4B5093}"/>
    <cellStyle name="Normal 4 2 2 3 5 2 4" xfId="23387" xr:uid="{426B393D-1C8B-46A7-948C-4EBB83DAF223}"/>
    <cellStyle name="Normal 4 2 2 3 5 2 5" xfId="16828" xr:uid="{D154F8CF-A302-4A23-9698-C405646370A4}"/>
    <cellStyle name="Normal 4 2 2 3 5 3" xfId="6351" xr:uid="{CA67D7C3-161B-41BD-8E71-FC9DC48DD57B}"/>
    <cellStyle name="Normal 4 2 2 3 5 3 2" xfId="27005" xr:uid="{AC6B385D-7441-4676-BB30-362DA48ABD73}"/>
    <cellStyle name="Normal 4 2 2 3 5 3 3" xfId="15920" xr:uid="{294CEA23-2C85-4770-89C3-EFD50B0A0C71}"/>
    <cellStyle name="Normal 4 2 2 3 5 4" xfId="8373" xr:uid="{429CF405-1390-403A-B8DD-D74AEEEE382B}"/>
    <cellStyle name="Normal 4 2 2 3 5 4 2" xfId="18753" xr:uid="{F0567FDE-6F5E-4EFC-B339-D3D8F41EAC59}"/>
    <cellStyle name="Normal 4 2 2 3 5 5" xfId="11206" xr:uid="{B4123C7D-1D5B-4683-9284-7DF1184A0883}"/>
    <cellStyle name="Normal 4 2 2 3 5 5 2" xfId="21586" xr:uid="{06EA28BA-E65A-4A86-9AA2-F77EB29C3F6B}"/>
    <cellStyle name="Normal 4 2 2 3 5 6" xfId="25321" xr:uid="{727BCEBE-3334-4D89-8771-987FA425547D}"/>
    <cellStyle name="Normal 4 2 2 3 5 7" xfId="13844" xr:uid="{DEFA00F6-18FB-427B-B130-728411644C83}"/>
    <cellStyle name="Normal 4 2 2 3 6" xfId="2926" xr:uid="{00000000-0005-0000-0000-00007F050000}"/>
    <cellStyle name="Normal 4 2 2 3 6 2" xfId="6106" xr:uid="{9F3C0357-5F61-4F3B-8096-0CF0F6AC8D66}"/>
    <cellStyle name="Normal 4 2 2 3 6 2 2" xfId="27469" xr:uid="{2E14018F-0E47-45B2-97A9-91B205A340B5}"/>
    <cellStyle name="Normal 4 2 2 3 6 2 3" xfId="15584" xr:uid="{64C90382-7B55-45A0-BEEB-8B0C1A2287BB}"/>
    <cellStyle name="Normal 4 2 2 3 6 3" xfId="8037" xr:uid="{723D2E27-132C-4556-87F6-C96E666DA9E2}"/>
    <cellStyle name="Normal 4 2 2 3 6 3 2" xfId="18417" xr:uid="{01B60CE9-C58F-40AD-B2ED-E2917838A755}"/>
    <cellStyle name="Normal 4 2 2 3 6 4" xfId="10870" xr:uid="{331A1D25-1E24-4484-BA91-7328824DCA98}"/>
    <cellStyle name="Normal 4 2 2 3 6 4 2" xfId="21250" xr:uid="{88F54577-95BD-42A6-85D4-E866A4006185}"/>
    <cellStyle name="Normal 4 2 2 3 6 5" xfId="25420" xr:uid="{8FF3C58E-8BD4-46B2-8C6F-993942D0C36F}"/>
    <cellStyle name="Normal 4 2 2 3 6 6" xfId="13440" xr:uid="{82146FBA-DF5A-403F-A8F8-AB19096A80A2}"/>
    <cellStyle name="Normal 4 2 2 3 7" xfId="2474" xr:uid="{00000000-0005-0000-0000-000080050000}"/>
    <cellStyle name="Normal 4 2 2 3 7 2" xfId="5762" xr:uid="{EC9D5935-AF72-4A26-A29D-51DAFC622B55}"/>
    <cellStyle name="Normal 4 2 2 3 7 2 2" xfId="27988" xr:uid="{E237374A-B761-4C1C-982F-F03C3356940D}"/>
    <cellStyle name="Normal 4 2 2 3 7 2 3" xfId="15146" xr:uid="{846F4005-524B-4E01-9B61-46CAB7B98D9C}"/>
    <cellStyle name="Normal 4 2 2 3 7 3" xfId="7599" xr:uid="{2DB1E442-9720-4757-BAC5-E023FA285D05}"/>
    <cellStyle name="Normal 4 2 2 3 7 3 2" xfId="17979" xr:uid="{F54C884B-2F83-4B33-B9F3-5FCE05C53621}"/>
    <cellStyle name="Normal 4 2 2 3 7 4" xfId="10432" xr:uid="{FEFE2369-68AF-434E-BCD2-AD61EC64D19A}"/>
    <cellStyle name="Normal 4 2 2 3 7 4 2" xfId="20812" xr:uid="{9C38CEA3-60C5-4E85-A799-A8CCAF3CBCF0}"/>
    <cellStyle name="Normal 4 2 2 3 7 5" xfId="23478" xr:uid="{667CD572-A39D-4242-BDBE-6BD6CBDADC26}"/>
    <cellStyle name="Normal 4 2 2 3 7 6" xfId="12862" xr:uid="{B3F4EDBB-7567-4018-802F-FF91A3DACCD9}"/>
    <cellStyle name="Normal 4 2 2 3 8" xfId="2228" xr:uid="{00000000-0005-0000-0000-00006F050000}"/>
    <cellStyle name="Normal 4 2 2 3 8 2" xfId="7355" xr:uid="{251AE1BE-6A83-459C-AEFA-B7D341745D18}"/>
    <cellStyle name="Normal 4 2 2 3 8 2 2" xfId="17735" xr:uid="{725D5F2A-A59D-4980-976E-3DAD4C780A9A}"/>
    <cellStyle name="Normal 4 2 2 3 8 3" xfId="10188" xr:uid="{CEA25CFD-DE8E-42A7-A923-AE34B8E6132F}"/>
    <cellStyle name="Normal 4 2 2 3 8 3 2" xfId="20568" xr:uid="{3701C557-99FE-4970-9E68-4ADB8F989C0B}"/>
    <cellStyle name="Normal 4 2 2 3 8 4" xfId="22663" xr:uid="{9BF09DFD-D193-4044-B1FF-E169C922CF43}"/>
    <cellStyle name="Normal 4 2 2 3 8 5" xfId="14902" xr:uid="{6ACCD0C8-4CE4-4F2E-8108-56149E92E85E}"/>
    <cellStyle name="Normal 4 2 2 3 9" xfId="3971" xr:uid="{0782F743-45C0-44C0-AEAC-8FCADDB238D7}"/>
    <cellStyle name="Normal 4 2 2 3 9 2" xfId="8795" xr:uid="{4AA8DE3C-01B3-4E95-9784-D962C9D85806}"/>
    <cellStyle name="Normal 4 2 2 3 9 2 2" xfId="19175" xr:uid="{F6E00A14-FBCC-4F12-9770-F7BEB8332FD4}"/>
    <cellStyle name="Normal 4 2 2 3 9 3" xfId="11628" xr:uid="{39C37010-AD2B-4D73-A546-B0C121666EB7}"/>
    <cellStyle name="Normal 4 2 2 3 9 3 2" xfId="22008" xr:uid="{59BB1F7F-F732-4642-B32D-D5C9FB5DAD06}"/>
    <cellStyle name="Normal 4 2 2 3 9 4" xfId="16342" xr:uid="{4EFDA8A4-00E8-4C1A-9A8D-8A09CE090A7D}"/>
    <cellStyle name="Normal 4 2 2 4" xfId="924" xr:uid="{00000000-0005-0000-0000-00004E050000}"/>
    <cellStyle name="Normal 4 2 2 4 10" xfId="6979" xr:uid="{43E72B32-F5E5-4D7A-8456-82088F87763A}"/>
    <cellStyle name="Normal 4 2 2 4 10 2" xfId="17359" xr:uid="{04BDADEE-CE3C-48F0-9BF5-EEC502683A20}"/>
    <cellStyle name="Normal 4 2 2 4 11" xfId="9812" xr:uid="{096BC897-755D-4269-9E65-AD651079D9D0}"/>
    <cellStyle name="Normal 4 2 2 4 11 2" xfId="20192" xr:uid="{A6A89815-2657-4104-BB75-987E6C39D265}"/>
    <cellStyle name="Normal 4 2 2 4 12" xfId="23877" xr:uid="{DB376193-8776-4576-A119-EDD2E75704CF}"/>
    <cellStyle name="Normal 4 2 2 4 13" xfId="12440" xr:uid="{73433729-7ABE-457A-8D58-3712B623EA70}"/>
    <cellStyle name="Normal 4 2 2 4 2" xfId="925" xr:uid="{00000000-0005-0000-0000-00004F050000}"/>
    <cellStyle name="Normal 4 2 2 4 2 10" xfId="9813" xr:uid="{74B6838E-3A0E-4581-8315-134652AC2605}"/>
    <cellStyle name="Normal 4 2 2 4 2 10 2" xfId="20193" xr:uid="{FA79C592-F3E4-45B7-8425-361543C0209D}"/>
    <cellStyle name="Normal 4 2 2 4 2 11" xfId="25134" xr:uid="{FE895F79-E79E-42EB-9468-F7EA69AAFCBD}"/>
    <cellStyle name="Normal 4 2 2 4 2 12" xfId="12585" xr:uid="{65891DFD-AC75-4EF2-BE1B-E12741DF5688}"/>
    <cellStyle name="Normal 4 2 2 4 2 2" xfId="926" xr:uid="{00000000-0005-0000-0000-000050050000}"/>
    <cellStyle name="Normal 4 2 2 4 2 2 2" xfId="3295" xr:uid="{00000000-0005-0000-0000-000084050000}"/>
    <cellStyle name="Normal 4 2 2 4 2 2 2 2" xfId="6353" xr:uid="{57213AAF-F5C4-44D0-A2B0-97F183471ECE}"/>
    <cellStyle name="Normal 4 2 2 4 2 2 2 2 2" xfId="27079" xr:uid="{FA7FA6CA-809C-434A-98F6-EFA80E8E9178}"/>
    <cellStyle name="Normal 4 2 2 4 2 2 2 2 3" xfId="27739" xr:uid="{F68157DE-0A3F-47CF-9F36-F86C136DC849}"/>
    <cellStyle name="Normal 4 2 2 4 2 2 2 2 4" xfId="15922" xr:uid="{B20FDE2B-52F5-42DE-AA97-018AFF58F137}"/>
    <cellStyle name="Normal 4 2 2 4 2 2 2 3" xfId="8375" xr:uid="{94A78240-CA92-4263-8B92-90DC69479D83}"/>
    <cellStyle name="Normal 4 2 2 4 2 2 2 3 2" xfId="28898" xr:uid="{1E60605B-AFC0-40FC-BDC4-0FBEA0E3394C}"/>
    <cellStyle name="Normal 4 2 2 4 2 2 2 3 3" xfId="18755" xr:uid="{07EB8F78-4D54-41C2-9ADD-00AC7DE8CF58}"/>
    <cellStyle name="Normal 4 2 2 4 2 2 2 4" xfId="11208" xr:uid="{7D57D94D-2B60-458D-BA6C-47C53AE0F291}"/>
    <cellStyle name="Normal 4 2 2 4 2 2 2 4 2" xfId="21588" xr:uid="{7271D98C-9040-49C3-9D7A-7C7D325CC6FB}"/>
    <cellStyle name="Normal 4 2 2 4 2 2 2 5" xfId="23383" xr:uid="{AA79B49B-DA04-48DE-850B-55B9AFF31B3F}"/>
    <cellStyle name="Normal 4 2 2 4 2 2 2 6" xfId="13846" xr:uid="{A33995DC-CE48-435F-9431-9C4EE806C447}"/>
    <cellStyle name="Normal 4 2 2 4 2 2 3" xfId="4327" xr:uid="{88AADD46-078C-4A1A-86CD-8C746649C1D3}"/>
    <cellStyle name="Normal 4 2 2 4 2 2 3 2" xfId="9099" xr:uid="{5AAA42F9-F8DA-4B91-9EB6-E9FE37649223}"/>
    <cellStyle name="Normal 4 2 2 4 2 2 3 2 2" xfId="29142" xr:uid="{B9E1C12C-87CA-4909-B0CC-617106AB27B7}"/>
    <cellStyle name="Normal 4 2 2 4 2 2 3 2 3" xfId="19479" xr:uid="{9F7414B7-8F52-4B89-BCA5-DE0EAD9F4546}"/>
    <cellStyle name="Normal 4 2 2 4 2 2 3 3" xfId="11932" xr:uid="{4502D610-E4EF-4C5E-9328-75FA8F718928}"/>
    <cellStyle name="Normal 4 2 2 4 2 2 3 3 2" xfId="22312" xr:uid="{11411F55-E273-4FE0-A186-04C1753E8C00}"/>
    <cellStyle name="Normal 4 2 2 4 2 2 3 4" xfId="25540" xr:uid="{954FFE69-45B1-4E9A-BDCD-E82D809935BA}"/>
    <cellStyle name="Normal 4 2 2 4 2 2 3 5" xfId="16646" xr:uid="{5B7A3110-2BE7-496F-AC9D-2E711862E030}"/>
    <cellStyle name="Normal 4 2 2 4 2 2 4" xfId="5230" xr:uid="{71A08C51-E181-4520-A87B-EB59AC28F586}"/>
    <cellStyle name="Normal 4 2 2 4 2 2 4 2" xfId="27674" xr:uid="{45FB5C57-856C-454C-9E6A-DB8981F59C9F}"/>
    <cellStyle name="Normal 4 2 2 4 2 2 4 3" xfId="14528" xr:uid="{9693F6C0-C7B6-4EB2-AC80-24099C13C0B3}"/>
    <cellStyle name="Normal 4 2 2 4 2 2 5" xfId="6981" xr:uid="{C34822D5-4980-4FB2-A8AB-9A66281BCD4A}"/>
    <cellStyle name="Normal 4 2 2 4 2 2 5 2" xfId="17361" xr:uid="{5B29B84B-2882-495A-A6A1-674BEE0C4A87}"/>
    <cellStyle name="Normal 4 2 2 4 2 2 6" xfId="9814" xr:uid="{B3D2A0E6-EF4F-442A-A3F6-CF3EBD577BB0}"/>
    <cellStyle name="Normal 4 2 2 4 2 2 6 2" xfId="20194" xr:uid="{8A7864B9-710E-45C3-B548-9810DBD6652D}"/>
    <cellStyle name="Normal 4 2 2 4 2 2 7" xfId="24868" xr:uid="{A3223941-99C9-4708-A4D9-962243FD31A6}"/>
    <cellStyle name="Normal 4 2 2 4 2 2 8" xfId="13218" xr:uid="{C4FAC374-CD0C-427D-9D1F-54A139A334CB}"/>
    <cellStyle name="Normal 4 2 2 4 2 3" xfId="3296" xr:uid="{00000000-0005-0000-0000-000085050000}"/>
    <cellStyle name="Normal 4 2 2 4 2 3 2" xfId="4510" xr:uid="{0818EA2E-927A-481A-859A-BCB273EFD974}"/>
    <cellStyle name="Normal 4 2 2 4 2 3 2 2" xfId="9282" xr:uid="{CCB918E8-A93E-4B16-84D4-AC3489B98F89}"/>
    <cellStyle name="Normal 4 2 2 4 2 3 2 2 2" xfId="29263" xr:uid="{EEDF7A42-8E48-4406-B6EE-1FF2A7C945F6}"/>
    <cellStyle name="Normal 4 2 2 4 2 3 2 2 3" xfId="19662" xr:uid="{AFB95E2C-728A-4693-BDBD-8364CF8A08B1}"/>
    <cellStyle name="Normal 4 2 2 4 2 3 2 3" xfId="12115" xr:uid="{93B9522D-5B6A-40E6-84CC-70C7765501C8}"/>
    <cellStyle name="Normal 4 2 2 4 2 3 2 3 2" xfId="22495" xr:uid="{67AD3FC9-E43D-458A-A5E2-6BC6C9BE5C24}"/>
    <cellStyle name="Normal 4 2 2 4 2 3 2 4" xfId="25271" xr:uid="{2DC845AD-6C37-486A-A7B8-01497128D10F}"/>
    <cellStyle name="Normal 4 2 2 4 2 3 2 5" xfId="16829" xr:uid="{0633965A-7B30-4EC2-8C0E-2C8A62B26074}"/>
    <cellStyle name="Normal 4 2 2 4 2 3 3" xfId="6354" xr:uid="{FDDB43A5-ABEA-49F9-8B54-B851083D45D7}"/>
    <cellStyle name="Normal 4 2 2 4 2 3 3 2" xfId="28218" xr:uid="{86F5E978-9FED-4FBE-BC62-5099C0089DEE}"/>
    <cellStyle name="Normal 4 2 2 4 2 3 3 3" xfId="15923" xr:uid="{55403D2F-1CF3-4059-A788-591AE8339692}"/>
    <cellStyle name="Normal 4 2 2 4 2 3 4" xfId="8376" xr:uid="{543F9E0E-EB2C-4DB4-8FC4-7742DCCA1393}"/>
    <cellStyle name="Normal 4 2 2 4 2 3 4 2" xfId="18756" xr:uid="{083473DA-79F7-4E5D-9210-F776595C2A0E}"/>
    <cellStyle name="Normal 4 2 2 4 2 3 5" xfId="11209" xr:uid="{A96EA365-06FB-400A-A0A0-F3301435CF8D}"/>
    <cellStyle name="Normal 4 2 2 4 2 3 5 2" xfId="21589" xr:uid="{2702454B-AC90-417A-B4E6-1021B0A56BC9}"/>
    <cellStyle name="Normal 4 2 2 4 2 3 6" xfId="23088" xr:uid="{DE759B16-35D1-44DC-BFF4-D8C2C2A31E68}"/>
    <cellStyle name="Normal 4 2 2 4 2 3 7" xfId="13847" xr:uid="{0ADE618F-B6AE-4C45-95BD-9B1583E34E61}"/>
    <cellStyle name="Normal 4 2 2 4 2 4" xfId="3294" xr:uid="{00000000-0005-0000-0000-000086050000}"/>
    <cellStyle name="Normal 4 2 2 4 2 4 2" xfId="6352" xr:uid="{AAF72A24-F1C6-480B-98DC-4A89960A15A5}"/>
    <cellStyle name="Normal 4 2 2 4 2 4 2 2" xfId="26248" xr:uid="{7442A6A0-3EDD-4480-B062-C50A51984114}"/>
    <cellStyle name="Normal 4 2 2 4 2 4 2 3" xfId="15921" xr:uid="{DA566C5C-2C16-4232-AE10-7BEF4D950917}"/>
    <cellStyle name="Normal 4 2 2 4 2 4 3" xfId="8374" xr:uid="{20768569-174D-40A4-9A7F-25676938BB96}"/>
    <cellStyle name="Normal 4 2 2 4 2 4 3 2" xfId="18754" xr:uid="{20CE6C7A-761A-46D0-96C2-AD0FF85A7D94}"/>
    <cellStyle name="Normal 4 2 2 4 2 4 4" xfId="11207" xr:uid="{DA374353-C8F8-4AE2-8C96-8538D52C51F7}"/>
    <cellStyle name="Normal 4 2 2 4 2 4 4 2" xfId="21587" xr:uid="{CFF0B452-282C-4DD8-9127-B61CE55EEAA7}"/>
    <cellStyle name="Normal 4 2 2 4 2 4 5" xfId="25394" xr:uid="{E892D505-0A99-41BD-8E5A-1F3F82763A3C}"/>
    <cellStyle name="Normal 4 2 2 4 2 4 6" xfId="13845" xr:uid="{06B5F8F0-3CB7-4B3F-9C0A-9D8FF13D20B1}"/>
    <cellStyle name="Normal 4 2 2 4 2 5" xfId="2617" xr:uid="{00000000-0005-0000-0000-000087050000}"/>
    <cellStyle name="Normal 4 2 2 4 2 5 2" xfId="5879" xr:uid="{171A5BF7-BC41-4681-85A6-995E693AE31B}"/>
    <cellStyle name="Normal 4 2 2 4 2 5 2 2" xfId="25851" xr:uid="{BE7B5EEC-EA53-42AF-B95F-D971A9CF9890}"/>
    <cellStyle name="Normal 4 2 2 4 2 5 2 3" xfId="15289" xr:uid="{85F14D3C-8ABE-4C7B-8EB9-96863347B539}"/>
    <cellStyle name="Normal 4 2 2 4 2 5 3" xfId="7742" xr:uid="{26A12828-DFE0-4715-9316-629A4B9DBE36}"/>
    <cellStyle name="Normal 4 2 2 4 2 5 3 2" xfId="18122" xr:uid="{AE099D59-17E4-4E4F-AA29-D90E573E0551}"/>
    <cellStyle name="Normal 4 2 2 4 2 5 4" xfId="10575" xr:uid="{3D7714DE-F127-4500-8005-EFFB419DAD0C}"/>
    <cellStyle name="Normal 4 2 2 4 2 5 4 2" xfId="20955" xr:uid="{38B96024-71F1-4D35-B8AD-4060713747C2}"/>
    <cellStyle name="Normal 4 2 2 4 2 5 5" xfId="25467" xr:uid="{39726886-B996-427D-9878-F32605EC1946}"/>
    <cellStyle name="Normal 4 2 2 4 2 5 6" xfId="13005" xr:uid="{F1E4B336-E499-4981-8108-CA3BBF41F09A}"/>
    <cellStyle name="Normal 4 2 2 4 2 6" xfId="2351" xr:uid="{00000000-0005-0000-0000-000082050000}"/>
    <cellStyle name="Normal 4 2 2 4 2 6 2" xfId="7478" xr:uid="{B1557CEC-49F6-4432-A9B6-3FA38E9ECDD5}"/>
    <cellStyle name="Normal 4 2 2 4 2 6 2 2" xfId="17858" xr:uid="{0E89E44A-523E-472B-943B-FA6A00816B8D}"/>
    <cellStyle name="Normal 4 2 2 4 2 6 3" xfId="10311" xr:uid="{8C71FD11-9122-4445-B3C1-70AB7805FDB4}"/>
    <cellStyle name="Normal 4 2 2 4 2 6 3 2" xfId="20691" xr:uid="{80D63F16-10E5-4DA3-A974-0043DAC15398}"/>
    <cellStyle name="Normal 4 2 2 4 2 6 4" xfId="24882" xr:uid="{3D4B304D-F455-457D-A90B-E2E5A08C7EA4}"/>
    <cellStyle name="Normal 4 2 2 4 2 6 5" xfId="15025" xr:uid="{B669BB6C-6997-4AD8-8732-EA1A33D9B286}"/>
    <cellStyle name="Normal 4 2 2 4 2 7" xfId="3892" xr:uid="{B1EFC525-476C-434F-9E37-E08229CCCE26}"/>
    <cellStyle name="Normal 4 2 2 4 2 7 2" xfId="8724" xr:uid="{FCE14AAF-D21D-4506-9395-355BAD6D8146}"/>
    <cellStyle name="Normal 4 2 2 4 2 7 2 2" xfId="19104" xr:uid="{F27D2E40-C611-4140-9B54-38E2E2EE971B}"/>
    <cellStyle name="Normal 4 2 2 4 2 7 3" xfId="11557" xr:uid="{AA35E4C3-6C6B-47D8-B322-4B463ED45D22}"/>
    <cellStyle name="Normal 4 2 2 4 2 7 3 2" xfId="21937" xr:uid="{23C4568E-9550-4B68-846A-7D11E933FE72}"/>
    <cellStyle name="Normal 4 2 2 4 2 7 4" xfId="16271" xr:uid="{6E29289B-C7EC-4ECC-B39D-909A5086C9CB}"/>
    <cellStyle name="Normal 4 2 2 4 2 8" xfId="5229" xr:uid="{50D16BA2-8008-491C-BC3B-413F344C97FB}"/>
    <cellStyle name="Normal 4 2 2 4 2 8 2" xfId="14527" xr:uid="{4C3EE0CF-CA2D-48BF-95C6-4BF5421807AC}"/>
    <cellStyle name="Normal 4 2 2 4 2 9" xfId="6980" xr:uid="{875A6027-B59C-4A05-9E65-B3598367CBD9}"/>
    <cellStyle name="Normal 4 2 2 4 2 9 2" xfId="17360" xr:uid="{31A635BB-04AE-4C97-823E-027693102A10}"/>
    <cellStyle name="Normal 4 2 2 4 3" xfId="927" xr:uid="{00000000-0005-0000-0000-000051050000}"/>
    <cellStyle name="Normal 4 2 2 4 3 2" xfId="3297" xr:uid="{00000000-0005-0000-0000-000089050000}"/>
    <cellStyle name="Normal 4 2 2 4 3 2 2" xfId="6355" xr:uid="{DB7ED969-706E-4EF0-8AEF-B44F27724A10}"/>
    <cellStyle name="Normal 4 2 2 4 3 2 2 2" xfId="23126" xr:uid="{9FE4B55D-C27F-4451-A7C1-C9A4141F9F8A}"/>
    <cellStyle name="Normal 4 2 2 4 3 2 2 3" xfId="27251" xr:uid="{CA430E71-5522-4843-98CF-6155ACFE8AD5}"/>
    <cellStyle name="Normal 4 2 2 4 3 2 2 4" xfId="15924" xr:uid="{C8B4B23E-964D-45F0-BD2E-16FB4962FA6A}"/>
    <cellStyle name="Normal 4 2 2 4 3 2 3" xfId="8377" xr:uid="{E71EE9B8-8A89-4351-94DC-B421A5A739E6}"/>
    <cellStyle name="Normal 4 2 2 4 3 2 3 2" xfId="28899" xr:uid="{8A9BB08A-E1CA-405D-AAF2-CCC73066E3DE}"/>
    <cellStyle name="Normal 4 2 2 4 3 2 3 3" xfId="18757" xr:uid="{39935B28-D386-4C98-8C09-EB303EB0DF92}"/>
    <cellStyle name="Normal 4 2 2 4 3 2 4" xfId="11210" xr:uid="{2C0893F6-16AC-4C83-9939-1FC44AAE1A9C}"/>
    <cellStyle name="Normal 4 2 2 4 3 2 4 2" xfId="21590" xr:uid="{A416532E-34D5-4011-986D-89B29049DD01}"/>
    <cellStyle name="Normal 4 2 2 4 3 2 5" xfId="23638" xr:uid="{ADB69F83-0DC2-4AB2-A25E-152CDECDF452}"/>
    <cellStyle name="Normal 4 2 2 4 3 2 6" xfId="13848" xr:uid="{A4050B32-F993-42F5-8D2A-3EA26B22D6A8}"/>
    <cellStyle name="Normal 4 2 2 4 3 3" xfId="2767" xr:uid="{00000000-0005-0000-0000-00008A050000}"/>
    <cellStyle name="Normal 4 2 2 4 3 3 2" xfId="5985" xr:uid="{D714554F-13C7-4848-82DA-F99578ED663A}"/>
    <cellStyle name="Normal 4 2 2 4 3 3 2 2" xfId="26167" xr:uid="{4A8A2886-3655-4331-8314-C7D89A290E72}"/>
    <cellStyle name="Normal 4 2 2 4 3 3 2 3" xfId="15438" xr:uid="{BC108CB3-8816-4F88-B024-2E3BE8906A44}"/>
    <cellStyle name="Normal 4 2 2 4 3 3 3" xfId="7891" xr:uid="{F9E1BE4C-D1B0-4252-8D15-CA52ECD0B49B}"/>
    <cellStyle name="Normal 4 2 2 4 3 3 3 2" xfId="18271" xr:uid="{9D3BCCF4-1B4A-4E65-BE42-0D0D7784F0B5}"/>
    <cellStyle name="Normal 4 2 2 4 3 3 4" xfId="10724" xr:uid="{F08D7AC6-7D0D-40B5-9DBE-C91C9CF97BB7}"/>
    <cellStyle name="Normal 4 2 2 4 3 3 4 2" xfId="21104" xr:uid="{8FB6AC6A-4B64-430D-A14E-25FF3B69A30F}"/>
    <cellStyle name="Normal 4 2 2 4 3 3 5" xfId="23729" xr:uid="{CF92C751-6CFD-4CA8-A398-128DAAC974AF}"/>
    <cellStyle name="Normal 4 2 2 4 3 3 6" xfId="13217" xr:uid="{E7F360B1-F7E5-46C2-A001-A68EAD7EDD58}"/>
    <cellStyle name="Normal 4 2 2 4 3 4" xfId="4181" xr:uid="{C41374AA-398E-49B6-93FD-E1A9331CDFBC}"/>
    <cellStyle name="Normal 4 2 2 4 3 4 2" xfId="8953" xr:uid="{2AE103A5-42BD-4788-B14D-BCB8209021C1}"/>
    <cellStyle name="Normal 4 2 2 4 3 4 2 2" xfId="29041" xr:uid="{1A00E0E5-F5CE-451B-9F9A-DA9C7B5273AD}"/>
    <cellStyle name="Normal 4 2 2 4 3 4 2 3" xfId="19333" xr:uid="{110560D6-4830-4636-B47C-84D0AA400F01}"/>
    <cellStyle name="Normal 4 2 2 4 3 4 3" xfId="11786" xr:uid="{4AB957CD-0568-492F-99FA-8AA901196C47}"/>
    <cellStyle name="Normal 4 2 2 4 3 4 3 2" xfId="22166" xr:uid="{959B2846-8940-444B-9242-3D2D882B8289}"/>
    <cellStyle name="Normal 4 2 2 4 3 4 4" xfId="23593" xr:uid="{85AB795E-D515-4FF1-B160-6B8D05B87815}"/>
    <cellStyle name="Normal 4 2 2 4 3 4 5" xfId="16500" xr:uid="{041B70B4-5B7D-41AE-8F55-49F80D50D331}"/>
    <cellStyle name="Normal 4 2 2 4 3 5" xfId="5231" xr:uid="{C79EFE5B-41C6-462D-B4AC-220D9794CBC6}"/>
    <cellStyle name="Normal 4 2 2 4 3 5 2" xfId="28284" xr:uid="{A131D15C-124D-4DEB-BDDF-DD0D370252B0}"/>
    <cellStyle name="Normal 4 2 2 4 3 5 3" xfId="14529" xr:uid="{239FF3B8-81F4-4B1E-8621-980706B91857}"/>
    <cellStyle name="Normal 4 2 2 4 3 6" xfId="6982" xr:uid="{13FAE052-AAAF-4089-9B8C-AC0A9A30A793}"/>
    <cellStyle name="Normal 4 2 2 4 3 6 2" xfId="17362" xr:uid="{798452EE-FFD2-46AE-A248-D50DB1B3F953}"/>
    <cellStyle name="Normal 4 2 2 4 3 7" xfId="9815" xr:uid="{F6094285-A40A-4F54-8464-644AB105B121}"/>
    <cellStyle name="Normal 4 2 2 4 3 7 2" xfId="20195" xr:uid="{E0FCD560-82AA-48F0-8626-A9CDB155C7F6}"/>
    <cellStyle name="Normal 4 2 2 4 3 8" xfId="23927" xr:uid="{B8BD615D-BCC6-44CB-97AB-FCFF8CC4069D}"/>
    <cellStyle name="Normal 4 2 2 4 3 9" xfId="12743" xr:uid="{EF6AB516-E6BA-436B-8008-52FF10DC7C72}"/>
    <cellStyle name="Normal 4 2 2 4 4" xfId="928" xr:uid="{00000000-0005-0000-0000-000052050000}"/>
    <cellStyle name="Normal 4 2 2 4 4 2" xfId="4511" xr:uid="{7F0BAE6F-8248-4C02-BF04-CC0E1E710B11}"/>
    <cellStyle name="Normal 4 2 2 4 4 2 2" xfId="9283" xr:uid="{C5A7C9DC-C510-4E40-89A9-1A786C2F8733}"/>
    <cellStyle name="Normal 4 2 2 4 4 2 2 2" xfId="29264" xr:uid="{9B6D7F25-F703-4899-B377-A6929FFA8706}"/>
    <cellStyle name="Normal 4 2 2 4 4 2 2 3" xfId="19663" xr:uid="{75DA1B32-F879-4F31-9D4A-AE0B31D392BA}"/>
    <cellStyle name="Normal 4 2 2 4 4 2 3" xfId="12116" xr:uid="{90B7D2CC-CB4E-4D61-8F2C-37CD29D6B66B}"/>
    <cellStyle name="Normal 4 2 2 4 4 2 3 2" xfId="22496" xr:uid="{12E16E5C-8897-4BE6-B2B0-329C403E707D}"/>
    <cellStyle name="Normal 4 2 2 4 4 2 4" xfId="25604" xr:uid="{95370623-BF1A-416E-987A-4E99F4F097B5}"/>
    <cellStyle name="Normal 4 2 2 4 4 2 5" xfId="16830" xr:uid="{5AF74597-6190-4DBE-B557-1DC9EE8ABB2C}"/>
    <cellStyle name="Normal 4 2 2 4 4 3" xfId="5232" xr:uid="{DC98DC4E-5DC0-4CF2-B1E2-0640CA7891F1}"/>
    <cellStyle name="Normal 4 2 2 4 4 3 2" xfId="25858" xr:uid="{39A713B4-432B-4920-8061-C58CD61DE077}"/>
    <cellStyle name="Normal 4 2 2 4 4 3 3" xfId="14530" xr:uid="{E125828D-806B-441F-8960-87D5B184F968}"/>
    <cellStyle name="Normal 4 2 2 4 4 4" xfId="6983" xr:uid="{B589063A-5A25-4BE9-873F-199C25D2C403}"/>
    <cellStyle name="Normal 4 2 2 4 4 4 2" xfId="17363" xr:uid="{5DA7FAB8-26C6-4D3C-AD00-27D33ACB7DE0}"/>
    <cellStyle name="Normal 4 2 2 4 4 5" xfId="9816" xr:uid="{5FDF8056-D649-42E6-86D3-515DFA2885AE}"/>
    <cellStyle name="Normal 4 2 2 4 4 5 2" xfId="20196" xr:uid="{9694BB31-BBB1-4DE5-AE33-972C3DB25A66}"/>
    <cellStyle name="Normal 4 2 2 4 4 6" xfId="22922" xr:uid="{38504A9F-730E-4AFE-84EC-6873EF8F377A}"/>
    <cellStyle name="Normal 4 2 2 4 4 7" xfId="13849" xr:uid="{48C4D6CF-5E56-4CE8-BED3-BA3B24319385}"/>
    <cellStyle name="Normal 4 2 2 4 5" xfId="2927" xr:uid="{00000000-0005-0000-0000-00008C050000}"/>
    <cellStyle name="Normal 4 2 2 4 5 2" xfId="6107" xr:uid="{94E986A0-9D03-4141-BAA9-6B86CD95BC63}"/>
    <cellStyle name="Normal 4 2 2 4 5 2 2" xfId="25712" xr:uid="{E5329199-FF78-4B4A-8B5D-D953DEA46CC1}"/>
    <cellStyle name="Normal 4 2 2 4 5 2 3" xfId="27965" xr:uid="{2BA4E496-5583-47CD-A334-E7ADA2E23914}"/>
    <cellStyle name="Normal 4 2 2 4 5 2 4" xfId="15585" xr:uid="{C60D9B1A-07BB-4E09-9939-2FD56421173C}"/>
    <cellStyle name="Normal 4 2 2 4 5 3" xfId="8038" xr:uid="{7DA0102F-5996-450F-A2F8-FD7CA9B9A43A}"/>
    <cellStyle name="Normal 4 2 2 4 5 3 2" xfId="28241" xr:uid="{4B0F276F-F12C-461C-96E8-541A24B9A97B}"/>
    <cellStyle name="Normal 4 2 2 4 5 3 3" xfId="18418" xr:uid="{66C3041F-BB06-46A9-8916-6826EF97BC08}"/>
    <cellStyle name="Normal 4 2 2 4 5 4" xfId="10871" xr:uid="{D17C5C4B-F940-4D53-86D1-51EE1CD3A322}"/>
    <cellStyle name="Normal 4 2 2 4 5 4 2" xfId="21251" xr:uid="{529D701B-8938-44F3-9B41-8B7D3475A218}"/>
    <cellStyle name="Normal 4 2 2 4 5 5" xfId="25270" xr:uid="{89D46EA6-8B48-4DE6-96C0-708E1778CD65}"/>
    <cellStyle name="Normal 4 2 2 4 5 6" xfId="13441" xr:uid="{0433115D-CD86-4F97-9A69-0CD7588BD6CA}"/>
    <cellStyle name="Normal 4 2 2 4 6" xfId="2454" xr:uid="{00000000-0005-0000-0000-00008D050000}"/>
    <cellStyle name="Normal 4 2 2 4 6 2" xfId="5746" xr:uid="{6B248BF3-FE3E-4975-ACF5-E79D0C31AE6B}"/>
    <cellStyle name="Normal 4 2 2 4 6 2 2" xfId="27108" xr:uid="{6D5AABAF-7EA6-482E-A3D3-B00D19E543D5}"/>
    <cellStyle name="Normal 4 2 2 4 6 2 3" xfId="15126" xr:uid="{472856FF-6085-4563-98BB-CE62A8294F52}"/>
    <cellStyle name="Normal 4 2 2 4 6 3" xfId="7579" xr:uid="{F76A5DB4-AE73-4355-9086-9B46F7852BB8}"/>
    <cellStyle name="Normal 4 2 2 4 6 3 2" xfId="17959" xr:uid="{735D299E-C6F1-4BB1-8DDD-5D65C0A2C320}"/>
    <cellStyle name="Normal 4 2 2 4 6 4" xfId="10412" xr:uid="{9021F540-409A-4C40-A5B4-87DF8A106FF3}"/>
    <cellStyle name="Normal 4 2 2 4 6 4 2" xfId="20792" xr:uid="{7220C185-106B-4FC8-9093-434972A947E8}"/>
    <cellStyle name="Normal 4 2 2 4 6 5" xfId="22676" xr:uid="{A71608BB-3685-495F-8A97-BC62EF5BA3EA}"/>
    <cellStyle name="Normal 4 2 2 4 6 6" xfId="12842" xr:uid="{0DD415B8-547E-4632-B007-51AFF8BE85A1}"/>
    <cellStyle name="Normal 4 2 2 4 7" xfId="2208" xr:uid="{00000000-0005-0000-0000-000081050000}"/>
    <cellStyle name="Normal 4 2 2 4 7 2" xfId="7335" xr:uid="{3BF7C5D6-6D70-4BAB-9DE4-9D0AB1537E19}"/>
    <cellStyle name="Normal 4 2 2 4 7 2 2" xfId="17715" xr:uid="{A5A87725-B542-456C-8C24-5938A5086B56}"/>
    <cellStyle name="Normal 4 2 2 4 7 3" xfId="10168" xr:uid="{4DC94CEA-72D3-4462-AEBD-33D0D4D37B08}"/>
    <cellStyle name="Normal 4 2 2 4 7 3 2" xfId="20548" xr:uid="{812DAA69-B456-4A1B-A0AE-237CBC55FE00}"/>
    <cellStyle name="Normal 4 2 2 4 7 4" xfId="25096" xr:uid="{59F58065-4199-4106-9A15-BD2C5391B7B0}"/>
    <cellStyle name="Normal 4 2 2 4 7 5" xfId="14882" xr:uid="{0112D7EC-2D98-4DEC-B91B-F1F848280BB9}"/>
    <cellStyle name="Normal 4 2 2 4 8" xfId="3972" xr:uid="{0ED48F26-5E12-4166-A72C-6C4C5EBBF6E1}"/>
    <cellStyle name="Normal 4 2 2 4 8 2" xfId="8796" xr:uid="{B54FB584-BA06-4EA1-8EA4-E90091879801}"/>
    <cellStyle name="Normal 4 2 2 4 8 2 2" xfId="19176" xr:uid="{43D71011-D7FA-43E6-AE67-38BB7485609A}"/>
    <cellStyle name="Normal 4 2 2 4 8 3" xfId="11629" xr:uid="{768F07F0-1087-4E61-808E-A14C0851C388}"/>
    <cellStyle name="Normal 4 2 2 4 8 3 2" xfId="22009" xr:uid="{46234296-031E-4FFD-AB74-AEB0A33D65BC}"/>
    <cellStyle name="Normal 4 2 2 4 8 4" xfId="16343" xr:uid="{EBCA9866-59FB-4AE0-99FD-11E1A4B490BA}"/>
    <cellStyle name="Normal 4 2 2 4 9" xfId="5228" xr:uid="{141EB3B9-3DBB-46EA-A0E2-EEA3709D310A}"/>
    <cellStyle name="Normal 4 2 2 4 9 2" xfId="14526" xr:uid="{5959E2D1-4D58-4EA5-A4A4-9B85D8ADCB59}"/>
    <cellStyle name="Normal 4 2 2 5" xfId="929" xr:uid="{00000000-0005-0000-0000-000053050000}"/>
    <cellStyle name="Normal 4 2 2 5 10" xfId="9817" xr:uid="{58171749-EBE0-41BC-A70E-179CEEF4D561}"/>
    <cellStyle name="Normal 4 2 2 5 10 2" xfId="20197" xr:uid="{F2D3F1B8-6D2E-44D4-A005-7B245604EB93}"/>
    <cellStyle name="Normal 4 2 2 5 11" xfId="23639" xr:uid="{4F6A9DC8-DC4E-49AC-9523-A707C70EEC77}"/>
    <cellStyle name="Normal 4 2 2 5 12" xfId="12586" xr:uid="{4A902344-3DCA-4B79-8C03-DAFE5EFE6440}"/>
    <cellStyle name="Normal 4 2 2 5 2" xfId="930" xr:uid="{00000000-0005-0000-0000-000054050000}"/>
    <cellStyle name="Normal 4 2 2 5 2 2" xfId="931" xr:uid="{00000000-0005-0000-0000-000055050000}"/>
    <cellStyle name="Normal 4 2 2 5 2 2 2" xfId="5235" xr:uid="{BB2A55E1-3D3F-4778-BABA-3D7670BAE9A7}"/>
    <cellStyle name="Normal 4 2 2 5 2 2 2 2" xfId="24780" xr:uid="{74E8F1D5-1987-43CF-86B6-92E1C1DC5CAE}"/>
    <cellStyle name="Normal 4 2 2 5 2 2 2 3" xfId="27415" xr:uid="{91A993C5-8F2D-4A39-B491-DF055DE86D3F}"/>
    <cellStyle name="Normal 4 2 2 5 2 2 2 4" xfId="14533" xr:uid="{A58CF70A-7684-468F-AF9E-72F91CDEE923}"/>
    <cellStyle name="Normal 4 2 2 5 2 2 3" xfId="6986" xr:uid="{B06B3D5D-2FFD-47A5-9374-E7A749D7EB10}"/>
    <cellStyle name="Normal 4 2 2 5 2 2 3 2" xfId="27617" xr:uid="{686F00C0-92AF-48EF-8F7F-341E1897A390}"/>
    <cellStyle name="Normal 4 2 2 5 2 2 3 3" xfId="27354" xr:uid="{702B176F-70B9-4C22-9475-A180B82C544E}"/>
    <cellStyle name="Normal 4 2 2 5 2 2 3 4" xfId="17366" xr:uid="{7DE463CC-A07F-486F-BB45-A1F85BEC3835}"/>
    <cellStyle name="Normal 4 2 2 5 2 2 4" xfId="9819" xr:uid="{D5FE8D46-57A1-4FC6-9783-A476A8A2C32E}"/>
    <cellStyle name="Normal 4 2 2 5 2 2 4 2" xfId="29413" xr:uid="{68BE820C-826A-4F57-ADEA-F7F33A39BF0A}"/>
    <cellStyle name="Normal 4 2 2 5 2 2 4 3" xfId="20199" xr:uid="{F308CD53-9FA7-4232-AE58-24B2EA28331A}"/>
    <cellStyle name="Normal 4 2 2 5 2 2 5" xfId="24679" xr:uid="{1AB2CD9D-E3DE-4EBE-B49B-256598088DFA}"/>
    <cellStyle name="Normal 4 2 2 5 2 2 6" xfId="13850" xr:uid="{D5346BBC-C88F-434A-BAD1-F6962974956D}"/>
    <cellStyle name="Normal 4 2 2 5 2 3" xfId="2768" xr:uid="{00000000-0005-0000-0000-000091050000}"/>
    <cellStyle name="Normal 4 2 2 5 2 3 2" xfId="5986" xr:uid="{4F79CE1D-FD04-4C1D-A924-F43EB3944698}"/>
    <cellStyle name="Normal 4 2 2 5 2 3 2 2" xfId="27660" xr:uid="{78AB8423-D389-4A4C-AA7F-9649141E7E78}"/>
    <cellStyle name="Normal 4 2 2 5 2 3 2 3" xfId="15439" xr:uid="{531E4F4E-25E5-4752-B345-7AB1E9CE93D1}"/>
    <cellStyle name="Normal 4 2 2 5 2 3 3" xfId="7892" xr:uid="{CF0B3C64-E9A4-45CB-A1FE-9AC51949BCF2}"/>
    <cellStyle name="Normal 4 2 2 5 2 3 3 2" xfId="18272" xr:uid="{2B965257-6DF8-4838-AC3B-96710552853B}"/>
    <cellStyle name="Normal 4 2 2 5 2 3 4" xfId="10725" xr:uid="{9D62CC09-3D0C-4422-B8FC-85CA6C106737}"/>
    <cellStyle name="Normal 4 2 2 5 2 3 4 2" xfId="21105" xr:uid="{BFCBB2F2-3BD5-4435-B291-1D9922CF1C77}"/>
    <cellStyle name="Normal 4 2 2 5 2 3 5" xfId="24430" xr:uid="{B81F789B-A9FC-42A8-8330-5722F5ED092D}"/>
    <cellStyle name="Normal 4 2 2 5 2 3 6" xfId="13219" xr:uid="{0AE12896-55C9-400E-B3AD-39B52619F1E1}"/>
    <cellStyle name="Normal 4 2 2 5 2 4" xfId="4182" xr:uid="{C65CDB0D-6C14-4C4C-87D1-96C498932E52}"/>
    <cellStyle name="Normal 4 2 2 5 2 4 2" xfId="8954" xr:uid="{AEBCDB12-132A-452C-88C9-3FC1C24CFE4E}"/>
    <cellStyle name="Normal 4 2 2 5 2 4 2 2" xfId="29042" xr:uid="{26AD6E36-E1A2-433D-A82E-BC36F2F67C15}"/>
    <cellStyle name="Normal 4 2 2 5 2 4 2 3" xfId="19334" xr:uid="{C7C432BD-09CF-4123-8F42-D072425FBBA1}"/>
    <cellStyle name="Normal 4 2 2 5 2 4 3" xfId="11787" xr:uid="{A55D2D27-6739-4D76-82E6-630FED310E41}"/>
    <cellStyle name="Normal 4 2 2 5 2 4 3 2" xfId="22167" xr:uid="{321A2C97-4639-4556-BBDC-487AF3689163}"/>
    <cellStyle name="Normal 4 2 2 5 2 4 4" xfId="25058" xr:uid="{1F29A50C-4EA9-4D04-AC66-CEF83CD20367}"/>
    <cellStyle name="Normal 4 2 2 5 2 4 5" xfId="16501" xr:uid="{440D7215-C38F-4516-A4CE-2A597E91CD6C}"/>
    <cellStyle name="Normal 4 2 2 5 2 5" xfId="5234" xr:uid="{5B25C12D-A192-48CA-AC6B-FE90824957C4}"/>
    <cellStyle name="Normal 4 2 2 5 2 5 2" xfId="26476" xr:uid="{783D4596-487B-4E3C-BB7C-A9BBBD3AC4AA}"/>
    <cellStyle name="Normal 4 2 2 5 2 5 3" xfId="14532" xr:uid="{3D001904-949B-4072-A028-E4CB6746FFCE}"/>
    <cellStyle name="Normal 4 2 2 5 2 6" xfId="6985" xr:uid="{45EC6BC5-5E6F-4537-B521-428A8AFBB9A5}"/>
    <cellStyle name="Normal 4 2 2 5 2 6 2" xfId="17365" xr:uid="{862A1209-6E22-4B39-845A-AFB905B8255E}"/>
    <cellStyle name="Normal 4 2 2 5 2 7" xfId="9818" xr:uid="{AAC5116F-CB34-4B2F-8E39-FFF7ED7A0A97}"/>
    <cellStyle name="Normal 4 2 2 5 2 7 2" xfId="20198" xr:uid="{7412C043-D4CC-480B-86F4-33890837420C}"/>
    <cellStyle name="Normal 4 2 2 5 2 8" xfId="24650" xr:uid="{88F5A006-EB78-4F59-BF5B-E07823D4D7C3}"/>
    <cellStyle name="Normal 4 2 2 5 2 9" xfId="12744" xr:uid="{431D2F21-2C4D-4F5F-BA8F-7DD2E2FAB5CD}"/>
    <cellStyle name="Normal 4 2 2 5 3" xfId="932" xr:uid="{00000000-0005-0000-0000-000056050000}"/>
    <cellStyle name="Normal 4 2 2 5 3 2" xfId="4512" xr:uid="{E049B8BE-D8B3-4C11-B71A-CECFADEA9B46}"/>
    <cellStyle name="Normal 4 2 2 5 3 2 2" xfId="9284" xr:uid="{59266FD9-2CBC-409D-BE2A-DADD88089D21}"/>
    <cellStyle name="Normal 4 2 2 5 3 2 2 2" xfId="29265" xr:uid="{8F65F3E8-198E-4DC9-B2F5-2F429F94C8C2}"/>
    <cellStyle name="Normal 4 2 2 5 3 2 2 3" xfId="19664" xr:uid="{171404A7-91D5-4668-BD99-3D813849E06B}"/>
    <cellStyle name="Normal 4 2 2 5 3 2 3" xfId="12117" xr:uid="{729A547F-B580-400E-A1FF-6F5B18CD426C}"/>
    <cellStyle name="Normal 4 2 2 5 3 2 3 2" xfId="22497" xr:uid="{0D8505EA-1315-4A5E-B875-2CCF2ABF7183}"/>
    <cellStyle name="Normal 4 2 2 5 3 2 4" xfId="23437" xr:uid="{05B6868B-10CB-4611-8174-C49205B1C086}"/>
    <cellStyle name="Normal 4 2 2 5 3 2 5" xfId="16831" xr:uid="{04DF7987-3D04-4196-95B7-14D3FE0348E2}"/>
    <cellStyle name="Normal 4 2 2 5 3 3" xfId="5236" xr:uid="{D0DC0D79-6B0D-42F4-8359-B63BD6B67808}"/>
    <cellStyle name="Normal 4 2 2 5 3 3 2" xfId="23029" xr:uid="{6C72D273-C781-4929-9BDC-EC14BA3726CA}"/>
    <cellStyle name="Normal 4 2 2 5 3 3 3" xfId="27282" xr:uid="{FEC6DF22-1838-4905-B289-846F6F736681}"/>
    <cellStyle name="Normal 4 2 2 5 3 3 4" xfId="14534" xr:uid="{9362DCF5-4498-4EE8-8D1C-A467273DD596}"/>
    <cellStyle name="Normal 4 2 2 5 3 4" xfId="6987" xr:uid="{901345E2-1587-469C-939D-B36370FF6A42}"/>
    <cellStyle name="Normal 4 2 2 5 3 4 2" xfId="25625" xr:uid="{3D7F0D0C-9321-4763-AD34-9EF0AE3FF06C}"/>
    <cellStyle name="Normal 4 2 2 5 3 4 3" xfId="28580" xr:uid="{63F75DC7-B827-4F4B-831E-0EB2CFD23B86}"/>
    <cellStyle name="Normal 4 2 2 5 3 4 4" xfId="17367" xr:uid="{8DCB8E37-B49A-46AC-82EB-538434DD6566}"/>
    <cellStyle name="Normal 4 2 2 5 3 5" xfId="9820" xr:uid="{22B8E61A-940A-44EF-A67B-1FEF8E888503}"/>
    <cellStyle name="Normal 4 2 2 5 3 5 2" xfId="29414" xr:uid="{8E69B30C-E9F1-4BF1-A24F-F3AC703D1500}"/>
    <cellStyle name="Normal 4 2 2 5 3 5 3" xfId="20200" xr:uid="{AC92B244-EF5E-4695-B110-FEA706E96ED0}"/>
    <cellStyle name="Normal 4 2 2 5 3 6" xfId="23036" xr:uid="{B1C54EFA-4EE1-4FC3-8C1B-3F4ED1734102}"/>
    <cellStyle name="Normal 4 2 2 5 3 7" xfId="13851" xr:uid="{BAFA886D-9DEC-4C30-B41C-4298CE465B14}"/>
    <cellStyle name="Normal 4 2 2 5 4" xfId="933" xr:uid="{00000000-0005-0000-0000-000057050000}"/>
    <cellStyle name="Normal 4 2 2 5 4 2" xfId="5237" xr:uid="{FBF7B6F4-DCA5-464C-A60C-8751E1E408E9}"/>
    <cellStyle name="Normal 4 2 2 5 4 2 2" xfId="24703" xr:uid="{C7485AA5-B669-4551-9315-FC080ED8CFEA}"/>
    <cellStyle name="Normal 4 2 2 5 4 2 3" xfId="26233" xr:uid="{6AD5F11A-EA59-4309-8090-DC567E72943C}"/>
    <cellStyle name="Normal 4 2 2 5 4 2 4" xfId="14535" xr:uid="{7ECE356E-313B-42CB-A1D3-FCC2375DFF9A}"/>
    <cellStyle name="Normal 4 2 2 5 4 3" xfId="6988" xr:uid="{E84AAD02-12D7-498D-988A-7DE82B4F9F15}"/>
    <cellStyle name="Normal 4 2 2 5 4 3 2" xfId="27045" xr:uid="{699BE569-BFB6-4A74-9F07-4D458083C0BC}"/>
    <cellStyle name="Normal 4 2 2 5 4 3 3" xfId="17368" xr:uid="{A1361F66-D4AA-4CF8-9DAD-7AD2D9E3D438}"/>
    <cellStyle name="Normal 4 2 2 5 4 4" xfId="9821" xr:uid="{BE39222B-A1CF-424C-B8B8-0E83D50105AB}"/>
    <cellStyle name="Normal 4 2 2 5 4 4 2" xfId="20201" xr:uid="{E020F430-1093-46F8-9E00-662975A4E683}"/>
    <cellStyle name="Normal 4 2 2 5 4 5" xfId="24315" xr:uid="{31FBF425-6E7C-4A0E-B0B8-02059FDD6E19}"/>
    <cellStyle name="Normal 4 2 2 5 4 6" xfId="13442" xr:uid="{1695C9F3-8203-4C46-A191-BA26B2A9EFE9}"/>
    <cellStyle name="Normal 4 2 2 5 5" xfId="2514" xr:uid="{00000000-0005-0000-0000-000094050000}"/>
    <cellStyle name="Normal 4 2 2 5 5 2" xfId="5792" xr:uid="{77BAEC64-5E37-4042-98C2-8298A57D0226}"/>
    <cellStyle name="Normal 4 2 2 5 5 2 2" xfId="27529" xr:uid="{AD85F3C9-B223-4255-90FB-AD6300F365A0}"/>
    <cellStyle name="Normal 4 2 2 5 5 2 3" xfId="15186" xr:uid="{3C121F72-D4F8-4D10-8449-508995BBCF3A}"/>
    <cellStyle name="Normal 4 2 2 5 5 3" xfId="7639" xr:uid="{F8DB22E3-7B6D-4144-802D-7AA035B0A0EE}"/>
    <cellStyle name="Normal 4 2 2 5 5 3 2" xfId="18019" xr:uid="{A4DF8C86-0048-4F64-8F80-FAD5B89C41FF}"/>
    <cellStyle name="Normal 4 2 2 5 5 4" xfId="10472" xr:uid="{8C3DC2F1-19B5-4410-B4B5-C002ABC268E2}"/>
    <cellStyle name="Normal 4 2 2 5 5 4 2" xfId="20852" xr:uid="{CF407E97-4759-4A15-ABD7-8BBA39E492D5}"/>
    <cellStyle name="Normal 4 2 2 5 5 5" xfId="24481" xr:uid="{8D7EE892-8887-495A-A9A0-AD53852F641B}"/>
    <cellStyle name="Normal 4 2 2 5 5 6" xfId="12902" xr:uid="{D6A48E63-4E4B-45EA-A18E-8440363B7741}"/>
    <cellStyle name="Normal 4 2 2 5 6" xfId="2352" xr:uid="{00000000-0005-0000-0000-00008E050000}"/>
    <cellStyle name="Normal 4 2 2 5 6 2" xfId="7479" xr:uid="{DB22DD5E-9B79-40A0-9C8D-3FA9C2E3A5B5}"/>
    <cellStyle name="Normal 4 2 2 5 6 2 2" xfId="28092" xr:uid="{71BE59F2-93C1-40BC-814A-90D10CD9E6F6}"/>
    <cellStyle name="Normal 4 2 2 5 6 2 3" xfId="17859" xr:uid="{F9370712-E4E1-4873-B0F5-71AD2E79E593}"/>
    <cellStyle name="Normal 4 2 2 5 6 3" xfId="10312" xr:uid="{EFD862F5-19BF-4263-BCA2-5A933F86B82B}"/>
    <cellStyle name="Normal 4 2 2 5 6 3 2" xfId="20692" xr:uid="{41724785-511B-42F5-800E-97FAF9D83914}"/>
    <cellStyle name="Normal 4 2 2 5 6 4" xfId="23717" xr:uid="{D1BE1319-0532-4686-98EF-6512B4ADDEDD}"/>
    <cellStyle name="Normal 4 2 2 5 6 5" xfId="15026" xr:uid="{7E22B584-62AC-47F9-A90D-CB5E498CB451}"/>
    <cellStyle name="Normal 4 2 2 5 7" xfId="3973" xr:uid="{C4ACFCEF-14B3-40AE-ABFF-B000279843F1}"/>
    <cellStyle name="Normal 4 2 2 5 7 2" xfId="8797" xr:uid="{C5D84EDB-E9B5-4072-9365-B9F8F88EE448}"/>
    <cellStyle name="Normal 4 2 2 5 7 2 2" xfId="19177" xr:uid="{9E213812-8C20-4C0B-BA78-7AFC9E58DEB3}"/>
    <cellStyle name="Normal 4 2 2 5 7 3" xfId="11630" xr:uid="{C23ADEDA-2837-47F1-9E98-FDE60199FEC2}"/>
    <cellStyle name="Normal 4 2 2 5 7 3 2" xfId="22010" xr:uid="{2254D8D2-FDA5-4C97-B63B-61350D6E97E8}"/>
    <cellStyle name="Normal 4 2 2 5 7 4" xfId="28327" xr:uid="{9E80C560-B7C3-4DF8-8EF7-1A19A15D5A9C}"/>
    <cellStyle name="Normal 4 2 2 5 7 5" xfId="16344" xr:uid="{4A3E1B43-F1F0-4F84-A199-892F3592355D}"/>
    <cellStyle name="Normal 4 2 2 5 8" xfId="5233" xr:uid="{99EDCC47-7759-4792-8EE3-30957819F237}"/>
    <cellStyle name="Normal 4 2 2 5 8 2" xfId="14531" xr:uid="{05C04DB2-3738-498B-8248-64DBEBF26A1B}"/>
    <cellStyle name="Normal 4 2 2 5 9" xfId="6984" xr:uid="{7234C7C5-2619-42B4-9EBE-929194430821}"/>
    <cellStyle name="Normal 4 2 2 5 9 2" xfId="17364" xr:uid="{5C19578B-13BB-4230-930C-8CB16E58F99E}"/>
    <cellStyle name="Normal 4 2 2 6" xfId="934" xr:uid="{00000000-0005-0000-0000-000058050000}"/>
    <cellStyle name="Normal 4 2 2 6 10" xfId="9822" xr:uid="{2561D18D-4E72-4AE6-AA97-22DF5CAF4D20}"/>
    <cellStyle name="Normal 4 2 2 6 10 2" xfId="20202" xr:uid="{DD89E622-D3D6-4B3E-B7AD-5A25DA26FF2A}"/>
    <cellStyle name="Normal 4 2 2 6 11" xfId="23590" xr:uid="{11A9B7DB-80B6-4EA4-A830-7E6CBC498292}"/>
    <cellStyle name="Normal 4 2 2 6 12" xfId="12587" xr:uid="{E2F84217-4F6D-4768-A087-B3CEB335A4E4}"/>
    <cellStyle name="Normal 4 2 2 6 2" xfId="935" xr:uid="{00000000-0005-0000-0000-000059050000}"/>
    <cellStyle name="Normal 4 2 2 6 2 2" xfId="936" xr:uid="{00000000-0005-0000-0000-00005A050000}"/>
    <cellStyle name="Normal 4 2 2 6 2 2 2" xfId="5240" xr:uid="{6F5B2623-C032-414D-8BC1-BDCFC1F6835C}"/>
    <cellStyle name="Normal 4 2 2 6 2 2 2 2" xfId="22743" xr:uid="{09CD513C-488E-4419-97B1-B67AF03D62BA}"/>
    <cellStyle name="Normal 4 2 2 6 2 2 2 3" xfId="27580" xr:uid="{DFB8FFD9-D5C8-4DA4-8614-F96625D45145}"/>
    <cellStyle name="Normal 4 2 2 6 2 2 2 4" xfId="14538" xr:uid="{A5EF2391-BEAF-477E-8940-36D03BE1E800}"/>
    <cellStyle name="Normal 4 2 2 6 2 2 3" xfId="6991" xr:uid="{95F4974A-894F-4860-8699-13AB1BEB70AB}"/>
    <cellStyle name="Normal 4 2 2 6 2 2 3 2" xfId="27618" xr:uid="{ED699511-B2B0-4ECF-BFA3-495CB59F5F4E}"/>
    <cellStyle name="Normal 4 2 2 6 2 2 3 3" xfId="26660" xr:uid="{EF9AA21E-2E22-4858-8F3D-7B1CA787E389}"/>
    <cellStyle name="Normal 4 2 2 6 2 2 3 4" xfId="17371" xr:uid="{5F93B48C-62FE-4CC8-ADE3-9E2B782D49B9}"/>
    <cellStyle name="Normal 4 2 2 6 2 2 4" xfId="9824" xr:uid="{1D8DD49B-3C79-41E4-9C8F-9484788576C5}"/>
    <cellStyle name="Normal 4 2 2 6 2 2 4 2" xfId="29415" xr:uid="{CCD0D234-5A2B-4730-A0F9-0150433F8D5E}"/>
    <cellStyle name="Normal 4 2 2 6 2 2 4 3" xfId="20204" xr:uid="{C31C3F99-CC06-43B0-A424-4AF2C4049761}"/>
    <cellStyle name="Normal 4 2 2 6 2 2 5" xfId="24361" xr:uid="{4C68074B-E687-4033-8FEB-9F77E550AE00}"/>
    <cellStyle name="Normal 4 2 2 6 2 2 6" xfId="13852" xr:uid="{DAA0A645-9EEE-48A8-AF04-A76D1DCAD4DD}"/>
    <cellStyle name="Normal 4 2 2 6 2 3" xfId="2769" xr:uid="{00000000-0005-0000-0000-000098050000}"/>
    <cellStyle name="Normal 4 2 2 6 2 3 2" xfId="5987" xr:uid="{77158A41-DC44-4BAC-82C0-46E3F59185DA}"/>
    <cellStyle name="Normal 4 2 2 6 2 3 2 2" xfId="26907" xr:uid="{B6EF9791-E7B2-44FD-ACE6-D90AB1367990}"/>
    <cellStyle name="Normal 4 2 2 6 2 3 2 3" xfId="15440" xr:uid="{3320EA68-7558-45B0-AFEC-B1ADC52F4049}"/>
    <cellStyle name="Normal 4 2 2 6 2 3 3" xfId="7893" xr:uid="{44AC1D0C-A867-43BA-A801-5D1DFE078152}"/>
    <cellStyle name="Normal 4 2 2 6 2 3 3 2" xfId="18273" xr:uid="{8879CEAB-EFBF-4490-9446-1A37C0675D06}"/>
    <cellStyle name="Normal 4 2 2 6 2 3 4" xfId="10726" xr:uid="{FC74A597-35EC-4AFA-97DC-58E59BEF5AB2}"/>
    <cellStyle name="Normal 4 2 2 6 2 3 4 2" xfId="21106" xr:uid="{6F74B78A-DFE0-4366-8219-445536C6F776}"/>
    <cellStyle name="Normal 4 2 2 6 2 3 5" xfId="25358" xr:uid="{5DD0AF5D-8B3F-444E-AA6A-9DCDDE37FF46}"/>
    <cellStyle name="Normal 4 2 2 6 2 3 6" xfId="13220" xr:uid="{9A48E49D-3543-4A53-84C3-D924CEF31E0D}"/>
    <cellStyle name="Normal 4 2 2 6 2 4" xfId="4183" xr:uid="{4A600C20-B7B2-4CC1-8893-32A614127785}"/>
    <cellStyle name="Normal 4 2 2 6 2 4 2" xfId="8955" xr:uid="{EA0D9F9D-E07C-4CB9-BE3E-87351E77F228}"/>
    <cellStyle name="Normal 4 2 2 6 2 4 2 2" xfId="29043" xr:uid="{2DBA315C-5C30-47D3-A2FB-DEF876A68A13}"/>
    <cellStyle name="Normal 4 2 2 6 2 4 2 3" xfId="19335" xr:uid="{975FDC66-83DC-45C1-BC2E-40F9A9AC5561}"/>
    <cellStyle name="Normal 4 2 2 6 2 4 3" xfId="11788" xr:uid="{CA5CD5B8-C598-4FC7-9B17-45027E2B06BD}"/>
    <cellStyle name="Normal 4 2 2 6 2 4 3 2" xfId="22168" xr:uid="{A0187298-99B6-4651-BD1A-6C1C79138CB1}"/>
    <cellStyle name="Normal 4 2 2 6 2 4 4" xfId="23964" xr:uid="{388895BE-FD39-4AF5-B105-8FDC92A42E0B}"/>
    <cellStyle name="Normal 4 2 2 6 2 4 5" xfId="16502" xr:uid="{C5169F37-8B69-4859-8714-687CB20A635B}"/>
    <cellStyle name="Normal 4 2 2 6 2 5" xfId="5239" xr:uid="{662E116E-9EC3-4A06-979B-4EFE42AE6890}"/>
    <cellStyle name="Normal 4 2 2 6 2 5 2" xfId="28372" xr:uid="{70454BAD-28A9-4101-AE6B-D9ED288DDA2B}"/>
    <cellStyle name="Normal 4 2 2 6 2 5 3" xfId="14537" xr:uid="{5187D604-5B23-4136-BC05-65A19767659B}"/>
    <cellStyle name="Normal 4 2 2 6 2 6" xfId="6990" xr:uid="{FF310834-285A-481B-9925-936D55C32865}"/>
    <cellStyle name="Normal 4 2 2 6 2 6 2" xfId="17370" xr:uid="{3DB2F12C-026A-4A45-B982-D32BF14048DC}"/>
    <cellStyle name="Normal 4 2 2 6 2 7" xfId="9823" xr:uid="{ECA44F94-06E9-4180-9BDD-88E77CCD4115}"/>
    <cellStyle name="Normal 4 2 2 6 2 7 2" xfId="20203" xr:uid="{E0440E39-4A6D-45F4-8B3C-3D4577E20CFE}"/>
    <cellStyle name="Normal 4 2 2 6 2 8" xfId="22932" xr:uid="{1FA73B3E-1D31-499C-8A57-0C8195DC023A}"/>
    <cellStyle name="Normal 4 2 2 6 2 9" xfId="12745" xr:uid="{F073804B-386A-4A13-9194-C1CB16759E4B}"/>
    <cellStyle name="Normal 4 2 2 6 3" xfId="937" xr:uid="{00000000-0005-0000-0000-00005B050000}"/>
    <cellStyle name="Normal 4 2 2 6 3 2" xfId="4513" xr:uid="{3C535D30-4F3D-46CB-AFA7-72D4C11D4890}"/>
    <cellStyle name="Normal 4 2 2 6 3 2 2" xfId="9285" xr:uid="{9A792B1F-E3F2-44F4-BC2C-B5A5BE9CC4A8}"/>
    <cellStyle name="Normal 4 2 2 6 3 2 2 2" xfId="29266" xr:uid="{8CF39A1A-A244-4345-BA53-8293D37B0FDB}"/>
    <cellStyle name="Normal 4 2 2 6 3 2 2 3" xfId="19665" xr:uid="{2A9B5CC3-3017-488E-97D0-098DAD78554D}"/>
    <cellStyle name="Normal 4 2 2 6 3 2 3" xfId="12118" xr:uid="{1A834563-6AB8-48AC-BECC-0CB2AF0093DD}"/>
    <cellStyle name="Normal 4 2 2 6 3 2 3 2" xfId="22498" xr:uid="{7C83541A-4FC0-4BB7-82C5-06FE99E97000}"/>
    <cellStyle name="Normal 4 2 2 6 3 2 4" xfId="24962" xr:uid="{F3290EC6-C128-4396-83B4-C190E6F07075}"/>
    <cellStyle name="Normal 4 2 2 6 3 2 5" xfId="16832" xr:uid="{2607B29E-3790-41F8-B887-50EC8B36D73A}"/>
    <cellStyle name="Normal 4 2 2 6 3 3" xfId="5241" xr:uid="{90D8FC7C-E81B-4DA4-BA7F-0935FFDDE95B}"/>
    <cellStyle name="Normal 4 2 2 6 3 3 2" xfId="26822" xr:uid="{4FF99E2A-6C61-4C03-ACCE-44D4D0A6E67D}"/>
    <cellStyle name="Normal 4 2 2 6 3 3 3" xfId="27486" xr:uid="{2C8E640E-2B5A-4837-A3E7-41231A33D013}"/>
    <cellStyle name="Normal 4 2 2 6 3 3 4" xfId="14539" xr:uid="{AE953FB9-649F-4C31-9347-AD2DA4997FA0}"/>
    <cellStyle name="Normal 4 2 2 6 3 4" xfId="6992" xr:uid="{3C5B5C16-8376-49F8-B0CB-5AB1F34D0DFB}"/>
    <cellStyle name="Normal 4 2 2 6 3 4 2" xfId="27285" xr:uid="{3980CFEC-2FE6-4C5C-BED4-9B7570AFD8E2}"/>
    <cellStyle name="Normal 4 2 2 6 3 4 3" xfId="27272" xr:uid="{862D206E-6C31-4D59-A121-52856B57CFD7}"/>
    <cellStyle name="Normal 4 2 2 6 3 4 4" xfId="17372" xr:uid="{550094BF-19E4-4FD0-8B2B-5979CB7F0FF3}"/>
    <cellStyle name="Normal 4 2 2 6 3 5" xfId="9825" xr:uid="{CEB9C7F4-F0A1-4722-B955-5F2C1D176CBB}"/>
    <cellStyle name="Normal 4 2 2 6 3 5 2" xfId="29416" xr:uid="{26618566-766D-4872-8583-5618A3E842C7}"/>
    <cellStyle name="Normal 4 2 2 6 3 5 3" xfId="20205" xr:uid="{B3B95895-399D-4E1D-BF34-EA2962EEC19E}"/>
    <cellStyle name="Normal 4 2 2 6 3 6" xfId="24230" xr:uid="{514BFD68-60B8-4E2A-BEBA-EB6872B3289A}"/>
    <cellStyle name="Normal 4 2 2 6 3 7" xfId="13853" xr:uid="{5C8A8026-B8CF-48C7-B291-F159243D9733}"/>
    <cellStyle name="Normal 4 2 2 6 4" xfId="938" xr:uid="{00000000-0005-0000-0000-00005C050000}"/>
    <cellStyle name="Normal 4 2 2 6 4 2" xfId="5242" xr:uid="{8B7500D1-1045-40FB-A876-21499B7F35D7}"/>
    <cellStyle name="Normal 4 2 2 6 4 2 2" xfId="23326" xr:uid="{9F3982A5-F9A4-42BF-94FD-1144EC865199}"/>
    <cellStyle name="Normal 4 2 2 6 4 2 3" xfId="26270" xr:uid="{0A351F3D-29E9-459A-BE2F-2BDA2C34C3E0}"/>
    <cellStyle name="Normal 4 2 2 6 4 2 4" xfId="14540" xr:uid="{E29ABD2C-8DF0-401D-B148-402D0B0DBC6B}"/>
    <cellStyle name="Normal 4 2 2 6 4 3" xfId="6993" xr:uid="{4F566D0D-B754-4C10-8F65-41EB9DAD07DA}"/>
    <cellStyle name="Normal 4 2 2 6 4 3 2" xfId="27219" xr:uid="{A972ADBB-CA94-4267-9428-02104DFCED14}"/>
    <cellStyle name="Normal 4 2 2 6 4 3 3" xfId="17373" xr:uid="{F7CBC127-F930-4B83-8A23-AF06F29B60B2}"/>
    <cellStyle name="Normal 4 2 2 6 4 4" xfId="9826" xr:uid="{EA920DFB-FD30-4FB8-BCE4-997A3CE84931}"/>
    <cellStyle name="Normal 4 2 2 6 4 4 2" xfId="20206" xr:uid="{FAE1C70A-5106-450B-8D57-D90B25E4D0FB}"/>
    <cellStyle name="Normal 4 2 2 6 4 5" xfId="23582" xr:uid="{ECD4C5CC-E49D-4568-8896-C362906263EC}"/>
    <cellStyle name="Normal 4 2 2 6 4 6" xfId="13443" xr:uid="{6CB2BAB9-19E6-4059-BDB0-2427D88FA990}"/>
    <cellStyle name="Normal 4 2 2 6 5" xfId="2577" xr:uid="{00000000-0005-0000-0000-00009B050000}"/>
    <cellStyle name="Normal 4 2 2 6 5 2" xfId="5842" xr:uid="{BB13DED3-5EA3-43B9-963D-8ACB59D162CF}"/>
    <cellStyle name="Normal 4 2 2 6 5 2 2" xfId="26839" xr:uid="{437FD476-A855-46B3-934E-248641D8A05B}"/>
    <cellStyle name="Normal 4 2 2 6 5 2 3" xfId="15249" xr:uid="{693E8A13-DBC6-4777-94D9-DF3033BB3255}"/>
    <cellStyle name="Normal 4 2 2 6 5 3" xfId="7702" xr:uid="{D062841D-12D1-4B74-8218-F4536D4677E6}"/>
    <cellStyle name="Normal 4 2 2 6 5 3 2" xfId="18082" xr:uid="{F8220E91-E151-48CE-B448-569CB90D494F}"/>
    <cellStyle name="Normal 4 2 2 6 5 4" xfId="10535" xr:uid="{DD7E7BC7-C813-4AA2-801A-51231DD1A7A6}"/>
    <cellStyle name="Normal 4 2 2 6 5 4 2" xfId="20915" xr:uid="{16A8D1CD-5EC0-4376-BDD5-9CC83AA89412}"/>
    <cellStyle name="Normal 4 2 2 6 5 5" xfId="24970" xr:uid="{6D93BF68-17F3-41CB-9DDA-E8C0E8DEE6BD}"/>
    <cellStyle name="Normal 4 2 2 6 5 6" xfId="12965" xr:uid="{1B54A201-D8DB-4CA1-9906-E4EF9C822C61}"/>
    <cellStyle name="Normal 4 2 2 6 6" xfId="2353" xr:uid="{00000000-0005-0000-0000-000095050000}"/>
    <cellStyle name="Normal 4 2 2 6 6 2" xfId="7480" xr:uid="{FAEF91AF-9211-4435-A837-B87E36160B8C}"/>
    <cellStyle name="Normal 4 2 2 6 6 2 2" xfId="26930" xr:uid="{5B19A4BC-3F78-4EE6-8F92-C8895AE3E6EA}"/>
    <cellStyle name="Normal 4 2 2 6 6 2 3" xfId="17860" xr:uid="{5525B37D-CB38-447D-85B6-6EE5E847F0DC}"/>
    <cellStyle name="Normal 4 2 2 6 6 3" xfId="10313" xr:uid="{DA2AEF52-F208-4F89-A091-302F21486427}"/>
    <cellStyle name="Normal 4 2 2 6 6 3 2" xfId="20693" xr:uid="{B4B6196F-62E2-4FDD-996A-245C9E1D4C98}"/>
    <cellStyle name="Normal 4 2 2 6 6 4" xfId="23031" xr:uid="{09ED6ABB-BDED-4F80-B8BB-8E7246681CA1}"/>
    <cellStyle name="Normal 4 2 2 6 6 5" xfId="15027" xr:uid="{C22F411D-7C67-4A71-B13B-8EE2229526A0}"/>
    <cellStyle name="Normal 4 2 2 6 7" xfId="3974" xr:uid="{3C44D71E-0ED7-4B64-B21F-FB171EDB30F8}"/>
    <cellStyle name="Normal 4 2 2 6 7 2" xfId="8798" xr:uid="{CDB8CAFA-399C-4118-97FE-5516055D49DA}"/>
    <cellStyle name="Normal 4 2 2 6 7 2 2" xfId="19178" xr:uid="{285168F4-5223-4535-A0CE-271C75819637}"/>
    <cellStyle name="Normal 4 2 2 6 7 3" xfId="11631" xr:uid="{A488E30D-91C2-44D5-AB3E-7785E8398C46}"/>
    <cellStyle name="Normal 4 2 2 6 7 3 2" xfId="22011" xr:uid="{F707871D-780D-4C95-B221-B241EF4E1839}"/>
    <cellStyle name="Normal 4 2 2 6 7 4" xfId="27575" xr:uid="{36575FDE-8F80-4BA2-AC5B-6CB7E45CBDEC}"/>
    <cellStyle name="Normal 4 2 2 6 7 5" xfId="16345" xr:uid="{AFC830DC-84AB-4ED2-BEE4-C2ADF3452D36}"/>
    <cellStyle name="Normal 4 2 2 6 8" xfId="5238" xr:uid="{5BDB20EC-E8E3-44DF-84B7-9AFAC17D679F}"/>
    <cellStyle name="Normal 4 2 2 6 8 2" xfId="14536" xr:uid="{7843AA79-BD79-4A07-84FF-0BAB2ADCF180}"/>
    <cellStyle name="Normal 4 2 2 6 9" xfId="6989" xr:uid="{7A743304-F793-4464-8858-A840A2C99EAD}"/>
    <cellStyle name="Normal 4 2 2 6 9 2" xfId="17369" xr:uid="{2C470E94-78DF-49F4-ADD7-DE0028853463}"/>
    <cellStyle name="Normal 4 2 2 7" xfId="939" xr:uid="{00000000-0005-0000-0000-00005D050000}"/>
    <cellStyle name="Normal 4 2 2 7 10" xfId="12588" xr:uid="{F487EBE3-2457-4BE7-A555-B738C8F4B1CC}"/>
    <cellStyle name="Normal 4 2 2 7 2" xfId="940" xr:uid="{00000000-0005-0000-0000-00005E050000}"/>
    <cellStyle name="Normal 4 2 2 7 2 2" xfId="2928" xr:uid="{00000000-0005-0000-0000-00009E050000}"/>
    <cellStyle name="Normal 4 2 2 7 2 2 2" xfId="6108" xr:uid="{57C0A4CB-A731-4894-954B-67C4835C67DD}"/>
    <cellStyle name="Normal 4 2 2 7 2 2 2 2" xfId="28550" xr:uid="{00EB9B60-60AE-47DF-87FC-A929CF3ECBC9}"/>
    <cellStyle name="Normal 4 2 2 7 2 2 2 3" xfId="28559" xr:uid="{0D04EC90-A42A-42BA-BEC8-C572A8A71233}"/>
    <cellStyle name="Normal 4 2 2 7 2 2 2 4" xfId="15586" xr:uid="{989D8687-E2BC-414E-B06B-B1EEA33901DE}"/>
    <cellStyle name="Normal 4 2 2 7 2 2 3" xfId="8039" xr:uid="{E11D03F5-4B64-441A-B3A8-AF846F4FD19D}"/>
    <cellStyle name="Normal 4 2 2 7 2 2 3 2" xfId="28545" xr:uid="{B1383DD4-151F-44B8-845C-866CCE70ABA6}"/>
    <cellStyle name="Normal 4 2 2 7 2 2 3 3" xfId="18419" xr:uid="{0D9E908E-557F-4CB0-8D4D-439C683CD112}"/>
    <cellStyle name="Normal 4 2 2 7 2 2 4" xfId="10872" xr:uid="{CD1F0151-0780-4C32-A907-04B6AC3F91C0}"/>
    <cellStyle name="Normal 4 2 2 7 2 2 4 2" xfId="21252" xr:uid="{E173457F-7059-4390-9D22-FBD5B29E91A9}"/>
    <cellStyle name="Normal 4 2 2 7 2 2 5" xfId="24334" xr:uid="{9B020136-7BA9-4ECA-901B-0B93B9691C85}"/>
    <cellStyle name="Normal 4 2 2 7 2 2 6" xfId="13444" xr:uid="{CB385DE0-E6B5-435B-8AB0-FC43CF144F09}"/>
    <cellStyle name="Normal 4 2 2 7 2 3" xfId="5244" xr:uid="{D04BEBCB-D9B3-46E7-9F67-2B62050C65D8}"/>
    <cellStyle name="Normal 4 2 2 7 2 3 2" xfId="22814" xr:uid="{6EC1EBB6-14EB-46B1-B179-3A987D46FA48}"/>
    <cellStyle name="Normal 4 2 2 7 2 3 3" xfId="27002" xr:uid="{BABBEF22-2173-49D7-B125-D2184A702964}"/>
    <cellStyle name="Normal 4 2 2 7 2 3 4" xfId="14542" xr:uid="{BD1DD18D-ADD1-4FCB-9B93-1322F539C844}"/>
    <cellStyle name="Normal 4 2 2 7 2 4" xfId="6995" xr:uid="{86F6412A-F37C-4495-A69A-3EA4E32F3A34}"/>
    <cellStyle name="Normal 4 2 2 7 2 4 2" xfId="26234" xr:uid="{FEE8BE2B-87B2-4DAA-9A76-C334EC6AE9DB}"/>
    <cellStyle name="Normal 4 2 2 7 2 4 3" xfId="28378" xr:uid="{EA9DC767-E875-4F33-9676-DFF1AE133D23}"/>
    <cellStyle name="Normal 4 2 2 7 2 4 4" xfId="17375" xr:uid="{DFCFE355-5189-466F-8882-4EDE43DCB1DD}"/>
    <cellStyle name="Normal 4 2 2 7 2 5" xfId="9828" xr:uid="{7F2563CD-AD6A-483B-8E73-61E5882B47DA}"/>
    <cellStyle name="Normal 4 2 2 7 2 5 2" xfId="29417" xr:uid="{441BBF49-982E-411F-A346-AEDD884F8C83}"/>
    <cellStyle name="Normal 4 2 2 7 2 5 3" xfId="20208" xr:uid="{7AB1868C-4F40-4E23-939E-075A2BBFBB20}"/>
    <cellStyle name="Normal 4 2 2 7 2 6" xfId="25431" xr:uid="{31D5A380-4290-46FB-957A-611FB36B4545}"/>
    <cellStyle name="Normal 4 2 2 7 2 7" xfId="12746" xr:uid="{22704B4E-8FE0-49EF-A78F-8EA5E20E7E73}"/>
    <cellStyle name="Normal 4 2 2 7 3" xfId="941" xr:uid="{00000000-0005-0000-0000-00005F050000}"/>
    <cellStyle name="Normal 4 2 2 7 3 2" xfId="5245" xr:uid="{B40BB902-CB0E-40C3-A0CD-B7F27874C6B2}"/>
    <cellStyle name="Normal 4 2 2 7 3 2 2" xfId="27668" xr:uid="{17E9F41F-C4CD-4EDE-ABF5-8174F052771D}"/>
    <cellStyle name="Normal 4 2 2 7 3 2 3" xfId="27516" xr:uid="{FD804A08-F8CC-4A4A-A913-C66336A6B8B3}"/>
    <cellStyle name="Normal 4 2 2 7 3 2 4" xfId="14543" xr:uid="{DBF67581-FF04-4376-8D32-9033CD4C85DC}"/>
    <cellStyle name="Normal 4 2 2 7 3 3" xfId="6996" xr:uid="{43D0183A-0402-46DC-A9A6-746377F5DC85}"/>
    <cellStyle name="Normal 4 2 2 7 3 3 2" xfId="27612" xr:uid="{877A84E7-BEAE-42D5-98EC-569717F4AA35}"/>
    <cellStyle name="Normal 4 2 2 7 3 3 3" xfId="27754" xr:uid="{1AA65364-8454-410A-83E3-AA9DDBDD96C7}"/>
    <cellStyle name="Normal 4 2 2 7 3 3 4" xfId="17376" xr:uid="{BBDB9507-B01F-4BEC-AB97-141A5F057185}"/>
    <cellStyle name="Normal 4 2 2 7 3 4" xfId="9829" xr:uid="{CB5FE095-E508-4487-95A1-4C0A4FB94C21}"/>
    <cellStyle name="Normal 4 2 2 7 3 4 2" xfId="29418" xr:uid="{F8ED6E61-114B-4280-81CA-949C17B9017D}"/>
    <cellStyle name="Normal 4 2 2 7 3 4 3" xfId="20209" xr:uid="{F73018EA-2BD9-4911-861A-F3E27C3C8E03}"/>
    <cellStyle name="Normal 4 2 2 7 3 5" xfId="22780" xr:uid="{3C1090F0-CECB-4396-8D62-6EE60CEF2CBA}"/>
    <cellStyle name="Normal 4 2 2 7 3 6" xfId="13221" xr:uid="{F238A0EC-F728-491D-AB52-3CBDDEEC0F2B}"/>
    <cellStyle name="Normal 4 2 2 7 4" xfId="2354" xr:uid="{00000000-0005-0000-0000-00009C050000}"/>
    <cellStyle name="Normal 4 2 2 7 4 2" xfId="7481" xr:uid="{AF381B43-6F28-42FB-ADF6-39881F3664B6}"/>
    <cellStyle name="Normal 4 2 2 7 4 2 2" xfId="27340" xr:uid="{4C124964-6D75-43BD-87A3-DB5968AB63FC}"/>
    <cellStyle name="Normal 4 2 2 7 4 2 3" xfId="17861" xr:uid="{1AA920BF-D970-4DB5-96D4-82BE17E020E1}"/>
    <cellStyle name="Normal 4 2 2 7 4 3" xfId="10314" xr:uid="{17223411-B143-474A-9153-83094A1A8D56}"/>
    <cellStyle name="Normal 4 2 2 7 4 3 2" xfId="20694" xr:uid="{578AB773-C1CD-4F3D-AAA2-422DB0737571}"/>
    <cellStyle name="Normal 4 2 2 7 4 4" xfId="24350" xr:uid="{3E4651B1-E0F7-4322-977E-C1E96A9EB270}"/>
    <cellStyle name="Normal 4 2 2 7 4 5" xfId="15028" xr:uid="{C73873C5-A60C-4636-A163-84B1757B618D}"/>
    <cellStyle name="Normal 4 2 2 7 5" xfId="3975" xr:uid="{934EA604-89F8-4E07-B3A6-51317F9C39B3}"/>
    <cellStyle name="Normal 4 2 2 7 5 2" xfId="8799" xr:uid="{E97C1750-D686-46D2-90C1-4907475BF21F}"/>
    <cellStyle name="Normal 4 2 2 7 5 2 2" xfId="28985" xr:uid="{16F49C96-6BD1-419D-918F-631C11AFE1DC}"/>
    <cellStyle name="Normal 4 2 2 7 5 2 3" xfId="19179" xr:uid="{911759E1-9787-40A1-8AE4-7B1622E8E587}"/>
    <cellStyle name="Normal 4 2 2 7 5 3" xfId="11632" xr:uid="{3CEC2403-4157-40CA-9E59-0F5F1916D13A}"/>
    <cellStyle name="Normal 4 2 2 7 5 3 2" xfId="22012" xr:uid="{A5C5B410-8379-4663-B995-C71596118E97}"/>
    <cellStyle name="Normal 4 2 2 7 5 4" xfId="22971" xr:uid="{4BDC54B1-DED7-41CA-BED8-E15591FD4457}"/>
    <cellStyle name="Normal 4 2 2 7 5 5" xfId="16346" xr:uid="{2A1BC78A-509C-4FA4-9AE8-1B2CDACF40D9}"/>
    <cellStyle name="Normal 4 2 2 7 6" xfId="5243" xr:uid="{258B6F67-E5EF-4F01-8939-97492B16C45F}"/>
    <cellStyle name="Normal 4 2 2 7 6 2" xfId="27171" xr:uid="{4124BC3B-E978-4BFE-B8F2-6D9FFD167813}"/>
    <cellStyle name="Normal 4 2 2 7 6 3" xfId="28733" xr:uid="{58230EF1-BA5D-4231-AA59-4E83E22C59CC}"/>
    <cellStyle name="Normal 4 2 2 7 6 4" xfId="14541" xr:uid="{F4F19B9C-E86A-4A6A-B6B4-A7727EA94E00}"/>
    <cellStyle name="Normal 4 2 2 7 7" xfId="6994" xr:uid="{AA130C79-5346-4DC8-A7EA-6C1A6065897D}"/>
    <cellStyle name="Normal 4 2 2 7 7 2" xfId="26939" xr:uid="{612954AE-D8B5-49B2-89B9-2B002DFA3236}"/>
    <cellStyle name="Normal 4 2 2 7 7 3" xfId="17374" xr:uid="{A97E16E6-D345-4653-842F-738BB3BAE9E2}"/>
    <cellStyle name="Normal 4 2 2 7 8" xfId="9827" xr:uid="{184DB9DC-A051-4499-9310-FBC8AE4FAFAB}"/>
    <cellStyle name="Normal 4 2 2 7 8 2" xfId="20207" xr:uid="{0D6BC51B-4DDB-4E0B-AD2F-F96D6CB6D943}"/>
    <cellStyle name="Normal 4 2 2 7 9" xfId="23191" xr:uid="{188E0066-9312-4677-B353-400A1C65B06B}"/>
    <cellStyle name="Normal 4 2 2 8" xfId="942" xr:uid="{00000000-0005-0000-0000-000060050000}"/>
    <cellStyle name="Normal 4 2 2 8 10" xfId="12589" xr:uid="{B079923D-5E20-4831-A1EE-294B4200D102}"/>
    <cellStyle name="Normal 4 2 2 8 2" xfId="943" xr:uid="{00000000-0005-0000-0000-000061050000}"/>
    <cellStyle name="Normal 4 2 2 8 2 2" xfId="2929" xr:uid="{00000000-0005-0000-0000-0000A2050000}"/>
    <cellStyle name="Normal 4 2 2 8 2 2 2" xfId="6109" xr:uid="{09581792-6878-4251-A402-1BF73B90A971}"/>
    <cellStyle name="Normal 4 2 2 8 2 2 2 2" xfId="27834" xr:uid="{FE74F500-C292-4503-BFFC-57F6AAF580A9}"/>
    <cellStyle name="Normal 4 2 2 8 2 2 2 3" xfId="25969" xr:uid="{1EC5700D-4A61-4448-AD6F-E00583B5722B}"/>
    <cellStyle name="Normal 4 2 2 8 2 2 2 4" xfId="15587" xr:uid="{69769A35-F4BD-42E6-B479-E5B6925471AA}"/>
    <cellStyle name="Normal 4 2 2 8 2 2 3" xfId="8040" xr:uid="{64C8C9E2-9C80-4C86-96BF-735E47896E8C}"/>
    <cellStyle name="Normal 4 2 2 8 2 2 3 2" xfId="26181" xr:uid="{C1C144FB-D2B9-41FE-823D-8E407FAFD562}"/>
    <cellStyle name="Normal 4 2 2 8 2 2 3 3" xfId="18420" xr:uid="{AB733DD3-59EB-44FD-88FE-C553D0930AAA}"/>
    <cellStyle name="Normal 4 2 2 8 2 2 4" xfId="10873" xr:uid="{2EAAE8FA-6A0E-43DF-9D0F-6BE18F13AB63}"/>
    <cellStyle name="Normal 4 2 2 8 2 2 4 2" xfId="21253" xr:uid="{18E1EACE-9DC3-4EB3-AFCB-C3BB85F96F7E}"/>
    <cellStyle name="Normal 4 2 2 8 2 2 5" xfId="22784" xr:uid="{B6D41360-5303-4439-9539-3A457D6A800A}"/>
    <cellStyle name="Normal 4 2 2 8 2 2 6" xfId="13445" xr:uid="{D0DBE192-C6E1-426F-AF69-9E13AE9C728B}"/>
    <cellStyle name="Normal 4 2 2 8 2 3" xfId="5247" xr:uid="{289C0D3D-8600-4311-B6E6-04C89FA3FACF}"/>
    <cellStyle name="Normal 4 2 2 8 2 3 2" xfId="24677" xr:uid="{30638458-4653-4069-B1A0-FAB5B964E877}"/>
    <cellStyle name="Normal 4 2 2 8 2 3 3" xfId="28553" xr:uid="{52728E3E-1CE5-4205-BB37-C736E33D8CFB}"/>
    <cellStyle name="Normal 4 2 2 8 2 3 4" xfId="14545" xr:uid="{5F5559E7-9E8E-4F3C-921F-83265B2F862F}"/>
    <cellStyle name="Normal 4 2 2 8 2 4" xfId="6998" xr:uid="{98938B21-9FC9-4129-B01A-6E0E21BDE738}"/>
    <cellStyle name="Normal 4 2 2 8 2 4 2" xfId="26484" xr:uid="{DC37F2DE-BCCF-4A97-9840-6F251271A387}"/>
    <cellStyle name="Normal 4 2 2 8 2 4 3" xfId="25853" xr:uid="{77C348A3-9279-4F9E-979F-2E574ED2C001}"/>
    <cellStyle name="Normal 4 2 2 8 2 4 4" xfId="17378" xr:uid="{E33761A8-9F00-4268-951C-63294C6FA910}"/>
    <cellStyle name="Normal 4 2 2 8 2 5" xfId="9831" xr:uid="{A5738BC8-A75D-4FBB-887B-14D7995DCF5F}"/>
    <cellStyle name="Normal 4 2 2 8 2 5 2" xfId="29419" xr:uid="{F5410C9A-1AA5-45A9-AF2D-08D2E333369C}"/>
    <cellStyle name="Normal 4 2 2 8 2 5 3" xfId="20211" xr:uid="{E4AA0D4E-B5A6-4F5A-8840-62CE0C869968}"/>
    <cellStyle name="Normal 4 2 2 8 2 6" xfId="23797" xr:uid="{00FC52DA-01F4-4867-AD5C-93D2839C800E}"/>
    <cellStyle name="Normal 4 2 2 8 2 7" xfId="12747" xr:uid="{94FB40D9-BF27-4CB1-A214-31A4E496E876}"/>
    <cellStyle name="Normal 4 2 2 8 3" xfId="944" xr:uid="{00000000-0005-0000-0000-000062050000}"/>
    <cellStyle name="Normal 4 2 2 8 3 2" xfId="5248" xr:uid="{4D9BC826-49DF-4AF2-88B9-97A48C6BF2E8}"/>
    <cellStyle name="Normal 4 2 2 8 3 2 2" xfId="28391" xr:uid="{3AC4B514-BA35-4187-9298-F5195983ED60}"/>
    <cellStyle name="Normal 4 2 2 8 3 2 3" xfId="27146" xr:uid="{DADAAF39-1753-4664-BB00-A256FBA3CE3B}"/>
    <cellStyle name="Normal 4 2 2 8 3 2 4" xfId="14546" xr:uid="{BFEDBC4C-51DC-489D-AFEF-2749A13AABAB}"/>
    <cellStyle name="Normal 4 2 2 8 3 3" xfId="6999" xr:uid="{7F52BAFA-DE2F-4D6A-BEE8-CD7532851F97}"/>
    <cellStyle name="Normal 4 2 2 8 3 3 2" xfId="26437" xr:uid="{0FDE18EF-223E-4F9E-BB32-181FFF94D91A}"/>
    <cellStyle name="Normal 4 2 2 8 3 3 3" xfId="26748" xr:uid="{B6B9B256-7109-4468-8C1C-C130722DBA2B}"/>
    <cellStyle name="Normal 4 2 2 8 3 3 4" xfId="17379" xr:uid="{2B25E608-5F2C-423F-8C80-1375E2FAA2E4}"/>
    <cellStyle name="Normal 4 2 2 8 3 4" xfId="9832" xr:uid="{08A94F09-7809-4B28-882D-1B0F769EEEBD}"/>
    <cellStyle name="Normal 4 2 2 8 3 4 2" xfId="29420" xr:uid="{F109C8A4-44EC-41D2-92AB-8AC5B9E76DF1}"/>
    <cellStyle name="Normal 4 2 2 8 3 4 3" xfId="20212" xr:uid="{C5866C1F-E534-4979-B683-7A6B8D29D865}"/>
    <cellStyle name="Normal 4 2 2 8 3 5" xfId="22904" xr:uid="{A1855F6E-7621-41E9-B405-D45D8B422CE2}"/>
    <cellStyle name="Normal 4 2 2 8 3 6" xfId="13222" xr:uid="{261B8577-FDAC-4371-A1E3-01F7881F1F22}"/>
    <cellStyle name="Normal 4 2 2 8 4" xfId="2355" xr:uid="{00000000-0005-0000-0000-0000A0050000}"/>
    <cellStyle name="Normal 4 2 2 8 4 2" xfId="7482" xr:uid="{78E28C14-4BF2-45E6-90B6-51A0B78E35A8}"/>
    <cellStyle name="Normal 4 2 2 8 4 2 2" xfId="27647" xr:uid="{5D9CE891-17CD-4AA8-87DC-A95426A137B3}"/>
    <cellStyle name="Normal 4 2 2 8 4 2 3" xfId="17862" xr:uid="{5EA0968A-AC38-4283-8C58-897FF3CD151A}"/>
    <cellStyle name="Normal 4 2 2 8 4 3" xfId="10315" xr:uid="{B156299D-1585-4445-91F5-30774E13C2E2}"/>
    <cellStyle name="Normal 4 2 2 8 4 3 2" xfId="20695" xr:uid="{F3E85103-AE30-4527-A3BE-52C908370154}"/>
    <cellStyle name="Normal 4 2 2 8 4 4" xfId="25493" xr:uid="{1CC4CB99-89F5-432B-B534-392FA34B5B4B}"/>
    <cellStyle name="Normal 4 2 2 8 4 5" xfId="15029" xr:uid="{8CB859D4-7AE7-42E7-8605-196CC4590EC4}"/>
    <cellStyle name="Normal 4 2 2 8 5" xfId="3976" xr:uid="{1CC1E78C-F7DE-4130-A584-0982B132CF8E}"/>
    <cellStyle name="Normal 4 2 2 8 5 2" xfId="8800" xr:uid="{BA955A1A-5670-4FC0-99AD-5A2856B5D440}"/>
    <cellStyle name="Normal 4 2 2 8 5 2 2" xfId="28986" xr:uid="{34079C3E-CB67-4FC5-806A-7653903E694E}"/>
    <cellStyle name="Normal 4 2 2 8 5 2 3" xfId="19180" xr:uid="{44DB25A4-5BF0-40DB-8D02-41DD4CB5D720}"/>
    <cellStyle name="Normal 4 2 2 8 5 3" xfId="11633" xr:uid="{7E0DE244-4DBA-4549-ACCF-6E1DACEE34DD}"/>
    <cellStyle name="Normal 4 2 2 8 5 3 2" xfId="22013" xr:uid="{FF8FDA02-F622-47D5-89FC-F44A0ED0CF69}"/>
    <cellStyle name="Normal 4 2 2 8 5 4" xfId="23982" xr:uid="{37E8991E-E7DC-475D-A227-1F381F3327D3}"/>
    <cellStyle name="Normal 4 2 2 8 5 5" xfId="16347" xr:uid="{2226C1CB-C3F7-4DA7-A464-EC9956605E01}"/>
    <cellStyle name="Normal 4 2 2 8 6" xfId="5246" xr:uid="{872CE609-91EB-4200-84DC-9E4CAEF16719}"/>
    <cellStyle name="Normal 4 2 2 8 6 2" xfId="26520" xr:uid="{E356F0AA-9DB5-42C0-A8A8-D027EA83DE7F}"/>
    <cellStyle name="Normal 4 2 2 8 6 3" xfId="27055" xr:uid="{A4791983-7DC8-4FC4-9115-A49572A6DAB9}"/>
    <cellStyle name="Normal 4 2 2 8 6 4" xfId="14544" xr:uid="{660A899C-A2B3-44D5-A0AE-70E3028FA2FC}"/>
    <cellStyle name="Normal 4 2 2 8 7" xfId="6997" xr:uid="{F5CE00E5-403B-4776-BAF1-667226287A9D}"/>
    <cellStyle name="Normal 4 2 2 8 7 2" xfId="28723" xr:uid="{75DAF2BA-C780-463B-B47B-59D04D56A534}"/>
    <cellStyle name="Normal 4 2 2 8 7 3" xfId="17377" xr:uid="{7BBB0A78-A78B-4E47-A061-57FD249F2CAB}"/>
    <cellStyle name="Normal 4 2 2 8 8" xfId="9830" xr:uid="{3FCAB39E-5391-4F05-990F-45A67FFFFF88}"/>
    <cellStyle name="Normal 4 2 2 8 8 2" xfId="20210" xr:uid="{605D1BF4-2DAB-48AE-AA26-C94C99E2D0C0}"/>
    <cellStyle name="Normal 4 2 2 8 9" xfId="23104" xr:uid="{FA722071-1ED3-40CD-A15E-0F1B6755E765}"/>
    <cellStyle name="Normal 4 2 2 9" xfId="945" xr:uid="{00000000-0005-0000-0000-000063050000}"/>
    <cellStyle name="Normal 4 2 2 9 10" xfId="12582" xr:uid="{DE514E55-F128-4711-B21D-61AFB7B8B980}"/>
    <cellStyle name="Normal 4 2 2 9 2" xfId="3298" xr:uid="{00000000-0005-0000-0000-0000A5050000}"/>
    <cellStyle name="Normal 4 2 2 9 2 2" xfId="6356" xr:uid="{6E4E1E2D-8A1F-4B24-9424-9540C19E367E}"/>
    <cellStyle name="Normal 4 2 2 9 2 2 2" xfId="24062" xr:uid="{45CEF859-7BCD-43A7-9DF0-135D1D6D9722}"/>
    <cellStyle name="Normal 4 2 2 9 2 2 3" xfId="26597" xr:uid="{9106F3BF-F128-4A95-B1CD-60CF1E93C852}"/>
    <cellStyle name="Normal 4 2 2 9 2 2 4" xfId="15925" xr:uid="{594B141C-1131-44FA-9644-D29B5916A6AA}"/>
    <cellStyle name="Normal 4 2 2 9 2 3" xfId="8378" xr:uid="{680DAFC1-10CF-4115-A50B-E062B27340DB}"/>
    <cellStyle name="Normal 4 2 2 9 2 3 2" xfId="27081" xr:uid="{F65F60EC-4525-406B-B346-1CC28797EB54}"/>
    <cellStyle name="Normal 4 2 2 9 2 3 3" xfId="28900" xr:uid="{A099C605-7E55-41EE-943A-37B7A9E230B0}"/>
    <cellStyle name="Normal 4 2 2 9 2 3 4" xfId="18758" xr:uid="{BE8CF6AF-34B7-4897-A3C5-ABCA19E9F174}"/>
    <cellStyle name="Normal 4 2 2 9 2 4" xfId="11211" xr:uid="{4A039120-EAC4-4732-B509-DF19BC2B8961}"/>
    <cellStyle name="Normal 4 2 2 9 2 4 2" xfId="29480" xr:uid="{3EECB917-46C5-426D-B71C-9CAD5E36E357}"/>
    <cellStyle name="Normal 4 2 2 9 2 4 3" xfId="21591" xr:uid="{043FC9C7-426D-49F9-9931-347D933E02D0}"/>
    <cellStyle name="Normal 4 2 2 9 2 5" xfId="23211" xr:uid="{935A0560-C5B2-4465-8504-275C632C1F9F}"/>
    <cellStyle name="Normal 4 2 2 9 2 6" xfId="13854" xr:uid="{F186F80C-532F-4235-A090-3A81DB8588C4}"/>
    <cellStyle name="Normal 4 2 2 9 3" xfId="2761" xr:uid="{00000000-0005-0000-0000-0000A6050000}"/>
    <cellStyle name="Normal 4 2 2 9 3 2" xfId="5979" xr:uid="{2AF29E17-0413-428C-BBF0-234F517D09CF}"/>
    <cellStyle name="Normal 4 2 2 9 3 2 2" xfId="26728" xr:uid="{CBD8DB94-08B9-4486-9B8A-70ABEDF9C196}"/>
    <cellStyle name="Normal 4 2 2 9 3 2 3" xfId="15432" xr:uid="{58F35442-55F3-4803-AFFB-C5B9DA17A21B}"/>
    <cellStyle name="Normal 4 2 2 9 3 3" xfId="7885" xr:uid="{AD2FD54C-B7B0-483B-84C4-9315D79E4958}"/>
    <cellStyle name="Normal 4 2 2 9 3 3 2" xfId="18265" xr:uid="{8E6CD3BB-045E-4361-A340-E92C1684F0E3}"/>
    <cellStyle name="Normal 4 2 2 9 3 4" xfId="10718" xr:uid="{22042846-8DA7-4EFF-AF99-F515EC8385E3}"/>
    <cellStyle name="Normal 4 2 2 9 3 4 2" xfId="21098" xr:uid="{B4348F17-6C32-4A25-BAB2-9572A3923888}"/>
    <cellStyle name="Normal 4 2 2 9 3 5" xfId="24451" xr:uid="{5593175C-5566-4DF7-A66F-443ED8A91F7A}"/>
    <cellStyle name="Normal 4 2 2 9 3 6" xfId="13209" xr:uid="{D542F37B-7C2B-405F-B27E-0A0D239496E8}"/>
    <cellStyle name="Normal 4 2 2 9 4" xfId="2348" xr:uid="{00000000-0005-0000-0000-0000A4050000}"/>
    <cellStyle name="Normal 4 2 2 9 4 2" xfId="7475" xr:uid="{8319465A-71C1-44B2-86C2-66BC9E2147B4}"/>
    <cellStyle name="Normal 4 2 2 9 4 2 2" xfId="28678" xr:uid="{FC39BD23-F123-4A99-81DC-DB5D583C8804}"/>
    <cellStyle name="Normal 4 2 2 9 4 2 3" xfId="17855" xr:uid="{DD2E3797-C5E2-486C-9C3E-C72BADED4EAE}"/>
    <cellStyle name="Normal 4 2 2 9 4 3" xfId="10308" xr:uid="{2202193C-5B0D-41BD-BF6A-D20065EA68DF}"/>
    <cellStyle name="Normal 4 2 2 9 4 3 2" xfId="20688" xr:uid="{E46D9796-DE38-44E1-B95E-34EA2AC7FE65}"/>
    <cellStyle name="Normal 4 2 2 9 4 4" xfId="23961" xr:uid="{E211FAC1-22F6-4376-BF8E-9B6235C4893B}"/>
    <cellStyle name="Normal 4 2 2 9 4 5" xfId="15022" xr:uid="{84A360AA-ACC9-47BE-A916-17EADE44D08D}"/>
    <cellStyle name="Normal 4 2 2 9 5" xfId="3857" xr:uid="{0DFD9279-66F4-49BF-8ABE-BC45BE9D3279}"/>
    <cellStyle name="Normal 4 2 2 9 5 2" xfId="8689" xr:uid="{22B78481-BFA1-4D5C-BE0A-88DA74F04189}"/>
    <cellStyle name="Normal 4 2 2 9 5 2 2" xfId="19069" xr:uid="{D855CF00-E479-4DC7-A6F1-A54F0034438A}"/>
    <cellStyle name="Normal 4 2 2 9 5 3" xfId="11522" xr:uid="{84137D52-6A9A-45E9-822B-5688EA979476}"/>
    <cellStyle name="Normal 4 2 2 9 5 3 2" xfId="21902" xr:uid="{57BCF616-2B4E-42BA-BADD-ED4A680DF9F5}"/>
    <cellStyle name="Normal 4 2 2 9 5 4" xfId="26842" xr:uid="{3833537E-321F-4F08-8CD8-D4323549DA52}"/>
    <cellStyle name="Normal 4 2 2 9 5 5" xfId="16236" xr:uid="{7AD6093B-7B22-41CD-B28E-14C576F4FB21}"/>
    <cellStyle name="Normal 4 2 2 9 6" xfId="5249" xr:uid="{5F5B01DA-BF19-4D3F-9F37-461CE1DBE838}"/>
    <cellStyle name="Normal 4 2 2 9 6 2" xfId="14547" xr:uid="{CD01CB4D-BD54-4DA9-A0D7-6B36D8D57A7B}"/>
    <cellStyle name="Normal 4 2 2 9 7" xfId="7000" xr:uid="{0CE4F7C6-4118-43BE-A668-888ED1884BDB}"/>
    <cellStyle name="Normal 4 2 2 9 7 2" xfId="17380" xr:uid="{75471894-3CE6-4529-BE28-CAA3D6503453}"/>
    <cellStyle name="Normal 4 2 2 9 8" xfId="9833" xr:uid="{E0C65649-4008-44CA-BB86-D5E7ACF05731}"/>
    <cellStyle name="Normal 4 2 2 9 8 2" xfId="20213" xr:uid="{C03B357F-14E5-4DE0-BF16-B52EACF1B891}"/>
    <cellStyle name="Normal 4 2 2 9 9" xfId="24587" xr:uid="{B8116788-610A-4EF1-98E6-02B0A43EF3E3}"/>
    <cellStyle name="Normal 4 2 20" xfId="24904" xr:uid="{7CC5CC8E-A63E-44A8-9265-588E7557C3B6}"/>
    <cellStyle name="Normal 4 2 21" xfId="12389" xr:uid="{DF718B35-7351-4E69-B0D4-B23D8E6301EC}"/>
    <cellStyle name="Normal 4 2 3" xfId="946" xr:uid="{00000000-0005-0000-0000-000064050000}"/>
    <cellStyle name="Normal 4 2 3 10" xfId="5250" xr:uid="{2BD7E16D-467E-4203-BADC-0CC44CE1E35D}"/>
    <cellStyle name="Normal 4 2 3 10 2" xfId="14548" xr:uid="{7E3E2729-B3B9-497B-9C2D-2A6EA9BCF7EF}"/>
    <cellStyle name="Normal 4 2 3 11" xfId="7001" xr:uid="{0F8E82CF-DA38-44A7-9BAB-8EAF0FCC0A4D}"/>
    <cellStyle name="Normal 4 2 3 11 2" xfId="17381" xr:uid="{DE1D59A2-929D-42C0-BC66-443196226E3C}"/>
    <cellStyle name="Normal 4 2 3 12" xfId="9834" xr:uid="{9EED1AAC-1B2A-4562-ACE5-EE2F4E445031}"/>
    <cellStyle name="Normal 4 2 3 12 2" xfId="20214" xr:uid="{5B5515BB-C269-49F4-B6E4-B5A0733E303D}"/>
    <cellStyle name="Normal 4 2 3 13" xfId="24782" xr:uid="{A50685D2-0C11-46DF-A4A3-25F902E1626C}"/>
    <cellStyle name="Normal 4 2 3 14" xfId="12409" xr:uid="{B9A8D04E-3872-4C08-963B-4B8410F1CD3C}"/>
    <cellStyle name="Normal 4 2 3 2" xfId="947" xr:uid="{00000000-0005-0000-0000-000065050000}"/>
    <cellStyle name="Normal 4 2 3 2 10" xfId="7002" xr:uid="{F478E16C-4463-449F-9221-67C12BABAE90}"/>
    <cellStyle name="Normal 4 2 3 2 10 2" xfId="17382" xr:uid="{C78D9F6F-5C52-48CF-B7AA-8014ADBBEB0A}"/>
    <cellStyle name="Normal 4 2 3 2 11" xfId="9835" xr:uid="{E70F5F20-0996-46D8-B0A2-42AC2D61A96F}"/>
    <cellStyle name="Normal 4 2 3 2 11 2" xfId="20215" xr:uid="{2C568235-566C-418C-BCE9-C55DC896AC01}"/>
    <cellStyle name="Normal 4 2 3 2 12" xfId="25209" xr:uid="{50186835-642E-4C8F-BE3D-DA803AC18C20}"/>
    <cellStyle name="Normal 4 2 3 2 13" xfId="12469" xr:uid="{2BC600A7-7EE7-4979-8C49-A434A72939B8}"/>
    <cellStyle name="Normal 4 2 3 2 2" xfId="948" xr:uid="{00000000-0005-0000-0000-000066050000}"/>
    <cellStyle name="Normal 4 2 3 2 2 10" xfId="9836" xr:uid="{01B031BC-6941-4B26-920C-332DEB14A125}"/>
    <cellStyle name="Normal 4 2 3 2 2 10 2" xfId="20216" xr:uid="{2C21B5A5-C225-4DEB-AA3B-DADBCFFE6C9F}"/>
    <cellStyle name="Normal 4 2 3 2 2 11" xfId="23489" xr:uid="{29759637-3DD4-4B69-9EB4-0B6F77170251}"/>
    <cellStyle name="Normal 4 2 3 2 2 12" xfId="12591" xr:uid="{882EF21D-6320-4356-B7D3-F83F9DD7C4F1}"/>
    <cellStyle name="Normal 4 2 3 2 2 2" xfId="2772" xr:uid="{00000000-0005-0000-0000-0000AA050000}"/>
    <cellStyle name="Normal 4 2 3 2 2 2 2" xfId="3300" xr:uid="{00000000-0005-0000-0000-0000AB050000}"/>
    <cellStyle name="Normal 4 2 3 2 2 2 2 2" xfId="6358" xr:uid="{89C8923C-17D9-4D31-A862-C14CE5CDE0D1}"/>
    <cellStyle name="Normal 4 2 3 2 2 2 2 2 2" xfId="27086" xr:uid="{9413C2A7-B792-46C6-B470-36EAB6526A64}"/>
    <cellStyle name="Normal 4 2 3 2 2 2 2 2 3" xfId="27367" xr:uid="{8D83968A-3E50-434B-8AD6-D9FDCBC984C3}"/>
    <cellStyle name="Normal 4 2 3 2 2 2 2 2 4" xfId="15927" xr:uid="{C58D3C4E-58B5-4615-BF7F-AB772A204B50}"/>
    <cellStyle name="Normal 4 2 3 2 2 2 2 3" xfId="8380" xr:uid="{E7C5AB54-797F-4A79-9674-94828B119DB3}"/>
    <cellStyle name="Normal 4 2 3 2 2 2 2 3 2" xfId="28901" xr:uid="{6831838B-07E0-47FC-8E04-3542DE05B01C}"/>
    <cellStyle name="Normal 4 2 3 2 2 2 2 3 3" xfId="18760" xr:uid="{CF0DDA58-F101-49AE-B8A9-46CB315448F3}"/>
    <cellStyle name="Normal 4 2 3 2 2 2 2 4" xfId="11213" xr:uid="{68A94025-047D-46F7-A5BA-D75DB98B96E7}"/>
    <cellStyle name="Normal 4 2 3 2 2 2 2 4 2" xfId="21593" xr:uid="{2C15B6F5-4265-4456-9222-C45B17C039E0}"/>
    <cellStyle name="Normal 4 2 3 2 2 2 2 5" xfId="24683" xr:uid="{C5E5FD7D-6ABB-4102-91D2-EC65BB6FFFD7}"/>
    <cellStyle name="Normal 4 2 3 2 2 2 2 6" xfId="13856" xr:uid="{5C226E65-CF46-4114-8E35-A29BF53894EB}"/>
    <cellStyle name="Normal 4 2 3 2 2 2 3" xfId="4328" xr:uid="{27964B00-F2D5-4596-8451-9BDBD56C8BA5}"/>
    <cellStyle name="Normal 4 2 3 2 2 2 3 2" xfId="9100" xr:uid="{331C5B4E-823D-40A5-9607-5D646183B846}"/>
    <cellStyle name="Normal 4 2 3 2 2 2 3 2 2" xfId="29143" xr:uid="{8B4C61EA-15E4-415C-B554-8D03E2FA2398}"/>
    <cellStyle name="Normal 4 2 3 2 2 2 3 2 3" xfId="19480" xr:uid="{A90DAA79-9986-42C1-AF04-803FAF98A659}"/>
    <cellStyle name="Normal 4 2 3 2 2 2 3 3" xfId="11933" xr:uid="{6AB7CE6B-BE9F-4E5F-9313-B4981AD8D99C}"/>
    <cellStyle name="Normal 4 2 3 2 2 2 3 3 2" xfId="22313" xr:uid="{2D89B00A-FC2B-4D78-9F4A-7403D079C90C}"/>
    <cellStyle name="Normal 4 2 3 2 2 2 3 4" xfId="24017" xr:uid="{0E925F37-F8D0-4034-9A48-975C7D9B5AC4}"/>
    <cellStyle name="Normal 4 2 3 2 2 2 3 5" xfId="16647" xr:uid="{6741DDB6-C341-459C-97DE-702DF4E29657}"/>
    <cellStyle name="Normal 4 2 3 2 2 2 4" xfId="5990" xr:uid="{2C18F543-E27B-44AB-AA06-5A23FBB080E9}"/>
    <cellStyle name="Normal 4 2 3 2 2 2 4 2" xfId="26944" xr:uid="{C72013DD-CCEE-42D1-B77D-D0BB95452F1E}"/>
    <cellStyle name="Normal 4 2 3 2 2 2 4 3" xfId="15443" xr:uid="{0172374D-8479-418D-A352-D52BDF8306D6}"/>
    <cellStyle name="Normal 4 2 3 2 2 2 5" xfId="7896" xr:uid="{BD4BBE6C-17C2-4BAD-9B37-8819241E2577}"/>
    <cellStyle name="Normal 4 2 3 2 2 2 5 2" xfId="18276" xr:uid="{C8293643-2729-45A0-BD7A-83B397918AA0}"/>
    <cellStyle name="Normal 4 2 3 2 2 2 6" xfId="10729" xr:uid="{D6A86BD5-84AE-4B43-BFB3-076C681E8B27}"/>
    <cellStyle name="Normal 4 2 3 2 2 2 6 2" xfId="21109" xr:uid="{75728E5D-5DA3-4043-B9D4-F03ABC5DC432}"/>
    <cellStyle name="Normal 4 2 3 2 2 2 7" xfId="25031" xr:uid="{4321F765-EAF6-481E-A724-328A23CA2969}"/>
    <cellStyle name="Normal 4 2 3 2 2 2 8" xfId="13225" xr:uid="{7904ED2D-EE61-4575-9F4B-C331B77A69FA}"/>
    <cellStyle name="Normal 4 2 3 2 2 3" xfId="3301" xr:uid="{00000000-0005-0000-0000-0000AC050000}"/>
    <cellStyle name="Normal 4 2 3 2 2 3 2" xfId="4514" xr:uid="{6D50011B-C532-44D6-B43D-E87F903FA790}"/>
    <cellStyle name="Normal 4 2 3 2 2 3 2 2" xfId="9286" xr:uid="{8D03004E-54FE-42EA-BBF9-DAC429B21F80}"/>
    <cellStyle name="Normal 4 2 3 2 2 3 2 2 2" xfId="29267" xr:uid="{C3570ED0-8F16-4676-A172-7EB71B59F115}"/>
    <cellStyle name="Normal 4 2 3 2 2 3 2 2 3" xfId="19666" xr:uid="{C83973C4-CA0B-4189-BF9C-4B2DF2D97896}"/>
    <cellStyle name="Normal 4 2 3 2 2 3 2 3" xfId="12119" xr:uid="{B45241BD-47E5-41DD-8F19-D2A2C33AA965}"/>
    <cellStyle name="Normal 4 2 3 2 2 3 2 3 2" xfId="22499" xr:uid="{00B22D51-F239-41D7-93A6-EDFBDBCA48CE}"/>
    <cellStyle name="Normal 4 2 3 2 2 3 2 4" xfId="27015" xr:uid="{ACAC9304-7BC3-4B7A-B5D3-8DDDC874B00D}"/>
    <cellStyle name="Normal 4 2 3 2 2 3 2 5" xfId="16833" xr:uid="{0A25D8D4-2ACB-40B7-9679-7ADBBFEE6610}"/>
    <cellStyle name="Normal 4 2 3 2 2 3 3" xfId="6359" xr:uid="{31E8356A-95F4-4A6F-8EA7-687AD58AFD19}"/>
    <cellStyle name="Normal 4 2 3 2 2 3 3 2" xfId="28320" xr:uid="{636BBC61-C6A5-426B-9BD5-D5F6145FE51D}"/>
    <cellStyle name="Normal 4 2 3 2 2 3 3 3" xfId="15928" xr:uid="{C1A5858E-96D1-4ADF-AFED-1104CA10BD0D}"/>
    <cellStyle name="Normal 4 2 3 2 2 3 4" xfId="8381" xr:uid="{F588F986-11CF-4770-8E5C-3AAFFD6146FC}"/>
    <cellStyle name="Normal 4 2 3 2 2 3 4 2" xfId="18761" xr:uid="{877D9809-B8DD-4D96-BDBB-73B4F76E6343}"/>
    <cellStyle name="Normal 4 2 3 2 2 3 5" xfId="11214" xr:uid="{6C284A0A-0DC0-41B9-AFD7-BB3873B1608C}"/>
    <cellStyle name="Normal 4 2 3 2 2 3 5 2" xfId="21594" xr:uid="{1EB8083D-F766-404A-9589-599184D0F8A6}"/>
    <cellStyle name="Normal 4 2 3 2 2 3 6" xfId="22988" xr:uid="{ABF29836-2AA1-48B7-A366-FE398257733C}"/>
    <cellStyle name="Normal 4 2 3 2 2 3 7" xfId="13857" xr:uid="{37BD2BD6-6E1C-4EA9-821F-99B055D3BA2A}"/>
    <cellStyle name="Normal 4 2 3 2 2 4" xfId="3299" xr:uid="{00000000-0005-0000-0000-0000AD050000}"/>
    <cellStyle name="Normal 4 2 3 2 2 4 2" xfId="6357" xr:uid="{C1E464F8-AD39-4D30-9CFC-7E54408ACAD2}"/>
    <cellStyle name="Normal 4 2 3 2 2 4 2 2" xfId="28147" xr:uid="{895B60BC-4B23-490E-8F89-B62CD9351C4B}"/>
    <cellStyle name="Normal 4 2 3 2 2 4 2 3" xfId="15926" xr:uid="{C3F78B7A-B76F-42F1-A0C8-740D407FEDCB}"/>
    <cellStyle name="Normal 4 2 3 2 2 4 3" xfId="8379" xr:uid="{6FA2E360-57D4-424A-A42E-97DB80382D28}"/>
    <cellStyle name="Normal 4 2 3 2 2 4 3 2" xfId="18759" xr:uid="{8E534455-B4D4-4109-80B2-D739C51C212E}"/>
    <cellStyle name="Normal 4 2 3 2 2 4 4" xfId="11212" xr:uid="{30F27D84-F851-40B0-9D8D-BA613509A3E2}"/>
    <cellStyle name="Normal 4 2 3 2 2 4 4 2" xfId="21592" xr:uid="{6FD68503-E85E-4487-AB1B-B7DF3D8B2CA8}"/>
    <cellStyle name="Normal 4 2 3 2 2 4 5" xfId="24493" xr:uid="{9398B8F6-1C04-4B30-BFD4-86091FC23EB6}"/>
    <cellStyle name="Normal 4 2 3 2 2 4 6" xfId="13855" xr:uid="{AFA105AB-BB52-4C3D-BD2F-99B293002E2D}"/>
    <cellStyle name="Normal 4 2 3 2 2 5" xfId="2645" xr:uid="{00000000-0005-0000-0000-0000AE050000}"/>
    <cellStyle name="Normal 4 2 3 2 2 5 2" xfId="5907" xr:uid="{A3FC01D2-D45A-456E-9AC5-41FF7184AB71}"/>
    <cellStyle name="Normal 4 2 3 2 2 5 2 2" xfId="28290" xr:uid="{168AFBF8-E05A-463D-9143-C9F6C7EEC90D}"/>
    <cellStyle name="Normal 4 2 3 2 2 5 2 3" xfId="15317" xr:uid="{7017F6D0-2B0F-410C-AF05-2E7D82D05083}"/>
    <cellStyle name="Normal 4 2 3 2 2 5 3" xfId="7770" xr:uid="{EC396275-686B-4429-B869-F947FD668551}"/>
    <cellStyle name="Normal 4 2 3 2 2 5 3 2" xfId="18150" xr:uid="{5805ACAA-2B3B-4747-8109-FA18F1B78B4F}"/>
    <cellStyle name="Normal 4 2 3 2 2 5 4" xfId="10603" xr:uid="{5520C602-4FB1-4F6C-980B-28E47F4C9F0D}"/>
    <cellStyle name="Normal 4 2 3 2 2 5 4 2" xfId="20983" xr:uid="{64D02580-9128-44F4-8D2A-A1D7F5788E88}"/>
    <cellStyle name="Normal 4 2 3 2 2 5 5" xfId="24693" xr:uid="{E8B465D9-82D9-4919-811F-327B99579B46}"/>
    <cellStyle name="Normal 4 2 3 2 2 5 6" xfId="13034" xr:uid="{AA6CA743-EE39-466F-B850-6BC8A8B217C6}"/>
    <cellStyle name="Normal 4 2 3 2 2 6" xfId="2357" xr:uid="{00000000-0005-0000-0000-0000A9050000}"/>
    <cellStyle name="Normal 4 2 3 2 2 6 2" xfId="7484" xr:uid="{140F805A-541E-43C4-951D-18A360B72EC2}"/>
    <cellStyle name="Normal 4 2 3 2 2 6 2 2" xfId="17864" xr:uid="{6B0A4DE7-4013-4690-A577-A913A2F03A51}"/>
    <cellStyle name="Normal 4 2 3 2 2 6 3" xfId="10317" xr:uid="{1A9B45D9-F693-4EDD-A7FC-60EABD2FDB3F}"/>
    <cellStyle name="Normal 4 2 3 2 2 6 3 2" xfId="20697" xr:uid="{B208B857-17A3-4C04-A607-D312BE9DF30A}"/>
    <cellStyle name="Normal 4 2 3 2 2 6 4" xfId="24043" xr:uid="{24AB5370-DA9D-4625-959B-D5A0319939BC}"/>
    <cellStyle name="Normal 4 2 3 2 2 6 5" xfId="15031" xr:uid="{E66AFB57-8F73-4358-A693-4779C3AE1A89}"/>
    <cellStyle name="Normal 4 2 3 2 2 7" xfId="3894" xr:uid="{201BE687-BFB5-471C-A6BF-20D48642CE65}"/>
    <cellStyle name="Normal 4 2 3 2 2 7 2" xfId="8726" xr:uid="{6B7A5A98-A6EE-4599-91CD-E248789F73D3}"/>
    <cellStyle name="Normal 4 2 3 2 2 7 2 2" xfId="19106" xr:uid="{28446D4C-D83B-4EF5-99AE-7D201A018481}"/>
    <cellStyle name="Normal 4 2 3 2 2 7 3" xfId="11559" xr:uid="{5E360618-2024-470E-8639-5E6E01524EF8}"/>
    <cellStyle name="Normal 4 2 3 2 2 7 3 2" xfId="21939" xr:uid="{38436333-B084-437E-89B5-61DA0343ED2B}"/>
    <cellStyle name="Normal 4 2 3 2 2 7 4" xfId="16273" xr:uid="{E4A4DB8E-6B8E-494C-B7EE-57E61DD45AFC}"/>
    <cellStyle name="Normal 4 2 3 2 2 8" xfId="5252" xr:uid="{A0D37A58-A5CE-4436-A5BA-AA581978EEF0}"/>
    <cellStyle name="Normal 4 2 3 2 2 8 2" xfId="14550" xr:uid="{E92DD833-C60D-4522-B768-1B23C313C5C1}"/>
    <cellStyle name="Normal 4 2 3 2 2 9" xfId="7003" xr:uid="{A1A12B1C-79E2-4292-A8DF-9E447994414D}"/>
    <cellStyle name="Normal 4 2 3 2 2 9 2" xfId="17383" xr:uid="{08055018-930A-4323-A1B6-7CA228461C3D}"/>
    <cellStyle name="Normal 4 2 3 2 3" xfId="949" xr:uid="{00000000-0005-0000-0000-000067050000}"/>
    <cellStyle name="Normal 4 2 3 2 3 2" xfId="3302" xr:uid="{00000000-0005-0000-0000-0000B0050000}"/>
    <cellStyle name="Normal 4 2 3 2 3 2 2" xfId="6360" xr:uid="{1DC87285-0E28-413E-8C88-23F2F54535AE}"/>
    <cellStyle name="Normal 4 2 3 2 3 2 2 2" xfId="28333" xr:uid="{F131C03A-78F1-4AA3-803E-095AC8C2BCE5}"/>
    <cellStyle name="Normal 4 2 3 2 3 2 2 3" xfId="28339" xr:uid="{F15967C9-914A-40B1-AE8D-3A04A5D89435}"/>
    <cellStyle name="Normal 4 2 3 2 3 2 2 4" xfId="15929" xr:uid="{A0E735FF-EF44-431E-8F4A-5BEA4BBE314F}"/>
    <cellStyle name="Normal 4 2 3 2 3 2 3" xfId="8382" xr:uid="{0D16436B-43B1-4701-AE20-562C8D2723FA}"/>
    <cellStyle name="Normal 4 2 3 2 3 2 3 2" xfId="28902" xr:uid="{DC4F5CF2-0BCB-475F-8754-C18E7002E24E}"/>
    <cellStyle name="Normal 4 2 3 2 3 2 3 3" xfId="18762" xr:uid="{EB8A1894-2ECB-4438-B172-0D5CC3623BCE}"/>
    <cellStyle name="Normal 4 2 3 2 3 2 4" xfId="11215" xr:uid="{8AA50733-FEA7-44DA-A0D2-249F1802EE85}"/>
    <cellStyle name="Normal 4 2 3 2 3 2 4 2" xfId="21595" xr:uid="{AD49165A-94CF-4684-A9E8-62561DFC9419}"/>
    <cellStyle name="Normal 4 2 3 2 3 2 5" xfId="22869" xr:uid="{002A3DE3-8149-4791-9736-8E2B5599730A}"/>
    <cellStyle name="Normal 4 2 3 2 3 2 6" xfId="13858" xr:uid="{58D514D3-D6F4-41FF-B495-C30AA68E8D35}"/>
    <cellStyle name="Normal 4 2 3 2 3 3" xfId="2771" xr:uid="{00000000-0005-0000-0000-0000B1050000}"/>
    <cellStyle name="Normal 4 2 3 2 3 3 2" xfId="5989" xr:uid="{8EDC80F3-BB18-4116-839C-24DC107942DB}"/>
    <cellStyle name="Normal 4 2 3 2 3 3 2 2" xfId="26260" xr:uid="{867E8E3F-0666-4250-8DB7-7B567C4BCF8A}"/>
    <cellStyle name="Normal 4 2 3 2 3 3 2 3" xfId="15442" xr:uid="{51B34A18-73E8-4CC0-8B49-CCB35097E2D7}"/>
    <cellStyle name="Normal 4 2 3 2 3 3 3" xfId="7895" xr:uid="{56C41649-7049-4178-8B09-EA4F8628B3FF}"/>
    <cellStyle name="Normal 4 2 3 2 3 3 3 2" xfId="18275" xr:uid="{73B3F451-57B1-4100-BC37-6E7BF8770B14}"/>
    <cellStyle name="Normal 4 2 3 2 3 3 4" xfId="10728" xr:uid="{9E0578E9-AC8C-442E-8BBD-318D8230F97F}"/>
    <cellStyle name="Normal 4 2 3 2 3 3 4 2" xfId="21108" xr:uid="{A455727F-EC3B-477D-AA65-D9F9B6D3A6D7}"/>
    <cellStyle name="Normal 4 2 3 2 3 3 5" xfId="23975" xr:uid="{71D7DFB1-FD17-45FC-9DAF-7EEBC8A1FDF0}"/>
    <cellStyle name="Normal 4 2 3 2 3 3 6" xfId="13224" xr:uid="{0125291F-2C52-47D9-B6FF-93F5D4843EBA}"/>
    <cellStyle name="Normal 4 2 3 2 3 4" xfId="4185" xr:uid="{1DEFBAE0-A0A3-432C-A9F0-42580848E4E3}"/>
    <cellStyle name="Normal 4 2 3 2 3 4 2" xfId="8957" xr:uid="{2CE25E94-B24F-47E3-B36F-915FC78AF815}"/>
    <cellStyle name="Normal 4 2 3 2 3 4 2 2" xfId="29045" xr:uid="{56B3A386-38B6-4496-A9F5-076351356B47}"/>
    <cellStyle name="Normal 4 2 3 2 3 4 2 3" xfId="19337" xr:uid="{52C3D09E-D789-46D0-AF42-8DADEA265E27}"/>
    <cellStyle name="Normal 4 2 3 2 3 4 3" xfId="11790" xr:uid="{E4AA35A6-6AA7-4362-9E90-6C2936F3F133}"/>
    <cellStyle name="Normal 4 2 3 2 3 4 3 2" xfId="22170" xr:uid="{EF60385F-7448-4608-871D-B3FFAF694B51}"/>
    <cellStyle name="Normal 4 2 3 2 3 4 4" xfId="24948" xr:uid="{A4C522DF-B142-4EDE-8BF4-D44C81DAD4B8}"/>
    <cellStyle name="Normal 4 2 3 2 3 4 5" xfId="16504" xr:uid="{66085C31-CC84-4EB7-AB8A-120650E692A0}"/>
    <cellStyle name="Normal 4 2 3 2 3 5" xfId="5253" xr:uid="{9CEF59E5-F63B-43F6-8764-B25EF6C72324}"/>
    <cellStyle name="Normal 4 2 3 2 3 5 2" xfId="26861" xr:uid="{D0D7369A-B1F8-49C2-BF13-4CE12D00315A}"/>
    <cellStyle name="Normal 4 2 3 2 3 5 3" xfId="14551" xr:uid="{407CB54E-EC64-446F-8A2E-79F52CB746A4}"/>
    <cellStyle name="Normal 4 2 3 2 3 6" xfId="7004" xr:uid="{D036AE8A-60CC-4471-B10D-D2D5F097C2E2}"/>
    <cellStyle name="Normal 4 2 3 2 3 6 2" xfId="17384" xr:uid="{312546B7-C2EE-4F4D-9E26-9827A40EDFC1}"/>
    <cellStyle name="Normal 4 2 3 2 3 7" xfId="9837" xr:uid="{9E5AA68B-6EF3-4A19-B637-4A7F39B6DD8A}"/>
    <cellStyle name="Normal 4 2 3 2 3 7 2" xfId="20217" xr:uid="{BF15622C-D1C2-4A1D-913D-74CA0331F1F5}"/>
    <cellStyle name="Normal 4 2 3 2 3 8" xfId="25280" xr:uid="{D1F3FED7-DA20-4543-9147-972C7FD1A832}"/>
    <cellStyle name="Normal 4 2 3 2 3 9" xfId="12749" xr:uid="{A7A86424-DB42-45CE-9B3C-4830D0D72C9E}"/>
    <cellStyle name="Normal 4 2 3 2 4" xfId="3303" xr:uid="{00000000-0005-0000-0000-0000B2050000}"/>
    <cellStyle name="Normal 4 2 3 2 4 2" xfId="4515" xr:uid="{CC245521-A2AC-4403-9DBB-2B958F5DD097}"/>
    <cellStyle name="Normal 4 2 3 2 4 2 2" xfId="9287" xr:uid="{08FDC34A-6A5C-4A47-8F82-5B4324C8952A}"/>
    <cellStyle name="Normal 4 2 3 2 4 2 2 2" xfId="29268" xr:uid="{F55B0AE7-0F44-4986-B904-EB5A6313EDFA}"/>
    <cellStyle name="Normal 4 2 3 2 4 2 2 3" xfId="19667" xr:uid="{D7C76DF2-C637-432C-A52F-A79C20205DCE}"/>
    <cellStyle name="Normal 4 2 3 2 4 2 3" xfId="12120" xr:uid="{C904939E-AA7A-4366-B7AE-0EC5A39F67DE}"/>
    <cellStyle name="Normal 4 2 3 2 4 2 3 2" xfId="22500" xr:uid="{E01C7A6A-D51A-41E0-9D6A-16388F585402}"/>
    <cellStyle name="Normal 4 2 3 2 4 2 4" xfId="23345" xr:uid="{8BD4559B-4551-4936-92B9-C1B49A254CE3}"/>
    <cellStyle name="Normal 4 2 3 2 4 2 5" xfId="16834" xr:uid="{A66A5541-0154-492A-A1DF-3DEB613431E2}"/>
    <cellStyle name="Normal 4 2 3 2 4 3" xfId="6361" xr:uid="{EFA12493-F5FD-40B4-922B-403F198A4304}"/>
    <cellStyle name="Normal 4 2 3 2 4 3 2" xfId="26370" xr:uid="{6821BBD7-193D-49E1-A55A-C90B2C39E0B1}"/>
    <cellStyle name="Normal 4 2 3 2 4 3 3" xfId="15930" xr:uid="{1225C357-DC62-4259-90D6-E17258668A84}"/>
    <cellStyle name="Normal 4 2 3 2 4 4" xfId="8383" xr:uid="{C8CC2FE3-0278-4EBA-A280-6ECBA6B8B0A2}"/>
    <cellStyle name="Normal 4 2 3 2 4 4 2" xfId="18763" xr:uid="{B3567CBE-B310-4F26-A778-B9771B386D27}"/>
    <cellStyle name="Normal 4 2 3 2 4 5" xfId="11216" xr:uid="{1BB41705-20E0-409C-BD64-ABB46268D385}"/>
    <cellStyle name="Normal 4 2 3 2 4 5 2" xfId="21596" xr:uid="{BDFBD6A6-3646-4816-935F-631C49FCFD95}"/>
    <cellStyle name="Normal 4 2 3 2 4 6" xfId="24825" xr:uid="{AE3AA3E4-9541-4B09-9F86-C5D934D3E664}"/>
    <cellStyle name="Normal 4 2 3 2 4 7" xfId="13859" xr:uid="{72206FC7-0B96-4509-889B-0E5EF82238B5}"/>
    <cellStyle name="Normal 4 2 3 2 5" xfId="2931" xr:uid="{00000000-0005-0000-0000-0000B3050000}"/>
    <cellStyle name="Normal 4 2 3 2 5 2" xfId="6111" xr:uid="{EF13CB29-EC77-4A1D-88AE-CAE52F2FC3B3}"/>
    <cellStyle name="Normal 4 2 3 2 5 2 2" xfId="28660" xr:uid="{7FDDA227-0F7C-4717-8083-31E3C4B59D6B}"/>
    <cellStyle name="Normal 4 2 3 2 5 2 3" xfId="27365" xr:uid="{F83B9E79-4EF2-4F17-8A88-6CB3A0D6F5C5}"/>
    <cellStyle name="Normal 4 2 3 2 5 2 4" xfId="15589" xr:uid="{53CFB214-7340-4827-9A6F-BDE0BF13CBB9}"/>
    <cellStyle name="Normal 4 2 3 2 5 3" xfId="8042" xr:uid="{347405AE-F7E2-4DD0-BA1B-F9A73032B4C7}"/>
    <cellStyle name="Normal 4 2 3 2 5 3 2" xfId="28305" xr:uid="{75F39DE5-DF17-4FE6-AF6E-915A60CB5CC9}"/>
    <cellStyle name="Normal 4 2 3 2 5 3 3" xfId="18422" xr:uid="{1FFD5126-76AE-472E-A6C8-2CD846D10A2E}"/>
    <cellStyle name="Normal 4 2 3 2 5 4" xfId="10875" xr:uid="{A21240A8-3425-459D-AF7A-C9D596F96081}"/>
    <cellStyle name="Normal 4 2 3 2 5 4 2" xfId="21255" xr:uid="{0B0B6316-5ECB-4927-A0F0-F4C72259B9D7}"/>
    <cellStyle name="Normal 4 2 3 2 5 5" xfId="24257" xr:uid="{B62637BC-DF2E-4927-89BE-19F4E21E80B3}"/>
    <cellStyle name="Normal 4 2 3 2 5 6" xfId="13447" xr:uid="{00C74991-E7D3-4282-85AC-90BD2FEBBDC3}"/>
    <cellStyle name="Normal 4 2 3 2 6" xfId="2543" xr:uid="{00000000-0005-0000-0000-0000B4050000}"/>
    <cellStyle name="Normal 4 2 3 2 6 2" xfId="5815" xr:uid="{293E0C98-CA98-4DC3-95C7-2B18B15748A0}"/>
    <cellStyle name="Normal 4 2 3 2 6 2 2" xfId="26773" xr:uid="{9A034F82-9F94-4ECB-859C-CEA7A0663522}"/>
    <cellStyle name="Normal 4 2 3 2 6 2 3" xfId="15215" xr:uid="{8760C568-CBB1-4F6B-93C2-E327735E125D}"/>
    <cellStyle name="Normal 4 2 3 2 6 3" xfId="7668" xr:uid="{ECD6D6BF-7F36-4DC7-9056-51D43448CFF4}"/>
    <cellStyle name="Normal 4 2 3 2 6 3 2" xfId="18048" xr:uid="{EDC4F534-B97F-4705-BBC8-F6DFD30BAFE9}"/>
    <cellStyle name="Normal 4 2 3 2 6 4" xfId="10501" xr:uid="{B8CB40EC-3BE5-425D-B580-8F666E98AC96}"/>
    <cellStyle name="Normal 4 2 3 2 6 4 2" xfId="20881" xr:uid="{FE33DD13-8CD9-453C-9183-1343E8CB61AB}"/>
    <cellStyle name="Normal 4 2 3 2 6 5" xfId="22677" xr:uid="{EB2771FF-83DB-4BE8-A70D-8195FE8EBA09}"/>
    <cellStyle name="Normal 4 2 3 2 6 6" xfId="12931" xr:uid="{D8998256-A5DA-4B45-ADDC-1254E901F31A}"/>
    <cellStyle name="Normal 4 2 3 2 7" xfId="2237" xr:uid="{00000000-0005-0000-0000-0000A8050000}"/>
    <cellStyle name="Normal 4 2 3 2 7 2" xfId="7364" xr:uid="{8972484A-F219-462A-B65C-E92E4BCE5B24}"/>
    <cellStyle name="Normal 4 2 3 2 7 2 2" xfId="17744" xr:uid="{5400C91C-C59A-4A59-BFAE-AD35B9953A4B}"/>
    <cellStyle name="Normal 4 2 3 2 7 3" xfId="10197" xr:uid="{1834C5A4-DF54-4ACD-B293-AA63E8F7B8A8}"/>
    <cellStyle name="Normal 4 2 3 2 7 3 2" xfId="20577" xr:uid="{4EFD0C23-D13F-4498-9E25-5DFA90E608A0}"/>
    <cellStyle name="Normal 4 2 3 2 7 4" xfId="25078" xr:uid="{2AC24674-5A1C-4C89-9E80-72D1B23C7B66}"/>
    <cellStyle name="Normal 4 2 3 2 7 5" xfId="14911" xr:uid="{D54D9855-96DB-4DFE-9369-CBFBE4A30470}"/>
    <cellStyle name="Normal 4 2 3 2 8" xfId="3978" xr:uid="{46C4FFC8-6B57-4E1D-9AB5-47E04C856F6C}"/>
    <cellStyle name="Normal 4 2 3 2 8 2" xfId="8802" xr:uid="{4249F5BD-5F3F-4FD7-9E7A-C74EFE76F35D}"/>
    <cellStyle name="Normal 4 2 3 2 8 2 2" xfId="19182" xr:uid="{BAF09C08-6348-4832-B716-BB9E0DEEF79D}"/>
    <cellStyle name="Normal 4 2 3 2 8 3" xfId="11635" xr:uid="{CF34461F-5565-4C10-9587-05B8EA19FE1E}"/>
    <cellStyle name="Normal 4 2 3 2 8 3 2" xfId="22015" xr:uid="{20FCD6BC-C0B5-4954-B835-407699632997}"/>
    <cellStyle name="Normal 4 2 3 2 8 4" xfId="16349" xr:uid="{16C5E8BC-4143-47D9-9547-8053EA412692}"/>
    <cellStyle name="Normal 4 2 3 2 9" xfId="5251" xr:uid="{C4DC83C7-5871-4468-8486-F18B902F0D8C}"/>
    <cellStyle name="Normal 4 2 3 2 9 2" xfId="14549" xr:uid="{06E05F03-E05C-4EE0-B763-08078DB2805A}"/>
    <cellStyle name="Normal 4 2 3 3" xfId="950" xr:uid="{00000000-0005-0000-0000-000068050000}"/>
    <cellStyle name="Normal 4 2 3 3 10" xfId="9838" xr:uid="{25EC58C3-493E-406E-9427-BDB78C0B423E}"/>
    <cellStyle name="Normal 4 2 3 3 10 2" xfId="20218" xr:uid="{58AA0474-729E-4792-A811-73D61CB923D0}"/>
    <cellStyle name="Normal 4 2 3 3 11" xfId="24419" xr:uid="{E5DA6052-0696-452F-B06B-5C15C8DF8469}"/>
    <cellStyle name="Normal 4 2 3 3 12" xfId="12590" xr:uid="{3473E772-2AF7-46BA-A18B-3FBEDCDF24EE}"/>
    <cellStyle name="Normal 4 2 3 3 2" xfId="2773" xr:uid="{00000000-0005-0000-0000-0000B6050000}"/>
    <cellStyle name="Normal 4 2 3 3 2 2" xfId="3305" xr:uid="{00000000-0005-0000-0000-0000B7050000}"/>
    <cellStyle name="Normal 4 2 3 3 2 2 2" xfId="6363" xr:uid="{1CD81F59-7311-4C80-8F59-FA3959D45C6D}"/>
    <cellStyle name="Normal 4 2 3 3 2 2 2 2" xfId="26837" xr:uid="{729D81C3-FBFE-4689-A24D-F8590F273366}"/>
    <cellStyle name="Normal 4 2 3 3 2 2 2 3" xfId="26511" xr:uid="{A3A5386B-1A73-44F3-83F4-93626DC275F4}"/>
    <cellStyle name="Normal 4 2 3 3 2 2 2 4" xfId="15932" xr:uid="{00B7F0D6-92A1-4ED3-92F7-88BA358D614F}"/>
    <cellStyle name="Normal 4 2 3 3 2 2 3" xfId="8385" xr:uid="{748B9053-2A21-47A1-984C-38961D1872F4}"/>
    <cellStyle name="Normal 4 2 3 3 2 2 3 2" xfId="28903" xr:uid="{5852EDAE-9229-44E9-9A01-E6402EBC8D99}"/>
    <cellStyle name="Normal 4 2 3 3 2 2 3 3" xfId="18765" xr:uid="{27E3F9E4-1B75-4C4B-AA8D-3A9730581E47}"/>
    <cellStyle name="Normal 4 2 3 3 2 2 4" xfId="11218" xr:uid="{EA7DAFF5-A74A-426B-8108-9FB71F75132A}"/>
    <cellStyle name="Normal 4 2 3 3 2 2 4 2" xfId="21598" xr:uid="{7EDEEF2A-3542-4197-8FD6-9FA4B3BC94A7}"/>
    <cellStyle name="Normal 4 2 3 3 2 2 5" xfId="24425" xr:uid="{621059D3-C646-4807-9D3C-53A7E5B31D1B}"/>
    <cellStyle name="Normal 4 2 3 3 2 2 6" xfId="13861" xr:uid="{CEAF4B72-FBA7-454E-8D40-FD66885426E4}"/>
    <cellStyle name="Normal 4 2 3 3 2 3" xfId="4329" xr:uid="{05CAFDE6-C50A-4589-AD93-6071FC671BE7}"/>
    <cellStyle name="Normal 4 2 3 3 2 3 2" xfId="9101" xr:uid="{53504C1E-5403-49B7-885A-7F774A86E723}"/>
    <cellStyle name="Normal 4 2 3 3 2 3 2 2" xfId="29144" xr:uid="{221F318D-85CC-436E-B3FC-9C23CB56A426}"/>
    <cellStyle name="Normal 4 2 3 3 2 3 2 3" xfId="19481" xr:uid="{7AA7ABA4-CF2E-4DC2-9BFB-C7D2BBBE2E34}"/>
    <cellStyle name="Normal 4 2 3 3 2 3 3" xfId="11934" xr:uid="{855938AF-DA06-4CBF-8344-B869F971499C}"/>
    <cellStyle name="Normal 4 2 3 3 2 3 3 2" xfId="22314" xr:uid="{DCE2DCA2-3880-4FDD-A21B-992878DB8C8C}"/>
    <cellStyle name="Normal 4 2 3 3 2 3 4" xfId="24630" xr:uid="{31BFE68F-5225-47AC-B413-6F9B1FA70CB6}"/>
    <cellStyle name="Normal 4 2 3 3 2 3 5" xfId="16648" xr:uid="{C8E3014B-3479-4810-A4B6-11EFC4FC6373}"/>
    <cellStyle name="Normal 4 2 3 3 2 4" xfId="5991" xr:uid="{4A083A20-F2B9-4B42-9C6C-2B5F9C35C786}"/>
    <cellStyle name="Normal 4 2 3 3 2 4 2" xfId="28529" xr:uid="{6509E96D-230F-4003-8AFF-B9FDDB608DA4}"/>
    <cellStyle name="Normal 4 2 3 3 2 4 3" xfId="15444" xr:uid="{6C00E0FF-7983-403D-ADDB-8492E9A85854}"/>
    <cellStyle name="Normal 4 2 3 3 2 5" xfId="7897" xr:uid="{FA3EA1E6-DF14-446C-8C6A-7F6484382840}"/>
    <cellStyle name="Normal 4 2 3 3 2 5 2" xfId="18277" xr:uid="{C88802F8-DB09-441A-8344-7FFE42018A16}"/>
    <cellStyle name="Normal 4 2 3 3 2 6" xfId="10730" xr:uid="{D226724E-27D9-46CA-8390-7EF0A1056DF1}"/>
    <cellStyle name="Normal 4 2 3 3 2 6 2" xfId="21110" xr:uid="{D4B45722-41BB-4EB2-87B5-9BF3F3D98ADA}"/>
    <cellStyle name="Normal 4 2 3 3 2 7" xfId="23777" xr:uid="{72E4F31F-6C76-4827-B67C-DE9FFF561400}"/>
    <cellStyle name="Normal 4 2 3 3 2 8" xfId="13226" xr:uid="{10621F8B-1202-4589-B35D-FC72626CA259}"/>
    <cellStyle name="Normal 4 2 3 3 3" xfId="3306" xr:uid="{00000000-0005-0000-0000-0000B8050000}"/>
    <cellStyle name="Normal 4 2 3 3 3 2" xfId="4516" xr:uid="{6A4DCA90-A371-4656-9F2C-A2BDC2A6E07E}"/>
    <cellStyle name="Normal 4 2 3 3 3 2 2" xfId="9288" xr:uid="{6696BC9B-BBBD-4529-A2F4-FA8F579DD210}"/>
    <cellStyle name="Normal 4 2 3 3 3 2 2 2" xfId="29269" xr:uid="{E1FBAC63-15C8-410D-A466-36AF06B1ABAB}"/>
    <cellStyle name="Normal 4 2 3 3 3 2 2 3" xfId="19668" xr:uid="{5ED27F23-74DC-4247-875C-17F5FF39ACD8}"/>
    <cellStyle name="Normal 4 2 3 3 3 2 3" xfId="12121" xr:uid="{70A5F0E8-F95E-43FC-A12A-136F0DCD80A2}"/>
    <cellStyle name="Normal 4 2 3 3 3 2 3 2" xfId="22501" xr:uid="{5C352434-C6EA-430B-BB36-DE50FA1E7877}"/>
    <cellStyle name="Normal 4 2 3 3 3 2 4" xfId="25765" xr:uid="{5D5807B8-C6E2-4DDA-8FB4-D0E1EAD322A2}"/>
    <cellStyle name="Normal 4 2 3 3 3 2 5" xfId="16835" xr:uid="{E457555B-79B1-4831-A149-E9AD6EBAD87E}"/>
    <cellStyle name="Normal 4 2 3 3 3 3" xfId="6364" xr:uid="{D742FCCB-FC4F-41F2-BB18-70C256890AC6}"/>
    <cellStyle name="Normal 4 2 3 3 3 3 2" xfId="28738" xr:uid="{FB0F97AE-4E29-46C0-9017-9E207224AAF9}"/>
    <cellStyle name="Normal 4 2 3 3 3 3 3" xfId="15933" xr:uid="{B8B4A67E-5B91-47B3-8FEB-6941B5C87163}"/>
    <cellStyle name="Normal 4 2 3 3 3 4" xfId="8386" xr:uid="{6160E50C-8FB4-4FCC-BCCC-76AAA6C492E0}"/>
    <cellStyle name="Normal 4 2 3 3 3 4 2" xfId="18766" xr:uid="{13F72318-6A94-4295-83EA-AD682ED409AB}"/>
    <cellStyle name="Normal 4 2 3 3 3 5" xfId="11219" xr:uid="{A367C1C9-3790-43E4-8419-1CC1DE1B226C}"/>
    <cellStyle name="Normal 4 2 3 3 3 5 2" xfId="21599" xr:uid="{EAA6C400-7A9E-40E3-A705-620CD434DCBF}"/>
    <cellStyle name="Normal 4 2 3 3 3 6" xfId="22745" xr:uid="{E1F60546-EC14-433B-9FDD-85E285577137}"/>
    <cellStyle name="Normal 4 2 3 3 3 7" xfId="13862" xr:uid="{D936FFB1-B32F-4448-955D-C731B03C3AE5}"/>
    <cellStyle name="Normal 4 2 3 3 4" xfId="3304" xr:uid="{00000000-0005-0000-0000-0000B9050000}"/>
    <cellStyle name="Normal 4 2 3 3 4 2" xfId="6362" xr:uid="{30C827C5-2CB7-4BC0-BFD5-76805C33FFE3}"/>
    <cellStyle name="Normal 4 2 3 3 4 2 2" xfId="26648" xr:uid="{02E9A7EC-19AB-41B7-81E7-5CC820E9A12C}"/>
    <cellStyle name="Normal 4 2 3 3 4 2 3" xfId="15931" xr:uid="{3F283C22-AD3C-4861-B3F9-958A11C50E18}"/>
    <cellStyle name="Normal 4 2 3 3 4 3" xfId="8384" xr:uid="{BA647B05-0B4A-478B-A3C2-83934F5B1711}"/>
    <cellStyle name="Normal 4 2 3 3 4 3 2" xfId="18764" xr:uid="{2DA0F929-F647-4B86-BDA4-3941F920FF48}"/>
    <cellStyle name="Normal 4 2 3 3 4 4" xfId="11217" xr:uid="{314E0CC9-533F-4CE4-90BB-D31C8E9329D9}"/>
    <cellStyle name="Normal 4 2 3 3 4 4 2" xfId="21597" xr:uid="{1EA1C35A-8471-4577-B748-62F55A1B3D00}"/>
    <cellStyle name="Normal 4 2 3 3 4 5" xfId="25457" xr:uid="{73B82462-F451-4208-880C-A1F4B204F064}"/>
    <cellStyle name="Normal 4 2 3 3 4 6" xfId="13860" xr:uid="{E7BD0201-9B39-48E2-9735-4501A70B220C}"/>
    <cellStyle name="Normal 4 2 3 3 5" xfId="2586" xr:uid="{00000000-0005-0000-0000-0000BA050000}"/>
    <cellStyle name="Normal 4 2 3 3 5 2" xfId="5851" xr:uid="{8600F437-F318-40A9-853F-30090BC6E1B0}"/>
    <cellStyle name="Normal 4 2 3 3 5 2 2" xfId="28344" xr:uid="{02921BA6-4E50-482B-9BD4-81F5B53598B8}"/>
    <cellStyle name="Normal 4 2 3 3 5 2 3" xfId="15258" xr:uid="{18221306-AFAC-4DA7-B87A-9C58515CB900}"/>
    <cellStyle name="Normal 4 2 3 3 5 3" xfId="7711" xr:uid="{5F2B10FC-B0EA-42A9-9A6A-313FFA47B160}"/>
    <cellStyle name="Normal 4 2 3 3 5 3 2" xfId="18091" xr:uid="{88A28A0F-5B43-43B2-8BDD-3EE9879C34E4}"/>
    <cellStyle name="Normal 4 2 3 3 5 4" xfId="10544" xr:uid="{A1424A49-014E-4746-A827-C11BAA5DE421}"/>
    <cellStyle name="Normal 4 2 3 3 5 4 2" xfId="20924" xr:uid="{C4B02CBA-BBA7-446F-9367-3CABF4C2E6A1}"/>
    <cellStyle name="Normal 4 2 3 3 5 5" xfId="25527" xr:uid="{283AA715-620D-45CA-8179-4D82E62BE102}"/>
    <cellStyle name="Normal 4 2 3 3 5 6" xfId="12974" xr:uid="{BA51BFBE-5042-4DFB-8D87-728311F73588}"/>
    <cellStyle name="Normal 4 2 3 3 6" xfId="2356" xr:uid="{00000000-0005-0000-0000-0000B5050000}"/>
    <cellStyle name="Normal 4 2 3 3 6 2" xfId="7483" xr:uid="{CFCE80E9-BE88-44D5-94F3-67D08275F55A}"/>
    <cellStyle name="Normal 4 2 3 3 6 2 2" xfId="17863" xr:uid="{8B93EE89-852A-4CEA-A44F-44CE7F43AFFC}"/>
    <cellStyle name="Normal 4 2 3 3 6 3" xfId="10316" xr:uid="{42D561D3-C464-42ED-B3E6-9BD5E46FBCE1}"/>
    <cellStyle name="Normal 4 2 3 3 6 3 2" xfId="20696" xr:uid="{2F9CC1EE-1342-43F7-A6F0-B696DB089CA9}"/>
    <cellStyle name="Normal 4 2 3 3 6 4" xfId="23178" xr:uid="{CF85037C-BA88-49FF-94D5-224F9ACE17E7}"/>
    <cellStyle name="Normal 4 2 3 3 6 5" xfId="15030" xr:uid="{524619C0-8F27-4B96-ADCA-377414F4603C}"/>
    <cellStyle name="Normal 4 2 3 3 7" xfId="3893" xr:uid="{9FA658B2-0CD2-44BB-93CB-908D10C28D28}"/>
    <cellStyle name="Normal 4 2 3 3 7 2" xfId="8725" xr:uid="{0027EAC9-44D8-40A9-B4C2-10D13AE413C5}"/>
    <cellStyle name="Normal 4 2 3 3 7 2 2" xfId="19105" xr:uid="{B2C7124D-EEFF-4D90-9921-5B7E5FF6CB40}"/>
    <cellStyle name="Normal 4 2 3 3 7 3" xfId="11558" xr:uid="{85C81E62-23DD-4DBB-90AF-911629682FB0}"/>
    <cellStyle name="Normal 4 2 3 3 7 3 2" xfId="21938" xr:uid="{747F3EE8-D18B-4691-AF48-12BF0211BB3A}"/>
    <cellStyle name="Normal 4 2 3 3 7 4" xfId="16272" xr:uid="{B4975713-7DDF-4D95-A163-79EEBF40DD73}"/>
    <cellStyle name="Normal 4 2 3 3 8" xfId="5254" xr:uid="{C825A153-7A6F-448C-BD12-5CD9A2172765}"/>
    <cellStyle name="Normal 4 2 3 3 8 2" xfId="14552" xr:uid="{6FF81324-D179-4090-971F-FA778C240155}"/>
    <cellStyle name="Normal 4 2 3 3 9" xfId="7005" xr:uid="{0F80BCE5-D41C-4C50-9E02-DC90E42D3A42}"/>
    <cellStyle name="Normal 4 2 3 3 9 2" xfId="17385" xr:uid="{9DB66723-671B-4FA2-82E4-F01D3F77FABC}"/>
    <cellStyle name="Normal 4 2 3 4" xfId="951" xr:uid="{00000000-0005-0000-0000-000069050000}"/>
    <cellStyle name="Normal 4 2 3 4 2" xfId="3307" xr:uid="{00000000-0005-0000-0000-0000BC050000}"/>
    <cellStyle name="Normal 4 2 3 4 2 2" xfId="6365" xr:uid="{15885116-FA71-4A90-A75B-3F076EA644CD}"/>
    <cellStyle name="Normal 4 2 3 4 2 2 2" xfId="23392" xr:uid="{66009578-905B-4570-A71A-3FD44C5C0E5C}"/>
    <cellStyle name="Normal 4 2 3 4 2 2 3" xfId="26050" xr:uid="{F3B831F5-176A-4CB0-B3CF-DF8EA10CC7D8}"/>
    <cellStyle name="Normal 4 2 3 4 2 2 4" xfId="15934" xr:uid="{2F9AD8D0-D03E-4CD9-9C68-0AC8D31E95B6}"/>
    <cellStyle name="Normal 4 2 3 4 2 3" xfId="8387" xr:uid="{7764CF8C-0268-4BB4-972C-E444BCA261A8}"/>
    <cellStyle name="Normal 4 2 3 4 2 3 2" xfId="28904" xr:uid="{D36AFA7C-32FB-4232-A06E-892CD04B86A6}"/>
    <cellStyle name="Normal 4 2 3 4 2 3 3" xfId="18767" xr:uid="{8D9D8AA9-35A1-4D8D-88E4-9F8EEDB17C57}"/>
    <cellStyle name="Normal 4 2 3 4 2 4" xfId="11220" xr:uid="{9EFA8B02-449A-49EC-A945-AD1EE6AB5C80}"/>
    <cellStyle name="Normal 4 2 3 4 2 4 2" xfId="21600" xr:uid="{EB21F535-F292-4B26-A798-028930C99D81}"/>
    <cellStyle name="Normal 4 2 3 4 2 5" xfId="23071" xr:uid="{F8FFBBA4-8152-47B0-9D71-FEA29ABDAEAE}"/>
    <cellStyle name="Normal 4 2 3 4 2 6" xfId="13863" xr:uid="{21A75129-1CE7-427E-8DF6-1A9767C2842D}"/>
    <cellStyle name="Normal 4 2 3 4 3" xfId="2770" xr:uid="{00000000-0005-0000-0000-0000BD050000}"/>
    <cellStyle name="Normal 4 2 3 4 3 2" xfId="5988" xr:uid="{E2680F38-B585-4DC0-B2C6-9A27103D3997}"/>
    <cellStyle name="Normal 4 2 3 4 3 2 2" xfId="26823" xr:uid="{18882200-BFC7-42E2-88CF-85BD31EEE036}"/>
    <cellStyle name="Normal 4 2 3 4 3 2 3" xfId="15441" xr:uid="{38C3E382-4FB3-4F4C-B2DB-ED232731AE46}"/>
    <cellStyle name="Normal 4 2 3 4 3 3" xfId="7894" xr:uid="{41E82A28-46F4-449C-BD43-86E81CD4F6E1}"/>
    <cellStyle name="Normal 4 2 3 4 3 3 2" xfId="18274" xr:uid="{781466C1-8E2B-4D70-A405-474B6799E0AE}"/>
    <cellStyle name="Normal 4 2 3 4 3 4" xfId="10727" xr:uid="{FF171E7E-21DD-4186-BFA0-C0FDC4F1D159}"/>
    <cellStyle name="Normal 4 2 3 4 3 4 2" xfId="21107" xr:uid="{A88CFF59-1E1E-4C8D-9D05-B6D999DB226E}"/>
    <cellStyle name="Normal 4 2 3 4 3 5" xfId="22891" xr:uid="{74F1C319-2A39-4A13-BD63-641BD69B3F50}"/>
    <cellStyle name="Normal 4 2 3 4 3 6" xfId="13223" xr:uid="{35154037-21B1-4EFD-9FE0-89D44781CB67}"/>
    <cellStyle name="Normal 4 2 3 4 4" xfId="4184" xr:uid="{677A8D55-C78B-4372-9CCE-17A940B9914E}"/>
    <cellStyle name="Normal 4 2 3 4 4 2" xfId="8956" xr:uid="{7E885884-59BB-4B78-B243-9D257FF8CC04}"/>
    <cellStyle name="Normal 4 2 3 4 4 2 2" xfId="29044" xr:uid="{61A6C1D5-8F16-4CC6-9D49-5014EC7A95B3}"/>
    <cellStyle name="Normal 4 2 3 4 4 2 3" xfId="19336" xr:uid="{406E4F20-38A8-478E-82AB-991C1FDD3868}"/>
    <cellStyle name="Normal 4 2 3 4 4 3" xfId="11789" xr:uid="{DA45C73A-14CB-473A-9D6C-EBAFC3F9EDD8}"/>
    <cellStyle name="Normal 4 2 3 4 4 3 2" xfId="22169" xr:uid="{0D04C51E-441E-4B20-B961-65F8017070B8}"/>
    <cellStyle name="Normal 4 2 3 4 4 4" xfId="24707" xr:uid="{2261FEC8-4A5A-4445-9FE4-C5A480F122B5}"/>
    <cellStyle name="Normal 4 2 3 4 4 5" xfId="16503" xr:uid="{214CB978-CEDA-4045-A914-8AAF6B152B01}"/>
    <cellStyle name="Normal 4 2 3 4 5" xfId="5255" xr:uid="{6B7659AE-173E-427E-80E3-F83930005EB9}"/>
    <cellStyle name="Normal 4 2 3 4 5 2" xfId="26196" xr:uid="{C4CD90A9-9AC9-4AAA-9DD5-66469D0F5C02}"/>
    <cellStyle name="Normal 4 2 3 4 5 3" xfId="14553" xr:uid="{CA229418-26F0-4924-99F4-B7745655967E}"/>
    <cellStyle name="Normal 4 2 3 4 6" xfId="7006" xr:uid="{4A190C7E-CA6F-4FDD-9C9D-9E6AF75E39F4}"/>
    <cellStyle name="Normal 4 2 3 4 6 2" xfId="17386" xr:uid="{8BCECC1B-C486-4F49-AAEA-FE27C8A84A4A}"/>
    <cellStyle name="Normal 4 2 3 4 7" xfId="9839" xr:uid="{6B4666AB-6BD3-45FE-988D-A4432552852B}"/>
    <cellStyle name="Normal 4 2 3 4 7 2" xfId="20219" xr:uid="{2AB87C0F-0D72-46BE-B503-049391DECB0B}"/>
    <cellStyle name="Normal 4 2 3 4 8" xfId="24044" xr:uid="{8496056C-5F7A-4783-BE4F-4D1CDE1E88A8}"/>
    <cellStyle name="Normal 4 2 3 4 9" xfId="12748" xr:uid="{D879B53D-03A7-421F-926A-7C7F27CFB1EB}"/>
    <cellStyle name="Normal 4 2 3 5" xfId="952" xr:uid="{00000000-0005-0000-0000-00006A050000}"/>
    <cellStyle name="Normal 4 2 3 5 2" xfId="4517" xr:uid="{4656EF47-2BD5-4483-8BFA-04B1850E55AE}"/>
    <cellStyle name="Normal 4 2 3 5 2 2" xfId="9289" xr:uid="{2B386E9D-B1B9-4E1D-BA7C-01B1EDFB051A}"/>
    <cellStyle name="Normal 4 2 3 5 2 2 2" xfId="29270" xr:uid="{A7637314-6F51-4FED-819F-042454F4C41F}"/>
    <cellStyle name="Normal 4 2 3 5 2 2 3" xfId="19669" xr:uid="{51701C86-A7D7-4F9C-9536-1B7BA0A22FD5}"/>
    <cellStyle name="Normal 4 2 3 5 2 3" xfId="12122" xr:uid="{573B4A00-59BC-47E7-B6BB-4C2F67C2A1F4}"/>
    <cellStyle name="Normal 4 2 3 5 2 3 2" xfId="22502" xr:uid="{30C8EF28-C1F2-4282-981B-CD5A597746E1}"/>
    <cellStyle name="Normal 4 2 3 5 2 4" xfId="24714" xr:uid="{2A754CB1-007A-4F5B-91B5-EED4802A381E}"/>
    <cellStyle name="Normal 4 2 3 5 2 5" xfId="16836" xr:uid="{4FF1ABBF-2E9E-42E5-8193-FC78B514B1B4}"/>
    <cellStyle name="Normal 4 2 3 5 3" xfId="5256" xr:uid="{0F54D9FF-DC19-49A4-8495-82236AB0606A}"/>
    <cellStyle name="Normal 4 2 3 5 3 2" xfId="27584" xr:uid="{525EDE61-2BC9-4F10-B427-4CE0CD04B50F}"/>
    <cellStyle name="Normal 4 2 3 5 3 3" xfId="14554" xr:uid="{35796630-1041-4014-9D5A-87EB276C3477}"/>
    <cellStyle name="Normal 4 2 3 5 4" xfId="7007" xr:uid="{8CF81234-63BF-40BF-9EA6-1CDFD899DB31}"/>
    <cellStyle name="Normal 4 2 3 5 4 2" xfId="17387" xr:uid="{BA189343-9CA4-4276-9188-1B3B861D1F3B}"/>
    <cellStyle name="Normal 4 2 3 5 5" xfId="9840" xr:uid="{1D591E55-031E-4F44-B24C-F11C9D68E9B2}"/>
    <cellStyle name="Normal 4 2 3 5 5 2" xfId="20220" xr:uid="{8E5CDEBF-5808-4D1C-90FB-14AA86F96FA6}"/>
    <cellStyle name="Normal 4 2 3 5 6" xfId="23039" xr:uid="{E2B3C8B6-91D6-4008-8B66-921D62637234}"/>
    <cellStyle name="Normal 4 2 3 5 7" xfId="13864" xr:uid="{14965001-C387-42B6-836B-8AFE06586FE5}"/>
    <cellStyle name="Normal 4 2 3 6" xfId="2930" xr:uid="{00000000-0005-0000-0000-0000BF050000}"/>
    <cellStyle name="Normal 4 2 3 6 2" xfId="6110" xr:uid="{446165BE-328B-44C8-BC15-FB79F76ED3D9}"/>
    <cellStyle name="Normal 4 2 3 6 2 2" xfId="25664" xr:uid="{83A359C9-2336-419C-AED0-B1E6C7ADE2E8}"/>
    <cellStyle name="Normal 4 2 3 6 2 3" xfId="28260" xr:uid="{B0AD0ECD-F641-4279-B08F-41B1D1038CE9}"/>
    <cellStyle name="Normal 4 2 3 6 2 4" xfId="15588" xr:uid="{0E0ED630-CABF-4DD8-ABA9-CEF30DFEA6BF}"/>
    <cellStyle name="Normal 4 2 3 6 3" xfId="8041" xr:uid="{FDEF862E-B81A-41E9-8BE9-99343B878974}"/>
    <cellStyle name="Normal 4 2 3 6 3 2" xfId="26106" xr:uid="{C978C064-4C7E-4CED-9004-622384883182}"/>
    <cellStyle name="Normal 4 2 3 6 3 3" xfId="18421" xr:uid="{D90FBCF7-0408-4492-8E8B-05AC1B94A270}"/>
    <cellStyle name="Normal 4 2 3 6 4" xfId="10874" xr:uid="{6BC091B2-B780-4BC4-A5AF-BA3A2D12F4F8}"/>
    <cellStyle name="Normal 4 2 3 6 4 2" xfId="21254" xr:uid="{05D21080-D7B8-4B54-9613-D0E1C1F22DD4}"/>
    <cellStyle name="Normal 4 2 3 6 5" xfId="24676" xr:uid="{38FC6B86-80D9-4670-960F-8730C0CFC4C4}"/>
    <cellStyle name="Normal 4 2 3 6 6" xfId="13446" xr:uid="{16A609A2-FE49-43CB-BB3E-F2262B30A475}"/>
    <cellStyle name="Normal 4 2 3 7" xfId="2483" xr:uid="{00000000-0005-0000-0000-0000C0050000}"/>
    <cellStyle name="Normal 4 2 3 7 2" xfId="5769" xr:uid="{F4A12FC9-BED2-42A5-BCFE-7B22AB063CA7}"/>
    <cellStyle name="Normal 4 2 3 7 2 2" xfId="28122" xr:uid="{2E024300-D0E0-41D1-91A3-3749EA92F464}"/>
    <cellStyle name="Normal 4 2 3 7 2 3" xfId="15155" xr:uid="{5FDF95AF-F9CB-4C85-8ED8-1E7BFACCB765}"/>
    <cellStyle name="Normal 4 2 3 7 3" xfId="7608" xr:uid="{F335C29A-EA68-4417-BE03-E7024A1ADE71}"/>
    <cellStyle name="Normal 4 2 3 7 3 2" xfId="17988" xr:uid="{CDE19C8D-7B38-483D-B4BF-2E34F83D91F9}"/>
    <cellStyle name="Normal 4 2 3 7 4" xfId="10441" xr:uid="{C0DFBBA3-8AC1-44DE-941A-9074A9D381B9}"/>
    <cellStyle name="Normal 4 2 3 7 4 2" xfId="20821" xr:uid="{08D247D1-525B-4DBB-9278-847036D3334D}"/>
    <cellStyle name="Normal 4 2 3 7 5" xfId="22675" xr:uid="{E59BC248-21DD-4CA6-8C42-120C4A42E3D2}"/>
    <cellStyle name="Normal 4 2 3 7 6" xfId="12871" xr:uid="{0914C74F-D3F8-4A3C-8F28-E02E0FA47CA2}"/>
    <cellStyle name="Normal 4 2 3 8" xfId="2177" xr:uid="{00000000-0005-0000-0000-0000A7050000}"/>
    <cellStyle name="Normal 4 2 3 8 2" xfId="7304" xr:uid="{EF585BE3-52CF-4A9C-B6EB-C56CD98A4930}"/>
    <cellStyle name="Normal 4 2 3 8 2 2" xfId="17684" xr:uid="{05F10ABB-C7A8-4DAF-B37D-4495F74C9B2E}"/>
    <cellStyle name="Normal 4 2 3 8 3" xfId="10137" xr:uid="{17119CE7-9826-4EB9-A82D-A92672FF273E}"/>
    <cellStyle name="Normal 4 2 3 8 3 2" xfId="20517" xr:uid="{90BBE726-0B56-42FB-963E-A2DB570C4DAC}"/>
    <cellStyle name="Normal 4 2 3 8 4" xfId="24121" xr:uid="{6A19462F-AFFE-4E51-9668-9EDB2B36017B}"/>
    <cellStyle name="Normal 4 2 3 8 5" xfId="14851" xr:uid="{EED6880F-F7E4-4B99-8530-CBEB91354EB0}"/>
    <cellStyle name="Normal 4 2 3 9" xfId="3977" xr:uid="{7818914E-813A-42B3-A95F-7A98C3EB8C89}"/>
    <cellStyle name="Normal 4 2 3 9 2" xfId="8801" xr:uid="{5B3B7504-11EE-438E-99B2-7CC4C7B6A29C}"/>
    <cellStyle name="Normal 4 2 3 9 2 2" xfId="19181" xr:uid="{EB5EC1D6-71C1-4505-B131-A9764C468763}"/>
    <cellStyle name="Normal 4 2 3 9 3" xfId="11634" xr:uid="{0231D9F0-98E3-48FE-A32C-E5F266DB8F08}"/>
    <cellStyle name="Normal 4 2 3 9 3 2" xfId="22014" xr:uid="{02F3A305-D4E3-402F-A954-D00A09EA835A}"/>
    <cellStyle name="Normal 4 2 3 9 4" xfId="16348" xr:uid="{15FFFFCF-8FC4-4468-AC0B-775E7AB98BF2}"/>
    <cellStyle name="Normal 4 2 4" xfId="953" xr:uid="{00000000-0005-0000-0000-00006B050000}"/>
    <cellStyle name="Normal 4 2 4 10" xfId="5257" xr:uid="{92557A2A-6922-415A-915C-DC7EBA6DC24E}"/>
    <cellStyle name="Normal 4 2 4 10 2" xfId="14555" xr:uid="{4DA1E953-C235-4F77-811B-235A94CD7C1C}"/>
    <cellStyle name="Normal 4 2 4 11" xfId="7008" xr:uid="{E287E4C4-88A8-4146-9B3E-DEAB030FA39B}"/>
    <cellStyle name="Normal 4 2 4 11 2" xfId="17388" xr:uid="{5D3E21C3-6CB3-4E3A-9BDF-15A54915CED8}"/>
    <cellStyle name="Normal 4 2 4 12" xfId="9841" xr:uid="{53F88A13-5143-45C1-8FE3-AA389BB93023}"/>
    <cellStyle name="Normal 4 2 4 12 2" xfId="20221" xr:uid="{DFEBD4B4-3DC5-4B4C-AC56-D72D0D9DC9F6}"/>
    <cellStyle name="Normal 4 2 4 13" xfId="25126" xr:uid="{914E5B49-75AF-4E14-8809-E53FB4E312D0}"/>
    <cellStyle name="Normal 4 2 4 14" xfId="12415" xr:uid="{4EC55601-18DD-4A6B-ABFF-18BC1EB06292}"/>
    <cellStyle name="Normal 4 2 4 2" xfId="954" xr:uid="{00000000-0005-0000-0000-00006C050000}"/>
    <cellStyle name="Normal 4 2 4 2 10" xfId="7009" xr:uid="{1B33CC15-95FC-4B88-B900-A5A070CDF8CE}"/>
    <cellStyle name="Normal 4 2 4 2 10 2" xfId="17389" xr:uid="{D9C72AD7-7534-4359-8C9D-EC3093305EF7}"/>
    <cellStyle name="Normal 4 2 4 2 11" xfId="9842" xr:uid="{327F9A4D-7C9F-4596-A209-3C53C77B10F7}"/>
    <cellStyle name="Normal 4 2 4 2 11 2" xfId="20222" xr:uid="{ED97466E-5897-48B5-A257-A8C01C9B7D3D}"/>
    <cellStyle name="Normal 4 2 4 2 12" xfId="25404" xr:uid="{7BE420BF-B3C3-49CC-8877-309657D14EC0}"/>
    <cellStyle name="Normal 4 2 4 2 13" xfId="12475" xr:uid="{9AAAE6D2-BDFE-4D25-A37D-C614586DC883}"/>
    <cellStyle name="Normal 4 2 4 2 2" xfId="955" xr:uid="{00000000-0005-0000-0000-00006D050000}"/>
    <cellStyle name="Normal 4 2 4 2 2 10" xfId="13040" xr:uid="{0518ADBA-EAE1-44C9-BD9C-5C095DBC040B}"/>
    <cellStyle name="Normal 4 2 4 2 2 2" xfId="2776" xr:uid="{00000000-0005-0000-0000-0000C4050000}"/>
    <cellStyle name="Normal 4 2 4 2 2 2 2" xfId="3310" xr:uid="{00000000-0005-0000-0000-0000C5050000}"/>
    <cellStyle name="Normal 4 2 4 2 2 2 2 2" xfId="6368" xr:uid="{F7F46212-965D-443A-BC2B-8EF3D4E7B6E4}"/>
    <cellStyle name="Normal 4 2 4 2 2 2 2 2 2" xfId="28488" xr:uid="{F27A126C-BAC6-4865-B2A7-C59E5C630FC1}"/>
    <cellStyle name="Normal 4 2 4 2 2 2 2 2 3" xfId="15937" xr:uid="{CF796483-6C59-458A-B0D3-CF3607D2D278}"/>
    <cellStyle name="Normal 4 2 4 2 2 2 2 3" xfId="8390" xr:uid="{02B35389-3627-4F92-8F2E-F4E26D2545B4}"/>
    <cellStyle name="Normal 4 2 4 2 2 2 2 3 2" xfId="18770" xr:uid="{72A46A02-D935-4C9F-A630-70B89D1277EA}"/>
    <cellStyle name="Normal 4 2 4 2 2 2 2 4" xfId="11223" xr:uid="{D6261DBD-B929-4065-B8D2-98236B18BA5D}"/>
    <cellStyle name="Normal 4 2 4 2 2 2 2 4 2" xfId="21603" xr:uid="{E0D20DC9-2DD0-47EB-8B99-FA7962417642}"/>
    <cellStyle name="Normal 4 2 4 2 2 2 2 5" xfId="25286" xr:uid="{79B17386-25AF-4533-BB2D-E27F54B6F6C9}"/>
    <cellStyle name="Normal 4 2 4 2 2 2 2 6" xfId="13867" xr:uid="{F35C7E5F-69FA-446D-9166-6E3F72F158FB}"/>
    <cellStyle name="Normal 4 2 4 2 2 2 3" xfId="4331" xr:uid="{962AEA59-F20B-410D-B9C7-AE0EB4985D35}"/>
    <cellStyle name="Normal 4 2 4 2 2 2 3 2" xfId="9103" xr:uid="{D6825B2B-352F-463F-BF6B-9A946D68C952}"/>
    <cellStyle name="Normal 4 2 4 2 2 2 3 2 2" xfId="29146" xr:uid="{748526D6-91CD-4708-BEEB-DF016A2128D5}"/>
    <cellStyle name="Normal 4 2 4 2 2 2 3 2 3" xfId="19483" xr:uid="{32966831-1FDA-4A3F-A819-3B84E1552744}"/>
    <cellStyle name="Normal 4 2 4 2 2 2 3 3" xfId="11936" xr:uid="{4E76D198-2015-488C-8EDD-AECFC07D6198}"/>
    <cellStyle name="Normal 4 2 4 2 2 2 3 3 2" xfId="22316" xr:uid="{C7D158B7-F744-434B-A515-35CADF5090FC}"/>
    <cellStyle name="Normal 4 2 4 2 2 2 3 4" xfId="23287" xr:uid="{24CDC4A8-6E19-4F8C-B89D-82F45A458965}"/>
    <cellStyle name="Normal 4 2 4 2 2 2 3 5" xfId="16650" xr:uid="{746A0C6C-721F-41CB-B94D-A0F160F2C2B5}"/>
    <cellStyle name="Normal 4 2 4 2 2 2 4" xfId="5994" xr:uid="{0C60D263-E577-4612-B43C-D2384F51FA2A}"/>
    <cellStyle name="Normal 4 2 4 2 2 2 4 2" xfId="27100" xr:uid="{D3ED555A-8C77-4222-A8A7-6D61AB6ADC8B}"/>
    <cellStyle name="Normal 4 2 4 2 2 2 4 3" xfId="15447" xr:uid="{C1BE2F4E-2212-42A8-BC0B-9788EA180924}"/>
    <cellStyle name="Normal 4 2 4 2 2 2 5" xfId="7900" xr:uid="{BAECB433-03CF-4A94-8327-A5F1E50AC443}"/>
    <cellStyle name="Normal 4 2 4 2 2 2 5 2" xfId="18280" xr:uid="{AF4AACD1-6E5C-4C26-9158-465C893271F8}"/>
    <cellStyle name="Normal 4 2 4 2 2 2 6" xfId="10733" xr:uid="{7579DA1D-51EB-403F-8267-0189AEB5DC1D}"/>
    <cellStyle name="Normal 4 2 4 2 2 2 6 2" xfId="21113" xr:uid="{0E774EBC-C085-4829-821B-A528B72D724D}"/>
    <cellStyle name="Normal 4 2 4 2 2 2 7" xfId="24083" xr:uid="{73281CDE-EC60-44AC-A9D4-25E152DFDF7D}"/>
    <cellStyle name="Normal 4 2 4 2 2 2 8" xfId="13229" xr:uid="{65423134-FD4E-4F49-A63E-35B75C1BC091}"/>
    <cellStyle name="Normal 4 2 4 2 2 3" xfId="3311" xr:uid="{00000000-0005-0000-0000-0000C6050000}"/>
    <cellStyle name="Normal 4 2 4 2 2 3 2" xfId="4518" xr:uid="{8785A69D-3EE6-4D8B-93FB-1937C1B62C27}"/>
    <cellStyle name="Normal 4 2 4 2 2 3 2 2" xfId="9290" xr:uid="{0CE73404-82F4-45BB-A3C1-EE240E66AF64}"/>
    <cellStyle name="Normal 4 2 4 2 2 3 2 2 2" xfId="19670" xr:uid="{2D31876F-5C19-471D-9CB3-84A3016DE877}"/>
    <cellStyle name="Normal 4 2 4 2 2 3 2 3" xfId="12123" xr:uid="{EF807780-426F-4880-BB7D-7F818E4480F2}"/>
    <cellStyle name="Normal 4 2 4 2 2 3 2 3 2" xfId="22503" xr:uid="{64838BF5-17B6-4C61-A36B-832640FF7334}"/>
    <cellStyle name="Normal 4 2 4 2 2 3 2 4" xfId="26545" xr:uid="{2F8CD3E1-4934-4E26-9941-D6217A646EDC}"/>
    <cellStyle name="Normal 4 2 4 2 2 3 2 5" xfId="16837" xr:uid="{4B27BEDA-DFE1-4D06-81F0-214FA72DD545}"/>
    <cellStyle name="Normal 4 2 4 2 2 3 3" xfId="6369" xr:uid="{DE2B9C1A-7D2C-4E97-A9E9-FA07BA1D056A}"/>
    <cellStyle name="Normal 4 2 4 2 2 3 3 2" xfId="15938" xr:uid="{037C1F9C-AFAD-4BFD-8509-067930C5B2E5}"/>
    <cellStyle name="Normal 4 2 4 2 2 3 4" xfId="8391" xr:uid="{93F7310A-E24F-470B-865E-8F0FA2BDF80A}"/>
    <cellStyle name="Normal 4 2 4 2 2 3 4 2" xfId="18771" xr:uid="{0FE431C9-DEA2-4068-B33E-F71B35EA269A}"/>
    <cellStyle name="Normal 4 2 4 2 2 3 5" xfId="11224" xr:uid="{FA16BA0A-8D55-44C9-AD70-122FC48F14CE}"/>
    <cellStyle name="Normal 4 2 4 2 2 3 5 2" xfId="21604" xr:uid="{B37FAB07-9E6E-42DD-B067-BBB4D564F671}"/>
    <cellStyle name="Normal 4 2 4 2 2 3 6" xfId="23423" xr:uid="{D1976568-D927-41C7-9358-2AD2A9196E78}"/>
    <cellStyle name="Normal 4 2 4 2 2 3 7" xfId="13868" xr:uid="{4370A27A-01EB-48DE-B0CC-5E8DBC2BEFDC}"/>
    <cellStyle name="Normal 4 2 4 2 2 4" xfId="3309" xr:uid="{00000000-0005-0000-0000-0000C7050000}"/>
    <cellStyle name="Normal 4 2 4 2 2 4 2" xfId="6367" xr:uid="{7A44404F-AA80-4570-8CDB-9231464368EF}"/>
    <cellStyle name="Normal 4 2 4 2 2 4 2 2" xfId="26931" xr:uid="{B273AB90-00EF-4FBF-BE01-C8EBF67866F2}"/>
    <cellStyle name="Normal 4 2 4 2 2 4 2 3" xfId="15936" xr:uid="{28CB331E-9E5B-4D0F-988F-3C4F109C63F6}"/>
    <cellStyle name="Normal 4 2 4 2 2 4 3" xfId="8389" xr:uid="{0172FC6E-FC4E-4F13-96F8-1607BE35AEEB}"/>
    <cellStyle name="Normal 4 2 4 2 2 4 3 2" xfId="18769" xr:uid="{76737887-7890-46BC-B264-607C3D6E499B}"/>
    <cellStyle name="Normal 4 2 4 2 2 4 4" xfId="11222" xr:uid="{2D578303-F774-4DB9-A7CD-9CDC432616E6}"/>
    <cellStyle name="Normal 4 2 4 2 2 4 4 2" xfId="21602" xr:uid="{47EFD2C0-9AE5-4458-A1E1-8046DAB75A2C}"/>
    <cellStyle name="Normal 4 2 4 2 2 4 5" xfId="24014" xr:uid="{F2A8BBA6-C5D5-49B6-B0DC-99C672104553}"/>
    <cellStyle name="Normal 4 2 4 2 2 4 6" xfId="13866" xr:uid="{F836A739-A2AB-4BB8-AAF8-5D4AF36B6200}"/>
    <cellStyle name="Normal 4 2 4 2 2 5" xfId="4241" xr:uid="{080A2A35-79CB-43D1-BE90-8CDF17E2F6E3}"/>
    <cellStyle name="Normal 4 2 4 2 2 5 2" xfId="9013" xr:uid="{DAAFFD7E-0CCD-49A9-942D-210CFCF066B2}"/>
    <cellStyle name="Normal 4 2 4 2 2 5 2 2" xfId="29084" xr:uid="{042BA6CC-D052-4310-B171-689D1E606A0D}"/>
    <cellStyle name="Normal 4 2 4 2 2 5 2 3" xfId="19393" xr:uid="{4822A939-ABCE-45AB-A315-428FFFB8BB69}"/>
    <cellStyle name="Normal 4 2 4 2 2 5 3" xfId="11846" xr:uid="{683F1369-E79F-46C0-AD14-15C0B0BC8D4C}"/>
    <cellStyle name="Normal 4 2 4 2 2 5 3 2" xfId="22226" xr:uid="{E5817707-8332-443A-9A27-C6DE16A5E818}"/>
    <cellStyle name="Normal 4 2 4 2 2 5 4" xfId="23876" xr:uid="{1E86306A-C4AE-4B58-9D5C-ECBA812BB9EE}"/>
    <cellStyle name="Normal 4 2 4 2 2 5 5" xfId="16560" xr:uid="{6867C43A-9BE3-4D83-AF41-2B08BA695F8D}"/>
    <cellStyle name="Normal 4 2 4 2 2 6" xfId="5259" xr:uid="{926A9510-1618-4DE8-AE32-0C9D5C1DC7BA}"/>
    <cellStyle name="Normal 4 2 4 2 2 6 2" xfId="28022" xr:uid="{C920E4B9-51D9-4B10-BFEB-0E9B2B6DD5B0}"/>
    <cellStyle name="Normal 4 2 4 2 2 6 3" xfId="14557" xr:uid="{E0B42F2F-9A83-450B-BFD0-BE9F73EBE884}"/>
    <cellStyle name="Normal 4 2 4 2 2 7" xfId="7010" xr:uid="{9C06AE77-04AE-4BE3-B528-0CD51FE2D7DA}"/>
    <cellStyle name="Normal 4 2 4 2 2 7 2" xfId="17390" xr:uid="{0D9F1507-2644-4F0F-AF87-7E6471B57AD0}"/>
    <cellStyle name="Normal 4 2 4 2 2 8" xfId="9843" xr:uid="{3BB55576-924D-46BE-B9A0-A56BE8FCAD76}"/>
    <cellStyle name="Normal 4 2 4 2 2 8 2" xfId="20223" xr:uid="{ACE81BFD-BC41-493A-B7C4-C130180CB59F}"/>
    <cellStyle name="Normal 4 2 4 2 2 9" xfId="23718" xr:uid="{D3D4FF7D-323D-45D6-90EF-54DD0DC62D32}"/>
    <cellStyle name="Normal 4 2 4 2 3" xfId="2775" xr:uid="{00000000-0005-0000-0000-0000C8050000}"/>
    <cellStyle name="Normal 4 2 4 2 3 2" xfId="3312" xr:uid="{00000000-0005-0000-0000-0000C9050000}"/>
    <cellStyle name="Normal 4 2 4 2 3 2 2" xfId="6370" xr:uid="{3034CCE6-2921-4E19-B6FD-B1D298CB8E59}"/>
    <cellStyle name="Normal 4 2 4 2 3 2 2 2" xfId="27619" xr:uid="{225BA693-0DA8-4F0B-A53B-B11194CFE94D}"/>
    <cellStyle name="Normal 4 2 4 2 3 2 2 3" xfId="15939" xr:uid="{FF16E160-FC3D-464B-B18D-4D3E46F71D68}"/>
    <cellStyle name="Normal 4 2 4 2 3 2 3" xfId="8392" xr:uid="{8FB1FC54-74E8-4DA3-8655-887DA7849E99}"/>
    <cellStyle name="Normal 4 2 4 2 3 2 3 2" xfId="18772" xr:uid="{550E4618-083D-477F-86F6-4039DA182DE9}"/>
    <cellStyle name="Normal 4 2 4 2 3 2 4" xfId="11225" xr:uid="{2FF5B702-1560-46AD-BB2C-45570E0258DF}"/>
    <cellStyle name="Normal 4 2 4 2 3 2 4 2" xfId="21605" xr:uid="{AC194AAA-EE0A-4439-93ED-269F8CCCABC7}"/>
    <cellStyle name="Normal 4 2 4 2 3 2 5" xfId="22672" xr:uid="{6623DC24-859C-4C35-A09A-414CDFD69DB4}"/>
    <cellStyle name="Normal 4 2 4 2 3 2 6" xfId="13869" xr:uid="{BDE09925-C603-461C-94CB-8A7B94EF6F41}"/>
    <cellStyle name="Normal 4 2 4 2 3 3" xfId="4330" xr:uid="{812642AA-2F67-4D04-9730-19298251B28E}"/>
    <cellStyle name="Normal 4 2 4 2 3 3 2" xfId="9102" xr:uid="{30592C62-F469-4BB5-A47B-645FDFC4B6BF}"/>
    <cellStyle name="Normal 4 2 4 2 3 3 2 2" xfId="29145" xr:uid="{A43D4E21-EA3A-4B0C-8483-C847C1CCF7CF}"/>
    <cellStyle name="Normal 4 2 4 2 3 3 2 3" xfId="19482" xr:uid="{FFE8A291-82FB-4590-9360-9D10B30EBE60}"/>
    <cellStyle name="Normal 4 2 4 2 3 3 3" xfId="11935" xr:uid="{11B5E0CA-C911-41C9-8225-BB28855B304D}"/>
    <cellStyle name="Normal 4 2 4 2 3 3 3 2" xfId="22315" xr:uid="{D0D9BE2E-E845-408F-A1FE-0975102FD49A}"/>
    <cellStyle name="Normal 4 2 4 2 3 3 4" xfId="22890" xr:uid="{92ABD060-088C-4B16-86E2-C32F8F1874F1}"/>
    <cellStyle name="Normal 4 2 4 2 3 3 5" xfId="16649" xr:uid="{32EDD925-5E33-4629-B8F7-906615A7D0D9}"/>
    <cellStyle name="Normal 4 2 4 2 3 4" xfId="5993" xr:uid="{7E0FEAE9-697D-4CAB-8C77-FE5F637AB917}"/>
    <cellStyle name="Normal 4 2 4 2 3 4 2" xfId="26417" xr:uid="{6AF32965-CB40-4E1B-A384-F6859406EF9D}"/>
    <cellStyle name="Normal 4 2 4 2 3 4 3" xfId="15446" xr:uid="{E4AB833E-CC38-4790-9DF9-373431051397}"/>
    <cellStyle name="Normal 4 2 4 2 3 5" xfId="7899" xr:uid="{CEA57206-BF81-4A5C-B62A-E54E6CF77200}"/>
    <cellStyle name="Normal 4 2 4 2 3 5 2" xfId="18279" xr:uid="{2486CE3D-79C5-4516-99C1-FD27BC917075}"/>
    <cellStyle name="Normal 4 2 4 2 3 6" xfId="10732" xr:uid="{50EE12FB-49FF-476E-BE79-8D8770D0E190}"/>
    <cellStyle name="Normal 4 2 4 2 3 6 2" xfId="21112" xr:uid="{AF64C935-7421-4998-8763-FC34486390AD}"/>
    <cellStyle name="Normal 4 2 4 2 3 7" xfId="22648" xr:uid="{ED92971D-D461-49A0-A131-B7FD85763F17}"/>
    <cellStyle name="Normal 4 2 4 2 3 8" xfId="13228" xr:uid="{A611D601-F0E9-425F-AB32-0EA5A12CFE9A}"/>
    <cellStyle name="Normal 4 2 4 2 4" xfId="3313" xr:uid="{00000000-0005-0000-0000-0000CA050000}"/>
    <cellStyle name="Normal 4 2 4 2 4 2" xfId="4519" xr:uid="{EBF02899-363D-4B62-A808-B3044BC09E29}"/>
    <cellStyle name="Normal 4 2 4 2 4 2 2" xfId="9291" xr:uid="{7ACC878A-16A9-4172-977D-81BF61D19206}"/>
    <cellStyle name="Normal 4 2 4 2 4 2 2 2" xfId="19671" xr:uid="{D1872F77-AB94-42A4-84AE-EDBC51F3A6E0}"/>
    <cellStyle name="Normal 4 2 4 2 4 2 3" xfId="12124" xr:uid="{569EAB24-B76E-46E9-B726-5291FDA0C70C}"/>
    <cellStyle name="Normal 4 2 4 2 4 2 3 2" xfId="22504" xr:uid="{061AF932-B759-4066-8606-FAF0806E618A}"/>
    <cellStyle name="Normal 4 2 4 2 4 2 4" xfId="28074" xr:uid="{EA672EFD-D258-430E-937C-4BC693A8DE0C}"/>
    <cellStyle name="Normal 4 2 4 2 4 2 5" xfId="16838" xr:uid="{0631AB2A-381A-4A8C-9275-1424D19CBF58}"/>
    <cellStyle name="Normal 4 2 4 2 4 3" xfId="6371" xr:uid="{2ACB0DEE-7F68-473F-B9E7-87CE39C00104}"/>
    <cellStyle name="Normal 4 2 4 2 4 3 2" xfId="15940" xr:uid="{E99ED3F9-6E3E-4662-B33C-DAA5B06A64E4}"/>
    <cellStyle name="Normal 4 2 4 2 4 4" xfId="8393" xr:uid="{3B6FE961-AF3D-46E2-A45B-901CD3B1A982}"/>
    <cellStyle name="Normal 4 2 4 2 4 4 2" xfId="18773" xr:uid="{C2741261-5B1E-4A3E-9111-6B97C33F7416}"/>
    <cellStyle name="Normal 4 2 4 2 4 5" xfId="11226" xr:uid="{6BC4CB2D-BD78-4E8F-8FDD-8EE21A39A908}"/>
    <cellStyle name="Normal 4 2 4 2 4 5 2" xfId="21606" xr:uid="{0024434E-5028-4B47-ACCB-860E25A35D66}"/>
    <cellStyle name="Normal 4 2 4 2 4 6" xfId="23779" xr:uid="{5546BA34-C2F9-4A3D-911A-801708B8FC18}"/>
    <cellStyle name="Normal 4 2 4 2 4 7" xfId="13870" xr:uid="{9843B0F1-36BB-4B59-AD97-144F1B1C1F0E}"/>
    <cellStyle name="Normal 4 2 4 2 5" xfId="3308" xr:uid="{00000000-0005-0000-0000-0000CB050000}"/>
    <cellStyle name="Normal 4 2 4 2 5 2" xfId="6366" xr:uid="{2902E2AC-1B99-4252-B238-5086F32D4E9D}"/>
    <cellStyle name="Normal 4 2 4 2 5 2 2" xfId="28617" xr:uid="{362A7BD1-C6C4-4B09-9554-DD0D52E657B6}"/>
    <cellStyle name="Normal 4 2 4 2 5 2 3" xfId="15935" xr:uid="{CF7AAE41-0500-49DB-8EF9-B8C509FE47E8}"/>
    <cellStyle name="Normal 4 2 4 2 5 3" xfId="8388" xr:uid="{E296C98D-5351-40B8-834F-F7AE11C3AFCC}"/>
    <cellStyle name="Normal 4 2 4 2 5 3 2" xfId="18768" xr:uid="{BDF2FD51-EECC-41A5-B8D8-A06F223DB737}"/>
    <cellStyle name="Normal 4 2 4 2 5 4" xfId="11221" xr:uid="{32C67B06-4400-4139-937F-33EA1CEA39C1}"/>
    <cellStyle name="Normal 4 2 4 2 5 4 2" xfId="21601" xr:uid="{581DDE93-88FD-41F2-9948-C412E49B9C8A}"/>
    <cellStyle name="Normal 4 2 4 2 5 5" xfId="25566" xr:uid="{FF97EFD9-CC4F-472D-98A1-329FB1323446}"/>
    <cellStyle name="Normal 4 2 4 2 5 6" xfId="13865" xr:uid="{D43EB5C4-067F-45E0-A802-03405DAC100D}"/>
    <cellStyle name="Normal 4 2 4 2 6" xfId="2549" xr:uid="{00000000-0005-0000-0000-0000CC050000}"/>
    <cellStyle name="Normal 4 2 4 2 6 2" xfId="5821" xr:uid="{425935FD-0E62-4907-911C-E41F2F006040}"/>
    <cellStyle name="Normal 4 2 4 2 6 2 2" xfId="28036" xr:uid="{A5513BCD-E24A-4DB2-AE03-44F9719771AE}"/>
    <cellStyle name="Normal 4 2 4 2 6 2 3" xfId="15221" xr:uid="{07F338FD-F839-4E3C-99C4-6AB2B21E5AED}"/>
    <cellStyle name="Normal 4 2 4 2 6 3" xfId="7674" xr:uid="{B06AE91E-263D-4B4E-AF68-43E9E5BF1265}"/>
    <cellStyle name="Normal 4 2 4 2 6 3 2" xfId="18054" xr:uid="{2EE5CE7C-94FE-46D3-A05B-B306C33CF854}"/>
    <cellStyle name="Normal 4 2 4 2 6 4" xfId="10507" xr:uid="{16FC5834-2F35-4B6E-9609-B79E58FA3039}"/>
    <cellStyle name="Normal 4 2 4 2 6 4 2" xfId="20887" xr:uid="{2F41DFA0-7255-4962-9DC0-3E2586712447}"/>
    <cellStyle name="Normal 4 2 4 2 6 5" xfId="22850" xr:uid="{D2F25CE2-2851-4F73-8812-EB629C46D578}"/>
    <cellStyle name="Normal 4 2 4 2 6 6" xfId="12937" xr:uid="{80EFA000-D408-4BDD-83A4-401B63CA3E02}"/>
    <cellStyle name="Normal 4 2 4 2 7" xfId="2243" xr:uid="{00000000-0005-0000-0000-0000C2050000}"/>
    <cellStyle name="Normal 4 2 4 2 7 2" xfId="7370" xr:uid="{F7F1B275-66AB-4022-8265-651F51F5C17B}"/>
    <cellStyle name="Normal 4 2 4 2 7 2 2" xfId="17750" xr:uid="{7074B6A5-E76B-41F1-A4ED-D6E1DA724EE7}"/>
    <cellStyle name="Normal 4 2 4 2 7 3" xfId="10203" xr:uid="{AA56B796-9B68-4D2F-A740-E2B35951BE7A}"/>
    <cellStyle name="Normal 4 2 4 2 7 3 2" xfId="20583" xr:uid="{45CB5D69-4C00-4515-AA34-2C35CD5498F3}"/>
    <cellStyle name="Normal 4 2 4 2 7 4" xfId="25381" xr:uid="{5C36B8E6-AD19-4220-8F11-1089BFCC3729}"/>
    <cellStyle name="Normal 4 2 4 2 7 5" xfId="14917" xr:uid="{89F83DB4-8451-40E4-880F-82AA340D582C}"/>
    <cellStyle name="Normal 4 2 4 2 8" xfId="3796" xr:uid="{92B94B7A-8A75-4181-A5F0-12A617A71729}"/>
    <cellStyle name="Normal 4 2 4 2 8 2" xfId="8632" xr:uid="{3295DEAA-3E4C-40F1-94A6-40A5E974671F}"/>
    <cellStyle name="Normal 4 2 4 2 8 2 2" xfId="19012" xr:uid="{A4A7CBC2-6FB2-4F80-8CCB-A189AA545466}"/>
    <cellStyle name="Normal 4 2 4 2 8 3" xfId="11465" xr:uid="{092FD2DF-FDAA-4AFC-ADD4-54A07F16BDDE}"/>
    <cellStyle name="Normal 4 2 4 2 8 3 2" xfId="21845" xr:uid="{CF964CEC-DF7C-4824-9B75-8E453D2C7A6C}"/>
    <cellStyle name="Normal 4 2 4 2 8 4" xfId="16179" xr:uid="{708598F8-338C-40AB-9EBB-E35B994521DF}"/>
    <cellStyle name="Normal 4 2 4 2 9" xfId="5258" xr:uid="{19C31006-CBFA-424E-879C-38FA46CC37EE}"/>
    <cellStyle name="Normal 4 2 4 2 9 2" xfId="14556" xr:uid="{198AD25B-9C39-4DCE-B323-71648C5F7486}"/>
    <cellStyle name="Normal 4 2 4 3" xfId="956" xr:uid="{00000000-0005-0000-0000-00006E050000}"/>
    <cellStyle name="Normal 4 2 4 3 10" xfId="9844" xr:uid="{7980634C-EEAA-4B39-8FFA-914BAAF0CC29}"/>
    <cellStyle name="Normal 4 2 4 3 10 2" xfId="20224" xr:uid="{6B728514-C6A1-40AB-99FD-B709BFEBC66E}"/>
    <cellStyle name="Normal 4 2 4 3 11" xfId="23246" xr:uid="{2890303F-A444-48F4-997B-2BDA5BBD2609}"/>
    <cellStyle name="Normal 4 2 4 3 12" xfId="12592" xr:uid="{EB4DE55D-FA03-4AD2-9DA8-31FB62808FAF}"/>
    <cellStyle name="Normal 4 2 4 3 2" xfId="2777" xr:uid="{00000000-0005-0000-0000-0000CE050000}"/>
    <cellStyle name="Normal 4 2 4 3 2 2" xfId="3315" xr:uid="{00000000-0005-0000-0000-0000CF050000}"/>
    <cellStyle name="Normal 4 2 4 3 2 2 2" xfId="6373" xr:uid="{E50A07B0-BEE2-489E-9328-83695D23809A}"/>
    <cellStyle name="Normal 4 2 4 3 2 2 2 2" xfId="25841" xr:uid="{472F1B4B-D996-42A5-AE97-D0B5975D1982}"/>
    <cellStyle name="Normal 4 2 4 3 2 2 2 3" xfId="15942" xr:uid="{F4A97B65-CBBB-4D81-840C-1203349D4D8C}"/>
    <cellStyle name="Normal 4 2 4 3 2 2 3" xfId="8395" xr:uid="{61B68C81-9A57-46C7-AC09-69E53D88C48D}"/>
    <cellStyle name="Normal 4 2 4 3 2 2 3 2" xfId="18775" xr:uid="{68B13D81-919E-4D55-800C-81439CD569C6}"/>
    <cellStyle name="Normal 4 2 4 3 2 2 4" xfId="11228" xr:uid="{0BD21476-923E-4824-AE68-1108E11C47D3}"/>
    <cellStyle name="Normal 4 2 4 3 2 2 4 2" xfId="21608" xr:uid="{4BD11946-4B3B-4DC7-9A8B-1A09CDDBFB32}"/>
    <cellStyle name="Normal 4 2 4 3 2 2 5" xfId="22994" xr:uid="{20FBB001-AEB4-4236-8AE0-B9172F175F21}"/>
    <cellStyle name="Normal 4 2 4 3 2 2 6" xfId="13872" xr:uid="{BEA246CD-FA76-4EEA-BA5E-0099DC825D91}"/>
    <cellStyle name="Normal 4 2 4 3 2 3" xfId="4332" xr:uid="{70FD9E69-BE70-4E32-ADCD-F26EF1031737}"/>
    <cellStyle name="Normal 4 2 4 3 2 3 2" xfId="9104" xr:uid="{100E7661-CCFA-499C-BB8E-570D9B3A707D}"/>
    <cellStyle name="Normal 4 2 4 3 2 3 2 2" xfId="29147" xr:uid="{29E033BA-1F02-4D6D-814F-B5190BB6A064}"/>
    <cellStyle name="Normal 4 2 4 3 2 3 2 3" xfId="19484" xr:uid="{A6C3521C-E9B0-4EFC-A02D-68BCB64C3270}"/>
    <cellStyle name="Normal 4 2 4 3 2 3 3" xfId="11937" xr:uid="{7D859E24-DC83-412D-A9F2-3B346F54493F}"/>
    <cellStyle name="Normal 4 2 4 3 2 3 3 2" xfId="22317" xr:uid="{51A16266-628D-4559-8096-4A7C5716C82E}"/>
    <cellStyle name="Normal 4 2 4 3 2 3 4" xfId="25251" xr:uid="{8DA9FE6F-EC62-464D-9C2A-257FAB75C469}"/>
    <cellStyle name="Normal 4 2 4 3 2 3 5" xfId="16651" xr:uid="{3CF6BB31-513A-4429-A908-3D4465B49ACF}"/>
    <cellStyle name="Normal 4 2 4 3 2 4" xfId="5995" xr:uid="{C585EE5C-0C7E-4E8A-9EBC-9D4EF2C48856}"/>
    <cellStyle name="Normal 4 2 4 3 2 4 2" xfId="26669" xr:uid="{47545DB1-A879-44A8-A9D7-C66E01693FF4}"/>
    <cellStyle name="Normal 4 2 4 3 2 4 3" xfId="15448" xr:uid="{8FA7142E-13FD-4095-B363-FEBBA079393F}"/>
    <cellStyle name="Normal 4 2 4 3 2 5" xfId="7901" xr:uid="{E59910C0-C8CE-45D7-8BB1-921365E4C248}"/>
    <cellStyle name="Normal 4 2 4 3 2 5 2" xfId="18281" xr:uid="{61889791-4194-436A-AFA4-EA738B9CB93A}"/>
    <cellStyle name="Normal 4 2 4 3 2 6" xfId="10734" xr:uid="{FFB2F7C2-6EE7-42F3-9FF2-8DC2D385AAA6}"/>
    <cellStyle name="Normal 4 2 4 3 2 6 2" xfId="21114" xr:uid="{8A2E294C-E80C-446E-89C6-617A1C88DD9E}"/>
    <cellStyle name="Normal 4 2 4 3 2 7" xfId="25367" xr:uid="{3C979E4B-0444-4BCB-8C20-F21BF7A98A39}"/>
    <cellStyle name="Normal 4 2 4 3 2 8" xfId="13230" xr:uid="{6955B6A0-96C5-49EC-AECE-9F1DC348D231}"/>
    <cellStyle name="Normal 4 2 4 3 3" xfId="3316" xr:uid="{00000000-0005-0000-0000-0000D0050000}"/>
    <cellStyle name="Normal 4 2 4 3 3 2" xfId="4520" xr:uid="{452F2669-B5DC-43ED-B942-D6EBDB042C62}"/>
    <cellStyle name="Normal 4 2 4 3 3 2 2" xfId="9292" xr:uid="{3FBD5F5F-665F-452F-93EF-157A2DBBF1A6}"/>
    <cellStyle name="Normal 4 2 4 3 3 2 2 2" xfId="29271" xr:uid="{7E93B808-D226-4A8E-B51A-B82780826BD8}"/>
    <cellStyle name="Normal 4 2 4 3 3 2 2 3" xfId="19672" xr:uid="{E694131A-4781-43A4-A698-72ABD9B8FA16}"/>
    <cellStyle name="Normal 4 2 4 3 3 2 3" xfId="12125" xr:uid="{D1BCF4B3-80F5-4106-9F87-F4DC69AC2871}"/>
    <cellStyle name="Normal 4 2 4 3 3 2 3 2" xfId="22505" xr:uid="{E7DB2DAD-96C3-4485-AD62-16D728226575}"/>
    <cellStyle name="Normal 4 2 4 3 3 2 4" xfId="24878" xr:uid="{875B205B-2264-4E6B-8CD0-E13992B167CA}"/>
    <cellStyle name="Normal 4 2 4 3 3 2 5" xfId="16839" xr:uid="{24E0BF4E-6AED-40AF-A46E-61B426B2C917}"/>
    <cellStyle name="Normal 4 2 4 3 3 3" xfId="6374" xr:uid="{ECA3A690-95F0-4B75-B420-41EDABD93669}"/>
    <cellStyle name="Normal 4 2 4 3 3 3 2" xfId="26692" xr:uid="{B3F5872F-FD91-4319-B1D5-D871FE0E9206}"/>
    <cellStyle name="Normal 4 2 4 3 3 3 3" xfId="15943" xr:uid="{47A21E3D-874D-401A-9839-50F84F8E920E}"/>
    <cellStyle name="Normal 4 2 4 3 3 4" xfId="8396" xr:uid="{F19C02D7-8DC5-4E0D-BA09-0471247CCC2C}"/>
    <cellStyle name="Normal 4 2 4 3 3 4 2" xfId="18776" xr:uid="{543CCA03-FCB4-473C-AA4F-B71195258A1A}"/>
    <cellStyle name="Normal 4 2 4 3 3 5" xfId="11229" xr:uid="{48AC09F0-BAB9-4B80-A3CE-E17B4D1C7BA0}"/>
    <cellStyle name="Normal 4 2 4 3 3 5 2" xfId="21609" xr:uid="{8E76B7AC-06C0-4221-981D-E581F58FC62F}"/>
    <cellStyle name="Normal 4 2 4 3 3 6" xfId="23895" xr:uid="{7BF36CE9-B073-43AB-9892-A0943BCB676A}"/>
    <cellStyle name="Normal 4 2 4 3 3 7" xfId="13873" xr:uid="{8029D831-5042-4AD6-A5E1-0CED18B1F5B1}"/>
    <cellStyle name="Normal 4 2 4 3 4" xfId="3314" xr:uid="{00000000-0005-0000-0000-0000D1050000}"/>
    <cellStyle name="Normal 4 2 4 3 4 2" xfId="6372" xr:uid="{9DFC3F29-3736-430A-B542-2324A0EA1F82}"/>
    <cellStyle name="Normal 4 2 4 3 4 2 2" xfId="27825" xr:uid="{0A4B0E17-AEFA-4D43-9BC3-A991821EE378}"/>
    <cellStyle name="Normal 4 2 4 3 4 2 3" xfId="15941" xr:uid="{EAF7A55A-280E-4753-905E-BC552F1928D2}"/>
    <cellStyle name="Normal 4 2 4 3 4 3" xfId="8394" xr:uid="{E86F7CF2-CD6F-4DB7-9ABB-E9E1EEFC979F}"/>
    <cellStyle name="Normal 4 2 4 3 4 3 2" xfId="18774" xr:uid="{7A4A18A8-B832-4AEB-8D35-C27912FCFA5B}"/>
    <cellStyle name="Normal 4 2 4 3 4 4" xfId="11227" xr:uid="{3A26AD30-EC9F-463E-A463-C23AF88236A3}"/>
    <cellStyle name="Normal 4 2 4 3 4 4 2" xfId="21607" xr:uid="{4BEE525C-BAEF-4447-8C43-4AD1DBBC7ABF}"/>
    <cellStyle name="Normal 4 2 4 3 4 5" xfId="23203" xr:uid="{387481E8-0217-4D9E-ACC1-0A0134F28288}"/>
    <cellStyle name="Normal 4 2 4 3 4 6" xfId="13871" xr:uid="{B3D46E0D-F9A7-4D5A-8CE8-D2AAB8E1B247}"/>
    <cellStyle name="Normal 4 2 4 3 5" xfId="2592" xr:uid="{00000000-0005-0000-0000-0000D2050000}"/>
    <cellStyle name="Normal 4 2 4 3 5 2" xfId="5857" xr:uid="{6540DA4C-6EF8-475E-B40F-063D43474F28}"/>
    <cellStyle name="Normal 4 2 4 3 5 2 2" xfId="25908" xr:uid="{BE00B786-DECC-4F16-B902-A37A54F38A67}"/>
    <cellStyle name="Normal 4 2 4 3 5 2 3" xfId="15264" xr:uid="{02D90CFF-227E-4DA4-89FB-D4473886255B}"/>
    <cellStyle name="Normal 4 2 4 3 5 3" xfId="7717" xr:uid="{73D32EFB-44BA-467F-89E4-C29677B39BEE}"/>
    <cellStyle name="Normal 4 2 4 3 5 3 2" xfId="18097" xr:uid="{2D339902-8E18-40CA-AB08-92129A3BFFB9}"/>
    <cellStyle name="Normal 4 2 4 3 5 4" xfId="10550" xr:uid="{69470CF8-E37E-47CF-B505-27957D5B8C8C}"/>
    <cellStyle name="Normal 4 2 4 3 5 4 2" xfId="20930" xr:uid="{4AA63951-640B-4C91-AC44-4D9057252DB3}"/>
    <cellStyle name="Normal 4 2 4 3 5 5" xfId="24571" xr:uid="{5574917E-5A39-4BAB-89DC-E95C233A8071}"/>
    <cellStyle name="Normal 4 2 4 3 5 6" xfId="12980" xr:uid="{A5A747CE-AD30-4B2E-AC5B-55284CF6B1FF}"/>
    <cellStyle name="Normal 4 2 4 3 6" xfId="2358" xr:uid="{00000000-0005-0000-0000-0000CD050000}"/>
    <cellStyle name="Normal 4 2 4 3 6 2" xfId="7485" xr:uid="{258536EB-589C-4882-95FC-7FE7C3FB078A}"/>
    <cellStyle name="Normal 4 2 4 3 6 2 2" xfId="17865" xr:uid="{78D6E1BC-F4AD-471C-869D-9B211C8274AD}"/>
    <cellStyle name="Normal 4 2 4 3 6 3" xfId="10318" xr:uid="{1795E98D-1858-4E51-8516-5CA312E08E91}"/>
    <cellStyle name="Normal 4 2 4 3 6 3 2" xfId="20698" xr:uid="{BFFF2118-A297-4E22-8250-8D3F309BBCDC}"/>
    <cellStyle name="Normal 4 2 4 3 6 4" xfId="24041" xr:uid="{4B2ECA22-7162-4B4E-9675-47FF2997767C}"/>
    <cellStyle name="Normal 4 2 4 3 6 5" xfId="15032" xr:uid="{2E5F23A7-93B1-46BB-B5A6-52CF70AFEEC1}"/>
    <cellStyle name="Normal 4 2 4 3 7" xfId="3895" xr:uid="{407F759E-344C-46F4-B726-31C28228A117}"/>
    <cellStyle name="Normal 4 2 4 3 7 2" xfId="8727" xr:uid="{29F472D2-E110-4D88-9F61-E13E5FA9C81B}"/>
    <cellStyle name="Normal 4 2 4 3 7 2 2" xfId="19107" xr:uid="{2284EC89-07AC-411D-82FE-34F09DF7D6CB}"/>
    <cellStyle name="Normal 4 2 4 3 7 3" xfId="11560" xr:uid="{CD4DEB1D-45A5-48C7-9769-59B46F61D03D}"/>
    <cellStyle name="Normal 4 2 4 3 7 3 2" xfId="21940" xr:uid="{770ADE17-99E5-4AFE-B579-1A98EE501125}"/>
    <cellStyle name="Normal 4 2 4 3 7 4" xfId="16274" xr:uid="{6FB5E671-849F-4DE7-8BF9-30A2B731599F}"/>
    <cellStyle name="Normal 4 2 4 3 8" xfId="5260" xr:uid="{5AB2208D-2ECB-46B1-A1AD-1C10EFA86D2C}"/>
    <cellStyle name="Normal 4 2 4 3 8 2" xfId="14558" xr:uid="{4386F813-09E8-4B41-BDF4-20EFB92A3414}"/>
    <cellStyle name="Normal 4 2 4 3 9" xfId="7011" xr:uid="{789A5CDE-7332-4F6B-BBF3-E319B9A8D71B}"/>
    <cellStyle name="Normal 4 2 4 3 9 2" xfId="17391" xr:uid="{0280FBB0-A649-4BD5-9490-08CDC4E0C773}"/>
    <cellStyle name="Normal 4 2 4 4" xfId="957" xr:uid="{00000000-0005-0000-0000-00006F050000}"/>
    <cellStyle name="Normal 4 2 4 4 2" xfId="3317" xr:uid="{00000000-0005-0000-0000-0000D4050000}"/>
    <cellStyle name="Normal 4 2 4 4 2 2" xfId="6375" xr:uid="{8F0A29D2-D7B3-4E56-8B87-AD49C0CD0FE5}"/>
    <cellStyle name="Normal 4 2 4 4 2 2 2" xfId="28144" xr:uid="{15F7E190-0EFB-4B46-AA08-B9FC031F951D}"/>
    <cellStyle name="Normal 4 2 4 4 2 2 3" xfId="15944" xr:uid="{487857BB-B8D6-44AB-AAD0-1E227A507C31}"/>
    <cellStyle name="Normal 4 2 4 4 2 3" xfId="8397" xr:uid="{3C143CBE-B596-4111-8A73-325C4AE99A01}"/>
    <cellStyle name="Normal 4 2 4 4 2 3 2" xfId="18777" xr:uid="{E3F37898-0DDA-4A76-BB45-32C1418C3704}"/>
    <cellStyle name="Normal 4 2 4 4 2 4" xfId="11230" xr:uid="{E3F73AD3-0682-43FA-B6BE-B1AC0C81098B}"/>
    <cellStyle name="Normal 4 2 4 4 2 4 2" xfId="21610" xr:uid="{A4317B59-8ACE-4D43-99A5-700EF431C073}"/>
    <cellStyle name="Normal 4 2 4 4 2 5" xfId="23510" xr:uid="{5D01FDC3-A29C-4A13-BF5E-B5E597BBEDD5}"/>
    <cellStyle name="Normal 4 2 4 4 2 6" xfId="13874" xr:uid="{EF4703E9-A033-4E67-A333-D632E5176286}"/>
    <cellStyle name="Normal 4 2 4 4 3" xfId="2774" xr:uid="{00000000-0005-0000-0000-0000D5050000}"/>
    <cellStyle name="Normal 4 2 4 4 3 2" xfId="5992" xr:uid="{E39637DE-8B66-4185-BED9-6C2E3B488169}"/>
    <cellStyle name="Normal 4 2 4 4 3 2 2" xfId="26671" xr:uid="{4E299BC9-8DB1-4608-9829-A2D535EA19CC}"/>
    <cellStyle name="Normal 4 2 4 4 3 2 3" xfId="15445" xr:uid="{A86BE9B4-5BF6-4AC2-845B-0F93735DE431}"/>
    <cellStyle name="Normal 4 2 4 4 3 3" xfId="7898" xr:uid="{49FB707D-5367-445B-843A-C1E85E660FEB}"/>
    <cellStyle name="Normal 4 2 4 4 3 3 2" xfId="18278" xr:uid="{CB8FFE37-A4C6-48A6-96A9-2AF7AF0CA451}"/>
    <cellStyle name="Normal 4 2 4 4 3 4" xfId="10731" xr:uid="{3CC66CFE-E550-4D08-A1AB-2B1B4982A0A6}"/>
    <cellStyle name="Normal 4 2 4 4 3 4 2" xfId="21111" xr:uid="{7E5A6ECD-BFCC-41EB-82DF-4C12E332DF0E}"/>
    <cellStyle name="Normal 4 2 4 4 3 5" xfId="23581" xr:uid="{D9A6BF4D-F8C7-42C0-8A5E-D7AA8EA7777E}"/>
    <cellStyle name="Normal 4 2 4 4 3 6" xfId="13227" xr:uid="{A90A061A-B369-4680-847B-0A783306D795}"/>
    <cellStyle name="Normal 4 2 4 4 4" xfId="4186" xr:uid="{37541807-A374-4414-A8FC-CA3014A4BA8C}"/>
    <cellStyle name="Normal 4 2 4 4 4 2" xfId="8958" xr:uid="{E638087D-DBF0-408F-9269-238EAE4FDAD1}"/>
    <cellStyle name="Normal 4 2 4 4 4 2 2" xfId="19338" xr:uid="{82C4527E-C1FD-4226-B7E8-DBAACF9A92D8}"/>
    <cellStyle name="Normal 4 2 4 4 4 3" xfId="11791" xr:uid="{C2E290E2-01AD-4948-8E08-B7B63F83A8DE}"/>
    <cellStyle name="Normal 4 2 4 4 4 3 2" xfId="22171" xr:uid="{C48759BE-054B-4476-9F46-1DE0B3D590AF}"/>
    <cellStyle name="Normal 4 2 4 4 4 4" xfId="23087" xr:uid="{49F7775F-FA77-45F2-A31A-5733512B8D0F}"/>
    <cellStyle name="Normal 4 2 4 4 4 5" xfId="16505" xr:uid="{602C9A63-5940-4C18-8981-5534B09B89AD}"/>
    <cellStyle name="Normal 4 2 4 4 5" xfId="5261" xr:uid="{1319BDE0-2551-4B68-9802-4AF23C378265}"/>
    <cellStyle name="Normal 4 2 4 4 5 2" xfId="14559" xr:uid="{506F6334-74C2-4EB3-B6D2-460CE5A593E1}"/>
    <cellStyle name="Normal 4 2 4 4 6" xfId="7012" xr:uid="{1FD27AA7-1AC6-427C-87A2-0A63C3C06FDA}"/>
    <cellStyle name="Normal 4 2 4 4 6 2" xfId="17392" xr:uid="{B84107C5-AF48-4DF1-B84D-7E20783158E9}"/>
    <cellStyle name="Normal 4 2 4 4 7" xfId="9845" xr:uid="{F632BA21-DE08-4DDC-BDE3-5FFF9D26B162}"/>
    <cellStyle name="Normal 4 2 4 4 7 2" xfId="20225" xr:uid="{BDE3FB14-5D7D-4075-8FDC-057441F77C7D}"/>
    <cellStyle name="Normal 4 2 4 4 8" xfId="23798" xr:uid="{4AD55E4F-86CD-4A1A-86B9-10820CEB76B6}"/>
    <cellStyle name="Normal 4 2 4 4 9" xfId="12750" xr:uid="{DC1691DB-C08E-4886-BA52-B7506B2A424A}"/>
    <cellStyle name="Normal 4 2 4 5" xfId="3318" xr:uid="{00000000-0005-0000-0000-0000D6050000}"/>
    <cellStyle name="Normal 4 2 4 5 2" xfId="4521" xr:uid="{0E8E5B39-AFE5-4CA4-91C7-A3464D3F00BB}"/>
    <cellStyle name="Normal 4 2 4 5 2 2" xfId="9293" xr:uid="{D591BF78-F04D-47D5-928F-52D8E541F8AB}"/>
    <cellStyle name="Normal 4 2 4 5 2 2 2" xfId="29272" xr:uid="{E258C256-3FE8-4006-AD74-D535CAB304C6}"/>
    <cellStyle name="Normal 4 2 4 5 2 2 3" xfId="19673" xr:uid="{F7F64A4D-2122-45F6-82E2-5BE09EFD026C}"/>
    <cellStyle name="Normal 4 2 4 5 2 3" xfId="12126" xr:uid="{5847B0E9-E996-4C29-941D-70FE8A368C53}"/>
    <cellStyle name="Normal 4 2 4 5 2 3 2" xfId="22506" xr:uid="{B14B6018-F271-4684-8764-3ACE4519415E}"/>
    <cellStyle name="Normal 4 2 4 5 2 4" xfId="23306" xr:uid="{CCA219FC-92C2-4C0C-BF3E-6F6BEBE0DE9F}"/>
    <cellStyle name="Normal 4 2 4 5 2 5" xfId="16840" xr:uid="{CF25A3E3-5418-4DC1-9C6E-A406DC03D001}"/>
    <cellStyle name="Normal 4 2 4 5 3" xfId="6376" xr:uid="{256B6FAA-C2C9-4ACE-B9C7-6FC9B51CDB96}"/>
    <cellStyle name="Normal 4 2 4 5 3 2" xfId="27141" xr:uid="{70BFEA5C-4E6C-4F46-95C9-B5C80A30C9F4}"/>
    <cellStyle name="Normal 4 2 4 5 3 3" xfId="15945" xr:uid="{743BA6B8-A56E-4CBB-9753-736E70BD010B}"/>
    <cellStyle name="Normal 4 2 4 5 4" xfId="8398" xr:uid="{3570482D-F52B-470B-89CD-2CD3F4ABBB04}"/>
    <cellStyle name="Normal 4 2 4 5 4 2" xfId="18778" xr:uid="{2BC47C64-585F-462F-AF3E-C7AF3A226651}"/>
    <cellStyle name="Normal 4 2 4 5 5" xfId="11231" xr:uid="{1C6947AC-084A-43D7-9915-2206CA974BD9}"/>
    <cellStyle name="Normal 4 2 4 5 5 2" xfId="21611" xr:uid="{559AE209-05D8-4985-B557-0D438344104A}"/>
    <cellStyle name="Normal 4 2 4 5 6" xfId="23980" xr:uid="{664207EE-4914-4965-9834-53028B4545F1}"/>
    <cellStyle name="Normal 4 2 4 5 7" xfId="13875" xr:uid="{0277DFB1-73A2-4180-A054-EB5BD2A38890}"/>
    <cellStyle name="Normal 4 2 4 6" xfId="2932" xr:uid="{00000000-0005-0000-0000-0000D7050000}"/>
    <cellStyle name="Normal 4 2 4 6 2" xfId="6112" xr:uid="{C3DED480-E875-415D-B2C5-2357CB13D6CB}"/>
    <cellStyle name="Normal 4 2 4 6 2 2" xfId="28596" xr:uid="{E6CCCEB0-5E6C-474F-83E3-B0858B991066}"/>
    <cellStyle name="Normal 4 2 4 6 2 3" xfId="15590" xr:uid="{4E4B3070-74E1-4F0F-AA9D-7F9455C98DCE}"/>
    <cellStyle name="Normal 4 2 4 6 3" xfId="8043" xr:uid="{CF045047-FE2E-438C-A3AF-36CFCCD81394}"/>
    <cellStyle name="Normal 4 2 4 6 3 2" xfId="18423" xr:uid="{6974ED14-239E-4C96-B588-6D4C3D4FAC53}"/>
    <cellStyle name="Normal 4 2 4 6 4" xfId="10876" xr:uid="{271A16A4-2E4D-4EDB-B60B-F37169EF597F}"/>
    <cellStyle name="Normal 4 2 4 6 4 2" xfId="21256" xr:uid="{E48D12CF-779A-4ED9-8B8B-FF952051B37A}"/>
    <cellStyle name="Normal 4 2 4 6 5" xfId="24061" xr:uid="{B8F51B56-D343-4566-AA4C-10BF28E83B0A}"/>
    <cellStyle name="Normal 4 2 4 6 6" xfId="13448" xr:uid="{77F5DE15-377E-43E2-AD6E-5E17F1ADD0A4}"/>
    <cellStyle name="Normal 4 2 4 7" xfId="2489" xr:uid="{00000000-0005-0000-0000-0000D8050000}"/>
    <cellStyle name="Normal 4 2 4 7 2" xfId="5774" xr:uid="{F018ECED-5A6F-4447-9A54-9EE76DDBE63F}"/>
    <cellStyle name="Normal 4 2 4 7 2 2" xfId="26493" xr:uid="{20CD0C60-F007-4614-9B70-9A17FB6DFF1D}"/>
    <cellStyle name="Normal 4 2 4 7 2 3" xfId="15161" xr:uid="{E1E7917D-0F93-4527-AE06-FB2AF4482F01}"/>
    <cellStyle name="Normal 4 2 4 7 3" xfId="7614" xr:uid="{6514BE92-1F04-4928-8709-D85A419C7015}"/>
    <cellStyle name="Normal 4 2 4 7 3 2" xfId="17994" xr:uid="{9CEE5451-D453-4DDB-9594-21DEED4014B7}"/>
    <cellStyle name="Normal 4 2 4 7 4" xfId="10447" xr:uid="{38B26B3D-726D-459F-AF2C-ECD1E29A4E39}"/>
    <cellStyle name="Normal 4 2 4 7 4 2" xfId="20827" xr:uid="{1E7E024D-C69D-493A-99B3-BA694475E263}"/>
    <cellStyle name="Normal 4 2 4 7 5" xfId="23757" xr:uid="{3E8674F5-2E40-4193-BA4B-289E887374FE}"/>
    <cellStyle name="Normal 4 2 4 7 6" xfId="12877" xr:uid="{36D69116-BF77-4B1C-AEC5-5834A30DC7E7}"/>
    <cellStyle name="Normal 4 2 4 8" xfId="2183" xr:uid="{00000000-0005-0000-0000-0000C1050000}"/>
    <cellStyle name="Normal 4 2 4 8 2" xfId="7310" xr:uid="{F12A16AD-7B72-415C-9FDB-084D86B3C010}"/>
    <cellStyle name="Normal 4 2 4 8 2 2" xfId="17690" xr:uid="{5429233F-C9A4-4E27-A5B1-9C96FFE0F1DC}"/>
    <cellStyle name="Normal 4 2 4 8 3" xfId="10143" xr:uid="{81ABF9DE-FCB1-4960-BBE8-9EDEB58738B3}"/>
    <cellStyle name="Normal 4 2 4 8 3 2" xfId="20523" xr:uid="{CEF406A1-D7FF-40FB-86B1-E3777551BBAD}"/>
    <cellStyle name="Normal 4 2 4 8 4" xfId="23695" xr:uid="{991D425F-ED78-4AF1-A784-690BB22855BD}"/>
    <cellStyle name="Normal 4 2 4 8 5" xfId="14857" xr:uid="{F13E48C5-0826-4DBF-9B5F-E3424307332A}"/>
    <cellStyle name="Normal 4 2 4 9" xfId="3979" xr:uid="{45AF6E9E-6287-4168-9448-70EA475F6D56}"/>
    <cellStyle name="Normal 4 2 4 9 2" xfId="8803" xr:uid="{96A98EB3-8991-4181-A17C-6603F625A4A6}"/>
    <cellStyle name="Normal 4 2 4 9 2 2" xfId="19183" xr:uid="{8BBAFF3B-41EF-46F1-A4FD-B9358D20F12A}"/>
    <cellStyle name="Normal 4 2 4 9 3" xfId="11636" xr:uid="{23034033-ACF7-4415-A7E9-1BCB1E9700BD}"/>
    <cellStyle name="Normal 4 2 4 9 3 2" xfId="22016" xr:uid="{B28099F8-D03B-4A07-9886-76653D588664}"/>
    <cellStyle name="Normal 4 2 4 9 4" xfId="16350" xr:uid="{A710A958-0260-4144-B2F9-F9DE1EBA01CF}"/>
    <cellStyle name="Normal 4 2 5" xfId="958" xr:uid="{00000000-0005-0000-0000-000070050000}"/>
    <cellStyle name="Normal 4 2 5 10" xfId="5262" xr:uid="{0CBE73A5-7193-4D2C-A908-00C86B036AD4}"/>
    <cellStyle name="Normal 4 2 5 10 2" xfId="14560" xr:uid="{A731E1B3-3F9F-4889-B99A-0145435E747A}"/>
    <cellStyle name="Normal 4 2 5 11" xfId="7013" xr:uid="{3967B753-E8EF-48AC-83DE-54B8730320A3}"/>
    <cellStyle name="Normal 4 2 5 11 2" xfId="17393" xr:uid="{490C3C79-1905-444B-A011-4DBCF704CF26}"/>
    <cellStyle name="Normal 4 2 5 12" xfId="9846" xr:uid="{33654FB9-4B74-41A2-813A-B8AE1BDE3AB7}"/>
    <cellStyle name="Normal 4 2 5 12 2" xfId="20226" xr:uid="{5AF73625-CF6A-48A5-916A-015C667A23E4}"/>
    <cellStyle name="Normal 4 2 5 13" xfId="25429" xr:uid="{8BAE80AC-F656-4AEE-B7FB-D550FE15D202}"/>
    <cellStyle name="Normal 4 2 5 14" xfId="12449" xr:uid="{146E16A4-1DDA-401D-A374-6B4A02EC93AD}"/>
    <cellStyle name="Normal 4 2 5 2" xfId="959" xr:uid="{00000000-0005-0000-0000-000071050000}"/>
    <cellStyle name="Normal 4 2 5 2 10" xfId="9847" xr:uid="{B26CF3D7-1113-434C-8C60-5E5772F9ADCC}"/>
    <cellStyle name="Normal 4 2 5 2 10 2" xfId="20227" xr:uid="{15613978-8531-43E1-8060-4069E3668F7C}"/>
    <cellStyle name="Normal 4 2 5 2 11" xfId="23550" xr:uid="{E140D3AB-46F1-4E88-94C1-1F97E001E18E}"/>
    <cellStyle name="Normal 4 2 5 2 12" xfId="12593" xr:uid="{3E88260C-B2CB-41BC-91B2-A4DF1C1B4BA0}"/>
    <cellStyle name="Normal 4 2 5 2 2" xfId="960" xr:uid="{00000000-0005-0000-0000-000072050000}"/>
    <cellStyle name="Normal 4 2 5 2 2 2" xfId="3320" xr:uid="{00000000-0005-0000-0000-0000DC050000}"/>
    <cellStyle name="Normal 4 2 5 2 2 2 2" xfId="6378" xr:uid="{B770ADED-9101-408A-83A1-B924951FF274}"/>
    <cellStyle name="Normal 4 2 5 2 2 2 2 2" xfId="28265" xr:uid="{C74EC279-60EC-4E28-A305-0DCD07AF538C}"/>
    <cellStyle name="Normal 4 2 5 2 2 2 2 3" xfId="26683" xr:uid="{C3478ABA-1720-4FAC-8FED-923AEB8466D0}"/>
    <cellStyle name="Normal 4 2 5 2 2 2 2 4" xfId="15947" xr:uid="{7C2475F4-8D89-4CA3-8E9E-C24BB1B3C501}"/>
    <cellStyle name="Normal 4 2 5 2 2 2 3" xfId="8400" xr:uid="{C22CFE14-56FC-4F3C-AF93-DD42ECF197AC}"/>
    <cellStyle name="Normal 4 2 5 2 2 2 3 2" xfId="28905" xr:uid="{57FFE5EE-767B-4502-97BB-CDFC96E7FA7D}"/>
    <cellStyle name="Normal 4 2 5 2 2 2 3 3" xfId="18780" xr:uid="{EC3C5B6E-4CC2-4105-9791-A067BF9E0F15}"/>
    <cellStyle name="Normal 4 2 5 2 2 2 4" xfId="11233" xr:uid="{E2E5DE9D-117A-48A6-81CD-2FA1A7C81124}"/>
    <cellStyle name="Normal 4 2 5 2 2 2 4 2" xfId="21613" xr:uid="{2AA75FDA-06FB-4904-BDD8-843D86CA359A}"/>
    <cellStyle name="Normal 4 2 5 2 2 2 5" xfId="22737" xr:uid="{BE7C205A-0BA3-4733-A7F0-821BF620A085}"/>
    <cellStyle name="Normal 4 2 5 2 2 2 6" xfId="13877" xr:uid="{D2F893E2-3F1E-4A3F-9EB0-404D65F01C6D}"/>
    <cellStyle name="Normal 4 2 5 2 2 3" xfId="4334" xr:uid="{5BE6B68A-7B10-4B7E-854E-6FFB4FFE172B}"/>
    <cellStyle name="Normal 4 2 5 2 2 3 2" xfId="9106" xr:uid="{1302051A-ABE6-4175-AA37-19EB6E160850}"/>
    <cellStyle name="Normal 4 2 5 2 2 3 2 2" xfId="29149" xr:uid="{99041798-5A95-422D-AE30-E4AE237CFDBC}"/>
    <cellStyle name="Normal 4 2 5 2 2 3 2 3" xfId="19486" xr:uid="{3C106315-F70B-4A49-A801-9FBE3D5B27D2}"/>
    <cellStyle name="Normal 4 2 5 2 2 3 3" xfId="11939" xr:uid="{86EFA8A8-BEE4-47A3-AF34-8FFF9C28A589}"/>
    <cellStyle name="Normal 4 2 5 2 2 3 3 2" xfId="22319" xr:uid="{EF63205B-BB47-4CBB-BE9E-5BC10AEF294F}"/>
    <cellStyle name="Normal 4 2 5 2 2 3 4" xfId="25216" xr:uid="{19DF6725-F748-4B6D-90AD-46D9D3FFDDBE}"/>
    <cellStyle name="Normal 4 2 5 2 2 3 5" xfId="16653" xr:uid="{92D965AF-E9A9-4832-A5CA-A4A2669210C2}"/>
    <cellStyle name="Normal 4 2 5 2 2 4" xfId="5264" xr:uid="{2276ACD1-E7D6-4418-A080-980DEAE92B44}"/>
    <cellStyle name="Normal 4 2 5 2 2 4 2" xfId="25996" xr:uid="{CE44DA71-1C40-4684-8046-9C67712C9040}"/>
    <cellStyle name="Normal 4 2 5 2 2 4 3" xfId="14562" xr:uid="{EC1BC237-9119-4647-97ED-878B17EF3299}"/>
    <cellStyle name="Normal 4 2 5 2 2 5" xfId="7015" xr:uid="{19BD68A2-67CA-4449-AA4B-DDBA978C8675}"/>
    <cellStyle name="Normal 4 2 5 2 2 5 2" xfId="17395" xr:uid="{F9B737A5-8B7A-461F-8D10-F24CC8DCE17C}"/>
    <cellStyle name="Normal 4 2 5 2 2 6" xfId="9848" xr:uid="{1CBAEAD7-2B41-4B13-B4C6-ACEE43A54F72}"/>
    <cellStyle name="Normal 4 2 5 2 2 6 2" xfId="20228" xr:uid="{173F5588-FDB3-4B71-B930-4E0584D44597}"/>
    <cellStyle name="Normal 4 2 5 2 2 7" xfId="25502" xr:uid="{D33929E5-E0B8-4C10-91F3-31EBD339EBD4}"/>
    <cellStyle name="Normal 4 2 5 2 2 8" xfId="13232" xr:uid="{4F9CECE8-EB50-49F4-9389-259541B4B9EF}"/>
    <cellStyle name="Normal 4 2 5 2 3" xfId="3321" xr:uid="{00000000-0005-0000-0000-0000DD050000}"/>
    <cellStyle name="Normal 4 2 5 2 3 2" xfId="4522" xr:uid="{347C5674-4DFD-40C4-B12F-56BE80C5BE4E}"/>
    <cellStyle name="Normal 4 2 5 2 3 2 2" xfId="9294" xr:uid="{3F581F5C-90FA-474F-BF10-5137BEAE4725}"/>
    <cellStyle name="Normal 4 2 5 2 3 2 2 2" xfId="29273" xr:uid="{0CBB4331-0319-490B-B15B-9200E81CA6A4}"/>
    <cellStyle name="Normal 4 2 5 2 3 2 2 3" xfId="19674" xr:uid="{838DF7E9-BA6F-4FBF-B781-FB2858570C60}"/>
    <cellStyle name="Normal 4 2 5 2 3 2 3" xfId="12127" xr:uid="{7FABD496-6C93-4FDA-A3DD-F96ABDEEAAC0}"/>
    <cellStyle name="Normal 4 2 5 2 3 2 3 2" xfId="22507" xr:uid="{35BD0BB6-0B4C-4E1B-A833-D8A806597684}"/>
    <cellStyle name="Normal 4 2 5 2 3 2 4" xfId="25654" xr:uid="{F9AED57B-FB20-4B83-AFC5-9B9BF17A3DBE}"/>
    <cellStyle name="Normal 4 2 5 2 3 2 5" xfId="16841" xr:uid="{2D5ADDA7-B3A4-4C7D-939C-F6084C4E276A}"/>
    <cellStyle name="Normal 4 2 5 2 3 3" xfId="6379" xr:uid="{CD6C82C8-A74A-433D-B39F-B9C161BA02EE}"/>
    <cellStyle name="Normal 4 2 5 2 3 3 2" xfId="28289" xr:uid="{B9A18EF6-7C90-4427-ADEF-358CCBDACFD6}"/>
    <cellStyle name="Normal 4 2 5 2 3 3 3" xfId="15948" xr:uid="{BE577C5B-C10E-446F-8688-350CADE73FEF}"/>
    <cellStyle name="Normal 4 2 5 2 3 4" xfId="8401" xr:uid="{9718EDC0-0073-4EC3-B6B9-540CB1B96F41}"/>
    <cellStyle name="Normal 4 2 5 2 3 4 2" xfId="18781" xr:uid="{ACEE0FCB-F137-469D-8B77-9CB741FA1AC7}"/>
    <cellStyle name="Normal 4 2 5 2 3 5" xfId="11234" xr:uid="{5AE48A34-F6DB-4551-BA3E-857436778BD5}"/>
    <cellStyle name="Normal 4 2 5 2 3 5 2" xfId="21614" xr:uid="{A40392E5-DC6A-4C8D-8E01-AF1046A67A4D}"/>
    <cellStyle name="Normal 4 2 5 2 3 6" xfId="22756" xr:uid="{C5EB7D95-B669-4759-BF56-E246B3848CF9}"/>
    <cellStyle name="Normal 4 2 5 2 3 7" xfId="13878" xr:uid="{6DBC202F-6DB1-4F1E-A066-512B436B0C98}"/>
    <cellStyle name="Normal 4 2 5 2 4" xfId="3319" xr:uid="{00000000-0005-0000-0000-0000DE050000}"/>
    <cellStyle name="Normal 4 2 5 2 4 2" xfId="6377" xr:uid="{432CD6A6-AFDF-41D6-BFC3-3790A92C6F84}"/>
    <cellStyle name="Normal 4 2 5 2 4 2 2" xfId="26375" xr:uid="{82ABE11C-256E-4056-918B-A35B699AB672}"/>
    <cellStyle name="Normal 4 2 5 2 4 2 3" xfId="15946" xr:uid="{C37600C8-3ED2-440B-8690-8C3B3063BCDD}"/>
    <cellStyle name="Normal 4 2 5 2 4 3" xfId="8399" xr:uid="{E8E189F8-8F4B-4890-9701-B5D1C06B73F2}"/>
    <cellStyle name="Normal 4 2 5 2 4 3 2" xfId="18779" xr:uid="{5CAD051B-AFF1-400C-8267-4F53AB69DDA2}"/>
    <cellStyle name="Normal 4 2 5 2 4 4" xfId="11232" xr:uid="{FBA4F533-2B3C-4CCD-973C-9CAB932C23CE}"/>
    <cellStyle name="Normal 4 2 5 2 4 4 2" xfId="21612" xr:uid="{D2FC6275-5A85-4ECA-933B-0219857FE0FB}"/>
    <cellStyle name="Normal 4 2 5 2 4 5" xfId="24154" xr:uid="{D8002FA3-967C-4F90-ACC8-5D137DBF6F85}"/>
    <cellStyle name="Normal 4 2 5 2 4 6" xfId="13876" xr:uid="{D694F6F7-2BF7-4D7B-96A4-EED1281B6703}"/>
    <cellStyle name="Normal 4 2 5 2 5" xfId="2523" xr:uid="{00000000-0005-0000-0000-0000DF050000}"/>
    <cellStyle name="Normal 4 2 5 2 5 2" xfId="5800" xr:uid="{11D778BA-8E15-4019-B38A-8E52B38AEBF0}"/>
    <cellStyle name="Normal 4 2 5 2 5 2 2" xfId="25981" xr:uid="{6A9AA136-2BD0-4FBF-9ABB-282C03ECF6E4}"/>
    <cellStyle name="Normal 4 2 5 2 5 2 3" xfId="15195" xr:uid="{16AA72AB-A281-4DDC-AB5D-460210E2E450}"/>
    <cellStyle name="Normal 4 2 5 2 5 3" xfId="7648" xr:uid="{4A162BEF-2978-4CE7-BE45-90F48C2F33A4}"/>
    <cellStyle name="Normal 4 2 5 2 5 3 2" xfId="18028" xr:uid="{A9BED9A7-98A0-45A8-9F06-91AB686E446A}"/>
    <cellStyle name="Normal 4 2 5 2 5 4" xfId="10481" xr:uid="{FAACC862-64F7-4F79-A96E-E160C786ABCD}"/>
    <cellStyle name="Normal 4 2 5 2 5 4 2" xfId="20861" xr:uid="{F9F4DD29-D3C2-476C-AD88-BB91E3826189}"/>
    <cellStyle name="Normal 4 2 5 2 5 5" xfId="23974" xr:uid="{38614436-59D6-4DEC-8B43-2E00B0443410}"/>
    <cellStyle name="Normal 4 2 5 2 5 6" xfId="12911" xr:uid="{65572533-9279-4D9C-B564-FD495FB82F6F}"/>
    <cellStyle name="Normal 4 2 5 2 6" xfId="2359" xr:uid="{00000000-0005-0000-0000-0000DA050000}"/>
    <cellStyle name="Normal 4 2 5 2 6 2" xfId="7486" xr:uid="{6258D792-03F6-4DD9-BEBA-5118EF4C3843}"/>
    <cellStyle name="Normal 4 2 5 2 6 2 2" xfId="17866" xr:uid="{4E480B7B-420E-401D-A276-81C4402CB61A}"/>
    <cellStyle name="Normal 4 2 5 2 6 3" xfId="10319" xr:uid="{166DEC97-5528-433D-9E11-55CBE0AF026F}"/>
    <cellStyle name="Normal 4 2 5 2 6 3 2" xfId="20699" xr:uid="{A2F4F4BD-0514-452A-9200-A93BC546385A}"/>
    <cellStyle name="Normal 4 2 5 2 6 4" xfId="23307" xr:uid="{39990AC5-8C6B-4B0D-8798-96B022C2360D}"/>
    <cellStyle name="Normal 4 2 5 2 6 5" xfId="15033" xr:uid="{B2BFCC8C-E173-4385-9802-1DD47ED3D577}"/>
    <cellStyle name="Normal 4 2 5 2 7" xfId="3896" xr:uid="{CB65113C-B265-478E-9D02-6C0656EEE1BA}"/>
    <cellStyle name="Normal 4 2 5 2 7 2" xfId="8728" xr:uid="{F611B9F0-8701-45BA-A1D0-35AEA580EF9B}"/>
    <cellStyle name="Normal 4 2 5 2 7 2 2" xfId="19108" xr:uid="{8C51E9BE-0237-4151-B049-E10F9C4E50BC}"/>
    <cellStyle name="Normal 4 2 5 2 7 3" xfId="11561" xr:uid="{A087CB4F-BC5D-45D1-9053-01A720DEFB4C}"/>
    <cellStyle name="Normal 4 2 5 2 7 3 2" xfId="21941" xr:uid="{C1497DF3-61B4-49B1-BBCD-BCAC48179AF9}"/>
    <cellStyle name="Normal 4 2 5 2 7 4" xfId="16275" xr:uid="{CEADDF0D-E011-4200-AC7B-8AC418DCC36E}"/>
    <cellStyle name="Normal 4 2 5 2 8" xfId="5263" xr:uid="{20239CCB-D576-44EC-92EA-AE90C1783381}"/>
    <cellStyle name="Normal 4 2 5 2 8 2" xfId="14561" xr:uid="{EB0580DD-36D2-4FF5-95A1-7A591DC27CD8}"/>
    <cellStyle name="Normal 4 2 5 2 9" xfId="7014" xr:uid="{795DA4D6-C3B5-4D29-AFD2-CAB6BA65E474}"/>
    <cellStyle name="Normal 4 2 5 2 9 2" xfId="17394" xr:uid="{BC3F3C25-047F-4FC7-92EC-024B562BEF50}"/>
    <cellStyle name="Normal 4 2 5 3" xfId="961" xr:uid="{00000000-0005-0000-0000-000073050000}"/>
    <cellStyle name="Normal 4 2 5 3 10" xfId="23368" xr:uid="{79750114-A351-4CCB-867C-76DE717FA61F}"/>
    <cellStyle name="Normal 4 2 5 3 11" xfId="12751" xr:uid="{68D682AD-CD8A-4A06-B9ED-79FA4A5D9671}"/>
    <cellStyle name="Normal 4 2 5 3 2" xfId="2778" xr:uid="{00000000-0005-0000-0000-0000E1050000}"/>
    <cellStyle name="Normal 4 2 5 3 2 2" xfId="3323" xr:uid="{00000000-0005-0000-0000-0000E2050000}"/>
    <cellStyle name="Normal 4 2 5 3 2 2 2" xfId="6381" xr:uid="{C605AE42-8AF8-4194-BC12-7E70C5668458}"/>
    <cellStyle name="Normal 4 2 5 3 2 2 2 2" xfId="25934" xr:uid="{881930D7-1D5F-4EE7-99A4-6ED322AE55F4}"/>
    <cellStyle name="Normal 4 2 5 3 2 2 2 3" xfId="15950" xr:uid="{9C3F95C9-7282-4699-ABF6-D9D420A73124}"/>
    <cellStyle name="Normal 4 2 5 3 2 2 3" xfId="8403" xr:uid="{63265D94-9F3F-4751-862E-84A7C7425231}"/>
    <cellStyle name="Normal 4 2 5 3 2 2 3 2" xfId="18783" xr:uid="{87EB6427-0939-4666-98F2-B807DC62D3A7}"/>
    <cellStyle name="Normal 4 2 5 3 2 2 4" xfId="11236" xr:uid="{6D46F3E2-61ED-49DD-A7B0-4D3D5DE01971}"/>
    <cellStyle name="Normal 4 2 5 3 2 2 4 2" xfId="21616" xr:uid="{D9A396D4-C104-4104-8079-35ECEFA27857}"/>
    <cellStyle name="Normal 4 2 5 3 2 2 5" xfId="22732" xr:uid="{79BD1422-BA6E-495E-B773-5F7BDF605971}"/>
    <cellStyle name="Normal 4 2 5 3 2 2 6" xfId="13880" xr:uid="{ED7E36B9-4F50-4BEF-8561-30C24B6E9567}"/>
    <cellStyle name="Normal 4 2 5 3 2 3" xfId="4335" xr:uid="{39B36460-E5E2-499F-B81B-388D9582238E}"/>
    <cellStyle name="Normal 4 2 5 3 2 3 2" xfId="9107" xr:uid="{B92390C0-83F6-4DAD-BC04-EB8BF96EDE31}"/>
    <cellStyle name="Normal 4 2 5 3 2 3 2 2" xfId="29150" xr:uid="{070640E3-9208-4E43-A10C-1694F45BCA18}"/>
    <cellStyle name="Normal 4 2 5 3 2 3 2 3" xfId="19487" xr:uid="{7F818460-2C5F-4647-B0B0-F6EF4BED27A8}"/>
    <cellStyle name="Normal 4 2 5 3 2 3 3" xfId="11940" xr:uid="{945CD2CC-9CFA-4EC6-9F24-795824B1CA01}"/>
    <cellStyle name="Normal 4 2 5 3 2 3 3 2" xfId="22320" xr:uid="{22E56662-CC04-4231-9943-6BCB77BBCA11}"/>
    <cellStyle name="Normal 4 2 5 3 2 3 4" xfId="22642" xr:uid="{A0C14500-DB99-4ED6-9B7F-46A1EE961179}"/>
    <cellStyle name="Normal 4 2 5 3 2 3 5" xfId="16654" xr:uid="{10B3DEC3-B4E7-4C9B-AB4B-DB531B6D72E3}"/>
    <cellStyle name="Normal 4 2 5 3 2 4" xfId="5996" xr:uid="{1A0F0C4D-3DB7-4C15-A38C-F56B40761BAE}"/>
    <cellStyle name="Normal 4 2 5 3 2 4 2" xfId="26488" xr:uid="{29AFC224-D2C8-4CEC-9F58-60B5AC8080FC}"/>
    <cellStyle name="Normal 4 2 5 3 2 4 3" xfId="15449" xr:uid="{2DFD23E7-52D0-45DD-9860-4A74BC84B353}"/>
    <cellStyle name="Normal 4 2 5 3 2 5" xfId="7902" xr:uid="{E883D2D4-FF50-40C7-9722-8245DECE913C}"/>
    <cellStyle name="Normal 4 2 5 3 2 5 2" xfId="18282" xr:uid="{6B2F9257-DA6A-49DC-9D36-382C53D5F344}"/>
    <cellStyle name="Normal 4 2 5 3 2 6" xfId="10735" xr:uid="{A815C69A-3F68-4268-BC28-4657AC26A748}"/>
    <cellStyle name="Normal 4 2 5 3 2 6 2" xfId="21115" xr:uid="{EAC72D7D-689A-4F1C-B1FF-EC52E59BBEC3}"/>
    <cellStyle name="Normal 4 2 5 3 2 7" xfId="23622" xr:uid="{62CEBA34-760D-405C-B215-4548645090E9}"/>
    <cellStyle name="Normal 4 2 5 3 2 8" xfId="13233" xr:uid="{B446E305-1C65-492A-AE55-2E81932ACC2B}"/>
    <cellStyle name="Normal 4 2 5 3 3" xfId="3324" xr:uid="{00000000-0005-0000-0000-0000E3050000}"/>
    <cellStyle name="Normal 4 2 5 3 3 2" xfId="4523" xr:uid="{E5453EDB-7847-48AE-AA88-4DA4D08CB3CA}"/>
    <cellStyle name="Normal 4 2 5 3 3 2 2" xfId="9295" xr:uid="{594792DB-F602-4F9B-9710-0E8420CA1289}"/>
    <cellStyle name="Normal 4 2 5 3 3 2 2 2" xfId="29274" xr:uid="{5FD6E443-B487-4105-A522-1BD6A7BDFD1D}"/>
    <cellStyle name="Normal 4 2 5 3 3 2 2 3" xfId="19675" xr:uid="{00548E8E-C009-4C8F-B5E6-2C47547A9FC3}"/>
    <cellStyle name="Normal 4 2 5 3 3 2 3" xfId="12128" xr:uid="{55C2624A-BC5F-448E-89A1-BB428B91C339}"/>
    <cellStyle name="Normal 4 2 5 3 3 2 3 2" xfId="22508" xr:uid="{EF73F6D8-9102-4476-B85B-C502DAF53583}"/>
    <cellStyle name="Normal 4 2 5 3 3 2 4" xfId="23689" xr:uid="{AFEAA7CE-90A4-465C-836A-F5D5C5D436D2}"/>
    <cellStyle name="Normal 4 2 5 3 3 2 5" xfId="16842" xr:uid="{FA2F7731-E4AF-4871-9E36-71D90F3B9AF3}"/>
    <cellStyle name="Normal 4 2 5 3 3 3" xfId="6382" xr:uid="{B816879C-A5F2-4FEF-81E0-B90C1C1B71B1}"/>
    <cellStyle name="Normal 4 2 5 3 3 3 2" xfId="26303" xr:uid="{FF48CE8C-519D-4A38-88D4-DA1956A00C79}"/>
    <cellStyle name="Normal 4 2 5 3 3 3 3" xfId="15951" xr:uid="{5907614C-2626-4B8F-BDEA-CFD0E8F86ED4}"/>
    <cellStyle name="Normal 4 2 5 3 3 4" xfId="8404" xr:uid="{EA9A7BC6-C0E7-45EB-A8CF-4EBA6BADE169}"/>
    <cellStyle name="Normal 4 2 5 3 3 4 2" xfId="18784" xr:uid="{19191B56-EA36-4B20-AEED-830A10CAAD27}"/>
    <cellStyle name="Normal 4 2 5 3 3 5" xfId="11237" xr:uid="{C636646A-A91B-4460-BE67-329647A062AB}"/>
    <cellStyle name="Normal 4 2 5 3 3 5 2" xfId="21617" xr:uid="{6DA88660-B64C-4244-939E-63DEB00E3242}"/>
    <cellStyle name="Normal 4 2 5 3 3 6" xfId="22696" xr:uid="{AC4C5E30-F5D9-4B86-8D24-26742E4CF504}"/>
    <cellStyle name="Normal 4 2 5 3 3 7" xfId="13881" xr:uid="{C8DF9A62-7C81-4C4A-9EA7-7888785F30B1}"/>
    <cellStyle name="Normal 4 2 5 3 4" xfId="3322" xr:uid="{00000000-0005-0000-0000-0000E4050000}"/>
    <cellStyle name="Normal 4 2 5 3 4 2" xfId="6380" xr:uid="{387E779B-00CE-4EC3-892B-B2B90CA3EFE7}"/>
    <cellStyle name="Normal 4 2 5 3 4 2 2" xfId="26887" xr:uid="{A286A1A6-8CF2-4D80-8B25-D8F8DE6624FF}"/>
    <cellStyle name="Normal 4 2 5 3 4 2 3" xfId="15949" xr:uid="{37752C60-178A-4A20-9C24-8CC6E9C19ACC}"/>
    <cellStyle name="Normal 4 2 5 3 4 3" xfId="8402" xr:uid="{54A2113F-AA51-4487-952D-0029B2365B37}"/>
    <cellStyle name="Normal 4 2 5 3 4 3 2" xfId="18782" xr:uid="{3A1B1FB0-E466-42DE-9132-0C42DBD5D2D6}"/>
    <cellStyle name="Normal 4 2 5 3 4 4" xfId="11235" xr:uid="{0B0ACCC4-DB40-4733-81F6-2F736105CA80}"/>
    <cellStyle name="Normal 4 2 5 3 4 4 2" xfId="21615" xr:uid="{74A7B9B8-7A1A-454F-A977-76690D774C54}"/>
    <cellStyle name="Normal 4 2 5 3 4 5" xfId="24185" xr:uid="{A47BE7BA-D7F5-402A-AC36-51DDB649C961}"/>
    <cellStyle name="Normal 4 2 5 3 4 6" xfId="13879" xr:uid="{48A85F04-0BE0-47B5-B892-DE3379BFCC42}"/>
    <cellStyle name="Normal 4 2 5 3 5" xfId="2626" xr:uid="{00000000-0005-0000-0000-0000E5050000}"/>
    <cellStyle name="Normal 4 2 5 3 5 2" xfId="5888" xr:uid="{F9EB9A5C-A7DA-4DF2-8279-9B34F07990F0}"/>
    <cellStyle name="Normal 4 2 5 3 5 2 2" xfId="26988" xr:uid="{0D84CEF1-9AE5-410B-8E6D-1BA242AC0101}"/>
    <cellStyle name="Normal 4 2 5 3 5 2 3" xfId="15298" xr:uid="{0A4BA692-CC5E-4132-9D94-17C7477AC0CB}"/>
    <cellStyle name="Normal 4 2 5 3 5 3" xfId="7751" xr:uid="{25712DD4-1059-4CA5-9A3C-EFA115EC4468}"/>
    <cellStyle name="Normal 4 2 5 3 5 3 2" xfId="18131" xr:uid="{2E6B801A-C33C-4D75-9C90-F828E5EC0C3B}"/>
    <cellStyle name="Normal 4 2 5 3 5 4" xfId="10584" xr:uid="{B468A150-16E3-4D01-BBAB-E817329AD542}"/>
    <cellStyle name="Normal 4 2 5 3 5 4 2" xfId="20964" xr:uid="{BFCE8A20-96C1-4BCF-A6A5-A248B059E7A5}"/>
    <cellStyle name="Normal 4 2 5 3 5 5" xfId="22842" xr:uid="{ABB10640-FEDD-4C24-868F-7A8EA3B27B59}"/>
    <cellStyle name="Normal 4 2 5 3 5 6" xfId="13014" xr:uid="{220D344D-761E-4309-BD03-807ABD6DDB3A}"/>
    <cellStyle name="Normal 4 2 5 3 6" xfId="4187" xr:uid="{BC304B4B-82E9-4E7C-B296-6D65F062491B}"/>
    <cellStyle name="Normal 4 2 5 3 6 2" xfId="8959" xr:uid="{6903D274-2589-436F-A52D-2707B23AF46A}"/>
    <cellStyle name="Normal 4 2 5 3 6 2 2" xfId="19339" xr:uid="{D9D5D96A-E195-4626-94D0-384CD033A3BF}"/>
    <cellStyle name="Normal 4 2 5 3 6 3" xfId="11792" xr:uid="{C1F6140E-B44B-4175-86C0-F6252E1D6231}"/>
    <cellStyle name="Normal 4 2 5 3 6 3 2" xfId="22172" xr:uid="{34510711-65CB-48FB-8757-F6F2AA6CFE45}"/>
    <cellStyle name="Normal 4 2 5 3 6 4" xfId="24606" xr:uid="{F66BF6C3-8931-40E4-85D4-741BA5B42733}"/>
    <cellStyle name="Normal 4 2 5 3 6 5" xfId="16506" xr:uid="{8C4F2945-644E-48C4-A252-2306264F717A}"/>
    <cellStyle name="Normal 4 2 5 3 7" xfId="5265" xr:uid="{C09DB10E-1F2D-449E-B56E-05130914761F}"/>
    <cellStyle name="Normal 4 2 5 3 7 2" xfId="14563" xr:uid="{F33A083D-51F9-40EF-9E9E-66C1606CF4B3}"/>
    <cellStyle name="Normal 4 2 5 3 8" xfId="7016" xr:uid="{53721B6D-FBE2-43DF-BCCD-E6655CA3DD99}"/>
    <cellStyle name="Normal 4 2 5 3 8 2" xfId="17396" xr:uid="{072A331F-596B-4952-8436-15C6FFD85F80}"/>
    <cellStyle name="Normal 4 2 5 3 9" xfId="9849" xr:uid="{A24F73A7-1478-4E03-B26A-41F723577305}"/>
    <cellStyle name="Normal 4 2 5 3 9 2" xfId="20229" xr:uid="{66E85D27-4E42-4EE3-87C0-78058182270B}"/>
    <cellStyle name="Normal 4 2 5 4" xfId="962" xr:uid="{00000000-0005-0000-0000-000074050000}"/>
    <cellStyle name="Normal 4 2 5 4 2" xfId="3325" xr:uid="{00000000-0005-0000-0000-0000E7050000}"/>
    <cellStyle name="Normal 4 2 5 4 2 2" xfId="6383" xr:uid="{2D8A9C61-8F07-4BE3-B6CB-92BA97D88958}"/>
    <cellStyle name="Normal 4 2 5 4 2 2 2" xfId="26261" xr:uid="{FFE65A06-3AB4-4919-A981-6F99564EA57D}"/>
    <cellStyle name="Normal 4 2 5 4 2 2 3" xfId="15952" xr:uid="{BB3D1C01-5747-4DAE-B9BD-95C9518332E1}"/>
    <cellStyle name="Normal 4 2 5 4 2 3" xfId="8405" xr:uid="{C8EA9E31-80AB-44C4-A0ED-22532E9C6E9A}"/>
    <cellStyle name="Normal 4 2 5 4 2 3 2" xfId="18785" xr:uid="{6C8F56C3-F9D8-4581-A2A6-9B795558E906}"/>
    <cellStyle name="Normal 4 2 5 4 2 4" xfId="11238" xr:uid="{6658D817-0906-49C9-A476-79B6586D018E}"/>
    <cellStyle name="Normal 4 2 5 4 2 4 2" xfId="21618" xr:uid="{40772340-F376-4654-B687-93962604834C}"/>
    <cellStyle name="Normal 4 2 5 4 2 5" xfId="23349" xr:uid="{A7470EB6-7774-4F99-ADA4-26A6B94C1DE6}"/>
    <cellStyle name="Normal 4 2 5 4 2 6" xfId="13882" xr:uid="{2F51F388-9219-431B-84AF-102469B74FD8}"/>
    <cellStyle name="Normal 4 2 5 4 3" xfId="4333" xr:uid="{F79196D7-441F-4273-8A49-2B180DFCA0FD}"/>
    <cellStyle name="Normal 4 2 5 4 3 2" xfId="9105" xr:uid="{CEE77492-61F9-4417-BAFD-C519B7073992}"/>
    <cellStyle name="Normal 4 2 5 4 3 2 2" xfId="29148" xr:uid="{5DF036F2-C522-4BE5-89DB-31C26EA17703}"/>
    <cellStyle name="Normal 4 2 5 4 3 2 3" xfId="19485" xr:uid="{C968488D-217B-48EF-8AB1-EE20461C5AB5}"/>
    <cellStyle name="Normal 4 2 5 4 3 3" xfId="11938" xr:uid="{DC646F8A-CF8E-4E4C-AABB-920E1ABA1CAC}"/>
    <cellStyle name="Normal 4 2 5 4 3 3 2" xfId="22318" xr:uid="{90E7123E-3C95-4430-B5F5-CAEF48BF0651}"/>
    <cellStyle name="Normal 4 2 5 4 3 4" xfId="24548" xr:uid="{B08EFD12-EDA2-48E2-8B12-53A8A0C19493}"/>
    <cellStyle name="Normal 4 2 5 4 3 5" xfId="16652" xr:uid="{FC7ABEB3-79E1-40C6-809F-C09973868853}"/>
    <cellStyle name="Normal 4 2 5 4 4" xfId="5266" xr:uid="{90636868-3CBD-43CF-9E0C-16942A9F471A}"/>
    <cellStyle name="Normal 4 2 5 4 4 2" xfId="27535" xr:uid="{9BB7A04A-111A-48BD-950A-D4021D2D8F4B}"/>
    <cellStyle name="Normal 4 2 5 4 4 3" xfId="14564" xr:uid="{F358DA77-44A8-4EA2-97FD-95B69369D8E1}"/>
    <cellStyle name="Normal 4 2 5 4 5" xfId="7017" xr:uid="{180F0E22-7AF7-42B8-9CAF-B98E3A758FB0}"/>
    <cellStyle name="Normal 4 2 5 4 5 2" xfId="17397" xr:uid="{E5377EE4-82A2-4E2C-B29F-B7FAA78461F2}"/>
    <cellStyle name="Normal 4 2 5 4 6" xfId="9850" xr:uid="{EE520D22-54F9-4A56-882D-EDD964009DA5}"/>
    <cellStyle name="Normal 4 2 5 4 6 2" xfId="20230" xr:uid="{3E91A0AC-E69E-438A-BEC3-6BC5C92BA4B4}"/>
    <cellStyle name="Normal 4 2 5 4 7" xfId="23686" xr:uid="{F8AB6D34-FDEA-4429-8542-10CAF464858D}"/>
    <cellStyle name="Normal 4 2 5 4 8" xfId="13231" xr:uid="{52DFCB45-735F-4B62-8392-014FB9CBE2FC}"/>
    <cellStyle name="Normal 4 2 5 5" xfId="3326" xr:uid="{00000000-0005-0000-0000-0000E8050000}"/>
    <cellStyle name="Normal 4 2 5 5 2" xfId="4524" xr:uid="{6D8784FB-DF71-4A83-8BDB-B3BDE7149BF9}"/>
    <cellStyle name="Normal 4 2 5 5 2 2" xfId="9296" xr:uid="{939521D8-ADC4-43CB-94FA-F0819C3406E9}"/>
    <cellStyle name="Normal 4 2 5 5 2 2 2" xfId="29275" xr:uid="{19DF4257-E43C-469F-9C16-B24162758384}"/>
    <cellStyle name="Normal 4 2 5 5 2 2 3" xfId="19676" xr:uid="{A5E31672-4691-46A0-B679-F339810D17C6}"/>
    <cellStyle name="Normal 4 2 5 5 2 3" xfId="12129" xr:uid="{99A63C92-0408-437E-9FB4-E8FC1C9FCFAA}"/>
    <cellStyle name="Normal 4 2 5 5 2 3 2" xfId="22509" xr:uid="{67C58881-5862-41EE-9DD7-947707FCFD34}"/>
    <cellStyle name="Normal 4 2 5 5 2 4" xfId="22985" xr:uid="{A8AA8306-3676-4E55-A536-A97B78DC1C8C}"/>
    <cellStyle name="Normal 4 2 5 5 2 5" xfId="16843" xr:uid="{F53A3395-D366-43D3-947A-A5C3B26D2711}"/>
    <cellStyle name="Normal 4 2 5 5 3" xfId="6384" xr:uid="{7B8F94D8-8887-4BA3-866C-407C1FBD36D0}"/>
    <cellStyle name="Normal 4 2 5 5 3 2" xfId="27816" xr:uid="{87681F70-42A7-43F7-8321-22E7CEF77D0C}"/>
    <cellStyle name="Normal 4 2 5 5 3 3" xfId="15953" xr:uid="{5AA64C3B-0F1C-42DE-B554-03458BE76FAC}"/>
    <cellStyle name="Normal 4 2 5 5 4" xfId="8406" xr:uid="{D8F9B07C-BF9A-4884-A50C-878839D29542}"/>
    <cellStyle name="Normal 4 2 5 5 4 2" xfId="18786" xr:uid="{7EE55C6F-078D-4EB4-97C4-E0C515C05408}"/>
    <cellStyle name="Normal 4 2 5 5 5" xfId="11239" xr:uid="{BEBAF8B2-74C4-45AF-8296-FB1ACA4054FD}"/>
    <cellStyle name="Normal 4 2 5 5 5 2" xfId="21619" xr:uid="{E8BDEB03-F972-4EEF-AED1-3CE2087889AB}"/>
    <cellStyle name="Normal 4 2 5 5 6" xfId="25325" xr:uid="{CD8F67A7-A3F0-427E-B834-3775BDAD38C0}"/>
    <cellStyle name="Normal 4 2 5 5 7" xfId="13883" xr:uid="{85D00D68-9ECF-44FF-A6D4-9D8CC9870C10}"/>
    <cellStyle name="Normal 4 2 5 6" xfId="2933" xr:uid="{00000000-0005-0000-0000-0000E9050000}"/>
    <cellStyle name="Normal 4 2 5 6 2" xfId="6113" xr:uid="{BE900F96-FEA2-4E30-92A8-CAE0953D3425}"/>
    <cellStyle name="Normal 4 2 5 6 2 2" xfId="27270" xr:uid="{14F8E04A-0425-4615-95E5-8CD6F3472A76}"/>
    <cellStyle name="Normal 4 2 5 6 2 3" xfId="15591" xr:uid="{02E86C8F-E312-4B22-A092-CD1A084F2D56}"/>
    <cellStyle name="Normal 4 2 5 6 3" xfId="8044" xr:uid="{FDB47C98-6356-471F-B78F-D9589B434C33}"/>
    <cellStyle name="Normal 4 2 5 6 3 2" xfId="18424" xr:uid="{ACB89726-CBF0-487C-A098-8B8203A24883}"/>
    <cellStyle name="Normal 4 2 5 6 4" xfId="10877" xr:uid="{D467590A-68A2-4185-81DF-CE6DFE8C83CB}"/>
    <cellStyle name="Normal 4 2 5 6 4 2" xfId="21257" xr:uid="{C6486E78-3A73-4F03-8C3B-96DFCE1ED896}"/>
    <cellStyle name="Normal 4 2 5 6 5" xfId="23648" xr:uid="{8E98ABBA-56EF-4EB2-8C80-C71F3B7F9032}"/>
    <cellStyle name="Normal 4 2 5 6 6" xfId="13449" xr:uid="{A84DE8E5-B24F-4345-923E-B3A2D97ACC76}"/>
    <cellStyle name="Normal 4 2 5 7" xfId="2463" xr:uid="{00000000-0005-0000-0000-0000EA050000}"/>
    <cellStyle name="Normal 4 2 5 7 2" xfId="5754" xr:uid="{B3C0D14B-390F-41E4-BDFD-0922C0DFF1F0}"/>
    <cellStyle name="Normal 4 2 5 7 2 2" xfId="27789" xr:uid="{B73C931D-43BD-471E-82AB-D8E8B2765E0C}"/>
    <cellStyle name="Normal 4 2 5 7 2 3" xfId="15135" xr:uid="{434BEB20-E85A-4B68-8FD8-E53101751DE4}"/>
    <cellStyle name="Normal 4 2 5 7 3" xfId="7588" xr:uid="{98097413-696C-4D6B-B43B-A312583BFC60}"/>
    <cellStyle name="Normal 4 2 5 7 3 2" xfId="17968" xr:uid="{91808D4E-F3DA-4DE1-806C-2787AF64E39E}"/>
    <cellStyle name="Normal 4 2 5 7 4" xfId="10421" xr:uid="{C7695EA6-FCC5-46B3-8581-BABB751203C3}"/>
    <cellStyle name="Normal 4 2 5 7 4 2" xfId="20801" xr:uid="{C91687E2-92DF-49FB-83E1-C765A8EEDC20}"/>
    <cellStyle name="Normal 4 2 5 7 5" xfId="23070" xr:uid="{47CF11B8-F3BB-4AAE-920F-7AD967892354}"/>
    <cellStyle name="Normal 4 2 5 7 6" xfId="12851" xr:uid="{A38FCE37-52D1-467C-BFAB-9EB57318F51A}"/>
    <cellStyle name="Normal 4 2 5 8" xfId="2217" xr:uid="{00000000-0005-0000-0000-0000D9050000}"/>
    <cellStyle name="Normal 4 2 5 8 2" xfId="7344" xr:uid="{4572ABC9-1896-420C-86A5-CA9F76DFAD18}"/>
    <cellStyle name="Normal 4 2 5 8 2 2" xfId="17724" xr:uid="{38E23D4E-CAE6-422B-9F2C-0834EA8B1317}"/>
    <cellStyle name="Normal 4 2 5 8 3" xfId="10177" xr:uid="{3DE857B0-E18A-4932-8D4C-3AFD4D4E0790}"/>
    <cellStyle name="Normal 4 2 5 8 3 2" xfId="20557" xr:uid="{D5152B89-6BA3-4F88-8144-44DA55D45D7C}"/>
    <cellStyle name="Normal 4 2 5 8 4" xfId="22678" xr:uid="{BF7C7BED-1E09-48AF-BDAE-3B31DE56324F}"/>
    <cellStyle name="Normal 4 2 5 8 5" xfId="14891" xr:uid="{D71B3A97-AF0F-4824-915F-65B51B64D8FB}"/>
    <cellStyle name="Normal 4 2 5 9" xfId="3980" xr:uid="{02D1CB85-E6A3-4145-AB9C-27FB597ED793}"/>
    <cellStyle name="Normal 4 2 5 9 2" xfId="8804" xr:uid="{D0323B9F-1984-415E-B9FC-A3EA0A4AA7C1}"/>
    <cellStyle name="Normal 4 2 5 9 2 2" xfId="19184" xr:uid="{7F24D07F-AB6C-4885-B430-C8903F1F7EDB}"/>
    <cellStyle name="Normal 4 2 5 9 3" xfId="11637" xr:uid="{5809E595-3478-4878-8122-F05D934B4A9B}"/>
    <cellStyle name="Normal 4 2 5 9 3 2" xfId="22017" xr:uid="{B97DDBE7-F401-4CF7-89ED-4BA7425BFDC2}"/>
    <cellStyle name="Normal 4 2 5 9 4" xfId="16351" xr:uid="{06C86599-A475-46F6-813F-4124D8A04094}"/>
    <cellStyle name="Normal 4 2 6" xfId="963" xr:uid="{00000000-0005-0000-0000-000075050000}"/>
    <cellStyle name="Normal 4 2 6 10" xfId="7018" xr:uid="{DEFFBE65-696A-4203-9BDA-4690425232DD}"/>
    <cellStyle name="Normal 4 2 6 10 2" xfId="17398" xr:uid="{0291D174-1953-4046-9ED3-0F6455134A09}"/>
    <cellStyle name="Normal 4 2 6 11" xfId="9851" xr:uid="{2DFF8B14-F295-4A73-9C97-CE02457F3E60}"/>
    <cellStyle name="Normal 4 2 6 11 2" xfId="20231" xr:uid="{DF6BB936-6B5B-4984-BAD0-AF167AF2B481}"/>
    <cellStyle name="Normal 4 2 6 12" xfId="23290" xr:uid="{0A0B5212-006E-47FF-824A-9A325E4E6528}"/>
    <cellStyle name="Normal 4 2 6 13" xfId="12432" xr:uid="{DCA0F383-9FD0-412D-95B2-3029A322B4DD}"/>
    <cellStyle name="Normal 4 2 6 2" xfId="964" xr:uid="{00000000-0005-0000-0000-000076050000}"/>
    <cellStyle name="Normal 4 2 6 2 10" xfId="9852" xr:uid="{AAF76A15-98AD-4B4E-B884-BCF135D9E71E}"/>
    <cellStyle name="Normal 4 2 6 2 10 2" xfId="20232" xr:uid="{D322F266-7F4C-4A30-80C0-03EC2326BB7A}"/>
    <cellStyle name="Normal 4 2 6 2 11" xfId="25489" xr:uid="{93B5B837-D4AE-458F-909D-9852DE494C60}"/>
    <cellStyle name="Normal 4 2 6 2 12" xfId="12594" xr:uid="{70D1879F-DFEE-439A-8114-F9F951CC7F53}"/>
    <cellStyle name="Normal 4 2 6 2 2" xfId="965" xr:uid="{00000000-0005-0000-0000-000077050000}"/>
    <cellStyle name="Normal 4 2 6 2 2 2" xfId="3328" xr:uid="{00000000-0005-0000-0000-0000EE050000}"/>
    <cellStyle name="Normal 4 2 6 2 2 2 2" xfId="6386" xr:uid="{BAC233AC-A810-4E84-B638-9230A1EF5733}"/>
    <cellStyle name="Normal 4 2 6 2 2 2 2 2" xfId="27436" xr:uid="{01FEDD6C-50A2-42AD-BAEA-5B3F2BA9B97A}"/>
    <cellStyle name="Normal 4 2 6 2 2 2 2 3" xfId="25891" xr:uid="{D370D220-E45B-4428-804E-88C734B5BA41}"/>
    <cellStyle name="Normal 4 2 6 2 2 2 2 4" xfId="15955" xr:uid="{B86B1128-6148-4733-AA93-440790B6DAC6}"/>
    <cellStyle name="Normal 4 2 6 2 2 2 3" xfId="8408" xr:uid="{13F54889-9A2A-4EAE-9E4D-B98CA4578160}"/>
    <cellStyle name="Normal 4 2 6 2 2 2 3 2" xfId="28906" xr:uid="{23A09F88-3BC4-4005-89B4-928F9EB03608}"/>
    <cellStyle name="Normal 4 2 6 2 2 2 3 3" xfId="18788" xr:uid="{FBBABA64-E424-4A9F-AA21-7B14DA85B7DB}"/>
    <cellStyle name="Normal 4 2 6 2 2 2 4" xfId="11241" xr:uid="{7408C84E-0E61-492E-ACF8-C9C3926B6747}"/>
    <cellStyle name="Normal 4 2 6 2 2 2 4 2" xfId="21621" xr:uid="{E053CD8D-E533-488E-B006-84049A8B0B14}"/>
    <cellStyle name="Normal 4 2 6 2 2 2 5" xfId="23775" xr:uid="{F2768962-D32F-4F2C-B61F-D72571688E4C}"/>
    <cellStyle name="Normal 4 2 6 2 2 2 6" xfId="13885" xr:uid="{0B2A3A0F-5995-44D1-B366-34381A1C7D8E}"/>
    <cellStyle name="Normal 4 2 6 2 2 3" xfId="4336" xr:uid="{857F86B8-95F4-4D78-8DC8-9C82D2E1F62A}"/>
    <cellStyle name="Normal 4 2 6 2 2 3 2" xfId="9108" xr:uid="{1F71B0AA-B07E-4E1B-B426-81E8CE243CCB}"/>
    <cellStyle name="Normal 4 2 6 2 2 3 2 2" xfId="29151" xr:uid="{1E8BF86F-831C-480C-922A-037576019845}"/>
    <cellStyle name="Normal 4 2 6 2 2 3 2 3" xfId="19488" xr:uid="{7D3B6463-E4B3-4766-BC1A-4E297A722C8A}"/>
    <cellStyle name="Normal 4 2 6 2 2 3 3" xfId="11941" xr:uid="{BE966F00-1B64-4BBB-9425-77D4C0A09E5B}"/>
    <cellStyle name="Normal 4 2 6 2 2 3 3 2" xfId="22321" xr:uid="{0FFB036E-9636-4239-8BEA-C670967D3303}"/>
    <cellStyle name="Normal 4 2 6 2 2 3 4" xfId="25208" xr:uid="{E1531264-CDA4-4A91-86DD-32418CD92D27}"/>
    <cellStyle name="Normal 4 2 6 2 2 3 5" xfId="16655" xr:uid="{26BB06FE-C18D-48A2-88D1-79ACDB3FEBE0}"/>
    <cellStyle name="Normal 4 2 6 2 2 4" xfId="5269" xr:uid="{845432CD-F2D3-4D76-907D-D59FA9CD2874}"/>
    <cellStyle name="Normal 4 2 6 2 2 4 2" xfId="27714" xr:uid="{A445EB11-AC63-43BA-9DB2-5C1783F44351}"/>
    <cellStyle name="Normal 4 2 6 2 2 4 3" xfId="14567" xr:uid="{A512F79D-014F-4042-B953-7D07D24825A3}"/>
    <cellStyle name="Normal 4 2 6 2 2 5" xfId="7020" xr:uid="{D760C8EB-0D87-4AC0-8888-2BA1C8E6609F}"/>
    <cellStyle name="Normal 4 2 6 2 2 5 2" xfId="17400" xr:uid="{9F4F324B-1C74-4189-84AD-6C60919BC47C}"/>
    <cellStyle name="Normal 4 2 6 2 2 6" xfId="9853" xr:uid="{1C183A3C-01F1-47A9-99F4-EA098027F5B3}"/>
    <cellStyle name="Normal 4 2 6 2 2 6 2" xfId="20233" xr:uid="{BAF14791-1445-4BFD-BB71-EA245F0BD374}"/>
    <cellStyle name="Normal 4 2 6 2 2 7" xfId="24661" xr:uid="{715982D8-8CCD-4DB3-A321-1023E28E91DD}"/>
    <cellStyle name="Normal 4 2 6 2 2 8" xfId="13235" xr:uid="{AE4511A6-6A37-451D-9339-1781BCD0E6C2}"/>
    <cellStyle name="Normal 4 2 6 2 3" xfId="3329" xr:uid="{00000000-0005-0000-0000-0000EF050000}"/>
    <cellStyle name="Normal 4 2 6 2 3 2" xfId="4525" xr:uid="{3B4A1E04-19F3-4BAC-8FB4-223D8C385833}"/>
    <cellStyle name="Normal 4 2 6 2 3 2 2" xfId="9297" xr:uid="{2643789D-BFF3-4FDE-89AE-576DAE0B7112}"/>
    <cellStyle name="Normal 4 2 6 2 3 2 2 2" xfId="29276" xr:uid="{ADC3726D-943B-4422-AA3B-312D33597F2D}"/>
    <cellStyle name="Normal 4 2 6 2 3 2 2 3" xfId="19677" xr:uid="{7F045121-FE28-46D2-8BD9-F2FD593D591E}"/>
    <cellStyle name="Normal 4 2 6 2 3 2 3" xfId="12130" xr:uid="{0E3A85B9-3D67-49A3-AC4A-3F0B11D3BE28}"/>
    <cellStyle name="Normal 4 2 6 2 3 2 3 2" xfId="22510" xr:uid="{A532BA39-5A27-49FF-B9D0-60AB1D2FC30C}"/>
    <cellStyle name="Normal 4 2 6 2 3 2 4" xfId="25729" xr:uid="{D479B867-F913-46C3-8BC5-AD701191ADBD}"/>
    <cellStyle name="Normal 4 2 6 2 3 2 5" xfId="16844" xr:uid="{5D574386-622A-4518-AF71-2749C6E6758C}"/>
    <cellStyle name="Normal 4 2 6 2 3 3" xfId="6387" xr:uid="{E3EC29E1-6B29-4691-AB1C-9E9E1E6D1FED}"/>
    <cellStyle name="Normal 4 2 6 2 3 3 2" xfId="26451" xr:uid="{EDC3EDAC-2582-499B-83E7-7013BC20D12A}"/>
    <cellStyle name="Normal 4 2 6 2 3 3 3" xfId="15956" xr:uid="{70662303-3DE4-41B2-BA67-8D3E9A6F8572}"/>
    <cellStyle name="Normal 4 2 6 2 3 4" xfId="8409" xr:uid="{BA7460BF-5E29-4C76-B10D-498E7A56FBC8}"/>
    <cellStyle name="Normal 4 2 6 2 3 4 2" xfId="18789" xr:uid="{AA8F3C40-3D91-473A-941F-906738993696}"/>
    <cellStyle name="Normal 4 2 6 2 3 5" xfId="11242" xr:uid="{895AA936-CA0C-4AD0-9B67-A23D4BBA7485}"/>
    <cellStyle name="Normal 4 2 6 2 3 5 2" xfId="21622" xr:uid="{B0D3F07F-5DD6-4BB5-8FA2-B4B5E91E4DE2}"/>
    <cellStyle name="Normal 4 2 6 2 3 6" xfId="23642" xr:uid="{FAEA117C-7D53-4795-9506-15D60D08DB14}"/>
    <cellStyle name="Normal 4 2 6 2 3 7" xfId="13886" xr:uid="{07894BF5-186F-46A5-90C3-C0E35D34DD71}"/>
    <cellStyle name="Normal 4 2 6 2 4" xfId="3327" xr:uid="{00000000-0005-0000-0000-0000F0050000}"/>
    <cellStyle name="Normal 4 2 6 2 4 2" xfId="6385" xr:uid="{1EFB95CC-F524-4CCE-B4C8-B3532779C91A}"/>
    <cellStyle name="Normal 4 2 6 2 4 2 2" xfId="27676" xr:uid="{5221F9D5-5C43-4BD8-A639-B8EAD77C4AA0}"/>
    <cellStyle name="Normal 4 2 6 2 4 2 3" xfId="15954" xr:uid="{4AA7393A-9535-46B1-AE7B-422F403D5E63}"/>
    <cellStyle name="Normal 4 2 6 2 4 3" xfId="8407" xr:uid="{BD057D78-443F-4F6A-BD3C-B805CE90C35E}"/>
    <cellStyle name="Normal 4 2 6 2 4 3 2" xfId="18787" xr:uid="{D7A8E92A-98A9-40BB-94F4-2F8B9EA5559F}"/>
    <cellStyle name="Normal 4 2 6 2 4 4" xfId="11240" xr:uid="{B77882D4-2BB8-4E51-817A-F4DFBF0C2F01}"/>
    <cellStyle name="Normal 4 2 6 2 4 4 2" xfId="21620" xr:uid="{19B015B6-C3D9-4F13-A81C-788AA33944AD}"/>
    <cellStyle name="Normal 4 2 6 2 4 5" xfId="24569" xr:uid="{9069EFC3-BB10-45D2-ACFB-9403E33DCD81}"/>
    <cellStyle name="Normal 4 2 6 2 4 6" xfId="13884" xr:uid="{4372CB72-119F-489D-BBEB-1AD6D0581791}"/>
    <cellStyle name="Normal 4 2 6 2 5" xfId="2609" xr:uid="{00000000-0005-0000-0000-0000F1050000}"/>
    <cellStyle name="Normal 4 2 6 2 5 2" xfId="5873" xr:uid="{07DD4D81-18F0-424D-AB3F-DCC8D97687DA}"/>
    <cellStyle name="Normal 4 2 6 2 5 2 2" xfId="28153" xr:uid="{0A8188F9-9BE0-4643-A3E1-78D3C7C185FA}"/>
    <cellStyle name="Normal 4 2 6 2 5 2 3" xfId="15281" xr:uid="{7DA7F9BC-5C98-4BE4-9B9A-C10CE37169CE}"/>
    <cellStyle name="Normal 4 2 6 2 5 3" xfId="7734" xr:uid="{FED3B4A8-396E-42D7-B50F-9D3B0DBCA14D}"/>
    <cellStyle name="Normal 4 2 6 2 5 3 2" xfId="18114" xr:uid="{3D2EC2C8-79D0-47C5-80A4-2811D2A4C0F5}"/>
    <cellStyle name="Normal 4 2 6 2 5 4" xfId="10567" xr:uid="{B4611E73-2207-41F3-8632-1E9574B02295}"/>
    <cellStyle name="Normal 4 2 6 2 5 4 2" xfId="20947" xr:uid="{C2CB5B8B-BB12-453B-9554-7525A2BD3805}"/>
    <cellStyle name="Normal 4 2 6 2 5 5" xfId="23499" xr:uid="{01E9226A-9A95-4F7B-B42B-1AACED1D9B86}"/>
    <cellStyle name="Normal 4 2 6 2 5 6" xfId="12997" xr:uid="{9A39D173-392B-4426-AD21-69500934C59C}"/>
    <cellStyle name="Normal 4 2 6 2 6" xfId="2360" xr:uid="{00000000-0005-0000-0000-0000EC050000}"/>
    <cellStyle name="Normal 4 2 6 2 6 2" xfId="7487" xr:uid="{36A58D09-B824-4A83-8738-F5426A950A4E}"/>
    <cellStyle name="Normal 4 2 6 2 6 2 2" xfId="17867" xr:uid="{B28F8718-5697-444D-AE82-7AF47CC92C2B}"/>
    <cellStyle name="Normal 4 2 6 2 6 3" xfId="10320" xr:uid="{3ED99E39-33F5-4F31-98CE-B9FEE95B9407}"/>
    <cellStyle name="Normal 4 2 6 2 6 3 2" xfId="20700" xr:uid="{37D94780-3B16-4555-9083-35032C5908D6}"/>
    <cellStyle name="Normal 4 2 6 2 6 4" xfId="23375" xr:uid="{1A3EA359-9DE4-4D7E-8066-FF4884B37497}"/>
    <cellStyle name="Normal 4 2 6 2 6 5" xfId="15034" xr:uid="{7F5C3E7B-8BFC-4881-9F5E-4D195B13A68F}"/>
    <cellStyle name="Normal 4 2 6 2 7" xfId="3897" xr:uid="{AA3D5DF3-B1EE-4297-AA11-BA003746AEB6}"/>
    <cellStyle name="Normal 4 2 6 2 7 2" xfId="8729" xr:uid="{53ADFC7F-9696-475D-9D78-12468888E6C4}"/>
    <cellStyle name="Normal 4 2 6 2 7 2 2" xfId="19109" xr:uid="{54C6A38B-1B82-465D-A279-513907E7CFA6}"/>
    <cellStyle name="Normal 4 2 6 2 7 3" xfId="11562" xr:uid="{6B266857-CB04-46C9-B790-0A3E49B6057C}"/>
    <cellStyle name="Normal 4 2 6 2 7 3 2" xfId="21942" xr:uid="{972EF6E0-3C28-452F-8AE8-878C81AA9467}"/>
    <cellStyle name="Normal 4 2 6 2 7 4" xfId="16276" xr:uid="{0F76F6A9-D3F2-42FB-8BF3-311F1A13DB19}"/>
    <cellStyle name="Normal 4 2 6 2 8" xfId="5268" xr:uid="{319875FB-8008-49E7-9C02-EED376AEFF7C}"/>
    <cellStyle name="Normal 4 2 6 2 8 2" xfId="14566" xr:uid="{DDF5DFE2-BAD9-4697-BDB6-C9BA65F2F991}"/>
    <cellStyle name="Normal 4 2 6 2 9" xfId="7019" xr:uid="{0F7B2D12-A05C-4F27-BE47-222BC3C4A06A}"/>
    <cellStyle name="Normal 4 2 6 2 9 2" xfId="17399" xr:uid="{CDA9802D-6A62-4039-96EA-9AB473645173}"/>
    <cellStyle name="Normal 4 2 6 3" xfId="966" xr:uid="{00000000-0005-0000-0000-000078050000}"/>
    <cellStyle name="Normal 4 2 6 3 2" xfId="3330" xr:uid="{00000000-0005-0000-0000-0000F3050000}"/>
    <cellStyle name="Normal 4 2 6 3 2 2" xfId="6388" xr:uid="{FE92993F-BAF8-4C5B-9F7C-AE05EE62D22B}"/>
    <cellStyle name="Normal 4 2 6 3 2 2 2" xfId="25676" xr:uid="{C0EE5ABE-996E-4F6B-B7AD-58B41061E466}"/>
    <cellStyle name="Normal 4 2 6 3 2 2 3" xfId="27987" xr:uid="{2F42EDBE-BC3F-4C91-BAAE-6B0948836DED}"/>
    <cellStyle name="Normal 4 2 6 3 2 2 4" xfId="15957" xr:uid="{7426F8A1-AE9F-41EA-8EA0-D58B5D52ACF8}"/>
    <cellStyle name="Normal 4 2 6 3 2 3" xfId="8410" xr:uid="{C474FC15-91E5-4D33-B0F6-A82653846DB4}"/>
    <cellStyle name="Normal 4 2 6 3 2 3 2" xfId="28907" xr:uid="{CF51905B-2ADD-40D8-A7FB-31E292C6AF88}"/>
    <cellStyle name="Normal 4 2 6 3 2 3 3" xfId="18790" xr:uid="{343A9DA3-0E4B-4C2D-9F23-ED2461D33386}"/>
    <cellStyle name="Normal 4 2 6 3 2 4" xfId="11243" xr:uid="{90FC2832-9F79-4557-BE5E-1089DDFF8350}"/>
    <cellStyle name="Normal 4 2 6 3 2 4 2" xfId="21623" xr:uid="{8DA32EF5-1CEB-4CC4-BC92-F33A8B50D9F0}"/>
    <cellStyle name="Normal 4 2 6 3 2 5" xfId="24310" xr:uid="{B6AAD285-E742-4B62-B4ED-57D839C9066F}"/>
    <cellStyle name="Normal 4 2 6 3 2 6" xfId="13887" xr:uid="{1B2BD6CC-67ED-4A93-99E0-2748B9D2A540}"/>
    <cellStyle name="Normal 4 2 6 3 3" xfId="2779" xr:uid="{00000000-0005-0000-0000-0000F4050000}"/>
    <cellStyle name="Normal 4 2 6 3 3 2" xfId="5997" xr:uid="{1684FD6E-1C2D-4B92-B5D1-821C8B9D5A9C}"/>
    <cellStyle name="Normal 4 2 6 3 3 2 2" xfId="28342" xr:uid="{7C3DF070-E185-4A69-87FA-43E27DBE019C}"/>
    <cellStyle name="Normal 4 2 6 3 3 2 3" xfId="15450" xr:uid="{77B3597A-511B-4796-85FD-53FDBEE36A9B}"/>
    <cellStyle name="Normal 4 2 6 3 3 3" xfId="7903" xr:uid="{9A99C179-EF21-47B5-92A9-F85335778B74}"/>
    <cellStyle name="Normal 4 2 6 3 3 3 2" xfId="18283" xr:uid="{82730A57-B685-428B-A2BD-50CA72A6FBD0}"/>
    <cellStyle name="Normal 4 2 6 3 3 4" xfId="10736" xr:uid="{9F70DF0B-080C-4430-B3C0-91DD352022C6}"/>
    <cellStyle name="Normal 4 2 6 3 3 4 2" xfId="21116" xr:uid="{2466BF61-16A6-4DF7-A8C3-712F105B9071}"/>
    <cellStyle name="Normal 4 2 6 3 3 5" xfId="23879" xr:uid="{8596DDE8-CBB3-4C0D-A541-2F54AE8282B1}"/>
    <cellStyle name="Normal 4 2 6 3 3 6" xfId="13234" xr:uid="{21DE1455-38A9-4019-B32C-08D8109886B2}"/>
    <cellStyle name="Normal 4 2 6 3 4" xfId="4188" xr:uid="{40606041-DA8B-4377-AA3C-F2C00702F787}"/>
    <cellStyle name="Normal 4 2 6 3 4 2" xfId="8960" xr:uid="{C66EE141-AE82-434F-B65F-361BAD69F1E6}"/>
    <cellStyle name="Normal 4 2 6 3 4 2 2" xfId="29046" xr:uid="{9382D94B-DCB1-4011-9176-F3AC01C961F4}"/>
    <cellStyle name="Normal 4 2 6 3 4 2 3" xfId="19340" xr:uid="{23366CE6-989D-4451-AD99-E1CAB3D4CF0C}"/>
    <cellStyle name="Normal 4 2 6 3 4 3" xfId="11793" xr:uid="{6C6B874E-6267-4F5F-86D1-6C14266CB4C3}"/>
    <cellStyle name="Normal 4 2 6 3 4 3 2" xfId="22173" xr:uid="{C33C7272-BA02-473F-9F73-3E5525316369}"/>
    <cellStyle name="Normal 4 2 6 3 4 4" xfId="24915" xr:uid="{D1A430FD-F708-4F93-8B88-EB63EA560D80}"/>
    <cellStyle name="Normal 4 2 6 3 4 5" xfId="16507" xr:uid="{8609A487-7754-4F40-89C8-88528592A204}"/>
    <cellStyle name="Normal 4 2 6 3 5" xfId="5270" xr:uid="{584CF36E-63D8-4E1F-B462-50FA7D66AD92}"/>
    <cellStyle name="Normal 4 2 6 3 5 2" xfId="25935" xr:uid="{26C2E12F-6534-4FBA-A1C8-87642CD37059}"/>
    <cellStyle name="Normal 4 2 6 3 5 3" xfId="14568" xr:uid="{3B8A09C0-1692-46C5-96B7-FE928EDDD8A3}"/>
    <cellStyle name="Normal 4 2 6 3 6" xfId="7021" xr:uid="{B44D897B-9503-442F-886D-E558BAF987A4}"/>
    <cellStyle name="Normal 4 2 6 3 6 2" xfId="17401" xr:uid="{03DB9A1F-E3DC-424B-8835-C0B872E74A93}"/>
    <cellStyle name="Normal 4 2 6 3 7" xfId="9854" xr:uid="{A24C2DCE-6D31-4069-BE85-1EABC0836247}"/>
    <cellStyle name="Normal 4 2 6 3 7 2" xfId="20234" xr:uid="{16F25DB6-6C13-48F7-8EEF-F305CFA7EA75}"/>
    <cellStyle name="Normal 4 2 6 3 8" xfId="23277" xr:uid="{53F1ADCD-A2B6-443C-90D0-30C7F86D4AF5}"/>
    <cellStyle name="Normal 4 2 6 3 9" xfId="12752" xr:uid="{004352A9-0DBB-4201-B860-3A2496E83A61}"/>
    <cellStyle name="Normal 4 2 6 4" xfId="967" xr:uid="{00000000-0005-0000-0000-000079050000}"/>
    <cellStyle name="Normal 4 2 6 4 2" xfId="4526" xr:uid="{DED110EA-4FF8-44EC-81CD-282E94001006}"/>
    <cellStyle name="Normal 4 2 6 4 2 2" xfId="9298" xr:uid="{0DA1CCB9-C711-4155-A334-3C6A56E58164}"/>
    <cellStyle name="Normal 4 2 6 4 2 2 2" xfId="29277" xr:uid="{B90B2C4E-6921-4B87-9274-42B9C74AD2DF}"/>
    <cellStyle name="Normal 4 2 6 4 2 2 3" xfId="19678" xr:uid="{5D0EEA66-234D-4E46-AE98-B416CEAB992B}"/>
    <cellStyle name="Normal 4 2 6 4 2 3" xfId="12131" xr:uid="{24F307D8-4CC8-4225-993F-EB795795E782}"/>
    <cellStyle name="Normal 4 2 6 4 2 3 2" xfId="22511" xr:uid="{BFF4A2C3-5869-44F5-8885-D70070B4C538}"/>
    <cellStyle name="Normal 4 2 6 4 2 4" xfId="25432" xr:uid="{A49B63E4-FA31-42C2-BDFB-FC8FAB4DB1DA}"/>
    <cellStyle name="Normal 4 2 6 4 2 5" xfId="16845" xr:uid="{151BECC0-F259-4535-9B23-B11A73E29759}"/>
    <cellStyle name="Normal 4 2 6 4 3" xfId="5271" xr:uid="{030FAB88-72EC-442A-B69B-959D39BD510A}"/>
    <cellStyle name="Normal 4 2 6 4 3 2" xfId="28015" xr:uid="{940E6B7D-174B-42BA-9111-E86BD89D0A21}"/>
    <cellStyle name="Normal 4 2 6 4 3 3" xfId="14569" xr:uid="{7709087C-7763-4E58-9AF2-9BFC0C3F1F94}"/>
    <cellStyle name="Normal 4 2 6 4 4" xfId="7022" xr:uid="{6C011319-2626-4F1A-923C-913F15298D48}"/>
    <cellStyle name="Normal 4 2 6 4 4 2" xfId="17402" xr:uid="{9A48E7CE-7C90-447D-874F-D9D1D8BC9CEC}"/>
    <cellStyle name="Normal 4 2 6 4 5" xfId="9855" xr:uid="{4AC0B897-9F0B-4935-9EE5-C071DBF6BAB3}"/>
    <cellStyle name="Normal 4 2 6 4 5 2" xfId="20235" xr:uid="{E84A4B4A-75CD-4A59-B7DF-5D11CA0F2256}"/>
    <cellStyle name="Normal 4 2 6 4 6" xfId="23675" xr:uid="{E2572290-DD8A-4041-88A8-76E5A43C2C3E}"/>
    <cellStyle name="Normal 4 2 6 4 7" xfId="13888" xr:uid="{FDD0F8A3-0BCC-477E-BBAD-878A7FAEB041}"/>
    <cellStyle name="Normal 4 2 6 5" xfId="2934" xr:uid="{00000000-0005-0000-0000-0000F6050000}"/>
    <cellStyle name="Normal 4 2 6 5 2" xfId="6114" xr:uid="{49FD57F7-0D14-41A4-BB9A-FD686BE73B14}"/>
    <cellStyle name="Normal 4 2 6 5 2 2" xfId="25665" xr:uid="{9617A641-5376-4873-B334-0A18ACE25AF7}"/>
    <cellStyle name="Normal 4 2 6 5 2 3" xfId="26828" xr:uid="{486B707A-D64E-4F41-991E-646BFC4E3308}"/>
    <cellStyle name="Normal 4 2 6 5 2 4" xfId="15592" xr:uid="{7BC0E760-E082-469C-B346-2F2688DE3869}"/>
    <cellStyle name="Normal 4 2 6 5 3" xfId="8045" xr:uid="{04086D41-E9AD-40AE-BF3A-BADDAEFD08AE}"/>
    <cellStyle name="Normal 4 2 6 5 3 2" xfId="28752" xr:uid="{070C6FAE-E5E7-403F-BD1E-5634967E85B2}"/>
    <cellStyle name="Normal 4 2 6 5 3 3" xfId="18425" xr:uid="{0FD652B7-BF6E-46EC-AE54-2D00C96B8C57}"/>
    <cellStyle name="Normal 4 2 6 5 4" xfId="10878" xr:uid="{833C2923-73FE-445C-A9CB-EDDC2620A496}"/>
    <cellStyle name="Normal 4 2 6 5 4 2" xfId="21258" xr:uid="{3822B3BA-483E-493F-9034-8BC640CD0A99}"/>
    <cellStyle name="Normal 4 2 6 5 5" xfId="23174" xr:uid="{6E0C4EA4-0CE7-4116-B59E-5195228600A9}"/>
    <cellStyle name="Normal 4 2 6 5 6" xfId="13450" xr:uid="{99AC9C3F-479A-4003-A88D-B5EC02EAB443}"/>
    <cellStyle name="Normal 4 2 6 6" xfId="2446" xr:uid="{00000000-0005-0000-0000-0000F7050000}"/>
    <cellStyle name="Normal 4 2 6 6 2" xfId="5740" xr:uid="{E78AD926-4D52-4521-A7B9-95BD7DBAD383}"/>
    <cellStyle name="Normal 4 2 6 6 2 2" xfId="27909" xr:uid="{A90D7833-AFF6-4E69-9896-A39DF4AE1AE7}"/>
    <cellStyle name="Normal 4 2 6 6 2 3" xfId="15118" xr:uid="{2616915A-7E35-44F3-9F82-326B14B23196}"/>
    <cellStyle name="Normal 4 2 6 6 3" xfId="7571" xr:uid="{E02D6971-BBD4-4B48-851B-BCCDE6302B70}"/>
    <cellStyle name="Normal 4 2 6 6 3 2" xfId="17951" xr:uid="{1C7BCFD2-81D3-417A-A632-8DD7D1A65E82}"/>
    <cellStyle name="Normal 4 2 6 6 4" xfId="10404" xr:uid="{ECFF3D03-DFA7-4425-A720-F403C59C6701}"/>
    <cellStyle name="Normal 4 2 6 6 4 2" xfId="20784" xr:uid="{99A73FA3-7F73-437D-8071-4F5B3A3C8AF7}"/>
    <cellStyle name="Normal 4 2 6 6 5" xfId="23435" xr:uid="{37C8720F-BA41-4E79-99AA-D6470235F8D2}"/>
    <cellStyle name="Normal 4 2 6 6 6" xfId="12834" xr:uid="{570C49A3-FAF4-495A-8892-2CC6AD9653A7}"/>
    <cellStyle name="Normal 4 2 6 7" xfId="2200" xr:uid="{00000000-0005-0000-0000-0000EB050000}"/>
    <cellStyle name="Normal 4 2 6 7 2" xfId="7327" xr:uid="{EBE469A9-310C-4141-944D-1CC1B26602A5}"/>
    <cellStyle name="Normal 4 2 6 7 2 2" xfId="17707" xr:uid="{1B9B7FBB-2472-47EE-AF99-0BCDBA0F2444}"/>
    <cellStyle name="Normal 4 2 6 7 3" xfId="10160" xr:uid="{0FF57B05-FD99-4351-97BE-855AEFD9ED1D}"/>
    <cellStyle name="Normal 4 2 6 7 3 2" xfId="20540" xr:uid="{4BB541D0-49FA-4AB4-92D3-9EE0782C903D}"/>
    <cellStyle name="Normal 4 2 6 7 4" xfId="25072" xr:uid="{C021C09F-3E96-449F-BFCD-20D6CB46C1A5}"/>
    <cellStyle name="Normal 4 2 6 7 5" xfId="14874" xr:uid="{91C5B66E-C397-486B-A351-7B86C9C2CEA2}"/>
    <cellStyle name="Normal 4 2 6 8" xfId="3981" xr:uid="{39E719C9-56D6-454A-BB9F-E7BC7A19B069}"/>
    <cellStyle name="Normal 4 2 6 8 2" xfId="8805" xr:uid="{18AFC519-0509-452D-8D8A-E81B6F817390}"/>
    <cellStyle name="Normal 4 2 6 8 2 2" xfId="19185" xr:uid="{81B46A5A-09ED-45DA-A568-F500B1B04E8D}"/>
    <cellStyle name="Normal 4 2 6 8 3" xfId="11638" xr:uid="{5810BEEF-9E1E-42DF-91A4-FCAFB5433636}"/>
    <cellStyle name="Normal 4 2 6 8 3 2" xfId="22018" xr:uid="{F7A5AD6D-91FB-4763-B22A-F3CC08EE0549}"/>
    <cellStyle name="Normal 4 2 6 8 4" xfId="16352" xr:uid="{59D4C8B2-18FC-4EB9-943C-77A8A3AF0FF2}"/>
    <cellStyle name="Normal 4 2 6 9" xfId="5267" xr:uid="{2CC65B87-FEB3-4BEB-BE29-375ED386E1E2}"/>
    <cellStyle name="Normal 4 2 6 9 2" xfId="14565" xr:uid="{65D57A87-172B-4717-93B8-77D04244D815}"/>
    <cellStyle name="Normal 4 2 7" xfId="968" xr:uid="{00000000-0005-0000-0000-00007A050000}"/>
    <cellStyle name="Normal 4 2 7 10" xfId="7023" xr:uid="{C75AEBD9-7B22-4650-B68F-FC6B3EC006A0}"/>
    <cellStyle name="Normal 4 2 7 10 2" xfId="17403" xr:uid="{87CEF99F-4E84-4987-AC5A-6617EE727F05}"/>
    <cellStyle name="Normal 4 2 7 11" xfId="9856" xr:uid="{DD7630E6-64D9-45F8-BAA3-1C33580C3CC4}"/>
    <cellStyle name="Normal 4 2 7 11 2" xfId="20236" xr:uid="{2914F869-D008-4CB9-978A-74E781FD64FE}"/>
    <cellStyle name="Normal 4 2 7 12" xfId="23945" xr:uid="{EA3501E9-9971-4DAE-8CC0-9B7F32512BE8}"/>
    <cellStyle name="Normal 4 2 7 13" xfId="12494" xr:uid="{272FD9C3-2939-41EC-936A-6EFD742FF676}"/>
    <cellStyle name="Normal 4 2 7 2" xfId="969" xr:uid="{00000000-0005-0000-0000-00007B050000}"/>
    <cellStyle name="Normal 4 2 7 2 10" xfId="9857" xr:uid="{9B1E82FD-5E66-4F20-A2F0-EA31C6173BC7}"/>
    <cellStyle name="Normal 4 2 7 2 10 2" xfId="20237" xr:uid="{CDA7754F-4E62-4B5E-ACDC-34F9341A588E}"/>
    <cellStyle name="Normal 4 2 7 2 11" xfId="23334" xr:uid="{C8EDA597-C8F0-40E0-A26F-E41264E8DF50}"/>
    <cellStyle name="Normal 4 2 7 2 12" xfId="12595" xr:uid="{4FC3BA18-ABA9-4F00-9F2B-682E5BCFE915}"/>
    <cellStyle name="Normal 4 2 7 2 2" xfId="970" xr:uid="{00000000-0005-0000-0000-00007C050000}"/>
    <cellStyle name="Normal 4 2 7 2 2 2" xfId="3332" xr:uid="{00000000-0005-0000-0000-0000FB050000}"/>
    <cellStyle name="Normal 4 2 7 2 2 2 2" xfId="6390" xr:uid="{A104640B-11BD-4307-BACA-F462E8B05409}"/>
    <cellStyle name="Normal 4 2 7 2 2 2 2 2" xfId="27727" xr:uid="{538036BB-6F49-4B5A-84C5-6ECF941CE508}"/>
    <cellStyle name="Normal 4 2 7 2 2 2 2 3" xfId="28150" xr:uid="{CEC9637F-0D22-4ED5-AFD2-B7FD4F6F8D4F}"/>
    <cellStyle name="Normal 4 2 7 2 2 2 2 4" xfId="15959" xr:uid="{A2981CF7-3FE6-48D9-ACFC-DC1AF20C26CD}"/>
    <cellStyle name="Normal 4 2 7 2 2 2 3" xfId="8412" xr:uid="{76B45A79-A86F-4FDF-88DF-BD113CF49B1F}"/>
    <cellStyle name="Normal 4 2 7 2 2 2 3 2" xfId="28908" xr:uid="{6A21A0C9-778A-41D3-A142-0869BA7FE5AB}"/>
    <cellStyle name="Normal 4 2 7 2 2 2 3 3" xfId="18792" xr:uid="{8D161002-90FE-4100-A6C9-D02BC4700E68}"/>
    <cellStyle name="Normal 4 2 7 2 2 2 4" xfId="11245" xr:uid="{88C8BC9F-1286-4DEA-895C-BDF3D493CA6A}"/>
    <cellStyle name="Normal 4 2 7 2 2 2 4 2" xfId="21625" xr:uid="{9B01512E-6756-409F-80A5-11331296626B}"/>
    <cellStyle name="Normal 4 2 7 2 2 2 5" xfId="23508" xr:uid="{515FCD7A-96F3-4928-AF9E-7936EDFDB442}"/>
    <cellStyle name="Normal 4 2 7 2 2 2 6" xfId="13890" xr:uid="{5C584651-4D2E-4164-840F-CBB3F2363E79}"/>
    <cellStyle name="Normal 4 2 7 2 2 3" xfId="4337" xr:uid="{A2F0346D-0964-4489-AF9A-98C76D704BA2}"/>
    <cellStyle name="Normal 4 2 7 2 2 3 2" xfId="9109" xr:uid="{0CBE516C-84E1-4BA7-82F7-74CD1B506B4D}"/>
    <cellStyle name="Normal 4 2 7 2 2 3 2 2" xfId="29152" xr:uid="{FCA1CA00-3E69-4FEC-B15C-28A1C0FBA569}"/>
    <cellStyle name="Normal 4 2 7 2 2 3 2 3" xfId="19489" xr:uid="{F3510842-5E75-4AA4-ACED-6DCBEF17394C}"/>
    <cellStyle name="Normal 4 2 7 2 2 3 3" xfId="11942" xr:uid="{CBC68661-EB31-45DB-AA6D-FDF871813ED8}"/>
    <cellStyle name="Normal 4 2 7 2 2 3 3 2" xfId="22322" xr:uid="{EC4EDDC2-1E88-46F3-B002-8553D44B8F4D}"/>
    <cellStyle name="Normal 4 2 7 2 2 3 4" xfId="24291" xr:uid="{E6583185-FB7E-4BF1-A4F8-BE5929EDEE2F}"/>
    <cellStyle name="Normal 4 2 7 2 2 3 5" xfId="16656" xr:uid="{6380045C-725D-495C-8C15-E83B6E688C2F}"/>
    <cellStyle name="Normal 4 2 7 2 2 4" xfId="5274" xr:uid="{CF2F36A8-4210-46F0-AEF4-C136B3BC60D2}"/>
    <cellStyle name="Normal 4 2 7 2 2 4 2" xfId="26858" xr:uid="{44C835BE-4E5C-4EFB-B161-4A7B3A6435B3}"/>
    <cellStyle name="Normal 4 2 7 2 2 4 3" xfId="14572" xr:uid="{2B704AB7-BF60-4CD9-80D1-B23DB9D717E9}"/>
    <cellStyle name="Normal 4 2 7 2 2 5" xfId="7025" xr:uid="{67B594AD-469D-4118-80E6-64E604FD07BB}"/>
    <cellStyle name="Normal 4 2 7 2 2 5 2" xfId="17405" xr:uid="{F2DD9EA1-BE8D-4470-B982-6C580029D30A}"/>
    <cellStyle name="Normal 4 2 7 2 2 6" xfId="9858" xr:uid="{6A5DB13C-3DFB-4216-A525-675D4274090C}"/>
    <cellStyle name="Normal 4 2 7 2 2 6 2" xfId="20238" xr:uid="{237421BF-F932-4FFF-AB38-6B092A3E3278}"/>
    <cellStyle name="Normal 4 2 7 2 2 7" xfId="23367" xr:uid="{5144D789-F1E1-4F92-B0B6-1A55B20AE894}"/>
    <cellStyle name="Normal 4 2 7 2 2 8" xfId="13237" xr:uid="{814A08A0-E839-4E7D-857B-9695706BF099}"/>
    <cellStyle name="Normal 4 2 7 2 3" xfId="3333" xr:uid="{00000000-0005-0000-0000-0000FC050000}"/>
    <cellStyle name="Normal 4 2 7 2 3 2" xfId="4527" xr:uid="{113E0108-CA11-426D-A7AE-4C0788D53CB6}"/>
    <cellStyle name="Normal 4 2 7 2 3 2 2" xfId="9299" xr:uid="{0BFB295B-C3F7-4F36-86D6-CBDBA07D92B4}"/>
    <cellStyle name="Normal 4 2 7 2 3 2 2 2" xfId="29278" xr:uid="{39582063-3B8C-4E67-9507-ADA9A0C73728}"/>
    <cellStyle name="Normal 4 2 7 2 3 2 2 3" xfId="19679" xr:uid="{ADBD3F24-B1B1-4250-89F9-F5C959B05EFB}"/>
    <cellStyle name="Normal 4 2 7 2 3 2 3" xfId="12132" xr:uid="{1222DCB9-48E2-4AA9-842E-5EF1B5E119F0}"/>
    <cellStyle name="Normal 4 2 7 2 3 2 3 2" xfId="22512" xr:uid="{FE61A86C-E855-49B0-8C22-5164BF01611A}"/>
    <cellStyle name="Normal 4 2 7 2 3 2 4" xfId="24369" xr:uid="{34139AB0-1605-4A00-8935-FE283338C7CC}"/>
    <cellStyle name="Normal 4 2 7 2 3 2 5" xfId="16846" xr:uid="{7892A2B9-A497-431C-A7D0-1FF51ECDCB89}"/>
    <cellStyle name="Normal 4 2 7 2 3 3" xfId="6391" xr:uid="{24005D36-6C58-4A2A-AC91-27423652490B}"/>
    <cellStyle name="Normal 4 2 7 2 3 3 2" xfId="26921" xr:uid="{9FE2913F-4DF2-45FF-AA04-A1B4D2E9EA23}"/>
    <cellStyle name="Normal 4 2 7 2 3 3 3" xfId="15960" xr:uid="{0E2461BA-E4A1-420E-9D22-2B797902385B}"/>
    <cellStyle name="Normal 4 2 7 2 3 4" xfId="8413" xr:uid="{EF939839-3CEB-4523-8745-D961CA6A0D8D}"/>
    <cellStyle name="Normal 4 2 7 2 3 4 2" xfId="18793" xr:uid="{A96BBD39-090B-488A-894B-9326A5CCA39E}"/>
    <cellStyle name="Normal 4 2 7 2 3 5" xfId="11246" xr:uid="{C9992B36-10B0-4ED1-8DDD-7BF4ED461CBC}"/>
    <cellStyle name="Normal 4 2 7 2 3 5 2" xfId="21626" xr:uid="{394874BC-F433-4BF5-BD59-6F5C02316855}"/>
    <cellStyle name="Normal 4 2 7 2 3 6" xfId="24971" xr:uid="{C1B4319E-1D3B-4F63-AE06-22BBEEEA9372}"/>
    <cellStyle name="Normal 4 2 7 2 3 7" xfId="13891" xr:uid="{92B057E0-91C3-4B1B-B171-94837575EFAD}"/>
    <cellStyle name="Normal 4 2 7 2 4" xfId="3331" xr:uid="{00000000-0005-0000-0000-0000FD050000}"/>
    <cellStyle name="Normal 4 2 7 2 4 2" xfId="6389" xr:uid="{111BF01C-1114-4917-AD87-FB5B2FE55A85}"/>
    <cellStyle name="Normal 4 2 7 2 4 2 2" xfId="28653" xr:uid="{B7FA4BFC-8DF5-4D39-98F2-1F99C9FA3540}"/>
    <cellStyle name="Normal 4 2 7 2 4 2 3" xfId="15958" xr:uid="{E123A4F9-E181-44DD-B24C-B0952899D43E}"/>
    <cellStyle name="Normal 4 2 7 2 4 3" xfId="8411" xr:uid="{B30E7EE4-CD91-4910-83EA-305F60F8FAFD}"/>
    <cellStyle name="Normal 4 2 7 2 4 3 2" xfId="18791" xr:uid="{D21EB055-EE75-4725-A2C2-169E92B31C0B}"/>
    <cellStyle name="Normal 4 2 7 2 4 4" xfId="11244" xr:uid="{F76FAE72-67FD-4B53-B162-C0300C65DF8F}"/>
    <cellStyle name="Normal 4 2 7 2 4 4 2" xfId="21624" xr:uid="{C3CEF82F-8E1C-483A-B617-9BBE836DCB9A}"/>
    <cellStyle name="Normal 4 2 7 2 4 5" xfId="22914" xr:uid="{A524EB65-2F3D-4896-91AB-2D00C4E7B88E}"/>
    <cellStyle name="Normal 4 2 7 2 4 6" xfId="13889" xr:uid="{FA41583B-3916-4931-BB11-0693536E74F3}"/>
    <cellStyle name="Normal 4 2 7 2 5" xfId="2657" xr:uid="{00000000-0005-0000-0000-0000FE050000}"/>
    <cellStyle name="Normal 4 2 7 2 5 2" xfId="5917" xr:uid="{0B8E98C4-A267-4536-882E-A4447A842A72}"/>
    <cellStyle name="Normal 4 2 7 2 5 2 2" xfId="28523" xr:uid="{B360D795-95FD-463C-9900-756996F4A2B5}"/>
    <cellStyle name="Normal 4 2 7 2 5 2 3" xfId="15329" xr:uid="{74AE6123-61E8-4FD5-ADF8-771B47BB86F2}"/>
    <cellStyle name="Normal 4 2 7 2 5 3" xfId="7782" xr:uid="{34AB58B6-C80F-4279-9365-4E2AAAFAD3DC}"/>
    <cellStyle name="Normal 4 2 7 2 5 3 2" xfId="18162" xr:uid="{1E982559-A11B-4DF8-899E-505850C975CD}"/>
    <cellStyle name="Normal 4 2 7 2 5 4" xfId="10615" xr:uid="{D7B3D5ED-EF51-4FF0-A314-EE0A11BF7CCE}"/>
    <cellStyle name="Normal 4 2 7 2 5 4 2" xfId="20995" xr:uid="{DB13A2EA-6374-421D-984E-7992E4D06FE6}"/>
    <cellStyle name="Normal 4 2 7 2 5 5" xfId="23325" xr:uid="{7140C098-BC0D-4672-B2B9-EE4625B52432}"/>
    <cellStyle name="Normal 4 2 7 2 5 6" xfId="13059" xr:uid="{5131B977-8762-4AD2-B136-13B11C91F4DB}"/>
    <cellStyle name="Normal 4 2 7 2 6" xfId="2361" xr:uid="{00000000-0005-0000-0000-0000F9050000}"/>
    <cellStyle name="Normal 4 2 7 2 6 2" xfId="7488" xr:uid="{6D14173A-43EB-49FA-8F83-F337B32B1E9C}"/>
    <cellStyle name="Normal 4 2 7 2 6 2 2" xfId="17868" xr:uid="{E4CB5BC6-FF96-4E57-95EA-5649002034A5}"/>
    <cellStyle name="Normal 4 2 7 2 6 3" xfId="10321" xr:uid="{072E85DB-784C-42A4-B9B3-6D28478D462C}"/>
    <cellStyle name="Normal 4 2 7 2 6 3 2" xfId="20701" xr:uid="{97AF1658-E4E3-4AB0-B9D6-BF6C3B1E1215}"/>
    <cellStyle name="Normal 4 2 7 2 6 4" xfId="23978" xr:uid="{7E8A1A54-5878-43CD-AFD2-E284B8365121}"/>
    <cellStyle name="Normal 4 2 7 2 6 5" xfId="15035" xr:uid="{880158E5-203E-48BE-BEEE-0FCB4F074F6F}"/>
    <cellStyle name="Normal 4 2 7 2 7" xfId="3898" xr:uid="{95B3FED8-33A7-4EE0-B147-F06D67130D62}"/>
    <cellStyle name="Normal 4 2 7 2 7 2" xfId="8730" xr:uid="{9F10AB3E-B78D-4030-986E-CBE8C079A842}"/>
    <cellStyle name="Normal 4 2 7 2 7 2 2" xfId="19110" xr:uid="{F1A858DD-C3DB-4077-B8BF-B36DF118D961}"/>
    <cellStyle name="Normal 4 2 7 2 7 3" xfId="11563" xr:uid="{EB48044C-321E-41BB-B7B5-229AF60CC36C}"/>
    <cellStyle name="Normal 4 2 7 2 7 3 2" xfId="21943" xr:uid="{358D9FE7-445A-4896-A7EE-AA20328B1EEE}"/>
    <cellStyle name="Normal 4 2 7 2 7 4" xfId="16277" xr:uid="{13C88D2F-287E-4A14-B313-C8CA6C86FF4D}"/>
    <cellStyle name="Normal 4 2 7 2 8" xfId="5273" xr:uid="{237905E0-C648-4B61-B7E0-EC5463F82D93}"/>
    <cellStyle name="Normal 4 2 7 2 8 2" xfId="14571" xr:uid="{05B823AA-78FD-4DE9-BEEE-402DE116742F}"/>
    <cellStyle name="Normal 4 2 7 2 9" xfId="7024" xr:uid="{48F952B1-AD2A-4E5D-8EA9-E2F952458A23}"/>
    <cellStyle name="Normal 4 2 7 2 9 2" xfId="17404" xr:uid="{094EAE94-18DC-4BC2-864D-753A9ACBD085}"/>
    <cellStyle name="Normal 4 2 7 3" xfId="971" xr:uid="{00000000-0005-0000-0000-00007D050000}"/>
    <cellStyle name="Normal 4 2 7 3 2" xfId="3334" xr:uid="{00000000-0005-0000-0000-000000060000}"/>
    <cellStyle name="Normal 4 2 7 3 2 2" xfId="6392" xr:uid="{6894B5CC-A9EF-4A60-BDE9-95263FC21D97}"/>
    <cellStyle name="Normal 4 2 7 3 2 2 2" xfId="24618" xr:uid="{5E855E91-9205-4EEA-A6EF-2EDDC6D19AEC}"/>
    <cellStyle name="Normal 4 2 7 3 2 2 3" xfId="28410" xr:uid="{20943430-55D3-462E-BC2F-75B8BB4DA39D}"/>
    <cellStyle name="Normal 4 2 7 3 2 2 4" xfId="15961" xr:uid="{A624F227-6BF0-4751-A735-E610CB4161D9}"/>
    <cellStyle name="Normal 4 2 7 3 2 3" xfId="8414" xr:uid="{F49FB817-3E57-46EA-82E0-F65264ECE60D}"/>
    <cellStyle name="Normal 4 2 7 3 2 3 2" xfId="28909" xr:uid="{C67EA1F7-CEAB-40B8-B20E-1D6E5080FF91}"/>
    <cellStyle name="Normal 4 2 7 3 2 3 3" xfId="18794" xr:uid="{4373D8BB-E58E-429B-A6EE-2F8F0C677499}"/>
    <cellStyle name="Normal 4 2 7 3 2 4" xfId="11247" xr:uid="{94D54862-EBCD-4AB4-994D-2B7E41C49496}"/>
    <cellStyle name="Normal 4 2 7 3 2 4 2" xfId="21627" xr:uid="{83B10924-4B83-4D1E-A513-05EBC9E74FBE}"/>
    <cellStyle name="Normal 4 2 7 3 2 5" xfId="23539" xr:uid="{35D40B51-041E-45E9-826C-55A1A9E1D1AD}"/>
    <cellStyle name="Normal 4 2 7 3 2 6" xfId="13892" xr:uid="{59EEE289-60C0-4CE9-AD10-F17BDF93D2B8}"/>
    <cellStyle name="Normal 4 2 7 3 3" xfId="2780" xr:uid="{00000000-0005-0000-0000-000001060000}"/>
    <cellStyle name="Normal 4 2 7 3 3 2" xfId="5998" xr:uid="{862657B4-C8A8-4485-AD9D-2E02B17136BA}"/>
    <cellStyle name="Normal 4 2 7 3 3 2 2" xfId="26446" xr:uid="{2BD4EA99-7000-4956-8F32-99348924CBDE}"/>
    <cellStyle name="Normal 4 2 7 3 3 2 3" xfId="15451" xr:uid="{7EB9AA54-6740-4350-8021-517A5B053727}"/>
    <cellStyle name="Normal 4 2 7 3 3 3" xfId="7904" xr:uid="{561FFBA7-0444-4BE1-A885-359AA0311B2A}"/>
    <cellStyle name="Normal 4 2 7 3 3 3 2" xfId="18284" xr:uid="{FC06019D-4AA8-44CB-AE39-E5C0BEA226EB}"/>
    <cellStyle name="Normal 4 2 7 3 3 4" xfId="10737" xr:uid="{4AECFF8A-6016-43FA-BDF8-CE807158EFA1}"/>
    <cellStyle name="Normal 4 2 7 3 3 4 2" xfId="21117" xr:uid="{1270DBE3-E6EE-4E4C-AF01-1B829F41CC24}"/>
    <cellStyle name="Normal 4 2 7 3 3 5" xfId="23865" xr:uid="{5F4B6C36-E53B-4916-B805-5DDA1C345929}"/>
    <cellStyle name="Normal 4 2 7 3 3 6" xfId="13236" xr:uid="{AF5EC30D-9029-4B11-A9CD-FBECBFF08BFB}"/>
    <cellStyle name="Normal 4 2 7 3 4" xfId="4189" xr:uid="{EE098A8E-BB8D-44E9-98A5-A8DCD7678D57}"/>
    <cellStyle name="Normal 4 2 7 3 4 2" xfId="8961" xr:uid="{6D043502-6E4C-4B0F-87E4-A2DD1FC9E754}"/>
    <cellStyle name="Normal 4 2 7 3 4 2 2" xfId="29047" xr:uid="{1F7E944F-324A-4193-8BB1-22B01FABCC39}"/>
    <cellStyle name="Normal 4 2 7 3 4 2 3" xfId="19341" xr:uid="{C05A1BEC-8249-4BD2-BCD5-417BABEB63CD}"/>
    <cellStyle name="Normal 4 2 7 3 4 3" xfId="11794" xr:uid="{89D4EB9E-A9AC-4A1D-8027-0C3EC3B29DE1}"/>
    <cellStyle name="Normal 4 2 7 3 4 3 2" xfId="22174" xr:uid="{BDF2FB53-3E3B-4EA3-BE85-D79FD0004FA2}"/>
    <cellStyle name="Normal 4 2 7 3 4 4" xfId="24009" xr:uid="{DCAF9AA8-B18D-4E10-9745-AAFD5B1F7DE0}"/>
    <cellStyle name="Normal 4 2 7 3 4 5" xfId="16508" xr:uid="{A3F04144-E344-4A3A-BB98-1F3C830D127F}"/>
    <cellStyle name="Normal 4 2 7 3 5" xfId="5275" xr:uid="{A8E8EAA8-488D-4AC8-B651-AA208792813B}"/>
    <cellStyle name="Normal 4 2 7 3 5 2" xfId="27538" xr:uid="{C9D662AF-980D-43AF-BA91-F77D209B3D77}"/>
    <cellStyle name="Normal 4 2 7 3 5 3" xfId="14573" xr:uid="{9E0F34C7-04E4-4686-9E4C-C7AABA552520}"/>
    <cellStyle name="Normal 4 2 7 3 6" xfId="7026" xr:uid="{7101569A-1C52-4460-BE75-A60726303EEF}"/>
    <cellStyle name="Normal 4 2 7 3 6 2" xfId="17406" xr:uid="{73635458-58A4-4D2A-ADCA-702B8E38EC46}"/>
    <cellStyle name="Normal 4 2 7 3 7" xfId="9859" xr:uid="{5A92F21F-822C-4C88-8BEA-8D714C64FC1F}"/>
    <cellStyle name="Normal 4 2 7 3 7 2" xfId="20239" xr:uid="{C911BBDC-5203-4D2A-8C89-901D5AF5BED9}"/>
    <cellStyle name="Normal 4 2 7 3 8" xfId="25455" xr:uid="{90304659-5AF2-40EA-8466-8A49D787F88E}"/>
    <cellStyle name="Normal 4 2 7 3 9" xfId="12753" xr:uid="{67BD0219-01D4-4407-BD68-97C2F796C297}"/>
    <cellStyle name="Normal 4 2 7 4" xfId="972" xr:uid="{00000000-0005-0000-0000-00007E050000}"/>
    <cellStyle name="Normal 4 2 7 4 2" xfId="4528" xr:uid="{1E03E791-A4F0-4FB5-93A5-7A859C73DCFD}"/>
    <cellStyle name="Normal 4 2 7 4 2 2" xfId="9300" xr:uid="{43907C58-C7A7-48A0-B170-8259FB5E8ACB}"/>
    <cellStyle name="Normal 4 2 7 4 2 2 2" xfId="29279" xr:uid="{139B9E3C-FA64-4957-A942-870D28718899}"/>
    <cellStyle name="Normal 4 2 7 4 2 2 3" xfId="19680" xr:uid="{7FF9FCA9-5DAF-4A37-8A8B-FE7CAD87B57C}"/>
    <cellStyle name="Normal 4 2 7 4 2 3" xfId="12133" xr:uid="{2300D057-5705-4915-9AB1-A036255FD8A3}"/>
    <cellStyle name="Normal 4 2 7 4 2 3 2" xfId="22513" xr:uid="{EF00A232-1983-45C7-99C1-25BCFF2E7EE2}"/>
    <cellStyle name="Normal 4 2 7 4 2 4" xfId="23564" xr:uid="{BD0EB80D-CB65-46D1-B51A-AA6D713E4E69}"/>
    <cellStyle name="Normal 4 2 7 4 2 5" xfId="16847" xr:uid="{82CA5815-F667-49B8-B966-4215EB8CC32D}"/>
    <cellStyle name="Normal 4 2 7 4 3" xfId="5276" xr:uid="{22659D20-DD1F-4B09-B732-A690D86AD939}"/>
    <cellStyle name="Normal 4 2 7 4 3 2" xfId="27682" xr:uid="{7C8346FC-C56E-452B-845C-60471E2ECAC1}"/>
    <cellStyle name="Normal 4 2 7 4 3 3" xfId="14574" xr:uid="{1AC289DB-6F21-4F7A-BC7E-6DBEDD1998F8}"/>
    <cellStyle name="Normal 4 2 7 4 4" xfId="7027" xr:uid="{8416F650-4C2F-4026-8F20-CE8F217DFC58}"/>
    <cellStyle name="Normal 4 2 7 4 4 2" xfId="17407" xr:uid="{D9805223-DFCB-457D-A67F-E58230512B5E}"/>
    <cellStyle name="Normal 4 2 7 4 5" xfId="9860" xr:uid="{A724B2CB-7BED-4B8C-96C2-AD817E70DCBE}"/>
    <cellStyle name="Normal 4 2 7 4 5 2" xfId="20240" xr:uid="{50162262-81D2-40EF-A075-39283F170340}"/>
    <cellStyle name="Normal 4 2 7 4 6" xfId="23902" xr:uid="{21A97C26-5C37-4054-ACD8-665D44C1149B}"/>
    <cellStyle name="Normal 4 2 7 4 7" xfId="13893" xr:uid="{918B7820-9462-45BD-B17C-037886FBE9D2}"/>
    <cellStyle name="Normal 4 2 7 5" xfId="2935" xr:uid="{00000000-0005-0000-0000-000003060000}"/>
    <cellStyle name="Normal 4 2 7 5 2" xfId="6115" xr:uid="{4E59170C-A0D3-49D8-957B-76561BEAE973}"/>
    <cellStyle name="Normal 4 2 7 5 2 2" xfId="24512" xr:uid="{A45598E6-5926-4D21-8EB2-CE84B2657D3F}"/>
    <cellStyle name="Normal 4 2 7 5 2 3" xfId="26197" xr:uid="{AA8D113C-C45A-433D-8B8F-D20F15EF0C47}"/>
    <cellStyle name="Normal 4 2 7 5 2 4" xfId="15593" xr:uid="{6E5B6E54-4529-4FE5-8D08-C2D7262A1083}"/>
    <cellStyle name="Normal 4 2 7 5 3" xfId="8046" xr:uid="{E61B217A-FAFA-46D5-9601-820A7AB65639}"/>
    <cellStyle name="Normal 4 2 7 5 3 2" xfId="28753" xr:uid="{B33DB8FE-1A40-41F1-A5BA-6DB9326581DF}"/>
    <cellStyle name="Normal 4 2 7 5 3 3" xfId="18426" xr:uid="{9A1B3D19-05F5-4054-966C-18D7751C3232}"/>
    <cellStyle name="Normal 4 2 7 5 4" xfId="10879" xr:uid="{1A42C680-86E1-47A7-9141-E27611283B61}"/>
    <cellStyle name="Normal 4 2 7 5 4 2" xfId="21259" xr:uid="{08B6FE4A-85C6-47F0-A09E-72D4D427BDD0}"/>
    <cellStyle name="Normal 4 2 7 5 5" xfId="25296" xr:uid="{E8A4723B-7430-4152-866A-C03EA5D7A761}"/>
    <cellStyle name="Normal 4 2 7 5 6" xfId="13451" xr:uid="{3289B5C0-3A6A-4D8E-AB22-8FE956432551}"/>
    <cellStyle name="Normal 4 2 7 6" xfId="2506" xr:uid="{00000000-0005-0000-0000-000004060000}"/>
    <cellStyle name="Normal 4 2 7 6 2" xfId="5786" xr:uid="{D52005AF-2FD7-4964-8C65-E3FED5FFCA25}"/>
    <cellStyle name="Normal 4 2 7 6 2 2" xfId="27324" xr:uid="{C5AD142D-D34C-4179-BC57-4615AA9022B0}"/>
    <cellStyle name="Normal 4 2 7 6 2 3" xfId="15178" xr:uid="{E37280FA-A970-48C9-A71C-BBA6CABAD5CF}"/>
    <cellStyle name="Normal 4 2 7 6 3" xfId="7631" xr:uid="{34061503-8091-4780-87EA-093AEE054C3C}"/>
    <cellStyle name="Normal 4 2 7 6 3 2" xfId="18011" xr:uid="{D7A4ED82-176C-46F8-90D3-7040E1566BCA}"/>
    <cellStyle name="Normal 4 2 7 6 4" xfId="10464" xr:uid="{AD8D5477-D29B-41A9-AD12-DB26F66C767E}"/>
    <cellStyle name="Normal 4 2 7 6 4 2" xfId="20844" xr:uid="{DAEE3A37-A98F-44D5-93C3-F127EEC8E705}"/>
    <cellStyle name="Normal 4 2 7 6 5" xfId="25131" xr:uid="{8DAD8510-DDBC-49B2-8DEF-0977FB2DAA8B}"/>
    <cellStyle name="Normal 4 2 7 6 6" xfId="12894" xr:uid="{7276ED74-3708-442E-BAE4-517CF65E217E}"/>
    <cellStyle name="Normal 4 2 7 7" xfId="2262" xr:uid="{00000000-0005-0000-0000-0000F8050000}"/>
    <cellStyle name="Normal 4 2 7 7 2" xfId="7389" xr:uid="{EFF16FA0-9C71-493F-95AA-E397F7814545}"/>
    <cellStyle name="Normal 4 2 7 7 2 2" xfId="17769" xr:uid="{CD268DC7-A4E1-4080-A456-3EAB59D7C165}"/>
    <cellStyle name="Normal 4 2 7 7 3" xfId="10222" xr:uid="{F4D6F143-BEE0-443A-8E81-CB84D87B5788}"/>
    <cellStyle name="Normal 4 2 7 7 3 2" xfId="20602" xr:uid="{C788F3F1-2412-475C-9F43-691E266D0447}"/>
    <cellStyle name="Normal 4 2 7 7 4" xfId="23220" xr:uid="{38E5DFB3-6F3A-406F-920D-BC317E0B4430}"/>
    <cellStyle name="Normal 4 2 7 7 5" xfId="14936" xr:uid="{FB8C50A0-7E4D-42A5-B082-0D28309EE4E5}"/>
    <cellStyle name="Normal 4 2 7 8" xfId="3982" xr:uid="{894844A2-3842-4181-B8E7-16CD020B5E9F}"/>
    <cellStyle name="Normal 4 2 7 8 2" xfId="8806" xr:uid="{D83763B7-C4DB-4AAE-B760-BDE32A09BEA3}"/>
    <cellStyle name="Normal 4 2 7 8 2 2" xfId="19186" xr:uid="{BAF878A4-C149-4CDE-B6BF-0ABAEFBF5B28}"/>
    <cellStyle name="Normal 4 2 7 8 3" xfId="11639" xr:uid="{CA2EB3B0-0D40-415C-BB8F-BDE2BA540984}"/>
    <cellStyle name="Normal 4 2 7 8 3 2" xfId="22019" xr:uid="{C0E05051-576E-4D76-B98B-56BAF7B24591}"/>
    <cellStyle name="Normal 4 2 7 8 4" xfId="16353" xr:uid="{2B28B409-2F3B-4695-8596-639C2FE9F156}"/>
    <cellStyle name="Normal 4 2 7 9" xfId="5272" xr:uid="{41A31826-BDF1-4198-B72A-456F75655F7C}"/>
    <cellStyle name="Normal 4 2 7 9 2" xfId="14570" xr:uid="{DD627F48-FB14-4FDE-8D46-EF8C6AFB9050}"/>
    <cellStyle name="Normal 4 2 8" xfId="973" xr:uid="{00000000-0005-0000-0000-00007F050000}"/>
    <cellStyle name="Normal 4 2 8 10" xfId="9861" xr:uid="{75B5D47C-3C06-4BA9-BAB7-CF12BC487F82}"/>
    <cellStyle name="Normal 4 2 8 10 2" xfId="20241" xr:uid="{F2035F97-69F5-40A0-A689-99D44FA158A6}"/>
    <cellStyle name="Normal 4 2 8 11" xfId="23626" xr:uid="{C9769FB7-88D1-4C49-90B2-0DEDE9CEE586}"/>
    <cellStyle name="Normal 4 2 8 12" xfId="12596" xr:uid="{94C67E68-5FB3-4D88-B6D6-262D1A8D722D}"/>
    <cellStyle name="Normal 4 2 8 2" xfId="974" xr:uid="{00000000-0005-0000-0000-000080050000}"/>
    <cellStyle name="Normal 4 2 8 2 2" xfId="975" xr:uid="{00000000-0005-0000-0000-000081050000}"/>
    <cellStyle name="Normal 4 2 8 2 2 2" xfId="5279" xr:uid="{002BCBA6-CD3C-4A9A-96DB-18E92E45D4D5}"/>
    <cellStyle name="Normal 4 2 8 2 2 2 2" xfId="24269" xr:uid="{14820CE3-F87E-466C-80FF-9BE9231B28D8}"/>
    <cellStyle name="Normal 4 2 8 2 2 2 3" xfId="27689" xr:uid="{46442BAB-1B2C-4337-B4B3-1CF398D708A1}"/>
    <cellStyle name="Normal 4 2 8 2 2 2 4" xfId="14577" xr:uid="{4A11DA3F-6388-4B19-8DBF-84C8A00B7040}"/>
    <cellStyle name="Normal 4 2 8 2 2 3" xfId="7030" xr:uid="{2345E928-B604-4966-8111-D0A1B7B10269}"/>
    <cellStyle name="Normal 4 2 8 2 2 3 2" xfId="27628" xr:uid="{86E3D177-B74D-4433-97E5-99913C69C2F3}"/>
    <cellStyle name="Normal 4 2 8 2 2 3 3" xfId="27356" xr:uid="{E36BBA77-4B6C-459C-A521-6C8AD49668ED}"/>
    <cellStyle name="Normal 4 2 8 2 2 3 4" xfId="17410" xr:uid="{8ACBB9DF-75CC-499A-8D42-666817D0A63E}"/>
    <cellStyle name="Normal 4 2 8 2 2 4" xfId="9863" xr:uid="{0222AE8A-FA30-4B54-998A-218DFD9AECF0}"/>
    <cellStyle name="Normal 4 2 8 2 2 4 2" xfId="29421" xr:uid="{56BAF5F6-A05D-4E15-97F0-42BAF4887226}"/>
    <cellStyle name="Normal 4 2 8 2 2 4 3" xfId="20243" xr:uid="{529E0624-A9C6-42C3-B82F-FF024053C18A}"/>
    <cellStyle name="Normal 4 2 8 2 2 5" xfId="23860" xr:uid="{D643BF77-5398-43B8-AF2A-B97DC68FCA4F}"/>
    <cellStyle name="Normal 4 2 8 2 2 6" xfId="13894" xr:uid="{B116A3FE-836C-4744-AB75-B8244732AB29}"/>
    <cellStyle name="Normal 4 2 8 2 3" xfId="2781" xr:uid="{00000000-0005-0000-0000-000008060000}"/>
    <cellStyle name="Normal 4 2 8 2 3 2" xfId="5999" xr:uid="{E8246B52-2A51-4F88-AC27-87867C91476B}"/>
    <cellStyle name="Normal 4 2 8 2 3 2 2" xfId="26821" xr:uid="{B399A5AE-E54C-4055-8B1F-27845F8D9C65}"/>
    <cellStyle name="Normal 4 2 8 2 3 2 3" xfId="15452" xr:uid="{3E018943-2CD0-4769-A24D-63BF4DC0DECE}"/>
    <cellStyle name="Normal 4 2 8 2 3 3" xfId="7905" xr:uid="{81F47BCD-69A1-4897-9B7D-7E3451F84B91}"/>
    <cellStyle name="Normal 4 2 8 2 3 3 2" xfId="18285" xr:uid="{C12A5E93-74C0-46E0-BDE6-78BC8F2E9ABB}"/>
    <cellStyle name="Normal 4 2 8 2 3 4" xfId="10738" xr:uid="{E9675B84-B9EA-4486-B079-CD600A3057C6}"/>
    <cellStyle name="Normal 4 2 8 2 3 4 2" xfId="21118" xr:uid="{9E097176-4296-4319-9D0D-F40CDD27D0EE}"/>
    <cellStyle name="Normal 4 2 8 2 3 5" xfId="24390" xr:uid="{8BFC6150-DDD5-4709-BCCF-CA80D506DB04}"/>
    <cellStyle name="Normal 4 2 8 2 3 6" xfId="13238" xr:uid="{8F32D7EC-28A5-4F4A-8E4B-1800717ACCE7}"/>
    <cellStyle name="Normal 4 2 8 2 4" xfId="4190" xr:uid="{2A119F8A-9286-4A7E-B655-6A76E0F727CE}"/>
    <cellStyle name="Normal 4 2 8 2 4 2" xfId="8962" xr:uid="{4EE76E04-26A7-4DB0-A2F6-E193951983E8}"/>
    <cellStyle name="Normal 4 2 8 2 4 2 2" xfId="29048" xr:uid="{1B4FE232-DAB5-41C4-AF05-BFC09F349536}"/>
    <cellStyle name="Normal 4 2 8 2 4 2 3" xfId="19342" xr:uid="{EC4FD09F-8278-4AE5-BB20-B5D05061C366}"/>
    <cellStyle name="Normal 4 2 8 2 4 3" xfId="11795" xr:uid="{88CB058E-A897-43F8-9BE8-9308FB6D48A2}"/>
    <cellStyle name="Normal 4 2 8 2 4 3 2" xfId="22175" xr:uid="{E422BD9F-6B07-4EDE-AECE-D4090BCAF21F}"/>
    <cellStyle name="Normal 4 2 8 2 4 4" xfId="24872" xr:uid="{D2DFC07E-BC0F-4B14-B90C-7760A4F759F0}"/>
    <cellStyle name="Normal 4 2 8 2 4 5" xfId="16509" xr:uid="{C2F4B2D6-95B7-4E77-90D0-FB34BE448CB5}"/>
    <cellStyle name="Normal 4 2 8 2 5" xfId="5278" xr:uid="{A0B63C32-334A-400F-8AE8-957C2A98584E}"/>
    <cellStyle name="Normal 4 2 8 2 5 2" xfId="28502" xr:uid="{05DF3D99-40EB-4D60-9B0F-0C7BFA56CE37}"/>
    <cellStyle name="Normal 4 2 8 2 5 3" xfId="14576" xr:uid="{F60E8D24-EF7F-4A09-A8FF-33FD0DA3A323}"/>
    <cellStyle name="Normal 4 2 8 2 6" xfId="7029" xr:uid="{3FC9E43D-66F9-4D0D-B694-16FD46AA2275}"/>
    <cellStyle name="Normal 4 2 8 2 6 2" xfId="17409" xr:uid="{2F4FB22F-28D8-4590-B5D7-FC6875ECAB61}"/>
    <cellStyle name="Normal 4 2 8 2 7" xfId="9862" xr:uid="{108CC694-574B-46C5-8649-D126581961E9}"/>
    <cellStyle name="Normal 4 2 8 2 7 2" xfId="20242" xr:uid="{CA6E0A24-F8E0-45E8-A475-93964168AAEF}"/>
    <cellStyle name="Normal 4 2 8 2 8" xfId="23428" xr:uid="{C489105B-F240-4C4D-A27A-4B04AF9510C6}"/>
    <cellStyle name="Normal 4 2 8 2 9" xfId="12754" xr:uid="{685156F6-C842-4C4E-AE35-CF03A474A500}"/>
    <cellStyle name="Normal 4 2 8 3" xfId="976" xr:uid="{00000000-0005-0000-0000-000082050000}"/>
    <cellStyle name="Normal 4 2 8 3 2" xfId="4529" xr:uid="{C776B60D-BF65-45A6-9F7F-097D3AA61C69}"/>
    <cellStyle name="Normal 4 2 8 3 2 2" xfId="9301" xr:uid="{626F593F-0981-431F-8F98-91D2430A6026}"/>
    <cellStyle name="Normal 4 2 8 3 2 2 2" xfId="29280" xr:uid="{8C33BE09-90BA-4A9D-B79D-F483669A1BC0}"/>
    <cellStyle name="Normal 4 2 8 3 2 2 3" xfId="19681" xr:uid="{AEC3E18F-3EAA-4A99-B9C5-F5C568C4CFF8}"/>
    <cellStyle name="Normal 4 2 8 3 2 3" xfId="12134" xr:uid="{6227930D-EBD1-4EDE-BD4B-0FA572848A41}"/>
    <cellStyle name="Normal 4 2 8 3 2 3 2" xfId="22514" xr:uid="{ADB20690-2F4B-426C-B993-8AAC8EABC124}"/>
    <cellStyle name="Normal 4 2 8 3 2 4" xfId="25629" xr:uid="{73FF503C-0874-4AB0-9772-E3019965A795}"/>
    <cellStyle name="Normal 4 2 8 3 2 5" xfId="16848" xr:uid="{5047CEF5-2DB8-43FD-9B18-DADA40C9C559}"/>
    <cellStyle name="Normal 4 2 8 3 3" xfId="5280" xr:uid="{EA308A1F-9E21-466B-9181-BBA1F7A7BEF0}"/>
    <cellStyle name="Normal 4 2 8 3 3 2" xfId="26830" xr:uid="{73526452-4BA8-4E4D-B954-246CF43DC764}"/>
    <cellStyle name="Normal 4 2 8 3 3 3" xfId="26083" xr:uid="{DE5FB2D0-3406-4A9B-86E1-7733C577CEAC}"/>
    <cellStyle name="Normal 4 2 8 3 3 4" xfId="14578" xr:uid="{4E1C39A6-4501-45F4-BF32-26DDC8688B75}"/>
    <cellStyle name="Normal 4 2 8 3 4" xfId="7031" xr:uid="{B01B7BF7-1BDB-47D2-BA16-EA3A3599A1B1}"/>
    <cellStyle name="Normal 4 2 8 3 4 2" xfId="27591" xr:uid="{27D5A90D-3C2E-465B-A7B7-E69A4DDE8F5A}"/>
    <cellStyle name="Normal 4 2 8 3 4 3" xfId="25879" xr:uid="{BD3B06D1-5D7C-4E88-BE62-74FC4F57D391}"/>
    <cellStyle name="Normal 4 2 8 3 4 4" xfId="17411" xr:uid="{067B1167-04F2-4B58-A44C-19BE32FA69A8}"/>
    <cellStyle name="Normal 4 2 8 3 5" xfId="9864" xr:uid="{584A9564-4815-4898-BF0C-36D2ED106056}"/>
    <cellStyle name="Normal 4 2 8 3 5 2" xfId="29422" xr:uid="{7C3D385E-C8A0-4F65-B338-1A2D9FF74FA3}"/>
    <cellStyle name="Normal 4 2 8 3 5 3" xfId="20244" xr:uid="{416B0672-457C-4CA1-AEEC-CD1B3247D0E3}"/>
    <cellStyle name="Normal 4 2 8 3 6" xfId="23272" xr:uid="{187F3FCC-75E3-4883-98CD-D692FA43E764}"/>
    <cellStyle name="Normal 4 2 8 3 7" xfId="13895" xr:uid="{5A4033B9-864B-4331-8EFB-88FA31432662}"/>
    <cellStyle name="Normal 4 2 8 4" xfId="977" xr:uid="{00000000-0005-0000-0000-000083050000}"/>
    <cellStyle name="Normal 4 2 8 4 2" xfId="5281" xr:uid="{7E5248ED-DB83-44BA-8982-5B910168DAEA}"/>
    <cellStyle name="Normal 4 2 8 4 2 2" xfId="24816" xr:uid="{7C816423-915D-482F-A730-34901DA47CB3}"/>
    <cellStyle name="Normal 4 2 8 4 2 3" xfId="27698" xr:uid="{C548D3E3-BE2C-4ADB-B55F-8F36A895B4C9}"/>
    <cellStyle name="Normal 4 2 8 4 2 4" xfId="14579" xr:uid="{8F6EFBFC-0F84-45AC-A641-ED0E255EE901}"/>
    <cellStyle name="Normal 4 2 8 4 3" xfId="7032" xr:uid="{8F6F6C15-2E1B-4DFB-B6D7-5649EF620FE1}"/>
    <cellStyle name="Normal 4 2 8 4 3 2" xfId="27526" xr:uid="{671E24FF-B631-4BD0-BC0B-D23BC6C0B1D0}"/>
    <cellStyle name="Normal 4 2 8 4 3 3" xfId="17412" xr:uid="{9239E6D0-09E5-4713-98D9-D26FF7E42A05}"/>
    <cellStyle name="Normal 4 2 8 4 4" xfId="9865" xr:uid="{E5832AE4-B69A-4E63-A369-26E8F0D5640B}"/>
    <cellStyle name="Normal 4 2 8 4 4 2" xfId="20245" xr:uid="{832710B5-4915-4486-BF68-871BDDD9F1C0}"/>
    <cellStyle name="Normal 4 2 8 4 5" xfId="25090" xr:uid="{A242D922-0156-4748-8368-BC0D5D54FB29}"/>
    <cellStyle name="Normal 4 2 8 4 6" xfId="13452" xr:uid="{18CC260C-6143-4E38-815E-E806F6423DC4}"/>
    <cellStyle name="Normal 4 2 8 5" xfId="2566" xr:uid="{00000000-0005-0000-0000-00000B060000}"/>
    <cellStyle name="Normal 4 2 8 5 2" xfId="5835" xr:uid="{2B602938-BE88-46F4-AEED-0480511D709B}"/>
    <cellStyle name="Normal 4 2 8 5 2 2" xfId="28064" xr:uid="{0AE654D7-F739-4ED1-BFDA-1BC756BA7DF0}"/>
    <cellStyle name="Normal 4 2 8 5 2 3" xfId="15238" xr:uid="{16EA463A-6ED1-4BD1-85B3-08A833DFF1D2}"/>
    <cellStyle name="Normal 4 2 8 5 3" xfId="7691" xr:uid="{F235D23B-8571-4175-AA1A-18813D62F247}"/>
    <cellStyle name="Normal 4 2 8 5 3 2" xfId="18071" xr:uid="{87371162-240D-41A4-89A2-EA13734C2C8A}"/>
    <cellStyle name="Normal 4 2 8 5 4" xfId="10524" xr:uid="{64C7662A-6B89-4E97-AE09-A82A5BE3A734}"/>
    <cellStyle name="Normal 4 2 8 5 4 2" xfId="20904" xr:uid="{1D8E848B-D2CB-469F-AD14-D24CDAAEBACF}"/>
    <cellStyle name="Normal 4 2 8 5 5" xfId="24225" xr:uid="{D93D1C32-E8A1-48DF-81B0-2813A9FDDF3C}"/>
    <cellStyle name="Normal 4 2 8 5 6" xfId="12954" xr:uid="{A1298907-49AF-4C2B-A33A-1F1253F4A8E9}"/>
    <cellStyle name="Normal 4 2 8 6" xfId="2362" xr:uid="{00000000-0005-0000-0000-000005060000}"/>
    <cellStyle name="Normal 4 2 8 6 2" xfId="7489" xr:uid="{623DA9FF-7B9B-411D-B8E0-140CD750E036}"/>
    <cellStyle name="Normal 4 2 8 6 2 2" xfId="28071" xr:uid="{7DB86C15-161B-4423-B90D-A5EA2145346E}"/>
    <cellStyle name="Normal 4 2 8 6 2 3" xfId="17869" xr:uid="{F4A2072C-9F0D-4DAF-8BA8-0DF0D6F03F70}"/>
    <cellStyle name="Normal 4 2 8 6 3" xfId="10322" xr:uid="{9F013E8F-994F-4C24-87B6-D31789EAB697}"/>
    <cellStyle name="Normal 4 2 8 6 3 2" xfId="20702" xr:uid="{4BAE5CB0-31DA-46A6-A93C-B4220F77CAB5}"/>
    <cellStyle name="Normal 4 2 8 6 4" xfId="23041" xr:uid="{727CA44D-E866-4381-906F-15827DBC514F}"/>
    <cellStyle name="Normal 4 2 8 6 5" xfId="15036" xr:uid="{DC13B300-0AAB-4FEA-924B-B41E1F402523}"/>
    <cellStyle name="Normal 4 2 8 7" xfId="3983" xr:uid="{0D503DE1-E6FB-41B9-872C-260C16FD35DF}"/>
    <cellStyle name="Normal 4 2 8 7 2" xfId="8807" xr:uid="{2238076B-17C5-4BB0-8771-7246541852C0}"/>
    <cellStyle name="Normal 4 2 8 7 2 2" xfId="19187" xr:uid="{D50F9003-10E7-4758-88F1-5489C3DD8E39}"/>
    <cellStyle name="Normal 4 2 8 7 3" xfId="11640" xr:uid="{5609E8A0-B570-4536-9E8D-EF43746CF1A3}"/>
    <cellStyle name="Normal 4 2 8 7 3 2" xfId="22020" xr:uid="{3E45361C-DB83-47CD-ACDE-DB7B2162FCDE}"/>
    <cellStyle name="Normal 4 2 8 7 4" xfId="26980" xr:uid="{A0368A9F-F8DF-48B0-8AF2-25EE521D4116}"/>
    <cellStyle name="Normal 4 2 8 7 5" xfId="16354" xr:uid="{83063297-299C-4D8E-A1EC-68A069649514}"/>
    <cellStyle name="Normal 4 2 8 8" xfId="5277" xr:uid="{F36601DD-9793-4E6C-A6F7-1BEE8586145E}"/>
    <cellStyle name="Normal 4 2 8 8 2" xfId="14575" xr:uid="{0F9B40D2-AF9E-4369-B145-F10988D4531B}"/>
    <cellStyle name="Normal 4 2 8 9" xfId="7028" xr:uid="{1EFC0CD8-F643-412B-958A-E519945578B1}"/>
    <cellStyle name="Normal 4 2 8 9 2" xfId="17408" xr:uid="{C449D1EC-A7C5-48A1-BDFF-346BD6863E2E}"/>
    <cellStyle name="Normal 4 2 9" xfId="978" xr:uid="{00000000-0005-0000-0000-000084050000}"/>
    <cellStyle name="Normal 4 2 9 10" xfId="24696" xr:uid="{1BC18EEE-28F1-4D7D-BBBE-1BB67F6215FF}"/>
    <cellStyle name="Normal 4 2 9 11" xfId="12597" xr:uid="{736C4B30-A948-4E20-A4A9-4004E479C4BA}"/>
    <cellStyle name="Normal 4 2 9 2" xfId="979" xr:uid="{00000000-0005-0000-0000-000085050000}"/>
    <cellStyle name="Normal 4 2 9 2 2" xfId="3335" xr:uid="{00000000-0005-0000-0000-00000E060000}"/>
    <cellStyle name="Normal 4 2 9 2 2 2" xfId="6393" xr:uid="{85737081-3632-4418-8D8B-482B84C5F817}"/>
    <cellStyle name="Normal 4 2 9 2 2 2 2" xfId="27957" xr:uid="{B1F2C022-8335-4926-9921-99B718CBC7A8}"/>
    <cellStyle name="Normal 4 2 9 2 2 2 3" xfId="26514" xr:uid="{17C870E6-F094-46EF-AF70-8A284D8C113A}"/>
    <cellStyle name="Normal 4 2 9 2 2 2 4" xfId="15962" xr:uid="{B2B4E031-D27B-4E61-900F-7265CAED60DE}"/>
    <cellStyle name="Normal 4 2 9 2 2 3" xfId="8415" xr:uid="{4FDCBAA5-9629-4E67-9817-0322E2190FE2}"/>
    <cellStyle name="Normal 4 2 9 2 2 3 2" xfId="28910" xr:uid="{7DB9E4D2-0ADB-4E13-8EFD-5A7E368FC6F0}"/>
    <cellStyle name="Normal 4 2 9 2 2 3 3" xfId="18795" xr:uid="{B3E3D26E-4A4A-4ABA-BA70-31CFAB7E1A7F}"/>
    <cellStyle name="Normal 4 2 9 2 2 4" xfId="11248" xr:uid="{DFFCE619-3FE1-4D27-A046-5ECDC4FED236}"/>
    <cellStyle name="Normal 4 2 9 2 2 4 2" xfId="21628" xr:uid="{71893766-D46A-4B71-92F4-42CDAFC58422}"/>
    <cellStyle name="Normal 4 2 9 2 2 5" xfId="25244" xr:uid="{9ABB1AF1-AFA9-4E59-BCBA-2CC8F3B327FF}"/>
    <cellStyle name="Normal 4 2 9 2 2 6" xfId="13896" xr:uid="{AE5C2F51-3957-42C2-B249-4FDF23092ACD}"/>
    <cellStyle name="Normal 4 2 9 2 3" xfId="4191" xr:uid="{4F4C7D3C-EC36-41C6-8F6F-636865ADBAC5}"/>
    <cellStyle name="Normal 4 2 9 2 3 2" xfId="8963" xr:uid="{B5A22BA2-6878-4F6D-96CF-A3E0B0C9D051}"/>
    <cellStyle name="Normal 4 2 9 2 3 2 2" xfId="29049" xr:uid="{31E5468C-2CC0-4D6B-9530-B5CE5EEEB8D2}"/>
    <cellStyle name="Normal 4 2 9 2 3 2 3" xfId="19343" xr:uid="{E38136C2-795B-4D28-BB2A-83F81243C71D}"/>
    <cellStyle name="Normal 4 2 9 2 3 3" xfId="11796" xr:uid="{5DA08E2F-2DFD-4E9E-B540-595FA3528708}"/>
    <cellStyle name="Normal 4 2 9 2 3 3 2" xfId="22176" xr:uid="{9A29D151-0C95-46D7-AE97-35CB67D05839}"/>
    <cellStyle name="Normal 4 2 9 2 3 4" xfId="23240" xr:uid="{D0592480-FAD9-4F74-BD50-575F47EA9966}"/>
    <cellStyle name="Normal 4 2 9 2 3 5" xfId="16510" xr:uid="{8C702828-AFCB-4120-863A-A536385D3145}"/>
    <cellStyle name="Normal 4 2 9 2 4" xfId="5283" xr:uid="{53B389DF-D682-4A0E-8BEB-331AAF4C3CEE}"/>
    <cellStyle name="Normal 4 2 9 2 4 2" xfId="26652" xr:uid="{185D022D-E2CF-4615-BB19-920BD47AA99E}"/>
    <cellStyle name="Normal 4 2 9 2 4 3" xfId="28628" xr:uid="{6A98504E-B232-4026-B271-C589E09AD7D7}"/>
    <cellStyle name="Normal 4 2 9 2 4 4" xfId="14581" xr:uid="{455BA2F0-BC97-4A95-832E-27DBD9094669}"/>
    <cellStyle name="Normal 4 2 9 2 5" xfId="7034" xr:uid="{A5B16A84-63C1-4BD0-B771-236B34CFA1D7}"/>
    <cellStyle name="Normal 4 2 9 2 5 2" xfId="27137" xr:uid="{43FC2B26-B15F-4196-9AAE-72144CDB43D5}"/>
    <cellStyle name="Normal 4 2 9 2 5 3" xfId="17414" xr:uid="{D4574702-FFA2-4546-8A44-76862B42F0C4}"/>
    <cellStyle name="Normal 4 2 9 2 6" xfId="9867" xr:uid="{0ED17B6E-F62B-447B-A94A-5AAAE28E3315}"/>
    <cellStyle name="Normal 4 2 9 2 6 2" xfId="20247" xr:uid="{52007826-FC97-4682-B597-7143189CCC7D}"/>
    <cellStyle name="Normal 4 2 9 2 7" xfId="24988" xr:uid="{99193BA7-1C8B-4A46-A25D-4485E2BE0A4C}"/>
    <cellStyle name="Normal 4 2 9 2 8" xfId="12755" xr:uid="{59F4C902-4A6A-41B3-B2B7-E74F5E7CB393}"/>
    <cellStyle name="Normal 4 2 9 3" xfId="980" xr:uid="{00000000-0005-0000-0000-000086050000}"/>
    <cellStyle name="Normal 4 2 9 3 2" xfId="5284" xr:uid="{5A311702-84C2-47AB-A3FB-F5C8D392B100}"/>
    <cellStyle name="Normal 4 2 9 3 2 2" xfId="23739" xr:uid="{01A71D77-0373-4EB3-B9DF-80215CF7D626}"/>
    <cellStyle name="Normal 4 2 9 3 2 3" xfId="27709" xr:uid="{C37C1A31-55F7-48E1-A38A-D34EC57AB787}"/>
    <cellStyle name="Normal 4 2 9 3 2 4" xfId="14582" xr:uid="{761168BF-2B18-4C42-AC39-95747D971D35}"/>
    <cellStyle name="Normal 4 2 9 3 3" xfId="7035" xr:uid="{366C57EB-7033-4AA0-991A-DF21D35E5D57}"/>
    <cellStyle name="Normal 4 2 9 3 3 2" xfId="27629" xr:uid="{E6647535-F096-4F67-B5CE-22F93FC73584}"/>
    <cellStyle name="Normal 4 2 9 3 3 3" xfId="27203" xr:uid="{7136C924-2548-445A-8895-85C21611BDF4}"/>
    <cellStyle name="Normal 4 2 9 3 3 4" xfId="17415" xr:uid="{85577A67-3650-4B79-B56D-89F335AEBC42}"/>
    <cellStyle name="Normal 4 2 9 3 4" xfId="9868" xr:uid="{6C5704B4-FC3A-4877-AF08-7878EA373C0B}"/>
    <cellStyle name="Normal 4 2 9 3 4 2" xfId="26693" xr:uid="{B68923CF-F64F-4FE9-B16C-E0A3A0DF64EE}"/>
    <cellStyle name="Normal 4 2 9 3 4 3" xfId="29423" xr:uid="{84E1DE07-325C-41D1-AD82-DF07BFEEF52C}"/>
    <cellStyle name="Normal 4 2 9 3 4 4" xfId="20248" xr:uid="{224D8381-8C81-4F39-97B6-C28351A151A5}"/>
    <cellStyle name="Normal 4 2 9 3 5" xfId="22716" xr:uid="{3B7EF572-2B4D-4A32-8E47-ED37BAFAD9A2}"/>
    <cellStyle name="Normal 4 2 9 3 6" xfId="27772" xr:uid="{60B996DF-D627-4A20-A0F3-FD18C1023D7E}"/>
    <cellStyle name="Normal 4 2 9 3 7" xfId="13453" xr:uid="{ED6C3D71-3215-4FD4-A087-AEEF8B0E7655}"/>
    <cellStyle name="Normal 4 2 9 4" xfId="2782" xr:uid="{00000000-0005-0000-0000-000010060000}"/>
    <cellStyle name="Normal 4 2 9 4 2" xfId="6000" xr:uid="{5B23AC81-87E8-4D19-BBCC-C615337C2E49}"/>
    <cellStyle name="Normal 4 2 9 4 2 2" xfId="28611" xr:uid="{116A0CEA-2948-497B-9BD2-94F0B4CC7B1A}"/>
    <cellStyle name="Normal 4 2 9 4 2 3" xfId="15453" xr:uid="{B9396408-B53A-4678-841B-2A3CDC5033FF}"/>
    <cellStyle name="Normal 4 2 9 4 3" xfId="7906" xr:uid="{186C58AA-4B64-44FC-B2B5-3F1E3A4256B5}"/>
    <cellStyle name="Normal 4 2 9 4 3 2" xfId="18286" xr:uid="{C72F8021-8254-4869-82B8-2E95D17084B8}"/>
    <cellStyle name="Normal 4 2 9 4 4" xfId="10739" xr:uid="{C61E9972-1B7D-4D24-A78C-8DD052BDE4AE}"/>
    <cellStyle name="Normal 4 2 9 4 4 2" xfId="21119" xr:uid="{CB788F74-DDC2-42F0-AE44-6FCC5E8FD954}"/>
    <cellStyle name="Normal 4 2 9 4 5" xfId="24979" xr:uid="{B2004425-31FC-4288-8FF7-D5697CA49C00}"/>
    <cellStyle name="Normal 4 2 9 4 6" xfId="13239" xr:uid="{FB3EA9A0-28F6-49CF-A929-F194F94A4FAE}"/>
    <cellStyle name="Normal 4 2 9 5" xfId="2363" xr:uid="{00000000-0005-0000-0000-00000C060000}"/>
    <cellStyle name="Normal 4 2 9 5 2" xfId="7490" xr:uid="{AB29F732-18B8-4461-941D-8D1A560AB5C2}"/>
    <cellStyle name="Normal 4 2 9 5 2 2" xfId="27471" xr:uid="{FA8BAB30-618F-4D5E-B9DC-4BB9E35ADD12}"/>
    <cellStyle name="Normal 4 2 9 5 2 3" xfId="17870" xr:uid="{6B849158-6D64-4B4A-8AAD-2EDA30776E4F}"/>
    <cellStyle name="Normal 4 2 9 5 3" xfId="10323" xr:uid="{6552F46C-CBC0-4F33-BAE8-8F78EF5A1D08}"/>
    <cellStyle name="Normal 4 2 9 5 3 2" xfId="20703" xr:uid="{3DFE3164-85F3-428E-BC47-E7535BD0CB2F}"/>
    <cellStyle name="Normal 4 2 9 5 4" xfId="23611" xr:uid="{0C4CE829-02ED-4680-A5EC-B27FE438262D}"/>
    <cellStyle name="Normal 4 2 9 5 5" xfId="15037" xr:uid="{1C424D77-7E30-41D7-A2B0-AC375F658583}"/>
    <cellStyle name="Normal 4 2 9 6" xfId="3984" xr:uid="{2081E4A0-2A0D-472E-894C-28A332A6A6F5}"/>
    <cellStyle name="Normal 4 2 9 6 2" xfId="8808" xr:uid="{D95BEDCE-3DB6-4310-A41A-A464FB9268D6}"/>
    <cellStyle name="Normal 4 2 9 6 2 2" xfId="28987" xr:uid="{A653E288-0828-461A-AF3A-EA6DD7D1ACC1}"/>
    <cellStyle name="Normal 4 2 9 6 2 3" xfId="19188" xr:uid="{578F7CDB-B29D-4105-A45B-84C2314EF4AD}"/>
    <cellStyle name="Normal 4 2 9 6 3" xfId="11641" xr:uid="{9CA866A3-CB78-493C-B8EB-D6F3F63E18D8}"/>
    <cellStyle name="Normal 4 2 9 6 3 2" xfId="22021" xr:uid="{30F1378C-3BD4-4503-9B02-20514C361F13}"/>
    <cellStyle name="Normal 4 2 9 6 4" xfId="28483" xr:uid="{4C17BFAD-749F-47FD-8705-EC1CD83CB710}"/>
    <cellStyle name="Normal 4 2 9 6 5" xfId="16355" xr:uid="{AA4F05ED-B016-419B-A844-584D08DC2CBE}"/>
    <cellStyle name="Normal 4 2 9 7" xfId="5282" xr:uid="{85EDD228-FBD8-4AA1-B472-1931854E7F68}"/>
    <cellStyle name="Normal 4 2 9 7 2" xfId="26609" xr:uid="{C4DC5367-9F95-43B1-8EE7-48ECB31B25EF}"/>
    <cellStyle name="Normal 4 2 9 7 3" xfId="14580" xr:uid="{1E121E5D-ABF5-4EF0-B016-F171581C28C4}"/>
    <cellStyle name="Normal 4 2 9 8" xfId="7033" xr:uid="{2234AECC-897F-4F0C-8FF2-2937045B6D58}"/>
    <cellStyle name="Normal 4 2 9 8 2" xfId="17413" xr:uid="{5420E77A-C3D8-47C1-95B2-6DF6C0CC7DAE}"/>
    <cellStyle name="Normal 4 2 9 9" xfId="9866" xr:uid="{AC175359-7CA8-4095-8AEA-4603FC6D285E}"/>
    <cellStyle name="Normal 4 2 9 9 2" xfId="20246" xr:uid="{445870CE-DF3A-4EA0-A8E1-BF46B37E8949}"/>
    <cellStyle name="Normal 4 20" xfId="6942" xr:uid="{E5601753-EC59-4977-8FB5-EEB0F80A55B2}"/>
    <cellStyle name="Normal 4 20 2" xfId="25791" xr:uid="{733D533C-A0A8-4A04-88DC-892CA7B11E9A}"/>
    <cellStyle name="Normal 4 20 3" xfId="24028" xr:uid="{22F76A3A-8637-4E9C-B992-261509B13550}"/>
    <cellStyle name="Normal 4 20 4" xfId="17322" xr:uid="{5CEF4AA7-294C-443E-87C5-D24C01734031}"/>
    <cellStyle name="Normal 4 21" xfId="9775" xr:uid="{66584F7F-5120-4B7C-BA26-A2A9646FAF34}"/>
    <cellStyle name="Normal 4 21 2" xfId="23749" xr:uid="{96F41DEB-7FBA-4E04-8E58-35A3FFA8C282}"/>
    <cellStyle name="Normal 4 21 3" xfId="20155" xr:uid="{89F4FCE5-136C-4E64-82F3-9A9D86157179}"/>
    <cellStyle name="Normal 4 22" xfId="23825" xr:uid="{89B62F44-3C78-4195-9036-0186F7E268B9}"/>
    <cellStyle name="Normal 4 23" xfId="25781" xr:uid="{6F6096DE-56CA-421D-A3CC-34838D6F30D6}"/>
    <cellStyle name="Normal 4 24" xfId="23758" xr:uid="{443C657F-6607-423A-BC22-E4DD780257E1}"/>
    <cellStyle name="Normal 4 25" xfId="12388"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4" xr:uid="{2B3C16A7-0299-4D00-884B-418C5FB40CB9}"/>
    <cellStyle name="Normal 4 4 10 2 2 2" xfId="27437" xr:uid="{B25B4AEB-DE57-41AC-928A-065CFEEE6CAA}"/>
    <cellStyle name="Normal 4 4 10 2 2 3" xfId="15963" xr:uid="{7879A539-78A4-448A-A87F-E92FBAEF97DC}"/>
    <cellStyle name="Normal 4 4 10 2 3" xfId="8416" xr:uid="{583422FB-6557-44D6-AB50-5D8EE6570BE5}"/>
    <cellStyle name="Normal 4 4 10 2 3 2" xfId="18796" xr:uid="{749FCA83-AC03-4587-814B-41BBBD87E1DA}"/>
    <cellStyle name="Normal 4 4 10 2 4" xfId="11249" xr:uid="{ED6D8674-A3A4-45F5-A466-51DA9A2688F7}"/>
    <cellStyle name="Normal 4 4 10 2 4 2" xfId="21629" xr:uid="{F3A80C5E-84E7-435B-9BE0-0FCC838237D5}"/>
    <cellStyle name="Normal 4 4 10 2 5" xfId="23134" xr:uid="{4773E5C8-78B3-4A69-B50A-E73FFA2FBCCF}"/>
    <cellStyle name="Normal 4 4 10 2 6" xfId="13897" xr:uid="{DC64F37C-163F-4469-88FD-03E34F86253B}"/>
    <cellStyle name="Normal 4 4 10 3" xfId="4192" xr:uid="{BA9BCFEA-7265-4417-99C4-FCCF7A9A6298}"/>
    <cellStyle name="Normal 4 4 10 3 2" xfId="8964" xr:uid="{FCE9226C-6C34-4450-AE7E-4069F92C8732}"/>
    <cellStyle name="Normal 4 4 10 3 2 2" xfId="29050" xr:uid="{04607B34-5BE2-473C-94A5-198042603CA1}"/>
    <cellStyle name="Normal 4 4 10 3 2 3" xfId="19344" xr:uid="{C227E74E-86D9-442A-A358-7EDCD5C42F03}"/>
    <cellStyle name="Normal 4 4 10 3 3" xfId="11797" xr:uid="{4D658857-33C5-4111-A534-AC3F607D2353}"/>
    <cellStyle name="Normal 4 4 10 3 3 2" xfId="22177" xr:uid="{B810C485-A883-462F-983E-B8A6B7F20A14}"/>
    <cellStyle name="Normal 4 4 10 3 4" xfId="24273" xr:uid="{48B0F57A-7D64-4953-B01F-A611DA132406}"/>
    <cellStyle name="Normal 4 4 10 3 5" xfId="16511" xr:uid="{12443884-7777-4CDA-8CA1-6F5A9B0565BD}"/>
    <cellStyle name="Normal 4 4 10 4" xfId="5286" xr:uid="{8C67447C-FE59-4471-B4BA-EDFAF1272678}"/>
    <cellStyle name="Normal 4 4 10 4 2" xfId="23732" xr:uid="{BF527957-304C-458A-90FD-A22AE275089D}"/>
    <cellStyle name="Normal 4 4 10 4 3" xfId="27390" xr:uid="{55AD940C-30E6-4902-A365-A64DF68773C4}"/>
    <cellStyle name="Normal 4 4 10 4 4" xfId="14584" xr:uid="{66285ADD-B94E-44A6-9734-A772E61513B9}"/>
    <cellStyle name="Normal 4 4 10 5" xfId="7037" xr:uid="{4E23692F-4825-41D4-987B-33F6C6BA84E7}"/>
    <cellStyle name="Normal 4 4 10 5 2" xfId="27502" xr:uid="{66B24CEC-5671-4237-8B96-DA92835B61DB}"/>
    <cellStyle name="Normal 4 4 10 5 3" xfId="17417" xr:uid="{7E1F0AF1-E2B3-4486-B108-6C288AC71D52}"/>
    <cellStyle name="Normal 4 4 10 6" xfId="9870" xr:uid="{4AAC2B23-A6C8-4572-A41A-52CE581C565E}"/>
    <cellStyle name="Normal 4 4 10 6 2" xfId="20250" xr:uid="{1B20F519-9A0D-4D39-90C2-F1CA31D4020E}"/>
    <cellStyle name="Normal 4 4 10 7" xfId="24730" xr:uid="{1F622891-86BB-47F3-BF5E-F05E5D38CFB9}"/>
    <cellStyle name="Normal 4 4 10 8" xfId="12756" xr:uid="{5706E484-CBB5-4107-881D-3B86DB21800A}"/>
    <cellStyle name="Normal 4 4 11" xfId="985" xr:uid="{00000000-0005-0000-0000-00008B050000}"/>
    <cellStyle name="Normal 4 4 11 2" xfId="5287" xr:uid="{2D01C6A3-5E13-49D3-A264-A301C24C97E9}"/>
    <cellStyle name="Normal 4 4 11 2 2" xfId="24019" xr:uid="{B7878FE6-C1FB-463C-8E21-644148B194B4}"/>
    <cellStyle name="Normal 4 4 11 2 3" xfId="26193" xr:uid="{C93C88BF-660A-4278-B197-F382EEC7D5F7}"/>
    <cellStyle name="Normal 4 4 11 2 4" xfId="14585" xr:uid="{9C93F634-F45F-427F-BBDD-237ABA4E4D74}"/>
    <cellStyle name="Normal 4 4 11 3" xfId="7038" xr:uid="{BA85FB4F-4182-4FEA-9F2D-3C1253BFF8AC}"/>
    <cellStyle name="Normal 4 4 11 3 2" xfId="28735" xr:uid="{B917CE2C-9F5A-4BE6-88C0-05B474DDDE7F}"/>
    <cellStyle name="Normal 4 4 11 3 3" xfId="17418" xr:uid="{593FFA6A-25F3-488F-B567-620550E0658E}"/>
    <cellStyle name="Normal 4 4 11 4" xfId="9871" xr:uid="{E736C63F-2AC8-40E9-B856-007691D1358D}"/>
    <cellStyle name="Normal 4 4 11 4 2" xfId="20251" xr:uid="{3DE2923C-A1D4-4A30-817B-099939583E53}"/>
    <cellStyle name="Normal 4 4 11 5" xfId="23381" xr:uid="{8753CE19-BDC1-496D-9B10-84F52A2C2977}"/>
    <cellStyle name="Normal 4 4 11 6" xfId="13454" xr:uid="{1A418053-A1DE-4ACB-B87E-72BACB563292}"/>
    <cellStyle name="Normal 4 4 12" xfId="2437" xr:uid="{00000000-0005-0000-0000-000017060000}"/>
    <cellStyle name="Normal 4 4 12 2" xfId="5732" xr:uid="{E71BE5E9-4E25-48CB-9343-145BEA0EBCC5}"/>
    <cellStyle name="Normal 4 4 12 2 2" xfId="26575" xr:uid="{21AE1773-78AE-4197-A9B0-3BBFB9C9E91E}"/>
    <cellStyle name="Normal 4 4 12 2 3" xfId="15109" xr:uid="{FC799BCE-0E7F-4FBA-92BD-CF35EA6E6931}"/>
    <cellStyle name="Normal 4 4 12 3" xfId="7562" xr:uid="{E0AD47AD-FCB9-46D2-A82B-78269D50B0CC}"/>
    <cellStyle name="Normal 4 4 12 3 2" xfId="17942" xr:uid="{F1BCDD12-3285-44A3-83BB-45A3826FA9EF}"/>
    <cellStyle name="Normal 4 4 12 4" xfId="10395" xr:uid="{0F79B491-781B-4AA5-BCCF-0ECA010CA42D}"/>
    <cellStyle name="Normal 4 4 12 4 2" xfId="20775" xr:uid="{D67BBA4C-FCB8-489E-AB99-439196C30658}"/>
    <cellStyle name="Normal 4 4 12 5" xfId="23459" xr:uid="{EA478E3F-F02C-4621-92A9-EB4311A7D3A0}"/>
    <cellStyle name="Normal 4 4 12 6" xfId="12824" xr:uid="{CB655288-B256-4B54-8734-27010C1AAA7E}"/>
    <cellStyle name="Normal 4 4 13" xfId="2167" xr:uid="{00000000-0005-0000-0000-000013060000}"/>
    <cellStyle name="Normal 4 4 13 2" xfId="7294" xr:uid="{57CB4F8B-BA01-4C5B-AB7D-D92DB9F23A1A}"/>
    <cellStyle name="Normal 4 4 13 2 2" xfId="27890" xr:uid="{268AFB25-8671-4D25-B439-C5B125B633C7}"/>
    <cellStyle name="Normal 4 4 13 2 3" xfId="17674" xr:uid="{FF2C2023-6DE8-4DD5-9ABF-6A5128AAD6C7}"/>
    <cellStyle name="Normal 4 4 13 3" xfId="10127" xr:uid="{5E6F0728-FF33-458B-A04C-3ABC0E193730}"/>
    <cellStyle name="Normal 4 4 13 3 2" xfId="20507" xr:uid="{F9EC4638-AF3D-4BC2-9A3D-B74529B7EE0F}"/>
    <cellStyle name="Normal 4 4 13 4" xfId="23826" xr:uid="{52337421-501D-41E5-AECA-1496CD97E96F}"/>
    <cellStyle name="Normal 4 4 13 5" xfId="14841" xr:uid="{7FE6E188-AC7A-4DD5-AC00-61B0300A9B35}"/>
    <cellStyle name="Normal 4 4 14" xfId="3985" xr:uid="{32463145-0242-4FD3-A3C7-1AE8BB5420B2}"/>
    <cellStyle name="Normal 4 4 14 2" xfId="8809" xr:uid="{96E81A39-F7BE-4A1A-A2D4-A37A066F9669}"/>
    <cellStyle name="Normal 4 4 14 2 2" xfId="19189" xr:uid="{36253008-536F-4BEE-84DC-4A737DA8E433}"/>
    <cellStyle name="Normal 4 4 14 3" xfId="11642" xr:uid="{2F1DDD0D-D96B-415F-809D-56D584388FF7}"/>
    <cellStyle name="Normal 4 4 14 3 2" xfId="22022" xr:uid="{383070A4-5390-471A-AD4E-826DCA4547CE}"/>
    <cellStyle name="Normal 4 4 14 4" xfId="27555" xr:uid="{744D9950-0345-4247-B848-A80C1FEA7202}"/>
    <cellStyle name="Normal 4 4 14 5" xfId="16356" xr:uid="{E8A4D107-3532-44AA-8749-422BA1D4FE1D}"/>
    <cellStyle name="Normal 4 4 15" xfId="5285" xr:uid="{C2382099-3E92-49C9-AA4B-4EABED7BD494}"/>
    <cellStyle name="Normal 4 4 15 2" xfId="14583" xr:uid="{959891F0-419E-410A-AEA5-D53342EE6FB7}"/>
    <cellStyle name="Normal 4 4 16" xfId="7036" xr:uid="{8C2EBE04-C40B-4FA8-9156-B892929DEFBD}"/>
    <cellStyle name="Normal 4 4 16 2" xfId="17416" xr:uid="{56D911EF-30F2-45D0-8E50-FFA41229358F}"/>
    <cellStyle name="Normal 4 4 17" xfId="9869" xr:uid="{995A7B1C-9591-4AA1-82E2-F53A667DBFCB}"/>
    <cellStyle name="Normal 4 4 17 2" xfId="20249" xr:uid="{01A18C04-7DF0-48CC-AA97-6996ACE26D4A}"/>
    <cellStyle name="Normal 4 4 18" xfId="24747" xr:uid="{703F48F3-BBAE-4AE8-B24A-6032927DEB6F}"/>
    <cellStyle name="Normal 4 4 19" xfId="12399" xr:uid="{A9899CC4-8D74-42E8-BCF8-C9D3A48E992D}"/>
    <cellStyle name="Normal 4 4 2" xfId="986" xr:uid="{00000000-0005-0000-0000-00008C050000}"/>
    <cellStyle name="Normal 4 4 2 10" xfId="5288" xr:uid="{C9173801-F243-4242-8E05-DC6C5B03108B}"/>
    <cellStyle name="Normal 4 4 2 10 2" xfId="14586" xr:uid="{F26842E6-D563-4B7F-8110-180DFE5C4E58}"/>
    <cellStyle name="Normal 4 4 2 11" xfId="7039" xr:uid="{C1444B38-653A-47C1-BC0B-D3D8BF26F179}"/>
    <cellStyle name="Normal 4 4 2 11 2" xfId="17419" xr:uid="{314483FD-0D38-4D7A-8265-1ED74DFD92C4}"/>
    <cellStyle name="Normal 4 4 2 12" xfId="9872" xr:uid="{A3AC162A-2DE9-4F7B-AD6A-DE6A3844C058}"/>
    <cellStyle name="Normal 4 4 2 12 2" xfId="20252" xr:uid="{59975E48-62EE-45A4-B296-82A3B2ACB754}"/>
    <cellStyle name="Normal 4 4 2 13" xfId="25534" xr:uid="{9F4800AD-9630-4E1B-AD92-F43594679442}"/>
    <cellStyle name="Normal 4 4 2 14" xfId="12422" xr:uid="{D74C7FFF-C9EB-42C1-9F53-D6CE6B1B9E77}"/>
    <cellStyle name="Normal 4 4 2 2" xfId="987" xr:uid="{00000000-0005-0000-0000-00008D050000}"/>
    <cellStyle name="Normal 4 4 2 2 10" xfId="7040" xr:uid="{0C75F5A4-51F1-48A4-A6E7-A128AD4FCE49}"/>
    <cellStyle name="Normal 4 4 2 2 10 2" xfId="17420" xr:uid="{135BC228-1136-41D3-8267-62DFD5C8E68A}"/>
    <cellStyle name="Normal 4 4 2 2 11" xfId="9873" xr:uid="{604D1C80-960E-4BFA-9D20-5FC2026C65D6}"/>
    <cellStyle name="Normal 4 4 2 2 11 2" xfId="20253" xr:uid="{E35A96B7-C2BD-43FB-BDC2-1739CB2156B3}"/>
    <cellStyle name="Normal 4 4 2 2 12" xfId="24312" xr:uid="{4A384093-1FFD-408D-922E-635A1B405B55}"/>
    <cellStyle name="Normal 4 4 2 2 13" xfId="12482" xr:uid="{175A71FC-C908-4D69-AB58-4779FA75F504}"/>
    <cellStyle name="Normal 4 4 2 2 2" xfId="988" xr:uid="{00000000-0005-0000-0000-00008E050000}"/>
    <cellStyle name="Normal 4 4 2 2 2 10" xfId="13047" xr:uid="{A6E6A654-C557-4408-A191-9785EF23F9C9}"/>
    <cellStyle name="Normal 4 4 2 2 2 2" xfId="2786" xr:uid="{00000000-0005-0000-0000-00001B060000}"/>
    <cellStyle name="Normal 4 4 2 2 2 2 2" xfId="3339" xr:uid="{00000000-0005-0000-0000-00001C060000}"/>
    <cellStyle name="Normal 4 4 2 2 2 2 2 2" xfId="6397" xr:uid="{511D1F66-3411-48B0-8203-F4A9DA2F0FDA}"/>
    <cellStyle name="Normal 4 4 2 2 2 2 2 2 2" xfId="26974" xr:uid="{CF2747F8-798C-4EE4-A498-23C0D530D462}"/>
    <cellStyle name="Normal 4 4 2 2 2 2 2 2 3" xfId="15966" xr:uid="{2496F23A-2799-4B71-A3D3-B015345047AD}"/>
    <cellStyle name="Normal 4 4 2 2 2 2 2 3" xfId="8419" xr:uid="{970E17C2-EE93-4EEC-BB27-5FEFC93133D0}"/>
    <cellStyle name="Normal 4 4 2 2 2 2 2 3 2" xfId="18799" xr:uid="{E6AD4DF1-08AE-468A-9A9E-EB0A51DD43C1}"/>
    <cellStyle name="Normal 4 4 2 2 2 2 2 4" xfId="11252" xr:uid="{DA6302FF-5F54-4CB8-8D31-2B5660D0A0D0}"/>
    <cellStyle name="Normal 4 4 2 2 2 2 2 4 2" xfId="21632" xr:uid="{3B1D8A81-8262-4551-AF7F-A106365422DE}"/>
    <cellStyle name="Normal 4 4 2 2 2 2 2 5" xfId="24645" xr:uid="{4EE14F1F-6E23-4F8C-A333-BDD37E0A2B32}"/>
    <cellStyle name="Normal 4 4 2 2 2 2 2 6" xfId="13900" xr:uid="{380085B0-B0B8-4C53-8E8D-9D2D868E11CD}"/>
    <cellStyle name="Normal 4 4 2 2 2 2 3" xfId="4339" xr:uid="{AEAE18D6-B6A2-4423-B376-EE2258BAE3B4}"/>
    <cellStyle name="Normal 4 4 2 2 2 2 3 2" xfId="9111" xr:uid="{F7CAB04E-5C88-4621-AFBE-A71D17F42617}"/>
    <cellStyle name="Normal 4 4 2 2 2 2 3 2 2" xfId="29154" xr:uid="{6A8DDABF-4C37-439B-8667-261F05E25C34}"/>
    <cellStyle name="Normal 4 4 2 2 2 2 3 2 3" xfId="19491" xr:uid="{A792F0D7-A64E-4E0E-B7F9-423078DB920D}"/>
    <cellStyle name="Normal 4 4 2 2 2 2 3 3" xfId="11944" xr:uid="{CE8EBFB3-29D4-4601-A9E4-2D7CF75189D9}"/>
    <cellStyle name="Normal 4 4 2 2 2 2 3 3 2" xfId="22324" xr:uid="{84601BE3-0C8C-4632-A8BF-59F4D773A787}"/>
    <cellStyle name="Normal 4 4 2 2 2 2 3 4" xfId="22996" xr:uid="{99EE9227-CAEB-4D8C-80C0-AE85048853AE}"/>
    <cellStyle name="Normal 4 4 2 2 2 2 3 5" xfId="16658" xr:uid="{DBE0CC71-F13E-4119-9FD5-C290E64E1003}"/>
    <cellStyle name="Normal 4 4 2 2 2 2 4" xfId="6004" xr:uid="{E29511A5-072F-46C5-9071-ECE49B5D10BB}"/>
    <cellStyle name="Normal 4 4 2 2 2 2 4 2" xfId="25959" xr:uid="{21EA62E7-FDEC-4B32-A0A4-DC9A3B600A76}"/>
    <cellStyle name="Normal 4 4 2 2 2 2 4 3" xfId="15457" xr:uid="{D612C83B-A711-4645-8E86-03E48856C23E}"/>
    <cellStyle name="Normal 4 4 2 2 2 2 5" xfId="7910" xr:uid="{5E99DD95-E668-4AC6-A724-57D53EA08726}"/>
    <cellStyle name="Normal 4 4 2 2 2 2 5 2" xfId="18290" xr:uid="{3BD3DDD6-EF27-4A7D-BAA0-A7558C56A056}"/>
    <cellStyle name="Normal 4 4 2 2 2 2 6" xfId="10743" xr:uid="{1D69AD4B-070D-42F5-9F2C-846D09B973BA}"/>
    <cellStyle name="Normal 4 4 2 2 2 2 6 2" xfId="21123" xr:uid="{A8EC71FD-2B66-42EE-A265-6214D0EAC78E}"/>
    <cellStyle name="Normal 4 4 2 2 2 2 7" xfId="25548" xr:uid="{2EB83C0E-B6E5-49D5-90F4-89EB3B468253}"/>
    <cellStyle name="Normal 4 4 2 2 2 2 8" xfId="13243" xr:uid="{97FE9524-DB6E-4184-B9C3-5EBAD2CD12E5}"/>
    <cellStyle name="Normal 4 4 2 2 2 3" xfId="3340" xr:uid="{00000000-0005-0000-0000-00001D060000}"/>
    <cellStyle name="Normal 4 4 2 2 2 3 2" xfId="4530" xr:uid="{D57982D1-20D9-4173-95B8-81B03C06454C}"/>
    <cellStyle name="Normal 4 4 2 2 2 3 2 2" xfId="9302" xr:uid="{1906EB99-6934-4261-AEAC-9930B70BD463}"/>
    <cellStyle name="Normal 4 4 2 2 2 3 2 2 2" xfId="19682" xr:uid="{1CADBF01-9C05-4A55-B9F4-3B06C0E8A9DB}"/>
    <cellStyle name="Normal 4 4 2 2 2 3 2 3" xfId="12135" xr:uid="{B1998454-18F7-4601-BEA8-E7004959746B}"/>
    <cellStyle name="Normal 4 4 2 2 2 3 2 3 2" xfId="22515" xr:uid="{5F06841B-3EAD-4DB7-A203-7E3CF23CB48B}"/>
    <cellStyle name="Normal 4 4 2 2 2 3 2 4" xfId="27162" xr:uid="{0D40DEB6-A1C5-4870-864E-B777A435FACC}"/>
    <cellStyle name="Normal 4 4 2 2 2 3 2 5" xfId="16849" xr:uid="{9305266D-298E-4E88-83D3-F06AB75B37F3}"/>
    <cellStyle name="Normal 4 4 2 2 2 3 3" xfId="6398" xr:uid="{F0F6FE15-531E-46FD-B7EC-7220C77B92AD}"/>
    <cellStyle name="Normal 4 4 2 2 2 3 3 2" xfId="15967" xr:uid="{393AECD1-A0B3-4EBC-99E7-9080A686AED5}"/>
    <cellStyle name="Normal 4 4 2 2 2 3 4" xfId="8420" xr:uid="{504702F1-FB65-4350-9EA7-4CC0BB8656F8}"/>
    <cellStyle name="Normal 4 4 2 2 2 3 4 2" xfId="18800" xr:uid="{9F5804A4-D7E8-4AC6-8592-695651461A87}"/>
    <cellStyle name="Normal 4 4 2 2 2 3 5" xfId="11253" xr:uid="{DAA82E6E-C4E8-4C7E-84D1-1D2ABE0E9881}"/>
    <cellStyle name="Normal 4 4 2 2 2 3 5 2" xfId="21633" xr:uid="{CCEC414D-7C2C-494A-BF66-DD3C43D3A7A0}"/>
    <cellStyle name="Normal 4 4 2 2 2 3 6" xfId="24482" xr:uid="{8E9E08F5-837D-4108-9E5C-415FBCA96176}"/>
    <cellStyle name="Normal 4 4 2 2 2 3 7" xfId="13901" xr:uid="{C469E6A9-5373-4DAB-812F-E339E68D49A2}"/>
    <cellStyle name="Normal 4 4 2 2 2 4" xfId="3338" xr:uid="{00000000-0005-0000-0000-00001E060000}"/>
    <cellStyle name="Normal 4 4 2 2 2 4 2" xfId="6396" xr:uid="{F81A55A4-5FE1-4013-B08F-3EABC539D636}"/>
    <cellStyle name="Normal 4 4 2 2 2 4 2 2" xfId="28321" xr:uid="{569CA92F-9FC0-4280-9EA4-DC0F7D5BD3B3}"/>
    <cellStyle name="Normal 4 4 2 2 2 4 2 3" xfId="15965" xr:uid="{26A3D037-3327-422B-B13C-C701142E81BC}"/>
    <cellStyle name="Normal 4 4 2 2 2 4 3" xfId="8418" xr:uid="{BF5ED76A-EB79-4BF6-8079-CCFD13518FC9}"/>
    <cellStyle name="Normal 4 4 2 2 2 4 3 2" xfId="18798" xr:uid="{A8F6A1F1-2A47-4B4E-A529-28F5E372A247}"/>
    <cellStyle name="Normal 4 4 2 2 2 4 4" xfId="11251" xr:uid="{A27CFCA9-37A9-487C-8559-55C0F7A213CE}"/>
    <cellStyle name="Normal 4 4 2 2 2 4 4 2" xfId="21631" xr:uid="{02BF1CB0-7FEF-4913-8B53-0ACB069F257B}"/>
    <cellStyle name="Normal 4 4 2 2 2 4 5" xfId="23065" xr:uid="{727C9D6C-675F-405D-9B22-9C4EDD2BF3FD}"/>
    <cellStyle name="Normal 4 4 2 2 2 4 6" xfId="13899" xr:uid="{8552BB07-E4B1-47A4-A0DF-E45B39E14019}"/>
    <cellStyle name="Normal 4 4 2 2 2 5" xfId="4246" xr:uid="{1B5DDFF2-700E-49C0-B6C4-9115F3C3A1FC}"/>
    <cellStyle name="Normal 4 4 2 2 2 5 2" xfId="9018" xr:uid="{E9AF53E9-8F82-4245-B39F-F5E954B3F427}"/>
    <cellStyle name="Normal 4 4 2 2 2 5 2 2" xfId="29089" xr:uid="{EFF38729-D6BC-4932-AC44-EA578773EBC7}"/>
    <cellStyle name="Normal 4 4 2 2 2 5 2 3" xfId="19398" xr:uid="{53BA4873-F7AA-46D5-984C-7D06F76CE2C6}"/>
    <cellStyle name="Normal 4 4 2 2 2 5 3" xfId="11851" xr:uid="{9484FA93-8A4D-4135-8E3C-B9DA048FEECE}"/>
    <cellStyle name="Normal 4 4 2 2 2 5 3 2" xfId="22231" xr:uid="{E714DF82-67F8-4F82-92EA-6A400075F110}"/>
    <cellStyle name="Normal 4 4 2 2 2 5 4" xfId="24202" xr:uid="{4E8C4B6F-C3D7-4D57-9485-08951DB99FBF}"/>
    <cellStyle name="Normal 4 4 2 2 2 5 5" xfId="16565" xr:uid="{1DABC36D-944F-42FD-8DE0-AA39F762EE91}"/>
    <cellStyle name="Normal 4 4 2 2 2 6" xfId="5290" xr:uid="{4E40497E-6E2A-434D-87A7-EA8E5896162A}"/>
    <cellStyle name="Normal 4 4 2 2 2 6 2" xfId="27334" xr:uid="{72415122-6861-485B-B3F3-915932AD873D}"/>
    <cellStyle name="Normal 4 4 2 2 2 6 3" xfId="14588" xr:uid="{341FD1A3-1C03-474C-B496-7F4B76F75C23}"/>
    <cellStyle name="Normal 4 4 2 2 2 7" xfId="7041" xr:uid="{A3223282-F4FF-4C25-B57C-E63E4EE3075F}"/>
    <cellStyle name="Normal 4 4 2 2 2 7 2" xfId="17421" xr:uid="{CA7AAA4B-5AC8-4800-8104-9B57188E912F}"/>
    <cellStyle name="Normal 4 4 2 2 2 8" xfId="9874" xr:uid="{AA367147-979C-4209-BE07-E247F79F9987}"/>
    <cellStyle name="Normal 4 4 2 2 2 8 2" xfId="20254" xr:uid="{E25F9F74-8F47-47F4-859D-31C44F7078A0}"/>
    <cellStyle name="Normal 4 4 2 2 2 9" xfId="24171" xr:uid="{340DEFD4-3A60-455F-B7D1-FCE635C519F5}"/>
    <cellStyle name="Normal 4 4 2 2 3" xfId="2785" xr:uid="{00000000-0005-0000-0000-00001F060000}"/>
    <cellStyle name="Normal 4 4 2 2 3 2" xfId="3341" xr:uid="{00000000-0005-0000-0000-000020060000}"/>
    <cellStyle name="Normal 4 4 2 2 3 2 2" xfId="6399" xr:uid="{69768A5D-02B3-4CE8-980B-44CE4EE92A71}"/>
    <cellStyle name="Normal 4 4 2 2 3 2 2 2" xfId="28721" xr:uid="{D78FEAF6-37AF-4F64-9E40-DDF82F1432CF}"/>
    <cellStyle name="Normal 4 4 2 2 3 2 2 3" xfId="15968" xr:uid="{200B21F8-E051-4512-9808-A4DB8CC59D82}"/>
    <cellStyle name="Normal 4 4 2 2 3 2 3" xfId="8421" xr:uid="{3466F2CD-DCA8-4546-8C86-8F3CD1535758}"/>
    <cellStyle name="Normal 4 4 2 2 3 2 3 2" xfId="18801" xr:uid="{602CFB8F-DA78-4834-BA32-7C58AC4CE0DE}"/>
    <cellStyle name="Normal 4 4 2 2 3 2 4" xfId="11254" xr:uid="{6A126DB7-D971-4949-B4D3-9A5DE6CF484A}"/>
    <cellStyle name="Normal 4 4 2 2 3 2 4 2" xfId="21634" xr:uid="{5D54963C-899E-4456-97FC-F90A8C8DDD6B}"/>
    <cellStyle name="Normal 4 4 2 2 3 2 5" xfId="24233" xr:uid="{6CC866C5-BA2D-4DAA-AD10-0FFB2AAC7F19}"/>
    <cellStyle name="Normal 4 4 2 2 3 2 6" xfId="13902" xr:uid="{A7148D7B-9C79-4FA5-BC09-D7F830210FCF}"/>
    <cellStyle name="Normal 4 4 2 2 3 3" xfId="4338" xr:uid="{6A44BF57-F8D2-4E33-BB4C-9D0E9446C87B}"/>
    <cellStyle name="Normal 4 4 2 2 3 3 2" xfId="9110" xr:uid="{79B1799D-E6E3-4844-817D-B3AC2660A494}"/>
    <cellStyle name="Normal 4 4 2 2 3 3 2 2" xfId="29153" xr:uid="{2B362ED0-5344-4B36-A5F2-DC29B4E651E2}"/>
    <cellStyle name="Normal 4 4 2 2 3 3 2 3" xfId="19490" xr:uid="{8910AE9E-9AEE-4D3D-AAB5-C1CF1E1231AC}"/>
    <cellStyle name="Normal 4 4 2 2 3 3 3" xfId="11943" xr:uid="{B582E6F3-2430-4631-8D32-76DEBB197905}"/>
    <cellStyle name="Normal 4 4 2 2 3 3 3 2" xfId="22323" xr:uid="{D543972F-32F3-49D1-A40E-9621FB165C4F}"/>
    <cellStyle name="Normal 4 4 2 2 3 3 4" xfId="24908" xr:uid="{C974BD5E-5D88-4BDE-B086-E99DF87B1C01}"/>
    <cellStyle name="Normal 4 4 2 2 3 3 5" xfId="16657" xr:uid="{F417541B-77ED-42A0-A242-4B91FFDC9C95}"/>
    <cellStyle name="Normal 4 4 2 2 3 4" xfId="6003" xr:uid="{96248991-7D51-4E9B-97A5-A5A3DE115131}"/>
    <cellStyle name="Normal 4 4 2 2 3 4 2" xfId="26936" xr:uid="{5DDB1C1B-3D0C-4DBD-8063-DDE3D7FB13FF}"/>
    <cellStyle name="Normal 4 4 2 2 3 4 3" xfId="15456" xr:uid="{FB994E50-F762-4F05-815A-55EF3687280F}"/>
    <cellStyle name="Normal 4 4 2 2 3 5" xfId="7909" xr:uid="{9EB05466-062C-4469-9947-9025F4C8A514}"/>
    <cellStyle name="Normal 4 4 2 2 3 5 2" xfId="18289" xr:uid="{8C3FAA84-6586-49A1-BE99-2CBB983CBD69}"/>
    <cellStyle name="Normal 4 4 2 2 3 6" xfId="10742" xr:uid="{47C44A2D-A4D2-4DED-A7A4-C203843BB499}"/>
    <cellStyle name="Normal 4 4 2 2 3 6 2" xfId="21122" xr:uid="{DFBB5A1F-C978-4328-A712-F706247A5CEF}"/>
    <cellStyle name="Normal 4 4 2 2 3 7" xfId="23719" xr:uid="{53983EAF-405A-4A68-B671-E39B9079E1D0}"/>
    <cellStyle name="Normal 4 4 2 2 3 8" xfId="13242" xr:uid="{7D6F806D-EC38-440D-B3AD-83353E843758}"/>
    <cellStyle name="Normal 4 4 2 2 4" xfId="3342" xr:uid="{00000000-0005-0000-0000-000021060000}"/>
    <cellStyle name="Normal 4 4 2 2 4 2" xfId="4531" xr:uid="{B295BD5D-4A86-43B3-8633-BD21E21795ED}"/>
    <cellStyle name="Normal 4 4 2 2 4 2 2" xfId="9303" xr:uid="{4AA3D06E-817C-4FE4-A047-54D579A4D61A}"/>
    <cellStyle name="Normal 4 4 2 2 4 2 2 2" xfId="19683" xr:uid="{4BF8F51E-12F7-4D38-BE3F-526DF59CA949}"/>
    <cellStyle name="Normal 4 4 2 2 4 2 3" xfId="12136" xr:uid="{42F26D03-D924-4299-9354-48DF765EA6E1}"/>
    <cellStyle name="Normal 4 4 2 2 4 2 3 2" xfId="22516" xr:uid="{C2826C7B-C340-49D4-AEB9-19C403F9D96B}"/>
    <cellStyle name="Normal 4 4 2 2 4 2 4" xfId="25860" xr:uid="{EDF842B6-3937-4137-8EAE-444882F0819C}"/>
    <cellStyle name="Normal 4 4 2 2 4 2 5" xfId="16850" xr:uid="{7F9F8C60-6B4E-4F6F-A10A-3CE6DA5F2761}"/>
    <cellStyle name="Normal 4 4 2 2 4 3" xfId="6400" xr:uid="{3940C7DE-70FB-49CF-BD1E-CC4625C42B7A}"/>
    <cellStyle name="Normal 4 4 2 2 4 3 2" xfId="15969" xr:uid="{2D54A11E-FF4C-47AC-AE13-47EB5DD75731}"/>
    <cellStyle name="Normal 4 4 2 2 4 4" xfId="8422" xr:uid="{3F679B0C-F09E-4C98-B721-4D0AB18F3AE6}"/>
    <cellStyle name="Normal 4 4 2 2 4 4 2" xfId="18802" xr:uid="{3343F9AC-DB0D-480C-A640-F8DE770B3567}"/>
    <cellStyle name="Normal 4 4 2 2 4 5" xfId="11255" xr:uid="{2302EC03-7E78-4B3A-84BC-D18671DC7463}"/>
    <cellStyle name="Normal 4 4 2 2 4 5 2" xfId="21635" xr:uid="{4E879307-37C7-4D37-AA7E-98FC66DD073C}"/>
    <cellStyle name="Normal 4 4 2 2 4 6" xfId="25390" xr:uid="{2B1BE565-3070-4CBD-A8A7-826B87398CCA}"/>
    <cellStyle name="Normal 4 4 2 2 4 7" xfId="13903" xr:uid="{A9A64EC3-4267-44C0-8F66-ADF1DBE3DA21}"/>
    <cellStyle name="Normal 4 4 2 2 5" xfId="3337" xr:uid="{00000000-0005-0000-0000-000022060000}"/>
    <cellStyle name="Normal 4 4 2 2 5 2" xfId="6395" xr:uid="{5062E618-E82E-42FB-A778-7EC3F6941EE7}"/>
    <cellStyle name="Normal 4 4 2 2 5 2 2" xfId="26528" xr:uid="{BF4A22E8-47BF-4AE4-8B06-189C61C88340}"/>
    <cellStyle name="Normal 4 4 2 2 5 2 3" xfId="15964" xr:uid="{34CFE1EC-966C-4649-BDA4-5B79ED1C886F}"/>
    <cellStyle name="Normal 4 4 2 2 5 3" xfId="8417" xr:uid="{0B715A8F-AAB0-4DFA-BAE7-20B7354D978C}"/>
    <cellStyle name="Normal 4 4 2 2 5 3 2" xfId="18797" xr:uid="{41F0A7D8-AB8E-4B60-982D-97BA8ADCC0F1}"/>
    <cellStyle name="Normal 4 4 2 2 5 4" xfId="11250" xr:uid="{85457368-CE3B-45FB-BA69-8CC85A11D34F}"/>
    <cellStyle name="Normal 4 4 2 2 5 4 2" xfId="21630" xr:uid="{193BE4AF-9649-42CB-89A7-80CFD85DE0CE}"/>
    <cellStyle name="Normal 4 4 2 2 5 5" xfId="24584" xr:uid="{9CB8F697-BCC2-40ED-847C-A67F724127DE}"/>
    <cellStyle name="Normal 4 4 2 2 5 6" xfId="13898" xr:uid="{8DD6C700-A359-472F-A44D-9D09EC1DD08E}"/>
    <cellStyle name="Normal 4 4 2 2 6" xfId="2556" xr:uid="{00000000-0005-0000-0000-000023060000}"/>
    <cellStyle name="Normal 4 4 2 2 6 2" xfId="5826" xr:uid="{DC4B1AE2-E38E-4F7D-B7F9-68E626E6D6E0}"/>
    <cellStyle name="Normal 4 4 2 2 6 2 2" xfId="28405" xr:uid="{0294B801-8558-4D60-BB1D-C74AED4ACEAA}"/>
    <cellStyle name="Normal 4 4 2 2 6 2 3" xfId="15228" xr:uid="{FCF708E1-6C2E-4FB3-B0DE-25CA0F80D6F0}"/>
    <cellStyle name="Normal 4 4 2 2 6 3" xfId="7681" xr:uid="{5ECF2951-199F-4EA0-BB10-67F9E1354813}"/>
    <cellStyle name="Normal 4 4 2 2 6 3 2" xfId="18061" xr:uid="{95620D9C-ED80-4DB4-8DD5-77F617E8DEC6}"/>
    <cellStyle name="Normal 4 4 2 2 6 4" xfId="10514" xr:uid="{2CB7DFE3-E213-4A1A-BE1A-20DE844B62D1}"/>
    <cellStyle name="Normal 4 4 2 2 6 4 2" xfId="20894" xr:uid="{C939A820-A911-45B8-861D-39CA8982E263}"/>
    <cellStyle name="Normal 4 4 2 2 6 5" xfId="25091" xr:uid="{50630A23-1783-4E8E-8EBD-8E95B5AE0135}"/>
    <cellStyle name="Normal 4 4 2 2 6 6" xfId="12944" xr:uid="{DC969C50-06CB-42DE-AAA8-B174C5A7B8E8}"/>
    <cellStyle name="Normal 4 4 2 2 7" xfId="2250" xr:uid="{00000000-0005-0000-0000-000019060000}"/>
    <cellStyle name="Normal 4 4 2 2 7 2" xfId="7377" xr:uid="{49CA78DA-20A4-4038-8506-5DDD29FC25DE}"/>
    <cellStyle name="Normal 4 4 2 2 7 2 2" xfId="17757" xr:uid="{1B2A0586-7E36-4B38-834F-A9A444B3A174}"/>
    <cellStyle name="Normal 4 4 2 2 7 3" xfId="10210" xr:uid="{572E385B-266A-46A8-9ED4-56DED6012742}"/>
    <cellStyle name="Normal 4 4 2 2 7 3 2" xfId="20590" xr:uid="{C8CD3E5D-43F1-48B5-ACE9-D6CD559183A0}"/>
    <cellStyle name="Normal 4 4 2 2 7 4" xfId="25249" xr:uid="{83230BF6-A134-4CA9-9917-EEAFA2C3B914}"/>
    <cellStyle name="Normal 4 4 2 2 7 5" xfId="14924" xr:uid="{D659C309-94E5-4BC5-B696-F22FD405B31F}"/>
    <cellStyle name="Normal 4 4 2 2 8" xfId="3801" xr:uid="{DDC15438-3D68-4FAD-9D9B-C7E2E167FEA4}"/>
    <cellStyle name="Normal 4 4 2 2 8 2" xfId="8637" xr:uid="{4C619C33-DE7C-49B8-B166-2CA910B63CFD}"/>
    <cellStyle name="Normal 4 4 2 2 8 2 2" xfId="19017" xr:uid="{44B94BF2-0CAD-4A78-B3B9-ECF987ADDE5A}"/>
    <cellStyle name="Normal 4 4 2 2 8 3" xfId="11470" xr:uid="{7B76BDC5-3EC5-42AF-8E55-BFF102FBEAC6}"/>
    <cellStyle name="Normal 4 4 2 2 8 3 2" xfId="21850" xr:uid="{34AC7D1B-4264-4C58-B0E6-F3D739E9EB6C}"/>
    <cellStyle name="Normal 4 4 2 2 8 4" xfId="16184" xr:uid="{545ED7F2-872A-448F-928C-E98B0C60218F}"/>
    <cellStyle name="Normal 4 4 2 2 9" xfId="5289" xr:uid="{4258AE63-37FA-4E3B-88C7-E1ACC51B3145}"/>
    <cellStyle name="Normal 4 4 2 2 9 2" xfId="14587" xr:uid="{28244A37-8FC1-4209-BC34-54CFE44D5963}"/>
    <cellStyle name="Normal 4 4 2 3" xfId="989" xr:uid="{00000000-0005-0000-0000-00008F050000}"/>
    <cellStyle name="Normal 4 4 2 3 10" xfId="9875" xr:uid="{B1AD3C3B-E4EF-4540-8370-CA00C891082A}"/>
    <cellStyle name="Normal 4 4 2 3 10 2" xfId="20255" xr:uid="{4960A5F0-C12E-4B12-AC3D-EEDB6B8C464C}"/>
    <cellStyle name="Normal 4 4 2 3 11" xfId="25423" xr:uid="{0AB0255F-72B3-4885-B9E1-813751B34C02}"/>
    <cellStyle name="Normal 4 4 2 3 12" xfId="12599" xr:uid="{CA292A13-D5E7-41FE-9B23-465F582E343E}"/>
    <cellStyle name="Normal 4 4 2 3 2" xfId="2787" xr:uid="{00000000-0005-0000-0000-000025060000}"/>
    <cellStyle name="Normal 4 4 2 3 2 2" xfId="3344" xr:uid="{00000000-0005-0000-0000-000026060000}"/>
    <cellStyle name="Normal 4 4 2 3 2 2 2" xfId="6402" xr:uid="{343E5849-A095-4356-A6E4-AA28C144EC79}"/>
    <cellStyle name="Normal 4 4 2 3 2 2 2 2" xfId="28616" xr:uid="{9F7BCF5F-F784-4400-B20C-6A8977FADB81}"/>
    <cellStyle name="Normal 4 4 2 3 2 2 2 3" xfId="15971" xr:uid="{591177A3-FFCB-4982-BC14-F6A0916A77D9}"/>
    <cellStyle name="Normal 4 4 2 3 2 2 3" xfId="8424" xr:uid="{C2FF869B-A854-4C88-816D-6510E892D87D}"/>
    <cellStyle name="Normal 4 4 2 3 2 2 3 2" xfId="18804" xr:uid="{7FFBDEA1-A1E4-4C6D-AE1C-A491E9D3ABD1}"/>
    <cellStyle name="Normal 4 4 2 3 2 2 4" xfId="11257" xr:uid="{CD8E96AA-81A3-461E-A843-965AE1CC3170}"/>
    <cellStyle name="Normal 4 4 2 3 2 2 4 2" xfId="21637" xr:uid="{77235E0C-8C7F-4FA5-9A70-8801406D4A23}"/>
    <cellStyle name="Normal 4 4 2 3 2 2 5" xfId="25542" xr:uid="{7E2DF8E2-5082-41B1-A468-00E7FFC3BF73}"/>
    <cellStyle name="Normal 4 4 2 3 2 2 6" xfId="13905" xr:uid="{B88B7EB3-9F60-4C35-8B12-3E2052EF28BE}"/>
    <cellStyle name="Normal 4 4 2 3 2 3" xfId="4340" xr:uid="{74B3D252-263A-4214-BAD9-6E1714328469}"/>
    <cellStyle name="Normal 4 4 2 3 2 3 2" xfId="9112" xr:uid="{DB4B5A45-226D-48AB-B1C4-D080C1D639FB}"/>
    <cellStyle name="Normal 4 4 2 3 2 3 2 2" xfId="29155" xr:uid="{77C2008E-03E2-4F0C-8CD8-F2962237139D}"/>
    <cellStyle name="Normal 4 4 2 3 2 3 2 3" xfId="19492" xr:uid="{F109FBB9-64BD-468A-9BC6-6BCA65B9F0D5}"/>
    <cellStyle name="Normal 4 4 2 3 2 3 3" xfId="11945" xr:uid="{44FA4A1B-9B44-4CF4-832E-40967D5F0FCA}"/>
    <cellStyle name="Normal 4 4 2 3 2 3 3 2" xfId="22325" xr:uid="{FA817901-995B-4402-B4DD-318F52720169}"/>
    <cellStyle name="Normal 4 4 2 3 2 3 4" xfId="24398" xr:uid="{64414920-5AB8-4F86-809F-DC5AA7D433CB}"/>
    <cellStyle name="Normal 4 4 2 3 2 3 5" xfId="16659" xr:uid="{8F21A49A-4D31-4E84-B3AA-8FFCA76483E1}"/>
    <cellStyle name="Normal 4 4 2 3 2 4" xfId="6005" xr:uid="{9ED9DD77-8200-4D6A-8D46-C6657E276F95}"/>
    <cellStyle name="Normal 4 4 2 3 2 4 2" xfId="27778" xr:uid="{AE5FCA32-9F15-45B6-9EEB-C0AFB6BF84CE}"/>
    <cellStyle name="Normal 4 4 2 3 2 4 3" xfId="15458" xr:uid="{0F694240-3902-4780-8B9A-3D5321D5FECC}"/>
    <cellStyle name="Normal 4 4 2 3 2 5" xfId="7911" xr:uid="{E3EE78A6-E101-42FF-AEEA-BFEBB2AF86C3}"/>
    <cellStyle name="Normal 4 4 2 3 2 5 2" xfId="18291" xr:uid="{C1E16FBA-FE8E-4A54-B65B-A50FA1CAC283}"/>
    <cellStyle name="Normal 4 4 2 3 2 6" xfId="10744" xr:uid="{0FFF8D92-EAD0-434C-BD7F-BD069BCCF53A}"/>
    <cellStyle name="Normal 4 4 2 3 2 6 2" xfId="21124" xr:uid="{5EB6700C-27A8-4AD6-876E-4973B72CA798}"/>
    <cellStyle name="Normal 4 4 2 3 2 7" xfId="24691" xr:uid="{D52FFB66-82B9-4586-B744-665C9F32E133}"/>
    <cellStyle name="Normal 4 4 2 3 2 8" xfId="13244" xr:uid="{A24D2BD8-95B1-4F46-A668-2EE59A1BDC03}"/>
    <cellStyle name="Normal 4 4 2 3 3" xfId="3345" xr:uid="{00000000-0005-0000-0000-000027060000}"/>
    <cellStyle name="Normal 4 4 2 3 3 2" xfId="4532" xr:uid="{B667C967-0561-4C42-8BC5-90F59086EA4F}"/>
    <cellStyle name="Normal 4 4 2 3 3 2 2" xfId="9304" xr:uid="{5D054F46-D740-4D54-A354-11CE584B8EC4}"/>
    <cellStyle name="Normal 4 4 2 3 3 2 2 2" xfId="29281" xr:uid="{4D6ACDE4-B724-4058-B0EB-6FD435DC408F}"/>
    <cellStyle name="Normal 4 4 2 3 3 2 2 3" xfId="19684" xr:uid="{AD9CB9B7-9155-4620-BD89-267FF7E163A2}"/>
    <cellStyle name="Normal 4 4 2 3 3 2 3" xfId="12137" xr:uid="{B1CEB952-4071-4AA7-B3E2-61A45C9196DF}"/>
    <cellStyle name="Normal 4 4 2 3 3 2 3 2" xfId="22517" xr:uid="{CA3F5B6B-0FB8-40ED-95B1-0404A707E6EF}"/>
    <cellStyle name="Normal 4 4 2 3 3 2 4" xfId="25827" xr:uid="{B557E776-EDB1-4F38-8179-39D0DD17A096}"/>
    <cellStyle name="Normal 4 4 2 3 3 2 5" xfId="16851" xr:uid="{0AC8B89C-7AF6-4A8E-88EC-20BF3A4E2B09}"/>
    <cellStyle name="Normal 4 4 2 3 3 3" xfId="6403" xr:uid="{3E03D1E4-46FB-4EA6-A55D-6CE5D746A0FA}"/>
    <cellStyle name="Normal 4 4 2 3 3 3 2" xfId="27085" xr:uid="{AF6B99DB-4970-44F9-83F8-550353C549F2}"/>
    <cellStyle name="Normal 4 4 2 3 3 3 3" xfId="15972" xr:uid="{05546C51-7A74-4DC9-A123-D32CCF69BB41}"/>
    <cellStyle name="Normal 4 4 2 3 3 4" xfId="8425" xr:uid="{47DC54E8-D290-438B-A9F6-0A176AE63C6C}"/>
    <cellStyle name="Normal 4 4 2 3 3 4 2" xfId="18805" xr:uid="{E1755450-EC70-4494-BA45-A16E3958D2BB}"/>
    <cellStyle name="Normal 4 4 2 3 3 5" xfId="11258" xr:uid="{A6D1E6E4-5971-4942-887A-43650AFFEA0C}"/>
    <cellStyle name="Normal 4 4 2 3 3 5 2" xfId="21638" xr:uid="{B6280641-65D5-4190-AE7B-601DF9196AC1}"/>
    <cellStyle name="Normal 4 4 2 3 3 6" xfId="25561" xr:uid="{A8C4EC16-EA7A-4861-A0BB-F346D7F4F3D0}"/>
    <cellStyle name="Normal 4 4 2 3 3 7" xfId="13906" xr:uid="{02D88B39-740F-4D60-9A15-9A15A8A2BCB9}"/>
    <cellStyle name="Normal 4 4 2 3 4" xfId="3343" xr:uid="{00000000-0005-0000-0000-000028060000}"/>
    <cellStyle name="Normal 4 4 2 3 4 2" xfId="6401" xr:uid="{7CF52855-B221-49CE-A471-59823C1C5EC2}"/>
    <cellStyle name="Normal 4 4 2 3 4 2 2" xfId="27391" xr:uid="{196D2709-DB11-4493-87A8-571EF4FEB300}"/>
    <cellStyle name="Normal 4 4 2 3 4 2 3" xfId="15970" xr:uid="{78E67D20-8500-42B0-8342-77833EBFD547}"/>
    <cellStyle name="Normal 4 4 2 3 4 3" xfId="8423" xr:uid="{D392A788-D3F4-495C-92BB-C7DF535D7F6E}"/>
    <cellStyle name="Normal 4 4 2 3 4 3 2" xfId="18803" xr:uid="{C7850F2B-0321-44D0-A29E-DC57D5733915}"/>
    <cellStyle name="Normal 4 4 2 3 4 4" xfId="11256" xr:uid="{9F189DF0-C5E1-44CC-AC28-952D571D9414}"/>
    <cellStyle name="Normal 4 4 2 3 4 4 2" xfId="21636" xr:uid="{A6696CC3-A819-425E-8415-27596BCDCEF6}"/>
    <cellStyle name="Normal 4 4 2 3 4 5" xfId="25495" xr:uid="{F3F66694-76D2-4DD2-A42D-A490901CEB69}"/>
    <cellStyle name="Normal 4 4 2 3 4 6" xfId="13904" xr:uid="{BA747545-B287-4E7B-A45F-5E00E23DCEAE}"/>
    <cellStyle name="Normal 4 4 2 3 5" xfId="2599" xr:uid="{00000000-0005-0000-0000-000029060000}"/>
    <cellStyle name="Normal 4 4 2 3 5 2" xfId="5864" xr:uid="{139BE8FC-28F1-4734-8901-3B834D3D2588}"/>
    <cellStyle name="Normal 4 4 2 3 5 2 2" xfId="26183" xr:uid="{4DB9D009-C49D-4C9D-8B31-40E993ACDE8F}"/>
    <cellStyle name="Normal 4 4 2 3 5 2 3" xfId="15271" xr:uid="{14A9D6DC-889E-4B88-A44F-DB60655AF6C1}"/>
    <cellStyle name="Normal 4 4 2 3 5 3" xfId="7724" xr:uid="{E5424755-DE56-4D99-BDD0-F7BA8BA601D0}"/>
    <cellStyle name="Normal 4 4 2 3 5 3 2" xfId="18104" xr:uid="{44B2E874-9A5E-4728-B49D-E29AB0D6C375}"/>
    <cellStyle name="Normal 4 4 2 3 5 4" xfId="10557" xr:uid="{1872EAE9-2A01-45E2-840D-0999BEEF9D85}"/>
    <cellStyle name="Normal 4 4 2 3 5 4 2" xfId="20937" xr:uid="{BB83D161-21E9-4D6B-9DDF-6055BE109484}"/>
    <cellStyle name="Normal 4 4 2 3 5 5" xfId="23360" xr:uid="{37031A89-35BD-4127-BFD7-60F5F3E9C2EE}"/>
    <cellStyle name="Normal 4 4 2 3 5 6" xfId="12987" xr:uid="{412C8670-516E-44AC-ABE8-D75E24AA086C}"/>
    <cellStyle name="Normal 4 4 2 3 6" xfId="2365" xr:uid="{00000000-0005-0000-0000-000024060000}"/>
    <cellStyle name="Normal 4 4 2 3 6 2" xfId="7492" xr:uid="{030E696C-1599-4734-A257-268A964EDB54}"/>
    <cellStyle name="Normal 4 4 2 3 6 2 2" xfId="17872" xr:uid="{15D93248-80F7-4215-82CC-88F904825CB5}"/>
    <cellStyle name="Normal 4 4 2 3 6 3" xfId="10325" xr:uid="{20779726-FE34-46AE-8D69-243702F2566F}"/>
    <cellStyle name="Normal 4 4 2 3 6 3 2" xfId="20705" xr:uid="{0C161F4E-0E79-4057-B1D8-D0034A4E854D}"/>
    <cellStyle name="Normal 4 4 2 3 6 4" xfId="22908" xr:uid="{794A6DF2-1520-439A-BD2D-2EBAECF1CA97}"/>
    <cellStyle name="Normal 4 4 2 3 6 5" xfId="15039" xr:uid="{CA3A1C99-7CFD-4A4C-82D1-2277B4C1D22D}"/>
    <cellStyle name="Normal 4 4 2 3 7" xfId="3900" xr:uid="{A0A63680-17CA-489F-95A6-D6826EDC068D}"/>
    <cellStyle name="Normal 4 4 2 3 7 2" xfId="8732" xr:uid="{07A899F3-7EEC-467F-AEF0-B12738453FE0}"/>
    <cellStyle name="Normal 4 4 2 3 7 2 2" xfId="19112" xr:uid="{250E8EC4-8884-454C-9B4B-249992F96958}"/>
    <cellStyle name="Normal 4 4 2 3 7 3" xfId="11565" xr:uid="{9A952F7A-904B-45D3-880B-F6D974671C03}"/>
    <cellStyle name="Normal 4 4 2 3 7 3 2" xfId="21945" xr:uid="{B6ED0CF5-C516-4F13-A8BB-97E471131A4F}"/>
    <cellStyle name="Normal 4 4 2 3 7 4" xfId="16279" xr:uid="{7FA5334C-9CED-4ACE-9A17-0DE4230501E4}"/>
    <cellStyle name="Normal 4 4 2 3 8" xfId="5291" xr:uid="{8FC8B013-9E56-4911-9A8B-CAF8045B656D}"/>
    <cellStyle name="Normal 4 4 2 3 8 2" xfId="14589" xr:uid="{BC50FF17-FFFF-4D6D-B145-ACDCA896327D}"/>
    <cellStyle name="Normal 4 4 2 3 9" xfId="7042" xr:uid="{EE83E8F2-A16A-4CD0-BC5F-8F969FE98924}"/>
    <cellStyle name="Normal 4 4 2 3 9 2" xfId="17422" xr:uid="{51AFD0D0-CB0B-4931-8E43-E335997652BE}"/>
    <cellStyle name="Normal 4 4 2 4" xfId="990" xr:uid="{00000000-0005-0000-0000-000090050000}"/>
    <cellStyle name="Normal 4 4 2 4 2" xfId="3346" xr:uid="{00000000-0005-0000-0000-00002B060000}"/>
    <cellStyle name="Normal 4 4 2 4 2 2" xfId="6404" xr:uid="{20B61733-C29A-4013-826A-91229857E97E}"/>
    <cellStyle name="Normal 4 4 2 4 2 2 2" xfId="27176" xr:uid="{AE11D454-1CD7-41CE-B9C4-CA1ECC737D00}"/>
    <cellStyle name="Normal 4 4 2 4 2 2 3" xfId="15973" xr:uid="{297D34D7-ACE3-4DC9-866A-BB601572E752}"/>
    <cellStyle name="Normal 4 4 2 4 2 3" xfId="8426" xr:uid="{6A70F0BF-D7D0-4B85-B0C1-79744443D8AD}"/>
    <cellStyle name="Normal 4 4 2 4 2 3 2" xfId="18806" xr:uid="{267F612C-EEAF-43EE-B20C-E6ECA5E6DB21}"/>
    <cellStyle name="Normal 4 4 2 4 2 4" xfId="11259" xr:uid="{C6886769-9BD0-4F8E-A386-8BBF708CF0BA}"/>
    <cellStyle name="Normal 4 4 2 4 2 4 2" xfId="21639" xr:uid="{C9F7911D-DEE3-403B-83CD-E2A6C409A7AC}"/>
    <cellStyle name="Normal 4 4 2 4 2 5" xfId="23985" xr:uid="{B23B2DF9-82EF-45C7-9FBB-906912C74F17}"/>
    <cellStyle name="Normal 4 4 2 4 2 6" xfId="13907" xr:uid="{2F1045BB-53EA-4FB1-890A-6A2795B420BD}"/>
    <cellStyle name="Normal 4 4 2 4 3" xfId="2784" xr:uid="{00000000-0005-0000-0000-00002C060000}"/>
    <cellStyle name="Normal 4 4 2 4 3 2" xfId="6002" xr:uid="{95EA8E11-5537-4A68-AF65-8399F5C49F15}"/>
    <cellStyle name="Normal 4 4 2 4 3 2 2" xfId="28141" xr:uid="{68EEADF2-2AD1-47CD-95C5-623C2B15C40B}"/>
    <cellStyle name="Normal 4 4 2 4 3 2 3" xfId="15455" xr:uid="{81AC6881-060D-49E2-85F5-2E625E9E456B}"/>
    <cellStyle name="Normal 4 4 2 4 3 3" xfId="7908" xr:uid="{E3C17826-5BD3-463F-BCD5-BEEF9F957C4C}"/>
    <cellStyle name="Normal 4 4 2 4 3 3 2" xfId="18288" xr:uid="{4A831123-808B-4BCA-BC87-E889B02E29A8}"/>
    <cellStyle name="Normal 4 4 2 4 3 4" xfId="10741" xr:uid="{C684B92C-9FED-4F5B-B80A-33BD8DA70E4D}"/>
    <cellStyle name="Normal 4 4 2 4 3 4 2" xfId="21121" xr:uid="{0740E351-8637-4EB1-A9B8-E45D0364FF18}"/>
    <cellStyle name="Normal 4 4 2 4 3 5" xfId="22647" xr:uid="{771BE6F7-1616-4895-81F6-29430F4DFF5C}"/>
    <cellStyle name="Normal 4 4 2 4 3 6" xfId="13241" xr:uid="{75F1AEE9-9B4E-4585-8635-8BF605B8F223}"/>
    <cellStyle name="Normal 4 4 2 4 4" xfId="4193" xr:uid="{96BB92AC-F20C-4C4D-AE25-AF828871AFE4}"/>
    <cellStyle name="Normal 4 4 2 4 4 2" xfId="8965" xr:uid="{213E87B1-4640-4830-B3FE-2730CE3A4E12}"/>
    <cellStyle name="Normal 4 4 2 4 4 2 2" xfId="19345" xr:uid="{4732E8CE-8314-4A71-965F-4492544F64DC}"/>
    <cellStyle name="Normal 4 4 2 4 4 3" xfId="11798" xr:uid="{1E649367-FA4B-4B30-B77B-B6496126789A}"/>
    <cellStyle name="Normal 4 4 2 4 4 3 2" xfId="22178" xr:uid="{54000B27-16F5-4737-97AC-5EF6B85A6040}"/>
    <cellStyle name="Normal 4 4 2 4 4 4" xfId="23152" xr:uid="{8F9319D7-B853-4F09-B86A-AB41BD9E4F06}"/>
    <cellStyle name="Normal 4 4 2 4 4 5" xfId="16512" xr:uid="{59A15F81-D3BA-4822-93BE-A4760071BFE6}"/>
    <cellStyle name="Normal 4 4 2 4 5" xfId="5292" xr:uid="{533E2B35-FCAF-412B-9DCA-D713E1E837DA}"/>
    <cellStyle name="Normal 4 4 2 4 5 2" xfId="14590" xr:uid="{E45A6DA9-F6DD-4BE1-88EF-D73B6CBFE0B3}"/>
    <cellStyle name="Normal 4 4 2 4 6" xfId="7043" xr:uid="{7D54AB82-DC51-48D5-8538-93D0951DDF25}"/>
    <cellStyle name="Normal 4 4 2 4 6 2" xfId="17423" xr:uid="{0C0B500B-9BD5-484C-824A-61E62BE1B3F2}"/>
    <cellStyle name="Normal 4 4 2 4 7" xfId="9876" xr:uid="{35D85105-00A8-431A-98BC-D4A460429DBC}"/>
    <cellStyle name="Normal 4 4 2 4 7 2" xfId="20256" xr:uid="{A72441B9-8FDE-4736-968C-4714EBB2DBAE}"/>
    <cellStyle name="Normal 4 4 2 4 8" xfId="23944" xr:uid="{519AB3C6-84B3-4A4B-9948-7581BC858FCF}"/>
    <cellStyle name="Normal 4 4 2 4 9" xfId="12757" xr:uid="{1396107D-6352-405C-BCA7-4BC444A9CA14}"/>
    <cellStyle name="Normal 4 4 2 5" xfId="3347" xr:uid="{00000000-0005-0000-0000-00002D060000}"/>
    <cellStyle name="Normal 4 4 2 5 2" xfId="4533" xr:uid="{5E60AF2D-179F-4D24-AD54-5B7AA556A5DD}"/>
    <cellStyle name="Normal 4 4 2 5 2 2" xfId="9305" xr:uid="{35E01CA6-96A3-4431-B026-E09FEF25DB54}"/>
    <cellStyle name="Normal 4 4 2 5 2 2 2" xfId="29282" xr:uid="{C68B05B6-DAA6-4829-9645-882AF5471896}"/>
    <cellStyle name="Normal 4 4 2 5 2 2 3" xfId="19685" xr:uid="{BCAC5E27-933A-43D6-8166-3CDC64456C93}"/>
    <cellStyle name="Normal 4 4 2 5 2 3" xfId="12138" xr:uid="{0D0CE1D9-91A3-4A1B-9092-D86677B77CD0}"/>
    <cellStyle name="Normal 4 4 2 5 2 3 2" xfId="22518" xr:uid="{F63EBC74-937D-4CFC-9C04-84CE1B457986}"/>
    <cellStyle name="Normal 4 4 2 5 2 4" xfId="24128" xr:uid="{3F722632-BEB6-4346-8723-E53DF6D918A5}"/>
    <cellStyle name="Normal 4 4 2 5 2 5" xfId="16852" xr:uid="{36E94304-D19A-4F07-9B37-DC544DDD0F39}"/>
    <cellStyle name="Normal 4 4 2 5 3" xfId="6405" xr:uid="{F785735A-DF6A-4C2D-8853-2D9398843D1C}"/>
    <cellStyle name="Normal 4 4 2 5 3 2" xfId="28160" xr:uid="{4B461DD2-E85E-4D0F-A84C-F33FEE6549B2}"/>
    <cellStyle name="Normal 4 4 2 5 3 3" xfId="15974" xr:uid="{C15983D7-7394-45E1-8C77-4667DF42AD09}"/>
    <cellStyle name="Normal 4 4 2 5 4" xfId="8427" xr:uid="{5C2664CF-91DD-4A80-AE8E-2B2FB102247E}"/>
    <cellStyle name="Normal 4 4 2 5 4 2" xfId="18807" xr:uid="{312626E5-694C-4D09-8BFA-5A6B78A28534}"/>
    <cellStyle name="Normal 4 4 2 5 5" xfId="11260" xr:uid="{AE33355B-2358-4410-84AB-CD4C0EDC0107}"/>
    <cellStyle name="Normal 4 4 2 5 5 2" xfId="21640" xr:uid="{3F5C8609-160F-4530-A90A-D78FEBD4EE7D}"/>
    <cellStyle name="Normal 4 4 2 5 6" xfId="25517" xr:uid="{A9CA32F4-4CF4-4CCD-A676-7EC5AC72E217}"/>
    <cellStyle name="Normal 4 4 2 5 7" xfId="13908" xr:uid="{FF8E5222-B025-4A0F-B407-00746D92BB11}"/>
    <cellStyle name="Normal 4 4 2 6" xfId="2936" xr:uid="{00000000-0005-0000-0000-00002E060000}"/>
    <cellStyle name="Normal 4 4 2 6 2" xfId="6116" xr:uid="{5B3B8C6D-A847-46E6-9FFA-E283D1827F41}"/>
    <cellStyle name="Normal 4 4 2 6 2 2" xfId="27501" xr:uid="{256FD398-1765-4561-B83B-60BA0532852E}"/>
    <cellStyle name="Normal 4 4 2 6 2 3" xfId="15594" xr:uid="{628FFAED-D951-44EC-8EDC-07AD4BDDC531}"/>
    <cellStyle name="Normal 4 4 2 6 3" xfId="8047" xr:uid="{3159FA81-94C4-4D3A-8F13-76BF2389BBB9}"/>
    <cellStyle name="Normal 4 4 2 6 3 2" xfId="18427" xr:uid="{360F8008-33CF-4D76-82CB-D0439AE14674}"/>
    <cellStyle name="Normal 4 4 2 6 4" xfId="10880" xr:uid="{1A7917F8-51D4-4B2F-849F-B7F8A81829AD}"/>
    <cellStyle name="Normal 4 4 2 6 4 2" xfId="21260" xr:uid="{EA4F534D-6D68-42D7-98EB-6CBB0775F31C}"/>
    <cellStyle name="Normal 4 4 2 6 5" xfId="22758" xr:uid="{BE31A1BC-E09B-45D6-A853-5E4B01C10954}"/>
    <cellStyle name="Normal 4 4 2 6 6" xfId="13455" xr:uid="{AC3B5C53-4470-46C2-BD54-B93BA475B524}"/>
    <cellStyle name="Normal 4 4 2 7" xfId="2496" xr:uid="{00000000-0005-0000-0000-00002F060000}"/>
    <cellStyle name="Normal 4 4 2 7 2" xfId="5779" xr:uid="{6C89BBB6-B358-40CC-A506-DF06AF094E74}"/>
    <cellStyle name="Normal 4 4 2 7 2 2" xfId="27186" xr:uid="{AF97877D-DC51-4FD6-8AB3-CF38E2140017}"/>
    <cellStyle name="Normal 4 4 2 7 2 3" xfId="15168" xr:uid="{57C8706A-73C8-4E4E-B7B5-23D436CB38CA}"/>
    <cellStyle name="Normal 4 4 2 7 3" xfId="7621" xr:uid="{4963D2F7-C942-410B-A0FB-94E0DC35EA63}"/>
    <cellStyle name="Normal 4 4 2 7 3 2" xfId="18001" xr:uid="{EB8D888C-28AD-4A32-A8EE-59687F8BC34F}"/>
    <cellStyle name="Normal 4 4 2 7 4" xfId="10454" xr:uid="{42BE68C6-AD2C-4A30-85AC-FF0D67F7855A}"/>
    <cellStyle name="Normal 4 4 2 7 4 2" xfId="20834" xr:uid="{CB5FC10B-AC48-4DA8-A409-C02114CDE171}"/>
    <cellStyle name="Normal 4 4 2 7 5" xfId="22930" xr:uid="{FA34AF95-0BFC-4073-918E-2CF4FC4D06D4}"/>
    <cellStyle name="Normal 4 4 2 7 6" xfId="12884" xr:uid="{3372F42B-11D6-48F8-94B4-E68C129381B2}"/>
    <cellStyle name="Normal 4 4 2 8" xfId="2190" xr:uid="{00000000-0005-0000-0000-000018060000}"/>
    <cellStyle name="Normal 4 4 2 8 2" xfId="7317" xr:uid="{F821927E-FF2E-47FC-B390-71685C7CCE2B}"/>
    <cellStyle name="Normal 4 4 2 8 2 2" xfId="17697" xr:uid="{38FF1FEC-56E1-4843-B852-D3A78EC33CC7}"/>
    <cellStyle name="Normal 4 4 2 8 3" xfId="10150" xr:uid="{71790410-07D4-467B-A565-A2406DC2C56F}"/>
    <cellStyle name="Normal 4 4 2 8 3 2" xfId="20530" xr:uid="{409FBD40-5A2B-4A72-809F-EE173AC1241F}"/>
    <cellStyle name="Normal 4 4 2 8 4" xfId="23159" xr:uid="{06BF8221-A1D6-47ED-82A6-7E370277956D}"/>
    <cellStyle name="Normal 4 4 2 8 5" xfId="14864" xr:uid="{881F6974-E9F0-46E4-8294-8C2A320F09FA}"/>
    <cellStyle name="Normal 4 4 2 9" xfId="3986" xr:uid="{B16C01AD-B9E5-44C6-ADA8-D9B3921D7DFB}"/>
    <cellStyle name="Normal 4 4 2 9 2" xfId="8810" xr:uid="{281D8EDE-F9A6-43C1-9742-21DE38177E57}"/>
    <cellStyle name="Normal 4 4 2 9 2 2" xfId="19190" xr:uid="{9AEBB8E4-FDE3-413D-AA75-01417202CE90}"/>
    <cellStyle name="Normal 4 4 2 9 3" xfId="11643" xr:uid="{3267E1C4-3272-441D-8A24-461403A7F96B}"/>
    <cellStyle name="Normal 4 4 2 9 3 2" xfId="22023" xr:uid="{DDD9BDDF-AFFC-4EB4-9874-C133700B6679}"/>
    <cellStyle name="Normal 4 4 2 9 4" xfId="16357" xr:uid="{C9A5B588-EB5B-4732-9027-4843E7F14F44}"/>
    <cellStyle name="Normal 4 4 3" xfId="991" xr:uid="{00000000-0005-0000-0000-000091050000}"/>
    <cellStyle name="Normal 4 4 3 10" xfId="5293" xr:uid="{88B6DE60-D7A5-41FD-996D-110C6073BC2F}"/>
    <cellStyle name="Normal 4 4 3 10 2" xfId="14591" xr:uid="{CEA30152-4AF3-4C5C-BEAC-D06BFA565B8E}"/>
    <cellStyle name="Normal 4 4 3 11" xfId="7044" xr:uid="{2DC32E99-2A6D-4B7A-91E3-D2377718AACA}"/>
    <cellStyle name="Normal 4 4 3 11 2" xfId="17424" xr:uid="{8134CA82-294A-4E34-AA54-41DC39FEAD23}"/>
    <cellStyle name="Normal 4 4 3 12" xfId="9877" xr:uid="{A898B6A6-D9A0-49CF-843D-5A41ACD04B3E}"/>
    <cellStyle name="Normal 4 4 3 12 2" xfId="20257" xr:uid="{67DD2765-FEF1-4A0A-A1BE-F5BF3D9D41ED}"/>
    <cellStyle name="Normal 4 4 3 13" xfId="24669" xr:uid="{8E62B68A-D58A-4532-91A2-F2AF68881A4F}"/>
    <cellStyle name="Normal 4 4 3 14" xfId="12459" xr:uid="{6D09E4C8-F1C9-40F3-A072-8BF6DC8D0B70}"/>
    <cellStyle name="Normal 4 4 3 2" xfId="992" xr:uid="{00000000-0005-0000-0000-000092050000}"/>
    <cellStyle name="Normal 4 4 3 2 10" xfId="9878" xr:uid="{F255A013-70AB-4A59-8633-B48A70F454FC}"/>
    <cellStyle name="Normal 4 4 3 2 10 2" xfId="20258" xr:uid="{D28DD238-54D2-4B69-A7C1-6CE81E63D2FA}"/>
    <cellStyle name="Normal 4 4 3 2 11" xfId="24673" xr:uid="{366AD8EB-E5A1-4DD2-B560-9D07126072B4}"/>
    <cellStyle name="Normal 4 4 3 2 12" xfId="12600" xr:uid="{1D5673CB-386D-40C7-88B0-0DB1519D39A4}"/>
    <cellStyle name="Normal 4 4 3 2 2" xfId="993" xr:uid="{00000000-0005-0000-0000-000093050000}"/>
    <cellStyle name="Normal 4 4 3 2 2 2" xfId="3349" xr:uid="{00000000-0005-0000-0000-000033060000}"/>
    <cellStyle name="Normal 4 4 3 2 2 2 2" xfId="6407" xr:uid="{00633550-0CEB-489C-BF76-9FA9D44E0746}"/>
    <cellStyle name="Normal 4 4 3 2 2 2 2 2" xfId="28046" xr:uid="{107BB400-7316-403D-A324-78BEE252AE6E}"/>
    <cellStyle name="Normal 4 4 3 2 2 2 2 3" xfId="28055" xr:uid="{D4671570-37DF-4E1F-9685-441CF788607D}"/>
    <cellStyle name="Normal 4 4 3 2 2 2 2 4" xfId="15976" xr:uid="{569A8433-37B8-4B2D-BED4-516E8C1CFB99}"/>
    <cellStyle name="Normal 4 4 3 2 2 2 3" xfId="8429" xr:uid="{43432A74-8AD5-42AF-A9F2-FCAC50F97D32}"/>
    <cellStyle name="Normal 4 4 3 2 2 2 3 2" xfId="28911" xr:uid="{6D738C94-1394-421B-8925-58847C9B12F2}"/>
    <cellStyle name="Normal 4 4 3 2 2 2 3 3" xfId="18809" xr:uid="{C04674E1-32BF-4D6F-B1B9-B9F6653E7F7B}"/>
    <cellStyle name="Normal 4 4 3 2 2 2 4" xfId="11262" xr:uid="{3EDAD551-5A33-47A0-9975-2DE6BABECBDF}"/>
    <cellStyle name="Normal 4 4 3 2 2 2 4 2" xfId="21642" xr:uid="{EBB800D0-4C8B-483A-A777-005DB570AC02}"/>
    <cellStyle name="Normal 4 4 3 2 2 2 5" xfId="25192" xr:uid="{AC222BDA-295B-4B7F-9BF5-C5D478EC2486}"/>
    <cellStyle name="Normal 4 4 3 2 2 2 6" xfId="13910" xr:uid="{27E63BC5-56C9-489C-A731-AF3D82D6E2CC}"/>
    <cellStyle name="Normal 4 4 3 2 2 3" xfId="4342" xr:uid="{0C5886EB-F9A9-433B-B04A-12B1F791A654}"/>
    <cellStyle name="Normal 4 4 3 2 2 3 2" xfId="9114" xr:uid="{48B52A04-3533-40E8-BBC6-9F81FA09C7E8}"/>
    <cellStyle name="Normal 4 4 3 2 2 3 2 2" xfId="29157" xr:uid="{CC7B71A2-16DA-44FB-ABEF-A9D0EFEE69CE}"/>
    <cellStyle name="Normal 4 4 3 2 2 3 2 3" xfId="19494" xr:uid="{5F1BACCC-80CB-498D-9DAC-6A7E5380D294}"/>
    <cellStyle name="Normal 4 4 3 2 2 3 3" xfId="11947" xr:uid="{25FC1F0C-D661-4395-8501-84C4EA98AB69}"/>
    <cellStyle name="Normal 4 4 3 2 2 3 3 2" xfId="22327" xr:uid="{206E4AEB-9D88-4016-85D2-A25E338C833B}"/>
    <cellStyle name="Normal 4 4 3 2 2 3 4" xfId="23496" xr:uid="{AA8374BD-F104-48E4-8843-A94EBE10930E}"/>
    <cellStyle name="Normal 4 4 3 2 2 3 5" xfId="16661" xr:uid="{072914E5-77BE-4B58-9C08-4E51D0FBFA68}"/>
    <cellStyle name="Normal 4 4 3 2 2 4" xfId="5295" xr:uid="{26717934-BE0B-4FD6-B482-94A25175970F}"/>
    <cellStyle name="Normal 4 4 3 2 2 4 2" xfId="27802" xr:uid="{E471440A-0506-45A8-8DCF-223AF063FB8B}"/>
    <cellStyle name="Normal 4 4 3 2 2 4 3" xfId="14593" xr:uid="{58AA8BF7-CC5F-4C5B-9F16-DC942AD323E2}"/>
    <cellStyle name="Normal 4 4 3 2 2 5" xfId="7046" xr:uid="{8C01A2C2-DACA-42D4-ADB1-02790D8E85E5}"/>
    <cellStyle name="Normal 4 4 3 2 2 5 2" xfId="17426" xr:uid="{5B993106-9B55-4855-9C3B-A88708F6DFCF}"/>
    <cellStyle name="Normal 4 4 3 2 2 6" xfId="9879" xr:uid="{9BCF11DB-9CF6-4244-8DF9-783DEDCCADDA}"/>
    <cellStyle name="Normal 4 4 3 2 2 6 2" xfId="20259" xr:uid="{56E7D71D-6185-4232-B67F-A7EC19DCE073}"/>
    <cellStyle name="Normal 4 4 3 2 2 7" xfId="24304" xr:uid="{7A7012E4-D9D2-45AE-B5A2-4FCEDA725ACA}"/>
    <cellStyle name="Normal 4 4 3 2 2 8" xfId="13246" xr:uid="{64D362F5-1611-4AC2-AE01-8C579BB6751B}"/>
    <cellStyle name="Normal 4 4 3 2 3" xfId="3350" xr:uid="{00000000-0005-0000-0000-000034060000}"/>
    <cellStyle name="Normal 4 4 3 2 3 2" xfId="4534" xr:uid="{2A0F3A8C-4A5A-47EC-ACD2-D50F6D6C82F7}"/>
    <cellStyle name="Normal 4 4 3 2 3 2 2" xfId="9306" xr:uid="{386CECEE-1C2B-4675-9F80-8A8AAECC8B6F}"/>
    <cellStyle name="Normal 4 4 3 2 3 2 2 2" xfId="29283" xr:uid="{62E6EE81-F264-4690-B08D-D11F23B9190D}"/>
    <cellStyle name="Normal 4 4 3 2 3 2 2 3" xfId="19686" xr:uid="{EFA10093-6DA2-4B7C-80EA-DD8CD4FA7702}"/>
    <cellStyle name="Normal 4 4 3 2 3 2 3" xfId="12139" xr:uid="{F280EA41-8078-48B8-A463-73C033571C38}"/>
    <cellStyle name="Normal 4 4 3 2 3 2 3 2" xfId="22519" xr:uid="{3D09AA19-0E66-4EB2-A359-633324598582}"/>
    <cellStyle name="Normal 4 4 3 2 3 2 4" xfId="24812" xr:uid="{952D9C29-925D-4A29-8664-70B026A402B6}"/>
    <cellStyle name="Normal 4 4 3 2 3 2 5" xfId="16853" xr:uid="{C02EC18D-4EC3-4EB0-B8D4-17E8B5FDB6EA}"/>
    <cellStyle name="Normal 4 4 3 2 3 3" xfId="6408" xr:uid="{91A91A5F-D051-4EBF-9066-F692AF96864B}"/>
    <cellStyle name="Normal 4 4 3 2 3 3 2" xfId="27553" xr:uid="{C9E2869B-EC75-4687-95C0-6BE5BB5077ED}"/>
    <cellStyle name="Normal 4 4 3 2 3 3 3" xfId="15977" xr:uid="{D4A3621A-2D8E-4B11-9F92-F68142AEBBDA}"/>
    <cellStyle name="Normal 4 4 3 2 3 4" xfId="8430" xr:uid="{A0F448F4-0E27-4CD4-BA2E-E84BC0C84681}"/>
    <cellStyle name="Normal 4 4 3 2 3 4 2" xfId="18810" xr:uid="{4B0F16B0-9C06-4C83-AD89-0D17C2242C3F}"/>
    <cellStyle name="Normal 4 4 3 2 3 5" xfId="11263" xr:uid="{7DF33F54-5FDB-44FE-9057-7B6E59DA09A5}"/>
    <cellStyle name="Normal 4 4 3 2 3 5 2" xfId="21643" xr:uid="{3754B178-E58F-47DB-A78C-F96880072886}"/>
    <cellStyle name="Normal 4 4 3 2 3 6" xfId="23030" xr:uid="{CA007D25-6172-437D-A65E-BFAE886AC180}"/>
    <cellStyle name="Normal 4 4 3 2 3 7" xfId="13911" xr:uid="{BB4D16E7-B394-45F0-AFD2-45F403903763}"/>
    <cellStyle name="Normal 4 4 3 2 4" xfId="3348" xr:uid="{00000000-0005-0000-0000-000035060000}"/>
    <cellStyle name="Normal 4 4 3 2 4 2" xfId="6406" xr:uid="{E1D61AF0-110C-4A7F-A9D6-B3B628E21F99}"/>
    <cellStyle name="Normal 4 4 3 2 4 2 2" xfId="28568" xr:uid="{E915782A-F4DA-4A59-9F00-74A4A8A56104}"/>
    <cellStyle name="Normal 4 4 3 2 4 2 3" xfId="15975" xr:uid="{7C31119E-A159-4E6B-8ADB-126245A31818}"/>
    <cellStyle name="Normal 4 4 3 2 4 3" xfId="8428" xr:uid="{8EE90E21-299B-47B2-A2F4-C7BFE3DD8AAD}"/>
    <cellStyle name="Normal 4 4 3 2 4 3 2" xfId="18808" xr:uid="{7AA1D0A5-007E-4050-9A9B-72623895D301}"/>
    <cellStyle name="Normal 4 4 3 2 4 4" xfId="11261" xr:uid="{94D5D4E3-3608-46BD-B574-85ECE77FAC8E}"/>
    <cellStyle name="Normal 4 4 3 2 4 4 2" xfId="21641" xr:uid="{3EDEE02D-59D4-47A9-9F5E-D57F2BAEF8D7}"/>
    <cellStyle name="Normal 4 4 3 2 4 5" xfId="24726" xr:uid="{D696B5D4-4C25-48F6-A7D7-B57F18260A53}"/>
    <cellStyle name="Normal 4 4 3 2 4 6" xfId="13909" xr:uid="{B03E9160-65CA-4ED8-8AEF-3BE7EC556657}"/>
    <cellStyle name="Normal 4 4 3 2 5" xfId="2533" xr:uid="{00000000-0005-0000-0000-000036060000}"/>
    <cellStyle name="Normal 4 4 3 2 5 2" xfId="5807" xr:uid="{D4BF47C8-FF73-444E-81E2-7F182E7B0AC6}"/>
    <cellStyle name="Normal 4 4 3 2 5 2 2" xfId="26996" xr:uid="{F6291A55-DD33-42BA-BA02-ED344CCDFB28}"/>
    <cellStyle name="Normal 4 4 3 2 5 2 3" xfId="15205" xr:uid="{79871B39-F309-4A30-AD38-F63F5787752B}"/>
    <cellStyle name="Normal 4 4 3 2 5 3" xfId="7658" xr:uid="{58CC0819-D813-425A-973A-3EEEAF1A1778}"/>
    <cellStyle name="Normal 4 4 3 2 5 3 2" xfId="18038" xr:uid="{6EA1ED6B-715D-48FC-A3CB-64B3312C0AA3}"/>
    <cellStyle name="Normal 4 4 3 2 5 4" xfId="10491" xr:uid="{81719869-DC8F-4F37-ABC0-DE4BF813ED34}"/>
    <cellStyle name="Normal 4 4 3 2 5 4 2" xfId="20871" xr:uid="{B8068C4B-6753-42D6-B3E8-27426EE0C0F6}"/>
    <cellStyle name="Normal 4 4 3 2 5 5" xfId="24540" xr:uid="{A318FF14-026E-45A3-A70F-1A2111E853AF}"/>
    <cellStyle name="Normal 4 4 3 2 5 6" xfId="12921" xr:uid="{09E791B4-3C1F-4420-BF75-EC5501BDD391}"/>
    <cellStyle name="Normal 4 4 3 2 6" xfId="2366" xr:uid="{00000000-0005-0000-0000-000031060000}"/>
    <cellStyle name="Normal 4 4 3 2 6 2" xfId="7493" xr:uid="{192012FC-A505-4340-98FE-A3126E95501E}"/>
    <cellStyle name="Normal 4 4 3 2 6 2 2" xfId="17873" xr:uid="{03111FB6-39A8-451B-96F2-72E8DD23A6B9}"/>
    <cellStyle name="Normal 4 4 3 2 6 3" xfId="10326" xr:uid="{904AECDB-464E-4755-BE19-8F70B5547D5C}"/>
    <cellStyle name="Normal 4 4 3 2 6 3 2" xfId="20706" xr:uid="{CFB0C1BB-A858-4141-8C35-EE59CCB35971}"/>
    <cellStyle name="Normal 4 4 3 2 6 4" xfId="25586" xr:uid="{432B12DE-9603-4960-A1BB-3A86AE412E29}"/>
    <cellStyle name="Normal 4 4 3 2 6 5" xfId="15040" xr:uid="{B0DAF18C-3B61-444C-889B-8081FD024C30}"/>
    <cellStyle name="Normal 4 4 3 2 7" xfId="3901" xr:uid="{6225CC75-CA53-4133-8BE5-2959BE0A2A54}"/>
    <cellStyle name="Normal 4 4 3 2 7 2" xfId="8733" xr:uid="{650C195F-1910-4E5D-9E1B-E17080A82A8C}"/>
    <cellStyle name="Normal 4 4 3 2 7 2 2" xfId="19113" xr:uid="{39532BFA-4E0E-4D98-8650-C1361F182236}"/>
    <cellStyle name="Normal 4 4 3 2 7 3" xfId="11566" xr:uid="{FE4574BF-3DA2-426C-8908-083B65F401C2}"/>
    <cellStyle name="Normal 4 4 3 2 7 3 2" xfId="21946" xr:uid="{3CE25913-3A01-4CB2-95CD-67E3AF59AB1A}"/>
    <cellStyle name="Normal 4 4 3 2 7 4" xfId="16280" xr:uid="{8394EDD0-2244-44D5-BD54-BA89D120D19C}"/>
    <cellStyle name="Normal 4 4 3 2 8" xfId="5294" xr:uid="{CC0C7A1D-A8E1-4FAD-A9D6-DBDD1C0D7E69}"/>
    <cellStyle name="Normal 4 4 3 2 8 2" xfId="14592" xr:uid="{A9B60DA8-CCEB-4E20-8F16-DFEB8FE5C967}"/>
    <cellStyle name="Normal 4 4 3 2 9" xfId="7045" xr:uid="{4B57BBD0-EBA8-4E97-B741-1C10AE2A913B}"/>
    <cellStyle name="Normal 4 4 3 2 9 2" xfId="17425" xr:uid="{6A3E1E8E-7DFE-4F85-8B1D-A88865591F12}"/>
    <cellStyle name="Normal 4 4 3 3" xfId="994" xr:uid="{00000000-0005-0000-0000-000094050000}"/>
    <cellStyle name="Normal 4 4 3 3 10" xfId="22807" xr:uid="{987EE5FF-8B79-4E53-A401-27689ED6ACC7}"/>
    <cellStyle name="Normal 4 4 3 3 11" xfId="12758" xr:uid="{5F98A08F-7AEE-4A90-BF5A-5E6C2B3C6D77}"/>
    <cellStyle name="Normal 4 4 3 3 2" xfId="2788" xr:uid="{00000000-0005-0000-0000-000038060000}"/>
    <cellStyle name="Normal 4 4 3 3 2 2" xfId="3352" xr:uid="{00000000-0005-0000-0000-000039060000}"/>
    <cellStyle name="Normal 4 4 3 3 2 2 2" xfId="6410" xr:uid="{F0D7B8CE-5989-4B44-A11D-6BE5EE023DAE}"/>
    <cellStyle name="Normal 4 4 3 3 2 2 2 2" xfId="26310" xr:uid="{20ECE3AB-95E1-4C72-8547-E6DAA8F39BBE}"/>
    <cellStyle name="Normal 4 4 3 3 2 2 2 3" xfId="15979" xr:uid="{8E92EA97-8D72-4EEE-A896-10989C13FA8E}"/>
    <cellStyle name="Normal 4 4 3 3 2 2 3" xfId="8432" xr:uid="{D7890BE3-5F25-4868-9459-F482288A4646}"/>
    <cellStyle name="Normal 4 4 3 3 2 2 3 2" xfId="18812" xr:uid="{266E21A7-4E13-495B-9688-0FE00F07C4C2}"/>
    <cellStyle name="Normal 4 4 3 3 2 2 4" xfId="11265" xr:uid="{6B8BCF1B-AAD3-4E3A-B2FC-149DEA071F0B}"/>
    <cellStyle name="Normal 4 4 3 3 2 2 4 2" xfId="21645" xr:uid="{CA266A13-83DD-4E1A-8451-05463928871A}"/>
    <cellStyle name="Normal 4 4 3 3 2 2 5" xfId="24322" xr:uid="{5C4AF685-1C8F-44AD-A0D2-86B37A4B3AE6}"/>
    <cellStyle name="Normal 4 4 3 3 2 2 6" xfId="13913" xr:uid="{CAC97086-7938-48DA-894B-B82DA6F61B8B}"/>
    <cellStyle name="Normal 4 4 3 3 2 3" xfId="4343" xr:uid="{9B92228C-3E74-489C-8801-556384B30F1A}"/>
    <cellStyle name="Normal 4 4 3 3 2 3 2" xfId="9115" xr:uid="{DDADC91D-FC06-4187-AE2E-AF80FDA92CF5}"/>
    <cellStyle name="Normal 4 4 3 3 2 3 2 2" xfId="29158" xr:uid="{89767C29-DD53-4656-9EB4-8C1FAE3C4C6D}"/>
    <cellStyle name="Normal 4 4 3 3 2 3 2 3" xfId="19495" xr:uid="{14738460-639F-4038-8F22-F3168F19F5A3}"/>
    <cellStyle name="Normal 4 4 3 3 2 3 3" xfId="11948" xr:uid="{C13D50FA-4882-4268-B2A3-32EA8066D09C}"/>
    <cellStyle name="Normal 4 4 3 3 2 3 3 2" xfId="22328" xr:uid="{276D7538-C8F0-4F78-ACF2-D991DFD3DB63}"/>
    <cellStyle name="Normal 4 4 3 3 2 3 4" xfId="25487" xr:uid="{87FF3322-4FC3-4053-A1F2-F8EFC4AAE8BF}"/>
    <cellStyle name="Normal 4 4 3 3 2 3 5" xfId="16662" xr:uid="{64F5A6FE-B27C-419C-8DAC-DD7DEEE8DD7E}"/>
    <cellStyle name="Normal 4 4 3 3 2 4" xfId="6006" xr:uid="{DC03F221-C779-438F-B08A-301AB2C51A32}"/>
    <cellStyle name="Normal 4 4 3 3 2 4 2" xfId="26752" xr:uid="{7E56A677-DD69-4423-A87C-C38E81CDF76C}"/>
    <cellStyle name="Normal 4 4 3 3 2 4 3" xfId="15459" xr:uid="{8CE8E04D-DABA-4F74-A4D7-17932519216B}"/>
    <cellStyle name="Normal 4 4 3 3 2 5" xfId="7912" xr:uid="{135AA85E-B505-4979-8CFE-8F669DFB904C}"/>
    <cellStyle name="Normal 4 4 3 3 2 5 2" xfId="18292" xr:uid="{9C6875CF-756F-4369-917A-1465F7590E8E}"/>
    <cellStyle name="Normal 4 4 3 3 2 6" xfId="10745" xr:uid="{81E31FC3-9B90-4324-A081-8B029DE02FBB}"/>
    <cellStyle name="Normal 4 4 3 3 2 6 2" xfId="21125" xr:uid="{BB59E8E2-2876-44B8-9E50-3A0D9FDF678F}"/>
    <cellStyle name="Normal 4 4 3 3 2 7" xfId="24538" xr:uid="{D0303B1B-2F01-471D-8F33-C7270CAF9253}"/>
    <cellStyle name="Normal 4 4 3 3 2 8" xfId="13247" xr:uid="{173229FF-8CBC-415F-9F70-A0EEEACE8ADD}"/>
    <cellStyle name="Normal 4 4 3 3 3" xfId="3353" xr:uid="{00000000-0005-0000-0000-00003A060000}"/>
    <cellStyle name="Normal 4 4 3 3 3 2" xfId="4535" xr:uid="{2AF32572-1D55-4043-826F-337A7D3BA8CE}"/>
    <cellStyle name="Normal 4 4 3 3 3 2 2" xfId="9307" xr:uid="{45D872CE-A08D-46C5-A3DD-CDA2BF6CAC57}"/>
    <cellStyle name="Normal 4 4 3 3 3 2 2 2" xfId="29284" xr:uid="{CE6FA758-4B8B-4C6D-806B-8AE678C81868}"/>
    <cellStyle name="Normal 4 4 3 3 3 2 2 3" xfId="19687" xr:uid="{44E12208-224C-4FDB-A214-4B6F69A1F655}"/>
    <cellStyle name="Normal 4 4 3 3 3 2 3" xfId="12140" xr:uid="{52809B32-C92D-4190-AB94-36EA9F3C327D}"/>
    <cellStyle name="Normal 4 4 3 3 3 2 3 2" xfId="22520" xr:uid="{45274F09-A6A6-4C4A-90F6-70E767FA7A66}"/>
    <cellStyle name="Normal 4 4 3 3 3 2 4" xfId="24207" xr:uid="{756062A5-B80E-49F4-AFE4-CD7C99C58703}"/>
    <cellStyle name="Normal 4 4 3 3 3 2 5" xfId="16854" xr:uid="{91FE53EC-E4A0-4C39-AE05-CD1981029634}"/>
    <cellStyle name="Normal 4 4 3 3 3 3" xfId="6411" xr:uid="{EA003898-62FC-4629-B6C3-D855DEF0542D}"/>
    <cellStyle name="Normal 4 4 3 3 3 3 2" xfId="27034" xr:uid="{EB7ADEE8-6F10-447A-9F5D-DBF7D9E7F011}"/>
    <cellStyle name="Normal 4 4 3 3 3 3 3" xfId="15980" xr:uid="{4F70E156-9B38-42D4-8E18-B4690DD41064}"/>
    <cellStyle name="Normal 4 4 3 3 3 4" xfId="8433" xr:uid="{28892803-79E2-452F-90CA-6BC77CF0B8F1}"/>
    <cellStyle name="Normal 4 4 3 3 3 4 2" xfId="18813" xr:uid="{F25BF1F6-DAE9-4182-B9D8-83B852976089}"/>
    <cellStyle name="Normal 4 4 3 3 3 5" xfId="11266" xr:uid="{A07FF229-102F-4CE4-B5BB-201F868E9851}"/>
    <cellStyle name="Normal 4 4 3 3 3 5 2" xfId="21646" xr:uid="{9572FE2A-D274-485D-A855-286B92CDED99}"/>
    <cellStyle name="Normal 4 4 3 3 3 6" xfId="24688" xr:uid="{6416F198-8AD4-4B3A-9F17-CEEADF7E3048}"/>
    <cellStyle name="Normal 4 4 3 3 3 7" xfId="13914" xr:uid="{7B4F3DE0-9FDC-4221-AD6B-EE360D26973C}"/>
    <cellStyle name="Normal 4 4 3 3 4" xfId="3351" xr:uid="{00000000-0005-0000-0000-00003B060000}"/>
    <cellStyle name="Normal 4 4 3 3 4 2" xfId="6409" xr:uid="{6A58AA44-063B-43CE-B4FE-985CDAE9F865}"/>
    <cellStyle name="Normal 4 4 3 3 4 2 2" xfId="27092" xr:uid="{01FB4A3D-7480-408E-ABA8-EF7662A5402B}"/>
    <cellStyle name="Normal 4 4 3 3 4 2 3" xfId="15978" xr:uid="{A73A6EF9-151F-4F93-AD08-B5DD39728763}"/>
    <cellStyle name="Normal 4 4 3 3 4 3" xfId="8431" xr:uid="{CF293C32-F919-4C58-AC3E-3E5AB26D8B3C}"/>
    <cellStyle name="Normal 4 4 3 3 4 3 2" xfId="18811" xr:uid="{477A468F-C2D5-4456-890A-FF41B7654703}"/>
    <cellStyle name="Normal 4 4 3 3 4 4" xfId="11264" xr:uid="{A039E16B-631D-427E-895C-CBABD9D4E697}"/>
    <cellStyle name="Normal 4 4 3 3 4 4 2" xfId="21644" xr:uid="{47BDA3F0-6F5E-462A-BC6D-126B47833054}"/>
    <cellStyle name="Normal 4 4 3 3 4 5" xfId="24363" xr:uid="{9538830B-933E-45F1-BC65-9663407F486D}"/>
    <cellStyle name="Normal 4 4 3 3 4 6" xfId="13912" xr:uid="{93F374F6-97EE-4EBD-99B3-147461753B05}"/>
    <cellStyle name="Normal 4 4 3 3 5" xfId="2635" xr:uid="{00000000-0005-0000-0000-00003C060000}"/>
    <cellStyle name="Normal 4 4 3 3 5 2" xfId="5897" xr:uid="{63CA9AAF-F898-4537-8DBE-380FD52EA124}"/>
    <cellStyle name="Normal 4 4 3 3 5 2 2" xfId="25897" xr:uid="{5187551B-F931-4F3F-9206-E053730CE909}"/>
    <cellStyle name="Normal 4 4 3 3 5 2 3" xfId="15307" xr:uid="{961BEBA4-5A1C-4407-BA52-D43019A5E04F}"/>
    <cellStyle name="Normal 4 4 3 3 5 3" xfId="7760" xr:uid="{C6EFDBEE-700F-410E-BB09-BCD1CE215D15}"/>
    <cellStyle name="Normal 4 4 3 3 5 3 2" xfId="18140" xr:uid="{552287C7-C581-4E88-BBC5-A50C28782E2B}"/>
    <cellStyle name="Normal 4 4 3 3 5 4" xfId="10593" xr:uid="{DAA8BED5-C170-49E3-AC82-37DBA6B62B26}"/>
    <cellStyle name="Normal 4 4 3 3 5 4 2" xfId="20973" xr:uid="{7E5C18AC-3CCD-4195-B99A-712E5F5B6083}"/>
    <cellStyle name="Normal 4 4 3 3 5 5" xfId="22810" xr:uid="{7D0DEE30-7119-4E67-838F-7CD9460FC46C}"/>
    <cellStyle name="Normal 4 4 3 3 5 6" xfId="13024" xr:uid="{24990CB0-AC00-47D7-8D6B-73BD6DB6B8DC}"/>
    <cellStyle name="Normal 4 4 3 3 6" xfId="4194" xr:uid="{F8050C67-3479-48F0-B876-AD9FA46BA241}"/>
    <cellStyle name="Normal 4 4 3 3 6 2" xfId="8966" xr:uid="{93D58050-9847-47E1-A557-62177E9B5932}"/>
    <cellStyle name="Normal 4 4 3 3 6 2 2" xfId="19346" xr:uid="{98EFF169-CDEC-4076-B940-C5FA2B85906C}"/>
    <cellStyle name="Normal 4 4 3 3 6 3" xfId="11799" xr:uid="{F09FD3D1-DFD5-4556-90D5-D910BA727AD6}"/>
    <cellStyle name="Normal 4 4 3 3 6 3 2" xfId="22179" xr:uid="{E36F1620-3757-4F53-B69F-A9FF7618A73E}"/>
    <cellStyle name="Normal 4 4 3 3 6 4" xfId="24370" xr:uid="{8EE0D10C-BDC4-4D48-970D-E5DE062DDB5A}"/>
    <cellStyle name="Normal 4 4 3 3 6 5" xfId="16513" xr:uid="{72836CC3-ABF1-40C5-A4D5-2351DEC11668}"/>
    <cellStyle name="Normal 4 4 3 3 7" xfId="5296" xr:uid="{5803F386-E0DE-4418-9726-4CE82A63EF34}"/>
    <cellStyle name="Normal 4 4 3 3 7 2" xfId="14594" xr:uid="{74767BF4-0B8F-4645-BCD0-84EFEFF6D25E}"/>
    <cellStyle name="Normal 4 4 3 3 8" xfId="7047" xr:uid="{013B7FAA-C254-48DA-BE9F-BA80F3E2D199}"/>
    <cellStyle name="Normal 4 4 3 3 8 2" xfId="17427" xr:uid="{CC2020D9-9169-4658-A4C8-416E8A9C78A1}"/>
    <cellStyle name="Normal 4 4 3 3 9" xfId="9880" xr:uid="{EAFE72B4-CD0F-40A2-97A0-4393DEC9A480}"/>
    <cellStyle name="Normal 4 4 3 3 9 2" xfId="20260" xr:uid="{7041593E-E7E2-47B3-9CA6-05347C57A4CB}"/>
    <cellStyle name="Normal 4 4 3 4" xfId="995" xr:uid="{00000000-0005-0000-0000-000095050000}"/>
    <cellStyle name="Normal 4 4 3 4 2" xfId="3354" xr:uid="{00000000-0005-0000-0000-00003E060000}"/>
    <cellStyle name="Normal 4 4 3 4 2 2" xfId="6412" xr:uid="{7251E840-34B1-4638-AC6A-DA67EA434AB4}"/>
    <cellStyle name="Normal 4 4 3 4 2 2 2" xfId="26059" xr:uid="{627FC662-B7FB-4583-9C2B-9F337F31DCAE}"/>
    <cellStyle name="Normal 4 4 3 4 2 2 3" xfId="15981" xr:uid="{AE59D1FA-1A30-4209-96F1-FC197317C669}"/>
    <cellStyle name="Normal 4 4 3 4 2 3" xfId="8434" xr:uid="{5FF22C8E-A8CA-4C6B-B4FA-1490ED4E47C3}"/>
    <cellStyle name="Normal 4 4 3 4 2 3 2" xfId="18814" xr:uid="{0686A48E-2A88-4628-8EFC-A49CE885F430}"/>
    <cellStyle name="Normal 4 4 3 4 2 4" xfId="11267" xr:uid="{167CC1D2-CD4C-4712-A33D-4E588DE42570}"/>
    <cellStyle name="Normal 4 4 3 4 2 4 2" xfId="21647" xr:uid="{0F4F9595-CB11-459A-9B40-40764B12B937}"/>
    <cellStyle name="Normal 4 4 3 4 2 5" xfId="23484" xr:uid="{B004CFA2-89DD-4179-9F8C-5BDF9FA7BDC5}"/>
    <cellStyle name="Normal 4 4 3 4 2 6" xfId="13915" xr:uid="{944A871A-516B-42FA-94EF-A5BB54FDED7E}"/>
    <cellStyle name="Normal 4 4 3 4 3" xfId="4341" xr:uid="{7D4F83D3-ACB9-40A9-BBF0-BFDC42BC3647}"/>
    <cellStyle name="Normal 4 4 3 4 3 2" xfId="9113" xr:uid="{8B672895-02F4-46D7-BB07-6191B75ECEC7}"/>
    <cellStyle name="Normal 4 4 3 4 3 2 2" xfId="29156" xr:uid="{A8188E99-EE5E-42EB-9D07-DBEA1FB140BD}"/>
    <cellStyle name="Normal 4 4 3 4 3 2 3" xfId="19493" xr:uid="{9E0D9D45-A637-47A1-9D94-DEA945466858}"/>
    <cellStyle name="Normal 4 4 3 4 3 3" xfId="11946" xr:uid="{C37B62D0-5209-4909-91FD-D300A2FB3891}"/>
    <cellStyle name="Normal 4 4 3 4 3 3 2" xfId="22326" xr:uid="{B968BC1A-6B8E-47ED-8584-A864CEFD6B6E}"/>
    <cellStyle name="Normal 4 4 3 4 3 4" xfId="23223" xr:uid="{E16F06DC-0EB0-4FC7-9607-F13D9592841D}"/>
    <cellStyle name="Normal 4 4 3 4 3 5" xfId="16660" xr:uid="{44126946-98A6-4740-950A-C7DA3BB4B45B}"/>
    <cellStyle name="Normal 4 4 3 4 4" xfId="5297" xr:uid="{B0EF2E6D-81B5-48F8-B5FD-D81DFC1CB626}"/>
    <cellStyle name="Normal 4 4 3 4 4 2" xfId="28042" xr:uid="{6482ACAE-82B8-439A-9FFC-FDEEFD39B253}"/>
    <cellStyle name="Normal 4 4 3 4 4 3" xfId="14595" xr:uid="{05C94D4E-4FFF-4497-9FCE-11AB953A9D8B}"/>
    <cellStyle name="Normal 4 4 3 4 5" xfId="7048" xr:uid="{169A6ED1-AF28-4045-B936-96D7BAF9625C}"/>
    <cellStyle name="Normal 4 4 3 4 5 2" xfId="17428" xr:uid="{55477A33-839D-48A0-B2A9-85A0FB0C2238}"/>
    <cellStyle name="Normal 4 4 3 4 6" xfId="9881" xr:uid="{196C6DFC-AC44-49BA-89EA-E03915D11B78}"/>
    <cellStyle name="Normal 4 4 3 4 6 2" xfId="20261" xr:uid="{5DFA6B1E-FEC9-426B-83FA-6CDD2B651B13}"/>
    <cellStyle name="Normal 4 4 3 4 7" xfId="24156" xr:uid="{679951C8-21CD-4A49-8DEB-8C20A8418E6C}"/>
    <cellStyle name="Normal 4 4 3 4 8" xfId="13245" xr:uid="{BFC39E2A-444A-4AC8-87C8-4CEB439C1644}"/>
    <cellStyle name="Normal 4 4 3 5" xfId="3355" xr:uid="{00000000-0005-0000-0000-00003F060000}"/>
    <cellStyle name="Normal 4 4 3 5 2" xfId="4536" xr:uid="{8A1DAF0E-EF1C-4E08-A67F-6C06BB375A4D}"/>
    <cellStyle name="Normal 4 4 3 5 2 2" xfId="9308" xr:uid="{CAD5FF71-949E-40AB-9FA0-088DF4BD839F}"/>
    <cellStyle name="Normal 4 4 3 5 2 2 2" xfId="29285" xr:uid="{04BB506C-2A71-4BFD-9845-6C9AA9AF36AB}"/>
    <cellStyle name="Normal 4 4 3 5 2 2 3" xfId="19688" xr:uid="{1F201D51-087C-4219-9FA9-38A39C07136D}"/>
    <cellStyle name="Normal 4 4 3 5 2 3" xfId="12141" xr:uid="{99908F6F-0D6F-4271-9A75-E206ECA258FF}"/>
    <cellStyle name="Normal 4 4 3 5 2 3 2" xfId="22521" xr:uid="{CB2EB327-0AD0-446F-9664-EBA463D847E2}"/>
    <cellStyle name="Normal 4 4 3 5 2 4" xfId="25265" xr:uid="{59F5CA62-8120-4F2C-82A0-5045539D4C2C}"/>
    <cellStyle name="Normal 4 4 3 5 2 5" xfId="16855" xr:uid="{A7B407D5-A51A-41A0-9711-DBE7947E463E}"/>
    <cellStyle name="Normal 4 4 3 5 3" xfId="6413" xr:uid="{CB4A76D2-9AF0-432D-8C48-8A7BB9C8B18C}"/>
    <cellStyle name="Normal 4 4 3 5 3 2" xfId="27156" xr:uid="{0269E9CC-6336-44C0-9176-1025DBB3DCDF}"/>
    <cellStyle name="Normal 4 4 3 5 3 3" xfId="15982" xr:uid="{93FFE143-70C4-48D4-B0A9-0885E9789A11}"/>
    <cellStyle name="Normal 4 4 3 5 4" xfId="8435" xr:uid="{C59EB907-09EE-4AF8-9019-C46D350EC7AB}"/>
    <cellStyle name="Normal 4 4 3 5 4 2" xfId="18815" xr:uid="{6EC7306D-7F0A-4B8B-A8F4-A2A7C560959F}"/>
    <cellStyle name="Normal 4 4 3 5 5" xfId="11268" xr:uid="{BD58CF5E-C3B1-4856-902E-79D56DF7931B}"/>
    <cellStyle name="Normal 4 4 3 5 5 2" xfId="21648" xr:uid="{CE9BBF40-A647-4A2F-8447-89D4B662BB27}"/>
    <cellStyle name="Normal 4 4 3 5 6" xfId="23882" xr:uid="{A113E34D-D55D-4C94-B3BC-F05EF30CC8D4}"/>
    <cellStyle name="Normal 4 4 3 5 7" xfId="13916" xr:uid="{22523A95-0F8B-4172-A2CD-B835B020C780}"/>
    <cellStyle name="Normal 4 4 3 6" xfId="2937" xr:uid="{00000000-0005-0000-0000-000040060000}"/>
    <cellStyle name="Normal 4 4 3 6 2" xfId="6117" xr:uid="{DAC4F8C5-D0B8-4672-83B5-E618AEE1E164}"/>
    <cellStyle name="Normal 4 4 3 6 2 2" xfId="26026" xr:uid="{43F22F43-3278-459A-86F1-BF6E3EF45ED3}"/>
    <cellStyle name="Normal 4 4 3 6 2 3" xfId="15595" xr:uid="{4A0DFF66-2F17-4F1E-85EE-1F4F98DB0015}"/>
    <cellStyle name="Normal 4 4 3 6 3" xfId="8048" xr:uid="{94716FC5-8F13-4058-8889-0545E749DA1E}"/>
    <cellStyle name="Normal 4 4 3 6 3 2" xfId="18428" xr:uid="{F8B88A64-3EF7-435B-A3AD-B277C67767EB}"/>
    <cellStyle name="Normal 4 4 3 6 4" xfId="10881" xr:uid="{C89B3736-DD14-48BD-9BEE-2E04D4FFF3F3}"/>
    <cellStyle name="Normal 4 4 3 6 4 2" xfId="21261" xr:uid="{DB4FBF38-5967-4781-80B6-28D8D153C6A8}"/>
    <cellStyle name="Normal 4 4 3 6 5" xfId="25210" xr:uid="{8363F849-2C9F-40E3-ADF2-CEAC733F65BD}"/>
    <cellStyle name="Normal 4 4 3 6 6" xfId="13456" xr:uid="{B2CBB650-F62F-4F3D-9ED1-D997039E7260}"/>
    <cellStyle name="Normal 4 4 3 7" xfId="2473" xr:uid="{00000000-0005-0000-0000-000041060000}"/>
    <cellStyle name="Normal 4 4 3 7 2" xfId="5761" xr:uid="{04F4AD66-B574-4C00-A1F1-8D40955AE931}"/>
    <cellStyle name="Normal 4 4 3 7 2 2" xfId="27724" xr:uid="{05E38D40-B47F-4473-95C7-E575DD5E21BF}"/>
    <cellStyle name="Normal 4 4 3 7 2 3" xfId="15145" xr:uid="{E55ACBE3-7A92-459B-BB2E-4901B83E95AC}"/>
    <cellStyle name="Normal 4 4 3 7 3" xfId="7598" xr:uid="{C573B88B-0CEC-432B-9DC8-08DC4E6E5C0A}"/>
    <cellStyle name="Normal 4 4 3 7 3 2" xfId="17978" xr:uid="{2302D6E8-5E33-4D96-A441-5E5C58D74428}"/>
    <cellStyle name="Normal 4 4 3 7 4" xfId="10431" xr:uid="{221AB999-3A8B-4ACE-BD55-0D81C441226A}"/>
    <cellStyle name="Normal 4 4 3 7 4 2" xfId="20811" xr:uid="{5D18B6B0-C345-43D1-ACE3-D4A698FC58C5}"/>
    <cellStyle name="Normal 4 4 3 7 5" xfId="25515" xr:uid="{5D7CF3EF-018B-418A-9426-0D93F1C34BEF}"/>
    <cellStyle name="Normal 4 4 3 7 6" xfId="12861" xr:uid="{95CACAF6-1DCB-4CE2-8C6F-C5861D75F36F}"/>
    <cellStyle name="Normal 4 4 3 8" xfId="2227" xr:uid="{00000000-0005-0000-0000-000030060000}"/>
    <cellStyle name="Normal 4 4 3 8 2" xfId="7354" xr:uid="{6A905C87-9A3B-4A07-AB8A-4890593BF642}"/>
    <cellStyle name="Normal 4 4 3 8 2 2" xfId="17734" xr:uid="{543C0C35-BFED-4A8C-A94F-D63E5B9AE1FA}"/>
    <cellStyle name="Normal 4 4 3 8 3" xfId="10187" xr:uid="{7C8E4474-2D02-499F-823F-221C6F1866F6}"/>
    <cellStyle name="Normal 4 4 3 8 3 2" xfId="20567" xr:uid="{4F0ADA6F-04D7-4078-B371-BEF3B5039476}"/>
    <cellStyle name="Normal 4 4 3 8 4" xfId="25375" xr:uid="{5C1437F5-D43E-4C9A-B2CD-ED81A8DDE73B}"/>
    <cellStyle name="Normal 4 4 3 8 5" xfId="14901" xr:uid="{78FD2DB4-8E45-4A7F-8A47-5460CDF24FEC}"/>
    <cellStyle name="Normal 4 4 3 9" xfId="3987" xr:uid="{E3EF4A25-2BD2-4977-A5C2-BF07C1113585}"/>
    <cellStyle name="Normal 4 4 3 9 2" xfId="8811" xr:uid="{E3390F32-FEB1-4383-9E9C-3691EC5FFFA9}"/>
    <cellStyle name="Normal 4 4 3 9 2 2" xfId="19191" xr:uid="{9CAA230E-3855-44C1-A67D-E17285B6D908}"/>
    <cellStyle name="Normal 4 4 3 9 3" xfId="11644" xr:uid="{3F163151-6B58-42FF-9191-F2DC3A72ECB1}"/>
    <cellStyle name="Normal 4 4 3 9 3 2" xfId="22024" xr:uid="{800E4C39-AC10-43D6-B521-0C64FFA290AB}"/>
    <cellStyle name="Normal 4 4 3 9 4" xfId="16358" xr:uid="{DCC940C9-7269-4FEE-9495-8A70DA8BD9C5}"/>
    <cellStyle name="Normal 4 4 4" xfId="996" xr:uid="{00000000-0005-0000-0000-000096050000}"/>
    <cellStyle name="Normal 4 4 4 10" xfId="7049" xr:uid="{C7EDBE78-CBBC-4E77-85E1-B0EA1E404434}"/>
    <cellStyle name="Normal 4 4 4 10 2" xfId="17429" xr:uid="{C4658174-9C40-49D0-932A-153629210D9C}"/>
    <cellStyle name="Normal 4 4 4 11" xfId="9882" xr:uid="{0D7AAE92-58E4-4069-BAAD-BB4CDE465704}"/>
    <cellStyle name="Normal 4 4 4 11 2" xfId="20262" xr:uid="{FE144F4F-1237-49AD-979F-2F30ED9D0743}"/>
    <cellStyle name="Normal 4 4 4 12" xfId="24623" xr:uid="{D6B99D32-8AA4-4D90-8DBD-F965311751D9}"/>
    <cellStyle name="Normal 4 4 4 13" xfId="12439" xr:uid="{FDD600BA-CCB6-4777-8D78-6A0CFC90510C}"/>
    <cellStyle name="Normal 4 4 4 2" xfId="997" xr:uid="{00000000-0005-0000-0000-000097050000}"/>
    <cellStyle name="Normal 4 4 4 2 10" xfId="9883" xr:uid="{C2544300-9B7C-4D63-A209-433FAFF2B1BB}"/>
    <cellStyle name="Normal 4 4 4 2 10 2" xfId="20263" xr:uid="{454D89D9-088E-4D7B-A9A4-004194F8E69A}"/>
    <cellStyle name="Normal 4 4 4 2 11" xfId="25243" xr:uid="{755DBE33-9620-456B-8558-6BA420681A39}"/>
    <cellStyle name="Normal 4 4 4 2 12" xfId="12601" xr:uid="{317D7DEB-5229-49CD-A413-E09E43704806}"/>
    <cellStyle name="Normal 4 4 4 2 2" xfId="998" xr:uid="{00000000-0005-0000-0000-000098050000}"/>
    <cellStyle name="Normal 4 4 4 2 2 2" xfId="3357" xr:uid="{00000000-0005-0000-0000-000045060000}"/>
    <cellStyle name="Normal 4 4 4 2 2 2 2" xfId="6415" xr:uid="{03875090-6E5F-44DD-833A-6C80608078B2}"/>
    <cellStyle name="Normal 4 4 4 2 2 2 2 2" xfId="27414" xr:uid="{2A107DA5-8E44-4520-B9A3-0C79CB3B4BE1}"/>
    <cellStyle name="Normal 4 4 4 2 2 2 2 3" xfId="28107" xr:uid="{766FF5AA-D9D0-4267-A2D6-2B413820192A}"/>
    <cellStyle name="Normal 4 4 4 2 2 2 2 4" xfId="15984" xr:uid="{3EDEC9DC-1BAD-43F4-95DB-A66C7D3F005A}"/>
    <cellStyle name="Normal 4 4 4 2 2 2 3" xfId="8437" xr:uid="{81DEBED4-72AF-42F8-A26D-222CBED8B206}"/>
    <cellStyle name="Normal 4 4 4 2 2 2 3 2" xfId="28912" xr:uid="{59046FA9-E20D-42FC-8A8F-E4227D0ADEC5}"/>
    <cellStyle name="Normal 4 4 4 2 2 2 3 3" xfId="18817" xr:uid="{327CDD8B-9457-4377-A186-8ED1745D4513}"/>
    <cellStyle name="Normal 4 4 4 2 2 2 4" xfId="11270" xr:uid="{51CFC370-F3A0-464B-98B4-EBB03C9F9D6C}"/>
    <cellStyle name="Normal 4 4 4 2 2 2 4 2" xfId="21650" xr:uid="{FCEE6F84-EA65-4CF2-B6F6-CDBB8409B79D}"/>
    <cellStyle name="Normal 4 4 4 2 2 2 5" xfId="23969" xr:uid="{6579C9DC-357E-4683-808E-C8719EB303A7}"/>
    <cellStyle name="Normal 4 4 4 2 2 2 6" xfId="13918" xr:uid="{04038268-992C-4F4A-A232-EF235BA526B4}"/>
    <cellStyle name="Normal 4 4 4 2 2 3" xfId="4344" xr:uid="{0B3F94E3-2FFB-4B2E-B348-19C8D38C1109}"/>
    <cellStyle name="Normal 4 4 4 2 2 3 2" xfId="9116" xr:uid="{C51B5BA3-1795-46B3-93DC-6466DFA19D6F}"/>
    <cellStyle name="Normal 4 4 4 2 2 3 2 2" xfId="29159" xr:uid="{0BA37C82-7F31-4B7E-95E8-2EEA5A3621B4}"/>
    <cellStyle name="Normal 4 4 4 2 2 3 2 3" xfId="19496" xr:uid="{2B7C2475-5837-421D-B8D8-C0AD4F400F54}"/>
    <cellStyle name="Normal 4 4 4 2 2 3 3" xfId="11949" xr:uid="{5EF607E3-F114-438E-A977-013EA6F4F8B6}"/>
    <cellStyle name="Normal 4 4 4 2 2 3 3 2" xfId="22329" xr:uid="{DE1E38F4-A7EB-4AAD-AA00-235D4C03562C}"/>
    <cellStyle name="Normal 4 4 4 2 2 3 4" xfId="23004" xr:uid="{3EB73B3C-11A5-4348-8660-1BFC5438E94E}"/>
    <cellStyle name="Normal 4 4 4 2 2 3 5" xfId="16663" xr:uid="{3AB601D0-759A-4D76-A956-E79F8EEBE6AD}"/>
    <cellStyle name="Normal 4 4 4 2 2 4" xfId="5300" xr:uid="{B6F40529-B4B1-4694-A218-89E1C16032D1}"/>
    <cellStyle name="Normal 4 4 4 2 2 4 2" xfId="26236" xr:uid="{28A02B0F-598D-41B6-8F44-B963E986971B}"/>
    <cellStyle name="Normal 4 4 4 2 2 4 3" xfId="14598" xr:uid="{003158B8-DD79-470F-9493-4A5824D92015}"/>
    <cellStyle name="Normal 4 4 4 2 2 5" xfId="7051" xr:uid="{813813DB-D9EA-4254-98F7-FF76AA85D24F}"/>
    <cellStyle name="Normal 4 4 4 2 2 5 2" xfId="17431" xr:uid="{4E2E89F7-34E3-43A6-A6DB-9EC0660C511E}"/>
    <cellStyle name="Normal 4 4 4 2 2 6" xfId="9884" xr:uid="{D37245F8-80AD-4059-8292-4C422DCA8EF6}"/>
    <cellStyle name="Normal 4 4 4 2 2 6 2" xfId="20264" xr:uid="{DF08AAFB-E7E5-497E-9BC1-7D22BF52ED72}"/>
    <cellStyle name="Normal 4 4 4 2 2 7" xfId="22691" xr:uid="{698C1711-3145-47CF-B9B8-41766CD035E6}"/>
    <cellStyle name="Normal 4 4 4 2 2 8" xfId="13249" xr:uid="{F7631C25-4395-4C75-9604-187F6D7A00F4}"/>
    <cellStyle name="Normal 4 4 4 2 3" xfId="3358" xr:uid="{00000000-0005-0000-0000-000046060000}"/>
    <cellStyle name="Normal 4 4 4 2 3 2" xfId="4537" xr:uid="{6C592024-E6C0-4BA9-A6C4-3A387FCA3D0F}"/>
    <cellStyle name="Normal 4 4 4 2 3 2 2" xfId="9309" xr:uid="{C6C96E63-FAE4-4FA8-8BCE-9E3954748629}"/>
    <cellStyle name="Normal 4 4 4 2 3 2 2 2" xfId="29286" xr:uid="{722FD663-4CC9-481F-9761-D61B64D26F4F}"/>
    <cellStyle name="Normal 4 4 4 2 3 2 2 3" xfId="19689" xr:uid="{A797533B-0B78-43A6-BB75-FE0103340D18}"/>
    <cellStyle name="Normal 4 4 4 2 3 2 3" xfId="12142" xr:uid="{83EF80AA-773B-4C80-AD96-03CE0E217BA2}"/>
    <cellStyle name="Normal 4 4 4 2 3 2 3 2" xfId="22522" xr:uid="{843DC306-8A7A-44D2-B7D0-6F75C703E697}"/>
    <cellStyle name="Normal 4 4 4 2 3 2 4" xfId="25028" xr:uid="{E337B512-1A3F-4BE0-A402-BE5A32D9B531}"/>
    <cellStyle name="Normal 4 4 4 2 3 2 5" xfId="16856" xr:uid="{F0C4DF11-AE9A-4EA8-AA94-AE2F06721B06}"/>
    <cellStyle name="Normal 4 4 4 2 3 3" xfId="6416" xr:uid="{6AA0058B-163A-43B1-BF97-8F9AB6566545}"/>
    <cellStyle name="Normal 4 4 4 2 3 3 2" xfId="28459" xr:uid="{8BCAE36E-3244-4F56-A696-61B2998E5499}"/>
    <cellStyle name="Normal 4 4 4 2 3 3 3" xfId="15985" xr:uid="{6AC2A3E9-7F45-4EF9-8304-D1EB3F06F742}"/>
    <cellStyle name="Normal 4 4 4 2 3 4" xfId="8438" xr:uid="{05322411-0D9D-457F-8699-F75A702D7B11}"/>
    <cellStyle name="Normal 4 4 4 2 3 4 2" xfId="18818" xr:uid="{297C8E3D-ADA5-4FF7-BE81-5DCE5B75A70E}"/>
    <cellStyle name="Normal 4 4 4 2 3 5" xfId="11271" xr:uid="{9446F13C-0682-450A-8B07-2F76361B7A4E}"/>
    <cellStyle name="Normal 4 4 4 2 3 5 2" xfId="21651" xr:uid="{B7020106-92DF-4608-AEC6-11E2C53A6FD3}"/>
    <cellStyle name="Normal 4 4 4 2 3 6" xfId="23113" xr:uid="{F6400042-C5B9-4CD0-BBAD-F179BC62A198}"/>
    <cellStyle name="Normal 4 4 4 2 3 7" xfId="13919" xr:uid="{7A6FAA70-C76F-4F6E-848A-AA747600E6E3}"/>
    <cellStyle name="Normal 4 4 4 2 4" xfId="3356" xr:uid="{00000000-0005-0000-0000-000047060000}"/>
    <cellStyle name="Normal 4 4 4 2 4 2" xfId="6414" xr:uid="{23355853-80A7-4A78-A41B-E45AA896A13D}"/>
    <cellStyle name="Normal 4 4 4 2 4 2 2" xfId="28112" xr:uid="{F127CEAD-9991-4F39-B678-176E526676D4}"/>
    <cellStyle name="Normal 4 4 4 2 4 2 3" xfId="15983" xr:uid="{FAF76BCB-D658-4156-9F72-9A8697882695}"/>
    <cellStyle name="Normal 4 4 4 2 4 3" xfId="8436" xr:uid="{7B236C5C-734C-4965-B2CE-BDBF780D9809}"/>
    <cellStyle name="Normal 4 4 4 2 4 3 2" xfId="18816" xr:uid="{D95EB734-FD68-4B4B-B266-2EC15198E1D9}"/>
    <cellStyle name="Normal 4 4 4 2 4 4" xfId="11269" xr:uid="{30724C10-8100-409A-B817-4823F50D671E}"/>
    <cellStyle name="Normal 4 4 4 2 4 4 2" xfId="21649" xr:uid="{B65EB3B9-7E98-40E8-BC01-369943033362}"/>
    <cellStyle name="Normal 4 4 4 2 4 5" xfId="23003" xr:uid="{FEA1E906-64FF-477F-9484-405B5D1B794A}"/>
    <cellStyle name="Normal 4 4 4 2 4 6" xfId="13917" xr:uid="{9482425E-F774-44A7-B2ED-6B6EE1893FB1}"/>
    <cellStyle name="Normal 4 4 4 2 5" xfId="2616" xr:uid="{00000000-0005-0000-0000-000048060000}"/>
    <cellStyle name="Normal 4 4 4 2 5 2" xfId="5878" xr:uid="{33825492-25B5-435A-917F-DF36DD52F69F}"/>
    <cellStyle name="Normal 4 4 4 2 5 2 2" xfId="28646" xr:uid="{12A95FD4-41F3-4CB7-932A-F8854F50C05D}"/>
    <cellStyle name="Normal 4 4 4 2 5 2 3" xfId="15288" xr:uid="{AFC81E78-B694-4FF6-B936-15FE27118288}"/>
    <cellStyle name="Normal 4 4 4 2 5 3" xfId="7741" xr:uid="{35232396-C4CC-4A08-9C67-964A44A0B0F5}"/>
    <cellStyle name="Normal 4 4 4 2 5 3 2" xfId="18121" xr:uid="{B6CE81D5-60BE-4F7A-9E73-E26308BEA637}"/>
    <cellStyle name="Normal 4 4 4 2 5 4" xfId="10574" xr:uid="{1B794C2B-1150-434B-85D5-01106D15398A}"/>
    <cellStyle name="Normal 4 4 4 2 5 4 2" xfId="20954" xr:uid="{A478C077-071A-46C1-9A5D-904B27385D3D}"/>
    <cellStyle name="Normal 4 4 4 2 5 5" xfId="23192" xr:uid="{8BEBB367-103D-4B1A-8995-B086E2583F9D}"/>
    <cellStyle name="Normal 4 4 4 2 5 6" xfId="13004" xr:uid="{A60375D1-5A3A-4503-B222-2600E2ADFD57}"/>
    <cellStyle name="Normal 4 4 4 2 6" xfId="2367" xr:uid="{00000000-0005-0000-0000-000043060000}"/>
    <cellStyle name="Normal 4 4 4 2 6 2" xfId="7494" xr:uid="{8808D859-AFD6-4F47-BF56-55B490B67563}"/>
    <cellStyle name="Normal 4 4 4 2 6 2 2" xfId="17874" xr:uid="{EFD93F5E-27EE-4326-B314-D61FA627E15F}"/>
    <cellStyle name="Normal 4 4 4 2 6 3" xfId="10327" xr:uid="{59ADA348-4017-4F47-AF30-6D76FA1F83F0}"/>
    <cellStyle name="Normal 4 4 4 2 6 3 2" xfId="20707" xr:uid="{F5854A93-6CCD-4D0A-9D7E-F813AC8B912E}"/>
    <cellStyle name="Normal 4 4 4 2 6 4" xfId="24316" xr:uid="{2C2BA283-8368-40A7-A7D6-1DF17894BA38}"/>
    <cellStyle name="Normal 4 4 4 2 6 5" xfId="15041" xr:uid="{FF33693C-B094-4380-95E9-3BEBAB21CEB7}"/>
    <cellStyle name="Normal 4 4 4 2 7" xfId="3902" xr:uid="{3CF4A500-B3E0-4AE2-981C-1CFFF06BCB70}"/>
    <cellStyle name="Normal 4 4 4 2 7 2" xfId="8734" xr:uid="{84D55116-D32B-4F3F-A3B2-025EAF3A323B}"/>
    <cellStyle name="Normal 4 4 4 2 7 2 2" xfId="19114" xr:uid="{CF8D7CE0-0912-4DBC-8FF5-7FFB36BF357D}"/>
    <cellStyle name="Normal 4 4 4 2 7 3" xfId="11567" xr:uid="{8AACB377-32CA-47EB-BE8A-762FBFB8EA64}"/>
    <cellStyle name="Normal 4 4 4 2 7 3 2" xfId="21947" xr:uid="{9075AC60-42C0-4533-B8A0-D752A7D07D1D}"/>
    <cellStyle name="Normal 4 4 4 2 7 4" xfId="16281" xr:uid="{95389B44-4309-4BC8-8D3C-A340EBF746B7}"/>
    <cellStyle name="Normal 4 4 4 2 8" xfId="5299" xr:uid="{1341A64F-6777-4FF1-9766-E908731CD750}"/>
    <cellStyle name="Normal 4 4 4 2 8 2" xfId="14597" xr:uid="{3D161FB4-19CB-4C08-B57D-D32DCEE28B32}"/>
    <cellStyle name="Normal 4 4 4 2 9" xfId="7050" xr:uid="{0093FB22-402C-4E22-BBED-493F2DDF5C82}"/>
    <cellStyle name="Normal 4 4 4 2 9 2" xfId="17430" xr:uid="{A0BC1E9E-0F8E-459B-AA01-3A63550230D3}"/>
    <cellStyle name="Normal 4 4 4 3" xfId="999" xr:uid="{00000000-0005-0000-0000-000099050000}"/>
    <cellStyle name="Normal 4 4 4 3 2" xfId="3359" xr:uid="{00000000-0005-0000-0000-00004A060000}"/>
    <cellStyle name="Normal 4 4 4 3 2 2" xfId="6417" xr:uid="{EF36B197-7777-4FDF-AEA2-8F5B89E9B752}"/>
    <cellStyle name="Normal 4 4 4 3 2 2 2" xfId="24357" xr:uid="{3070BF9F-455E-4C20-BB12-28F81AE11C96}"/>
    <cellStyle name="Normal 4 4 4 3 2 2 3" xfId="27505" xr:uid="{FDAED2D3-C308-4D07-8CB8-832ABFE1FFAA}"/>
    <cellStyle name="Normal 4 4 4 3 2 2 4" xfId="15986" xr:uid="{18C9191D-C427-4466-9D49-FA8BB378B91F}"/>
    <cellStyle name="Normal 4 4 4 3 2 3" xfId="8439" xr:uid="{9A5E3006-8ED1-4BA3-B888-ACF2AFE02C90}"/>
    <cellStyle name="Normal 4 4 4 3 2 3 2" xfId="28913" xr:uid="{D289254B-F133-4E78-81C9-4FE6B12FEEAD}"/>
    <cellStyle name="Normal 4 4 4 3 2 3 3" xfId="18819" xr:uid="{6E427F0D-995F-4EFD-AA7C-868FC2D13D79}"/>
    <cellStyle name="Normal 4 4 4 3 2 4" xfId="11272" xr:uid="{C959BA1D-45C3-4CBE-95EC-63870B9EAEE3}"/>
    <cellStyle name="Normal 4 4 4 3 2 4 2" xfId="21652" xr:uid="{68C168EE-973D-4DD6-B0ED-252385BB05DE}"/>
    <cellStyle name="Normal 4 4 4 3 2 5" xfId="24084" xr:uid="{648B5734-43DF-47B8-94AB-7B939DF0D284}"/>
    <cellStyle name="Normal 4 4 4 3 2 6" xfId="13920" xr:uid="{BCFA1EE3-744B-495B-892C-6BC66199C631}"/>
    <cellStyle name="Normal 4 4 4 3 3" xfId="2789" xr:uid="{00000000-0005-0000-0000-00004B060000}"/>
    <cellStyle name="Normal 4 4 4 3 3 2" xfId="6007" xr:uid="{95E61078-FB29-4C07-B9E5-FDA436C0E0C6}"/>
    <cellStyle name="Normal 4 4 4 3 3 2 2" xfId="26584" xr:uid="{2C82A59E-33E1-4421-A1FC-2EBE935B4ED8}"/>
    <cellStyle name="Normal 4 4 4 3 3 2 3" xfId="15460" xr:uid="{238BF7DF-13F3-46F9-9D9F-73CA532FC1DA}"/>
    <cellStyle name="Normal 4 4 4 3 3 3" xfId="7913" xr:uid="{0A713D77-728E-4A0A-B24A-81E84B27D68C}"/>
    <cellStyle name="Normal 4 4 4 3 3 3 2" xfId="18293" xr:uid="{6F660398-876E-4C90-A8BF-E7FF7BB518D4}"/>
    <cellStyle name="Normal 4 4 4 3 3 4" xfId="10746" xr:uid="{9590D4EC-AB45-469F-9D72-29B273297575}"/>
    <cellStyle name="Normal 4 4 4 3 3 4 2" xfId="21126" xr:uid="{D48D81C7-E343-4E2E-9532-C38DE0581C14}"/>
    <cellStyle name="Normal 4 4 4 3 3 5" xfId="24408" xr:uid="{C51E5AEC-B189-445D-A2C7-0E691DE2A0E4}"/>
    <cellStyle name="Normal 4 4 4 3 3 6" xfId="13248" xr:uid="{334BB120-5E5A-4C8B-AE73-AAF022AD44AE}"/>
    <cellStyle name="Normal 4 4 4 3 4" xfId="4195" xr:uid="{F1121B20-CEB1-41F1-BA26-3F0D5DDF91BF}"/>
    <cellStyle name="Normal 4 4 4 3 4 2" xfId="8967" xr:uid="{33353A15-1115-4ECC-9A78-82C9DEA231AE}"/>
    <cellStyle name="Normal 4 4 4 3 4 2 2" xfId="29051" xr:uid="{58F58315-0D2F-4E36-8DE9-E69163B7E633}"/>
    <cellStyle name="Normal 4 4 4 3 4 2 3" xfId="19347" xr:uid="{08C5529B-46A8-4265-AF4B-73ACC32FFD23}"/>
    <cellStyle name="Normal 4 4 4 3 4 3" xfId="11800" xr:uid="{2D458C5F-5EEE-419C-9490-F08D1F28FF2E}"/>
    <cellStyle name="Normal 4 4 4 3 4 3 2" xfId="22180" xr:uid="{13DA5644-7E85-4460-BE72-9AF8C8A93061}"/>
    <cellStyle name="Normal 4 4 4 3 4 4" xfId="22718" xr:uid="{1E103680-36F1-4460-8DE2-BCEAE104A888}"/>
    <cellStyle name="Normal 4 4 4 3 4 5" xfId="16514" xr:uid="{B32F69D1-5E44-4D9A-A7DA-11119775A014}"/>
    <cellStyle name="Normal 4 4 4 3 5" xfId="5301" xr:uid="{26D8D285-4BD4-42C3-814B-D5E76D472217}"/>
    <cellStyle name="Normal 4 4 4 3 5 2" xfId="28582" xr:uid="{FD7291A3-5A85-446F-AAA8-EADA62D85BD7}"/>
    <cellStyle name="Normal 4 4 4 3 5 3" xfId="14599" xr:uid="{8BCF75F2-EFBF-464C-820C-50E2DDF40C47}"/>
    <cellStyle name="Normal 4 4 4 3 6" xfId="7052" xr:uid="{F9A011E1-01BB-41C3-93B9-100A91510B54}"/>
    <cellStyle name="Normal 4 4 4 3 6 2" xfId="17432" xr:uid="{1A2FCC99-9A97-403C-971D-8D906980A398}"/>
    <cellStyle name="Normal 4 4 4 3 7" xfId="9885" xr:uid="{33CBCAA6-CE80-4B7E-A27B-E5A0EF03059A}"/>
    <cellStyle name="Normal 4 4 4 3 7 2" xfId="20265" xr:uid="{B739B518-4225-4A2D-A54D-1F1F17AB9887}"/>
    <cellStyle name="Normal 4 4 4 3 8" xfId="24763" xr:uid="{CE7969E2-243A-4991-BF98-03934FF15AF2}"/>
    <cellStyle name="Normal 4 4 4 3 9" xfId="12759" xr:uid="{9BB78BC4-A0D4-45A9-B779-47B542FC8BDE}"/>
    <cellStyle name="Normal 4 4 4 4" xfId="1000" xr:uid="{00000000-0005-0000-0000-00009A050000}"/>
    <cellStyle name="Normal 4 4 4 4 2" xfId="4538" xr:uid="{40DC97A7-EFEC-4AFF-8A63-2DE337282EEB}"/>
    <cellStyle name="Normal 4 4 4 4 2 2" xfId="9310" xr:uid="{0494D8E1-F902-4156-BE81-8D8B6E4D57C7}"/>
    <cellStyle name="Normal 4 4 4 4 2 2 2" xfId="29287" xr:uid="{4E8DAD54-7AA9-4797-9C24-9A650D8CB110}"/>
    <cellStyle name="Normal 4 4 4 4 2 2 3" xfId="19690" xr:uid="{D2B72895-373F-472F-AA24-DFC2EFC23C45}"/>
    <cellStyle name="Normal 4 4 4 4 2 3" xfId="12143" xr:uid="{4FC85916-88D8-4513-8180-248E7D47A6A5}"/>
    <cellStyle name="Normal 4 4 4 4 2 3 2" xfId="22523" xr:uid="{F04625F9-D5CC-4A3C-88D0-AA3C4FB2FA89}"/>
    <cellStyle name="Normal 4 4 4 4 2 4" xfId="25001" xr:uid="{13C1ABF9-9831-400B-8E57-98B05C393A51}"/>
    <cellStyle name="Normal 4 4 4 4 2 5" xfId="16857" xr:uid="{93A21151-956D-4EAD-A21D-18CBE156C7FD}"/>
    <cellStyle name="Normal 4 4 4 4 3" xfId="5302" xr:uid="{B1C309C8-6158-462A-BC6A-39E1933C118C}"/>
    <cellStyle name="Normal 4 4 4 4 3 2" xfId="27252" xr:uid="{6833989B-6348-47FF-818F-5372255DABFF}"/>
    <cellStyle name="Normal 4 4 4 4 3 3" xfId="14600" xr:uid="{6A2FA2C5-145A-4A4D-A081-0C65923EA226}"/>
    <cellStyle name="Normal 4 4 4 4 4" xfId="7053" xr:uid="{5E8FAC5F-71C8-4B72-BBAF-40664B6F0139}"/>
    <cellStyle name="Normal 4 4 4 4 4 2" xfId="17433" xr:uid="{5956EB13-1F99-4810-AA12-F694AFF457BC}"/>
    <cellStyle name="Normal 4 4 4 4 5" xfId="9886" xr:uid="{5FEA5465-80B1-4F65-81A4-A0D8F4AE1FFD}"/>
    <cellStyle name="Normal 4 4 4 4 5 2" xfId="20266" xr:uid="{77EEE273-1844-4963-886E-62ADB1BE98B3}"/>
    <cellStyle name="Normal 4 4 4 4 6" xfId="24313" xr:uid="{EF200C13-1907-4CFE-876F-33E195346D9F}"/>
    <cellStyle name="Normal 4 4 4 4 7" xfId="13921" xr:uid="{5D0D793A-53DE-4DF1-8764-15253F1951D4}"/>
    <cellStyle name="Normal 4 4 4 5" xfId="2938" xr:uid="{00000000-0005-0000-0000-00004D060000}"/>
    <cellStyle name="Normal 4 4 4 5 2" xfId="6118" xr:uid="{F66C619A-2CAC-410A-9256-818C85270A5E}"/>
    <cellStyle name="Normal 4 4 4 5 2 2" xfId="23907" xr:uid="{ECE91F37-C94C-4C62-B4F6-71DC1DC279E9}"/>
    <cellStyle name="Normal 4 4 4 5 2 3" xfId="26447" xr:uid="{CDB1F90C-B5A8-448C-B98A-27F3C5A43FF9}"/>
    <cellStyle name="Normal 4 4 4 5 2 4" xfId="15596" xr:uid="{1403C9B5-01B1-4946-86B2-6DED425ABC8F}"/>
    <cellStyle name="Normal 4 4 4 5 3" xfId="8049" xr:uid="{970FAA52-611A-4954-853F-D0ED3EE406BD}"/>
    <cellStyle name="Normal 4 4 4 5 3 2" xfId="28754" xr:uid="{1A902706-A498-4277-9E62-C751294506B3}"/>
    <cellStyle name="Normal 4 4 4 5 3 3" xfId="18429" xr:uid="{789A6F01-BDCB-49E4-8410-AA4F139DDE1E}"/>
    <cellStyle name="Normal 4 4 4 5 4" xfId="10882" xr:uid="{7B73EF1F-0DF8-4C67-9A50-E91B64C2867C}"/>
    <cellStyle name="Normal 4 4 4 5 4 2" xfId="21262" xr:uid="{FD611D95-78A3-4EE2-9927-46CEFD0025A1}"/>
    <cellStyle name="Normal 4 4 4 5 5" xfId="23993" xr:uid="{1BB774CB-2475-4D4E-ACDF-D608B77C3D12}"/>
    <cellStyle name="Normal 4 4 4 5 6" xfId="13457" xr:uid="{881F866B-C540-4C52-B006-F4F95350F7A5}"/>
    <cellStyle name="Normal 4 4 4 6" xfId="2453" xr:uid="{00000000-0005-0000-0000-00004E060000}"/>
    <cellStyle name="Normal 4 4 4 6 2" xfId="5745" xr:uid="{53A72FD4-2156-487B-9E14-8A5AE2F690C6}"/>
    <cellStyle name="Normal 4 4 4 6 2 2" xfId="26507" xr:uid="{3D30474E-7C03-4D01-95CC-84AE7DAC330D}"/>
    <cellStyle name="Normal 4 4 4 6 2 3" xfId="15125" xr:uid="{9ED9DA40-6B69-4083-AC75-8061A2FA2246}"/>
    <cellStyle name="Normal 4 4 4 6 3" xfId="7578" xr:uid="{CD32499E-F957-46D1-A227-04F7752BF8EB}"/>
    <cellStyle name="Normal 4 4 4 6 3 2" xfId="17958" xr:uid="{5A14481B-CFDC-460B-9FD8-9E0E00EBE5FB}"/>
    <cellStyle name="Normal 4 4 4 6 4" xfId="10411" xr:uid="{42512874-7CC1-4149-908D-506BCD2C29DA}"/>
    <cellStyle name="Normal 4 4 4 6 4 2" xfId="20791" xr:uid="{47521CC3-FF20-4DED-BD47-0781D0D359F5}"/>
    <cellStyle name="Normal 4 4 4 6 5" xfId="25519" xr:uid="{28EFAA7B-5092-4738-B6D0-1E6C65227573}"/>
    <cellStyle name="Normal 4 4 4 6 6" xfId="12841" xr:uid="{4461657B-C7B1-4A5E-88F2-8DD171F38710}"/>
    <cellStyle name="Normal 4 4 4 7" xfId="2207" xr:uid="{00000000-0005-0000-0000-000042060000}"/>
    <cellStyle name="Normal 4 4 4 7 2" xfId="7334" xr:uid="{B38A0759-A4BD-40D7-8CB4-2F5033E2E40F}"/>
    <cellStyle name="Normal 4 4 4 7 2 2" xfId="17714" xr:uid="{ECA286C6-441E-452C-9375-FA7C7E525C61}"/>
    <cellStyle name="Normal 4 4 4 7 3" xfId="10167" xr:uid="{6D7A39DA-7FE7-417A-870F-9781090D11A3}"/>
    <cellStyle name="Normal 4 4 4 7 3 2" xfId="20547" xr:uid="{A4BECFF5-4159-4887-B7F0-434CBC23D0FE}"/>
    <cellStyle name="Normal 4 4 4 7 4" xfId="23397" xr:uid="{485C1E1D-C2FB-48B6-8826-2BB7DFBE3364}"/>
    <cellStyle name="Normal 4 4 4 7 5" xfId="14881" xr:uid="{A6DFB3F5-1D5A-4872-A120-85A7BD096F16}"/>
    <cellStyle name="Normal 4 4 4 8" xfId="3988" xr:uid="{8CD16E0F-DA36-42CE-A34D-ED6AF1FE0895}"/>
    <cellStyle name="Normal 4 4 4 8 2" xfId="8812" xr:uid="{32E12176-7258-4154-A73E-B50821AC7B1A}"/>
    <cellStyle name="Normal 4 4 4 8 2 2" xfId="19192" xr:uid="{58F8214F-97C5-436E-B51A-96BADBE2730D}"/>
    <cellStyle name="Normal 4 4 4 8 3" xfId="11645" xr:uid="{7DEE0DDE-B74F-49B8-BFC0-32E5073415E7}"/>
    <cellStyle name="Normal 4 4 4 8 3 2" xfId="22025" xr:uid="{B885DA79-08FA-4705-AD66-CCDCBB227D49}"/>
    <cellStyle name="Normal 4 4 4 8 4" xfId="16359" xr:uid="{ABFCD0AC-F0DA-4C64-A82C-4EF2D27FFBBE}"/>
    <cellStyle name="Normal 4 4 4 9" xfId="5298" xr:uid="{EF5C3EB4-638F-445E-A79E-41DEB3B50A4C}"/>
    <cellStyle name="Normal 4 4 4 9 2" xfId="14596" xr:uid="{7D3033D7-2B29-4887-9509-AC9C23F1FE5B}"/>
    <cellStyle name="Normal 4 4 5" xfId="1001" xr:uid="{00000000-0005-0000-0000-00009B050000}"/>
    <cellStyle name="Normal 4 4 5 10" xfId="9887" xr:uid="{16F5F45C-D235-49B7-94DE-A3E2C2D06838}"/>
    <cellStyle name="Normal 4 4 5 10 2" xfId="20267" xr:uid="{242E4335-78F5-4F5F-9ABA-CC9C49C6DC96}"/>
    <cellStyle name="Normal 4 4 5 11" xfId="24925" xr:uid="{7998F79C-D3E2-49A1-A95A-98AC8C432774}"/>
    <cellStyle name="Normal 4 4 5 12" xfId="12602" xr:uid="{68B74E87-9871-4A40-87AE-ACC328289E58}"/>
    <cellStyle name="Normal 4 4 5 2" xfId="1002" xr:uid="{00000000-0005-0000-0000-00009C050000}"/>
    <cellStyle name="Normal 4 4 5 2 2" xfId="1003" xr:uid="{00000000-0005-0000-0000-00009D050000}"/>
    <cellStyle name="Normal 4 4 5 2 2 2" xfId="5305" xr:uid="{DD7857A8-D175-4583-AE4A-26DD2B7F5062}"/>
    <cellStyle name="Normal 4 4 5 2 2 2 2" xfId="25701" xr:uid="{88AC2463-1BB3-42E3-9D48-8398256D4AF6}"/>
    <cellStyle name="Normal 4 4 5 2 2 2 3" xfId="26827" xr:uid="{46B3AC03-328A-4440-A341-F5CB77FE611F}"/>
    <cellStyle name="Normal 4 4 5 2 2 2 4" xfId="14603" xr:uid="{E3723172-F2EA-4EFD-BC2F-2C970FA713A4}"/>
    <cellStyle name="Normal 4 4 5 2 2 3" xfId="7056" xr:uid="{DDA45C04-3CFE-4ABA-84CD-152D16D7CC78}"/>
    <cellStyle name="Normal 4 4 5 2 2 3 2" xfId="27633" xr:uid="{BDBB6237-0921-42FE-8629-80819553752C}"/>
    <cellStyle name="Normal 4 4 5 2 2 3 3" xfId="28072" xr:uid="{7C5B4288-D4C8-47CC-B70F-A18C7C11D12F}"/>
    <cellStyle name="Normal 4 4 5 2 2 3 4" xfId="17436" xr:uid="{0AF1FA6A-7CE4-4E51-9CB2-924344A4D2C5}"/>
    <cellStyle name="Normal 4 4 5 2 2 4" xfId="9889" xr:uid="{9093B250-F6EE-4859-9F00-A4653F8B99CD}"/>
    <cellStyle name="Normal 4 4 5 2 2 4 2" xfId="29424" xr:uid="{0CD80B09-EF99-4B7F-AB69-5810AA88D4E4}"/>
    <cellStyle name="Normal 4 4 5 2 2 4 3" xfId="20269" xr:uid="{75EACD12-2681-422C-AC08-3CB872F5B78D}"/>
    <cellStyle name="Normal 4 4 5 2 2 5" xfId="25254" xr:uid="{147C0FE4-3A21-4E94-9914-1B4814A4D8B1}"/>
    <cellStyle name="Normal 4 4 5 2 2 6" xfId="13922" xr:uid="{07E36866-7C18-4DD0-B284-0EF3D8727234}"/>
    <cellStyle name="Normal 4 4 5 2 3" xfId="2790" xr:uid="{00000000-0005-0000-0000-000052060000}"/>
    <cellStyle name="Normal 4 4 5 2 3 2" xfId="6008" xr:uid="{CE7AFD0E-8092-4DA3-80F8-8FA81744DA66}"/>
    <cellStyle name="Normal 4 4 5 2 3 2 2" xfId="27204" xr:uid="{B2E27831-7E3C-49D0-9011-0B7B44A0E7CE}"/>
    <cellStyle name="Normal 4 4 5 2 3 2 3" xfId="15461" xr:uid="{917B7BE5-EDBF-473D-AFC2-BA32433A78DD}"/>
    <cellStyle name="Normal 4 4 5 2 3 3" xfId="7914" xr:uid="{EA3B60D5-C874-427B-8716-9D53F5F4FB6E}"/>
    <cellStyle name="Normal 4 4 5 2 3 3 2" xfId="18294" xr:uid="{B17C187E-B186-4CB5-83C8-40E34B0FA39F}"/>
    <cellStyle name="Normal 4 4 5 2 3 4" xfId="10747" xr:uid="{BDE02073-8405-44C1-BC1B-B051ADC26AA9}"/>
    <cellStyle name="Normal 4 4 5 2 3 4 2" xfId="21127" xr:uid="{F99F29C8-8C7E-4F3E-86C8-704FA96D7231}"/>
    <cellStyle name="Normal 4 4 5 2 3 5" xfId="25479" xr:uid="{A91A1B21-AD46-4711-9B50-CA06B4675BB3}"/>
    <cellStyle name="Normal 4 4 5 2 3 6" xfId="13250" xr:uid="{969C48FF-68B7-4182-A723-66124E589D51}"/>
    <cellStyle name="Normal 4 4 5 2 4" xfId="4196" xr:uid="{99BFB79F-B4CF-4F3B-AAE0-35DF005617EE}"/>
    <cellStyle name="Normal 4 4 5 2 4 2" xfId="8968" xr:uid="{57CE870F-D132-458D-A873-BDB54D8DF4DB}"/>
    <cellStyle name="Normal 4 4 5 2 4 2 2" xfId="29052" xr:uid="{4CF38B8C-6BC1-4C32-B00A-D2DFCB03C3D3}"/>
    <cellStyle name="Normal 4 4 5 2 4 2 3" xfId="19348" xr:uid="{EFDE5DC0-FBAC-409F-A800-8830F172B514}"/>
    <cellStyle name="Normal 4 4 5 2 4 3" xfId="11801" xr:uid="{99DF6630-E4B6-4123-81D2-8F0F5B6EB153}"/>
    <cellStyle name="Normal 4 4 5 2 4 3 2" xfId="22181" xr:uid="{13945A86-9CA3-42D3-9554-8748E71DA122}"/>
    <cellStyle name="Normal 4 4 5 2 4 4" xfId="24716" xr:uid="{45D4E709-B390-40F3-A9F2-4EFA576767BD}"/>
    <cellStyle name="Normal 4 4 5 2 4 5" xfId="16515" xr:uid="{EE3A76F2-C586-4F5F-86EC-2C80C357EE49}"/>
    <cellStyle name="Normal 4 4 5 2 5" xfId="5304" xr:uid="{7D73C64A-02AC-4435-9EEB-01CCDC2B77C3}"/>
    <cellStyle name="Normal 4 4 5 2 5 2" xfId="27878" xr:uid="{AE1F5D17-E54A-4D73-A1CA-3D24092FF178}"/>
    <cellStyle name="Normal 4 4 5 2 5 3" xfId="14602" xr:uid="{3FBA9A7A-34D1-4BE1-AC5D-2344FF63AEBC}"/>
    <cellStyle name="Normal 4 4 5 2 6" xfId="7055" xr:uid="{A37449EC-D562-42CE-A322-BD1E226405CD}"/>
    <cellStyle name="Normal 4 4 5 2 6 2" xfId="17435" xr:uid="{4E6D09B3-DEBE-405E-8E6E-A21E5E93C3EC}"/>
    <cellStyle name="Normal 4 4 5 2 7" xfId="9888" xr:uid="{2829D9F3-BBFF-4808-8252-16EA7EF502D5}"/>
    <cellStyle name="Normal 4 4 5 2 7 2" xfId="20268" xr:uid="{E754C17D-384F-4DDB-B7AC-967A21976FDC}"/>
    <cellStyle name="Normal 4 4 5 2 8" xfId="23289" xr:uid="{40574334-C0E6-4AC8-9B36-A66A8ED60D16}"/>
    <cellStyle name="Normal 4 4 5 2 9" xfId="12760" xr:uid="{F71B41F8-EF3C-4354-A8B2-90D485F75089}"/>
    <cellStyle name="Normal 4 4 5 3" xfId="1004" xr:uid="{00000000-0005-0000-0000-00009E050000}"/>
    <cellStyle name="Normal 4 4 5 3 2" xfId="4539" xr:uid="{2D7A0363-1FAA-4900-BE5D-48C700B5EE01}"/>
    <cellStyle name="Normal 4 4 5 3 2 2" xfId="9311" xr:uid="{69106FA5-8C7B-440D-83A5-AAE9C0C78835}"/>
    <cellStyle name="Normal 4 4 5 3 2 2 2" xfId="29288" xr:uid="{15B04334-15F1-43F6-9C0D-10DCC12795BB}"/>
    <cellStyle name="Normal 4 4 5 3 2 2 3" xfId="19691" xr:uid="{1DF4B71A-C5D4-44B2-A4DB-7A8A1E776D25}"/>
    <cellStyle name="Normal 4 4 5 3 2 3" xfId="12144" xr:uid="{6335F738-FD50-42ED-A853-A2D84AF1A9D0}"/>
    <cellStyle name="Normal 4 4 5 3 2 3 2" xfId="22524" xr:uid="{920126DA-F2B6-43E5-AA97-3404A9EE20D1}"/>
    <cellStyle name="Normal 4 4 5 3 2 4" xfId="24983" xr:uid="{25B352C5-A39F-4314-AEA7-AC6027891DE1}"/>
    <cellStyle name="Normal 4 4 5 3 2 5" xfId="16858" xr:uid="{20753686-122A-46A3-9245-4C0AEAE8699F}"/>
    <cellStyle name="Normal 4 4 5 3 3" xfId="5306" xr:uid="{6D6DA234-9AC1-4169-8BDF-3211187845B4}"/>
    <cellStyle name="Normal 4 4 5 3 3 2" xfId="23673" xr:uid="{3569FF17-3CBD-44DF-9D8F-B5F201627365}"/>
    <cellStyle name="Normal 4 4 5 3 3 3" xfId="26267" xr:uid="{F35D419D-FB03-41DC-B447-33C7AA09F0CF}"/>
    <cellStyle name="Normal 4 4 5 3 3 4" xfId="14604" xr:uid="{A6B424B6-5E71-4A74-8405-8FB97525D24A}"/>
    <cellStyle name="Normal 4 4 5 3 4" xfId="7057" xr:uid="{6CAF7BEF-5982-4DCA-96C9-6B7C80EE4025}"/>
    <cellStyle name="Normal 4 4 5 3 4 2" xfId="25764" xr:uid="{B1B1A273-EC73-4488-B4F3-7D71FDBDDA94}"/>
    <cellStyle name="Normal 4 4 5 3 4 3" xfId="25992" xr:uid="{DB5899AB-E747-43BC-86FA-CBA26A860066}"/>
    <cellStyle name="Normal 4 4 5 3 4 4" xfId="17437" xr:uid="{D80B1D8F-93B5-4435-A434-75FD9D8D7E10}"/>
    <cellStyle name="Normal 4 4 5 3 5" xfId="9890" xr:uid="{90F7CBB5-02A5-4AA1-9BD0-5D8D35B415DC}"/>
    <cellStyle name="Normal 4 4 5 3 5 2" xfId="29425" xr:uid="{A13EEE21-7B0A-4EBD-BEF3-901417E03F3C}"/>
    <cellStyle name="Normal 4 4 5 3 5 3" xfId="20270" xr:uid="{4744E9E6-E976-4329-8229-18CDCC09EAE7}"/>
    <cellStyle name="Normal 4 4 5 3 6" xfId="23929" xr:uid="{D9386DB6-E07F-4DAA-BB80-F66DBF8F3526}"/>
    <cellStyle name="Normal 4 4 5 3 7" xfId="13923" xr:uid="{81C0A880-F72A-4860-BFD6-60ADA17F271B}"/>
    <cellStyle name="Normal 4 4 5 4" xfId="1005" xr:uid="{00000000-0005-0000-0000-00009F050000}"/>
    <cellStyle name="Normal 4 4 5 4 2" xfId="5307" xr:uid="{1A94B53A-833C-4E69-A12A-43F499437481}"/>
    <cellStyle name="Normal 4 4 5 4 2 2" xfId="24574" xr:uid="{618F0D91-24AC-4526-BAC7-F4CC59904697}"/>
    <cellStyle name="Normal 4 4 5 4 2 3" xfId="27690" xr:uid="{70AF2120-D6E0-4679-9E84-A4C1AB1E9147}"/>
    <cellStyle name="Normal 4 4 5 4 2 4" xfId="14605" xr:uid="{6314B871-73F4-42DA-A1BC-B3A211D85F56}"/>
    <cellStyle name="Normal 4 4 5 4 3" xfId="7058" xr:uid="{CF3ABF44-08C1-4B2D-A3B1-88F8A135FCCE}"/>
    <cellStyle name="Normal 4 4 5 4 3 2" xfId="27552" xr:uid="{B23825C7-EE6F-4DE2-AD28-C25CC21EC7C5}"/>
    <cellStyle name="Normal 4 4 5 4 3 3" xfId="17438" xr:uid="{77EA27B9-2A9A-42DE-84EA-741571ED6716}"/>
    <cellStyle name="Normal 4 4 5 4 4" xfId="9891" xr:uid="{7B072EF8-4827-48EF-83D2-52241F50C049}"/>
    <cellStyle name="Normal 4 4 5 4 4 2" xfId="20271" xr:uid="{AD18713A-C709-4872-8060-8246F3E29064}"/>
    <cellStyle name="Normal 4 4 5 4 5" xfId="24278" xr:uid="{327A1E05-9C0B-4A61-86C2-084FE4379863}"/>
    <cellStyle name="Normal 4 4 5 4 6" xfId="13458" xr:uid="{B15A62B1-3EB5-424F-B0C7-E50C2844AA1D}"/>
    <cellStyle name="Normal 4 4 5 5" xfId="2513" xr:uid="{00000000-0005-0000-0000-000055060000}"/>
    <cellStyle name="Normal 4 4 5 5 2" xfId="5791" xr:uid="{F80C5709-8B51-4782-B09A-FB5D51A47210}"/>
    <cellStyle name="Normal 4 4 5 5 2 2" xfId="27016" xr:uid="{69850DA3-4F07-41FF-BC4C-037DD4D2032A}"/>
    <cellStyle name="Normal 4 4 5 5 2 3" xfId="15185" xr:uid="{3432E184-3EE8-4D4D-B7FD-E2B3E982D7A6}"/>
    <cellStyle name="Normal 4 4 5 5 3" xfId="7638" xr:uid="{72294D53-15B9-4DB9-869B-B4E5E3E0BBDF}"/>
    <cellStyle name="Normal 4 4 5 5 3 2" xfId="18018" xr:uid="{1D6459BF-4D37-4C41-9386-007357DBB069}"/>
    <cellStyle name="Normal 4 4 5 5 4" xfId="10471" xr:uid="{738BFEA3-4A2F-4AD0-A8A8-77E35D96E6A3}"/>
    <cellStyle name="Normal 4 4 5 5 4 2" xfId="20851" xr:uid="{494CAAD0-7B56-40EA-B286-5B3AD9EB8690}"/>
    <cellStyle name="Normal 4 4 5 5 5" xfId="24989" xr:uid="{450CD28E-C26E-4BD5-BF97-A427713A773B}"/>
    <cellStyle name="Normal 4 4 5 5 6" xfId="12901" xr:uid="{093D30A8-1BD4-4321-86F0-A5736D3758E3}"/>
    <cellStyle name="Normal 4 4 5 6" xfId="2368" xr:uid="{00000000-0005-0000-0000-00004F060000}"/>
    <cellStyle name="Normal 4 4 5 6 2" xfId="7495" xr:uid="{1B2A7748-D5AE-4E38-BA4C-B2142EE8EF97}"/>
    <cellStyle name="Normal 4 4 5 6 2 2" xfId="27445" xr:uid="{95D02F40-3045-4BEB-9878-F592FA3D8C0C}"/>
    <cellStyle name="Normal 4 4 5 6 2 3" xfId="17875" xr:uid="{72C9FAD3-8A41-4E9F-9C10-9E6828419C2E}"/>
    <cellStyle name="Normal 4 4 5 6 3" xfId="10328" xr:uid="{6F456B92-D2E2-4A6E-BC4B-9372510FD23A}"/>
    <cellStyle name="Normal 4 4 5 6 3 2" xfId="20708" xr:uid="{BEA9430B-5C14-423D-9E97-5D4250C7D95B}"/>
    <cellStyle name="Normal 4 4 5 6 4" xfId="23404" xr:uid="{11D633F0-12A4-4406-8811-53A07D6613B5}"/>
    <cellStyle name="Normal 4 4 5 6 5" xfId="15042" xr:uid="{2C1BBA1E-9DE6-4D11-8D66-8817576A6094}"/>
    <cellStyle name="Normal 4 4 5 7" xfId="3989" xr:uid="{92C63C86-5719-4B31-8589-9D4F4AE9CB95}"/>
    <cellStyle name="Normal 4 4 5 7 2" xfId="8813" xr:uid="{4D9654E6-0611-4A90-AF2E-F648D5625232}"/>
    <cellStyle name="Normal 4 4 5 7 2 2" xfId="19193" xr:uid="{885627D0-3413-4158-A579-0620AA2FF892}"/>
    <cellStyle name="Normal 4 4 5 7 3" xfId="11646" xr:uid="{7067B2DE-2E51-4E9A-A591-30FE48DD678A}"/>
    <cellStyle name="Normal 4 4 5 7 3 2" xfId="22026" xr:uid="{2A7D3620-EDC9-40A5-A8CC-47345B35D85E}"/>
    <cellStyle name="Normal 4 4 5 7 4" xfId="26711" xr:uid="{7FB71A15-6EFB-4AB0-9453-48985C07BB1C}"/>
    <cellStyle name="Normal 4 4 5 7 5" xfId="16360" xr:uid="{BA6F796B-4CF2-496D-A533-DB865784B7FC}"/>
    <cellStyle name="Normal 4 4 5 8" xfId="5303" xr:uid="{E625F85E-866A-4601-961F-6B98C2F8AF7B}"/>
    <cellStyle name="Normal 4 4 5 8 2" xfId="14601" xr:uid="{3CFA5BC5-4474-4165-9DEC-33A0B0D55546}"/>
    <cellStyle name="Normal 4 4 5 9" xfId="7054" xr:uid="{2C3307C6-E532-4616-A2FD-70F09548DA82}"/>
    <cellStyle name="Normal 4 4 5 9 2" xfId="17434" xr:uid="{01BB8787-6EC3-4FD1-B4F1-B2B35749404D}"/>
    <cellStyle name="Normal 4 4 6" xfId="1006" xr:uid="{00000000-0005-0000-0000-0000A0050000}"/>
    <cellStyle name="Normal 4 4 6 10" xfId="9892" xr:uid="{35555099-0C7E-4389-9542-D186D69336E0}"/>
    <cellStyle name="Normal 4 4 6 10 2" xfId="20272" xr:uid="{C3E67B0F-09F5-4C1A-AAB9-BD205F3D9E5C}"/>
    <cellStyle name="Normal 4 4 6 11" xfId="23265" xr:uid="{AAB2BD3A-19FC-4CB0-A99E-03992EEB4657}"/>
    <cellStyle name="Normal 4 4 6 12" xfId="12603" xr:uid="{8B9181DF-4CC3-4F89-A955-CCC1362EE781}"/>
    <cellStyle name="Normal 4 4 6 2" xfId="1007" xr:uid="{00000000-0005-0000-0000-0000A1050000}"/>
    <cellStyle name="Normal 4 4 6 2 2" xfId="1008" xr:uid="{00000000-0005-0000-0000-0000A2050000}"/>
    <cellStyle name="Normal 4 4 6 2 2 2" xfId="5310" xr:uid="{CC89DBF1-7B99-47E4-A6D3-D0436405CC9E}"/>
    <cellStyle name="Normal 4 4 6 2 2 2 2" xfId="24013" xr:uid="{4981416F-3B0F-4676-98D5-6AFDE258BE89}"/>
    <cellStyle name="Normal 4 4 6 2 2 2 3" xfId="26994" xr:uid="{6787D601-1E6A-4740-A280-6A4BCA91A4E4}"/>
    <cellStyle name="Normal 4 4 6 2 2 2 4" xfId="14608" xr:uid="{C680909C-CE46-44F4-B9BE-4E0D04AC9358}"/>
    <cellStyle name="Normal 4 4 6 2 2 3" xfId="7061" xr:uid="{6802134B-1227-4770-B612-678DFA6DE62E}"/>
    <cellStyle name="Normal 4 4 6 2 2 3 2" xfId="27634" xr:uid="{452B0C8E-FD97-40F5-949D-9C4223A37416}"/>
    <cellStyle name="Normal 4 4 6 2 2 3 3" xfId="28058" xr:uid="{3A65D403-450F-4C58-9F99-EF443F7430BE}"/>
    <cellStyle name="Normal 4 4 6 2 2 3 4" xfId="17441" xr:uid="{7FE0B6DB-CF8D-4329-84E7-B421CA66D0A4}"/>
    <cellStyle name="Normal 4 4 6 2 2 4" xfId="9894" xr:uid="{D0D5F939-C22F-4987-9177-2ECB13D3B7BE}"/>
    <cellStyle name="Normal 4 4 6 2 2 4 2" xfId="29426" xr:uid="{3D98BFD9-4436-4701-9F1E-7F14F57B77D6}"/>
    <cellStyle name="Normal 4 4 6 2 2 4 3" xfId="20274" xr:uid="{0DBADDED-EF2D-4E49-A7F6-A9EE0B3F71CB}"/>
    <cellStyle name="Normal 4 4 6 2 2 5" xfId="22645" xr:uid="{A76277E6-4622-4903-9488-C6D42433084B}"/>
    <cellStyle name="Normal 4 4 6 2 2 6" xfId="13924" xr:uid="{D962E703-7C84-4C0F-814A-6CAAAFFD29CA}"/>
    <cellStyle name="Normal 4 4 6 2 3" xfId="2791" xr:uid="{00000000-0005-0000-0000-000059060000}"/>
    <cellStyle name="Normal 4 4 6 2 3 2" xfId="6009" xr:uid="{C443970B-A747-4D81-A575-7502948273F5}"/>
    <cellStyle name="Normal 4 4 6 2 3 2 2" xfId="25956" xr:uid="{01686228-2362-4359-835D-10546A7AF693}"/>
    <cellStyle name="Normal 4 4 6 2 3 2 3" xfId="15462" xr:uid="{56AD114F-DA40-4DC5-BED5-C53EF6E1637B}"/>
    <cellStyle name="Normal 4 4 6 2 3 3" xfId="7915" xr:uid="{7E2FB29E-0BCE-4104-9705-6995F0DA5E69}"/>
    <cellStyle name="Normal 4 4 6 2 3 3 2" xfId="18295" xr:uid="{FAB75683-A1EF-4360-A3C8-8AC87B0431EC}"/>
    <cellStyle name="Normal 4 4 6 2 3 4" xfId="10748" xr:uid="{AC379FB3-3C42-4EA2-BC48-F9148BE23525}"/>
    <cellStyle name="Normal 4 4 6 2 3 4 2" xfId="21128" xr:uid="{3DADD595-B2C9-47C0-AAE2-C06619F92E25}"/>
    <cellStyle name="Normal 4 4 6 2 3 5" xfId="24410" xr:uid="{CDFAD032-DD11-4D52-A6EA-6A35F325D757}"/>
    <cellStyle name="Normal 4 4 6 2 3 6" xfId="13251" xr:uid="{85729ECE-FBE1-4E8F-BAEA-0608FD66CF89}"/>
    <cellStyle name="Normal 4 4 6 2 4" xfId="4197" xr:uid="{646CEC22-B35F-4C0C-AB59-0ADF5B13983F}"/>
    <cellStyle name="Normal 4 4 6 2 4 2" xfId="8969" xr:uid="{E45D12FD-2375-4FD4-AD60-4FE0F86E3711}"/>
    <cellStyle name="Normal 4 4 6 2 4 2 2" xfId="29053" xr:uid="{30B324A7-76C8-4725-B750-82261BBE0ECD}"/>
    <cellStyle name="Normal 4 4 6 2 4 2 3" xfId="19349" xr:uid="{7B0FFB52-B8BA-4312-9EF9-9DAE51FF20A3}"/>
    <cellStyle name="Normal 4 4 6 2 4 3" xfId="11802" xr:uid="{CC1DA033-C7BC-4022-8EC8-0442E52FDA7A}"/>
    <cellStyle name="Normal 4 4 6 2 4 3 2" xfId="22182" xr:uid="{591BAC96-DDBB-4DE0-ABBC-F4C65C4B784F}"/>
    <cellStyle name="Normal 4 4 6 2 4 4" xfId="25468" xr:uid="{345F13CE-9109-4FE5-A949-79D8FFAFEFA8}"/>
    <cellStyle name="Normal 4 4 6 2 4 5" xfId="16516" xr:uid="{7E7F382C-434C-4C82-BE24-1FEECE24B23B}"/>
    <cellStyle name="Normal 4 4 6 2 5" xfId="5309" xr:uid="{79B0C609-91A7-40C0-B374-54F3DDA349FE}"/>
    <cellStyle name="Normal 4 4 6 2 5 2" xfId="26091" xr:uid="{2AEA128B-7177-49EB-8260-F921A8843A1F}"/>
    <cellStyle name="Normal 4 4 6 2 5 3" xfId="14607" xr:uid="{9BF47ECC-E9A5-49D7-8A62-C169172AB25B}"/>
    <cellStyle name="Normal 4 4 6 2 6" xfId="7060" xr:uid="{C3870E88-5149-438E-A19B-CF7A0DC0D070}"/>
    <cellStyle name="Normal 4 4 6 2 6 2" xfId="17440" xr:uid="{2159F246-F892-4A47-B5E6-E0E75B41B2A1}"/>
    <cellStyle name="Normal 4 4 6 2 7" xfId="9893" xr:uid="{49B4CE77-7665-4889-952C-765A49007B1A}"/>
    <cellStyle name="Normal 4 4 6 2 7 2" xfId="20273" xr:uid="{13BB59B0-1857-4E6F-BBB0-C7F1C527C78F}"/>
    <cellStyle name="Normal 4 4 6 2 8" xfId="25232" xr:uid="{F1005FFB-B226-411F-B940-BFB3F0CCF542}"/>
    <cellStyle name="Normal 4 4 6 2 9" xfId="12761" xr:uid="{9AB8D51E-00E0-478D-8115-8C4CFF4742AB}"/>
    <cellStyle name="Normal 4 4 6 3" xfId="1009" xr:uid="{00000000-0005-0000-0000-0000A3050000}"/>
    <cellStyle name="Normal 4 4 6 3 2" xfId="4540" xr:uid="{F1C860A2-948E-4C8C-92FB-4E5A99E46265}"/>
    <cellStyle name="Normal 4 4 6 3 2 2" xfId="9312" xr:uid="{710CFDEA-5D1D-4AA3-86BE-27763845AD26}"/>
    <cellStyle name="Normal 4 4 6 3 2 2 2" xfId="29289" xr:uid="{B5986039-0188-4DA3-94FB-1D99E742FC47}"/>
    <cellStyle name="Normal 4 4 6 3 2 2 3" xfId="19692" xr:uid="{0041879B-E15D-458E-9049-B254F3A37F89}"/>
    <cellStyle name="Normal 4 4 6 3 2 3" xfId="12145" xr:uid="{F0C81F10-17F5-46F7-B082-F3354F0CE65A}"/>
    <cellStyle name="Normal 4 4 6 3 2 3 2" xfId="22525" xr:uid="{FA7D7A90-DBCA-47FF-8CE2-701D6D3282C7}"/>
    <cellStyle name="Normal 4 4 6 3 2 4" xfId="25045" xr:uid="{2F00B6D6-3BD1-4025-BBE7-0999D224CE59}"/>
    <cellStyle name="Normal 4 4 6 3 2 5" xfId="16859" xr:uid="{95614682-4BF5-4C60-B7C7-9BD9AFBE3940}"/>
    <cellStyle name="Normal 4 4 6 3 3" xfId="5311" xr:uid="{C1E7CBFA-8D70-4DC0-9D67-7F1F15B7EBBA}"/>
    <cellStyle name="Normal 4 4 6 3 3 2" xfId="26836" xr:uid="{DEE64D7E-518B-4722-AF17-48D7B372691E}"/>
    <cellStyle name="Normal 4 4 6 3 3 3" xfId="26906" xr:uid="{B9C458B0-18C1-40D6-A0D3-65E43FA1236D}"/>
    <cellStyle name="Normal 4 4 6 3 3 4" xfId="14609" xr:uid="{A19EAD2A-7C80-4745-A34B-DB943E34D81B}"/>
    <cellStyle name="Normal 4 4 6 3 4" xfId="7062" xr:uid="{9AAD0156-9948-48E8-8EBC-1802E7D52EA5}"/>
    <cellStyle name="Normal 4 4 6 3 4 2" xfId="26178" xr:uid="{07B6D851-61F4-49E1-A0A1-D44912F3FF27}"/>
    <cellStyle name="Normal 4 4 6 3 4 3" xfId="27744" xr:uid="{A8891A62-F547-471A-90C5-552DA273F4A0}"/>
    <cellStyle name="Normal 4 4 6 3 4 4" xfId="17442" xr:uid="{B2191D05-8BD2-464E-9B04-21000AF0E0B3}"/>
    <cellStyle name="Normal 4 4 6 3 5" xfId="9895" xr:uid="{4C5C3BCA-64B0-4E94-ADAD-8D656F34962F}"/>
    <cellStyle name="Normal 4 4 6 3 5 2" xfId="29427" xr:uid="{5215AEDB-4EFF-4165-BC2C-62F8FAF9450C}"/>
    <cellStyle name="Normal 4 4 6 3 5 3" xfId="20275" xr:uid="{D279E8D5-0B8B-4DFB-9E28-C211E6E64EED}"/>
    <cellStyle name="Normal 4 4 6 3 6" xfId="24531" xr:uid="{D525E559-2B44-4F09-88B3-C1CF880AB01D}"/>
    <cellStyle name="Normal 4 4 6 3 7" xfId="13925" xr:uid="{D84723B2-AC0D-40AD-9362-9B3C65B0D428}"/>
    <cellStyle name="Normal 4 4 6 4" xfId="1010" xr:uid="{00000000-0005-0000-0000-0000A4050000}"/>
    <cellStyle name="Normal 4 4 6 4 2" xfId="5312" xr:uid="{5DC5CC19-61D9-442D-A07F-3AA03D0924D0}"/>
    <cellStyle name="Normal 4 4 6 4 2 2" xfId="25104" xr:uid="{0C0ABCA3-1415-4A92-857C-A488E2E6DDE0}"/>
    <cellStyle name="Normal 4 4 6 4 2 3" xfId="27000" xr:uid="{E8084F88-466A-4474-AF0E-713070897DEF}"/>
    <cellStyle name="Normal 4 4 6 4 2 4" xfId="14610" xr:uid="{CC533787-6370-4D1A-A406-1786BC8C983D}"/>
    <cellStyle name="Normal 4 4 6 4 3" xfId="7063" xr:uid="{B0C4E085-8262-47C3-9C4F-0FB68070A9CB}"/>
    <cellStyle name="Normal 4 4 6 4 3 2" xfId="25965" xr:uid="{716B544F-6F88-45BB-A69E-A30796EF980C}"/>
    <cellStyle name="Normal 4 4 6 4 3 3" xfId="17443" xr:uid="{0DE44047-A4A2-4246-9D93-7AA3EACFCA4B}"/>
    <cellStyle name="Normal 4 4 6 4 4" xfId="9896" xr:uid="{9EADD135-B447-41E6-9C3C-489290942EF0}"/>
    <cellStyle name="Normal 4 4 6 4 4 2" xfId="20276" xr:uid="{B50305F7-FC13-4F97-AF92-A5492AC0B98D}"/>
    <cellStyle name="Normal 4 4 6 4 5" xfId="24887" xr:uid="{2F8162DB-F64E-4E58-B0F7-C1E051A56005}"/>
    <cellStyle name="Normal 4 4 6 4 6" xfId="13459" xr:uid="{D69AA7B0-0E86-4954-9614-CC301B9E59D0}"/>
    <cellStyle name="Normal 4 4 6 5" xfId="2576" xr:uid="{00000000-0005-0000-0000-00005C060000}"/>
    <cellStyle name="Normal 4 4 6 5 2" xfId="5841" xr:uid="{B8590707-D82D-4B10-8E5C-B46DD1964897}"/>
    <cellStyle name="Normal 4 4 6 5 2 2" xfId="27798" xr:uid="{77ABFE73-E8DE-4CB5-AA43-A2F9060D82E2}"/>
    <cellStyle name="Normal 4 4 6 5 2 3" xfId="15248" xr:uid="{DE20AE6C-F563-4E2C-B6E3-77AC87B7B438}"/>
    <cellStyle name="Normal 4 4 6 5 3" xfId="7701" xr:uid="{E593B547-1A44-4379-8A8B-07DADAE6175D}"/>
    <cellStyle name="Normal 4 4 6 5 3 2" xfId="18081" xr:uid="{F72F5707-7FF8-474F-9824-301D2DAF5EFC}"/>
    <cellStyle name="Normal 4 4 6 5 4" xfId="10534" xr:uid="{2A2CD21C-4AAF-43FD-91A1-927F51089E4C}"/>
    <cellStyle name="Normal 4 4 6 5 4 2" xfId="20914" xr:uid="{FCBC5583-2A22-440C-92F6-A2AFFC55E65D}"/>
    <cellStyle name="Normal 4 4 6 5 5" xfId="24875" xr:uid="{F01D5C4E-835B-4BCD-8ABA-87C976F1E2F5}"/>
    <cellStyle name="Normal 4 4 6 5 6" xfId="12964" xr:uid="{1B78FA1C-312A-42E1-90AD-123870043F67}"/>
    <cellStyle name="Normal 4 4 6 6" xfId="2369" xr:uid="{00000000-0005-0000-0000-000056060000}"/>
    <cellStyle name="Normal 4 4 6 6 2" xfId="7496" xr:uid="{37A6F410-3569-447C-A96D-17475FEF90C0}"/>
    <cellStyle name="Normal 4 4 6 6 2 2" xfId="27450" xr:uid="{C6B8C9AD-BD55-4D6F-BF23-AA4CA629BE17}"/>
    <cellStyle name="Normal 4 4 6 6 2 3" xfId="17876" xr:uid="{2A06F1A9-730A-409C-A166-75FA16781950}"/>
    <cellStyle name="Normal 4 4 6 6 3" xfId="10329" xr:uid="{942397F1-2C1B-4A41-8537-8F1A3A2F0831}"/>
    <cellStyle name="Normal 4 4 6 6 3 2" xfId="20709" xr:uid="{CD637D26-308C-42D9-9836-B3344CB75646}"/>
    <cellStyle name="Normal 4 4 6 6 4" xfId="22749" xr:uid="{45F0A560-B8AB-463B-8B75-827E68D9B470}"/>
    <cellStyle name="Normal 4 4 6 6 5" xfId="15043" xr:uid="{5C3A247B-D151-4634-9793-1C79E2FBFBF5}"/>
    <cellStyle name="Normal 4 4 6 7" xfId="3990" xr:uid="{155B17C1-6D90-4B09-AE72-8D357FDA0CA5}"/>
    <cellStyle name="Normal 4 4 6 7 2" xfId="8814" xr:uid="{D24AE6AB-7CC9-4D83-B241-7D8BDE7FF89D}"/>
    <cellStyle name="Normal 4 4 6 7 2 2" xfId="19194" xr:uid="{8B849538-5B45-466E-A744-95B84BC0C9F9}"/>
    <cellStyle name="Normal 4 4 6 7 3" xfId="11647" xr:uid="{658C68E2-27BB-4FE4-A452-C4CB55953D8A}"/>
    <cellStyle name="Normal 4 4 6 7 3 2" xfId="22027" xr:uid="{647DB8CC-3066-4CC1-87C1-11FA878B1EBB}"/>
    <cellStyle name="Normal 4 4 6 7 4" xfId="27673" xr:uid="{D080A117-65F4-4666-A844-D5784050E378}"/>
    <cellStyle name="Normal 4 4 6 7 5" xfId="16361" xr:uid="{4E16D46C-A24B-49D9-98AE-E8AF2958529B}"/>
    <cellStyle name="Normal 4 4 6 8" xfId="5308" xr:uid="{AD9C102B-E7E3-42B7-B1B6-C3A62299AFFD}"/>
    <cellStyle name="Normal 4 4 6 8 2" xfId="14606" xr:uid="{1685A019-ADCE-4DCC-AC3E-5AE359E98039}"/>
    <cellStyle name="Normal 4 4 6 9" xfId="7059" xr:uid="{0BF99C63-D936-4520-8302-D6886B2EE38C}"/>
    <cellStyle name="Normal 4 4 6 9 2" xfId="17439" xr:uid="{094F1905-0AC2-4F65-AA57-2BEDE667EA1A}"/>
    <cellStyle name="Normal 4 4 7" xfId="1011" xr:uid="{00000000-0005-0000-0000-0000A5050000}"/>
    <cellStyle name="Normal 4 4 7 10" xfId="12604" xr:uid="{BE2E1CCC-8E0B-42B4-80F4-C097E12EA611}"/>
    <cellStyle name="Normal 4 4 7 2" xfId="1012" xr:uid="{00000000-0005-0000-0000-0000A6050000}"/>
    <cellStyle name="Normal 4 4 7 2 2" xfId="2939" xr:uid="{00000000-0005-0000-0000-00005F060000}"/>
    <cellStyle name="Normal 4 4 7 2 2 2" xfId="6119" xr:uid="{739E3C6C-3BC4-4710-BE80-BABD08607F1C}"/>
    <cellStyle name="Normal 4 4 7 2 2 2 2" xfId="28203" xr:uid="{B9B6BB46-17CB-463D-B5E2-D358C4D8E0A3}"/>
    <cellStyle name="Normal 4 4 7 2 2 2 3" xfId="28123" xr:uid="{84041D0C-67BA-42DE-AF1B-CF88387940E8}"/>
    <cellStyle name="Normal 4 4 7 2 2 2 4" xfId="15597" xr:uid="{5BD3ED8F-A6EE-445C-8983-1EA763AEE431}"/>
    <cellStyle name="Normal 4 4 7 2 2 3" xfId="8050" xr:uid="{9BC7E3A2-97B1-4155-BED8-0450534958EB}"/>
    <cellStyle name="Normal 4 4 7 2 2 3 2" xfId="28755" xr:uid="{59F44E47-61D4-487A-B6B0-8DD0578FF29E}"/>
    <cellStyle name="Normal 4 4 7 2 2 3 3" xfId="18430" xr:uid="{A277618E-25E9-45FE-B30E-D361972BFF66}"/>
    <cellStyle name="Normal 4 4 7 2 2 4" xfId="10883" xr:uid="{7BC19122-8DB7-40C1-9B1B-DA4109E1F3B3}"/>
    <cellStyle name="Normal 4 4 7 2 2 4 2" xfId="21263" xr:uid="{2DA393C0-188B-4C45-BC22-0CF9B66ABCE0}"/>
    <cellStyle name="Normal 4 4 7 2 2 5" xfId="25361" xr:uid="{26658244-70BC-43F2-AC33-AC46E39822A2}"/>
    <cellStyle name="Normal 4 4 7 2 2 6" xfId="13460" xr:uid="{53200119-9172-4A95-8A94-C69F418E49D2}"/>
    <cellStyle name="Normal 4 4 7 2 3" xfId="5314" xr:uid="{8855BF12-6019-4F08-8D31-48B5D2CBE86F}"/>
    <cellStyle name="Normal 4 4 7 2 3 2" xfId="25320" xr:uid="{B3546D37-3921-4781-816B-A0D72D6CECCA}"/>
    <cellStyle name="Normal 4 4 7 2 3 3" xfId="27942" xr:uid="{3B488F3E-307F-4D08-91EA-1DA9B36B8E7F}"/>
    <cellStyle name="Normal 4 4 7 2 3 4" xfId="14612" xr:uid="{0873A52E-2D45-4329-A475-6AE635A0044F}"/>
    <cellStyle name="Normal 4 4 7 2 4" xfId="7065" xr:uid="{E0A5C9CA-0461-4194-9D7C-EA7E8E4CB9FD}"/>
    <cellStyle name="Normal 4 4 7 2 4 2" xfId="26121" xr:uid="{C916E597-A8CD-486E-A7F8-EC17BC61C6DA}"/>
    <cellStyle name="Normal 4 4 7 2 4 3" xfId="26843" xr:uid="{93C317D0-1586-4181-9382-AD6CD41ECCB9}"/>
    <cellStyle name="Normal 4 4 7 2 4 4" xfId="17445" xr:uid="{BC5163DF-52C1-44F3-8E66-96FC4FA18BF1}"/>
    <cellStyle name="Normal 4 4 7 2 5" xfId="9898" xr:uid="{86153E0A-46F0-4490-8FB0-9658F09105C3}"/>
    <cellStyle name="Normal 4 4 7 2 5 2" xfId="29428" xr:uid="{77998EB9-9E9D-4C01-BF5B-DBAB23E07B61}"/>
    <cellStyle name="Normal 4 4 7 2 5 3" xfId="20278" xr:uid="{CA409681-E26E-4AA3-B857-CF5E3EAE2290}"/>
    <cellStyle name="Normal 4 4 7 2 6" xfId="25109" xr:uid="{105F8BDA-A8FB-41D5-93EA-6C694D3D11B6}"/>
    <cellStyle name="Normal 4 4 7 2 7" xfId="12762" xr:uid="{7E61096A-02F1-4E78-B943-FCD9B78AC160}"/>
    <cellStyle name="Normal 4 4 7 3" xfId="1013" xr:uid="{00000000-0005-0000-0000-0000A7050000}"/>
    <cellStyle name="Normal 4 4 7 3 2" xfId="5315" xr:uid="{01131E2F-8EF3-4945-8C23-69F1216AC88A}"/>
    <cellStyle name="Normal 4 4 7 3 2 2" xfId="28234" xr:uid="{C434865C-34D3-49FF-8293-9B8656923D8B}"/>
    <cellStyle name="Normal 4 4 7 3 2 3" xfId="27826" xr:uid="{CF036B8A-CD5E-4D53-849A-F97D686F47AA}"/>
    <cellStyle name="Normal 4 4 7 3 2 4" xfId="14613" xr:uid="{5189D6BB-F4D5-4B79-8B8C-C6C836B28BAC}"/>
    <cellStyle name="Normal 4 4 7 3 3" xfId="7066" xr:uid="{7555240E-38B2-43C1-9E90-FD713A904B1F}"/>
    <cellStyle name="Normal 4 4 7 3 3 2" xfId="27893" xr:uid="{EE69ED68-CFCA-4C30-A445-607FAA96086A}"/>
    <cellStyle name="Normal 4 4 7 3 3 3" xfId="26673" xr:uid="{835D1CD2-07EB-4A25-A908-EC8BCEB97763}"/>
    <cellStyle name="Normal 4 4 7 3 3 4" xfId="17446" xr:uid="{ADA868AD-870A-4CA5-8622-ED0B2CCA1006}"/>
    <cellStyle name="Normal 4 4 7 3 4" xfId="9899" xr:uid="{2BFE620A-152E-4F86-8D83-6C4282D8C08B}"/>
    <cellStyle name="Normal 4 4 7 3 4 2" xfId="29429" xr:uid="{62280D68-F16B-4781-8756-B87E8D307E56}"/>
    <cellStyle name="Normal 4 4 7 3 4 3" xfId="20279" xr:uid="{9F6C3DB9-7907-46E1-99DD-A78579C02DD3}"/>
    <cellStyle name="Normal 4 4 7 3 5" xfId="23594" xr:uid="{34E6FD28-94AE-4D10-B5DA-2494E0F80D72}"/>
    <cellStyle name="Normal 4 4 7 3 6" xfId="13252" xr:uid="{8236CB6B-110F-479A-B16F-F1CCAA18212C}"/>
    <cellStyle name="Normal 4 4 7 4" xfId="2370" xr:uid="{00000000-0005-0000-0000-00005D060000}"/>
    <cellStyle name="Normal 4 4 7 4 2" xfId="7497" xr:uid="{C5E5C587-D37B-4EEC-AC44-02E0A02ADAC0}"/>
    <cellStyle name="Normal 4 4 7 4 2 2" xfId="28130" xr:uid="{7CC963D8-A7C0-4AE3-803B-CD3A4A515ACE}"/>
    <cellStyle name="Normal 4 4 7 4 2 3" xfId="17877" xr:uid="{1F68883E-EA4B-400F-9D3E-A0D99942D46A}"/>
    <cellStyle name="Normal 4 4 7 4 3" xfId="10330" xr:uid="{DBF57A1A-56F9-40E0-BDE1-F8652914CED0}"/>
    <cellStyle name="Normal 4 4 7 4 3 2" xfId="20710" xr:uid="{BAEAEC53-A598-4BCE-8947-DB2053EB9A3E}"/>
    <cellStyle name="Normal 4 4 7 4 4" xfId="24324" xr:uid="{B528F158-5BA1-4DE3-A2B8-28688EBCF78E}"/>
    <cellStyle name="Normal 4 4 7 4 5" xfId="15044" xr:uid="{E8FCA9D8-19D6-46FF-989C-F65C6B962B8D}"/>
    <cellStyle name="Normal 4 4 7 5" xfId="3991" xr:uid="{0F79F3EA-E187-4CE0-A8FD-B5B5C55A2C34}"/>
    <cellStyle name="Normal 4 4 7 5 2" xfId="8815" xr:uid="{B9B292B2-B717-4937-A76C-E0D161E48CA1}"/>
    <cellStyle name="Normal 4 4 7 5 2 2" xfId="28988" xr:uid="{162BEE58-A72A-4235-BB90-FDC3F3FCF0D0}"/>
    <cellStyle name="Normal 4 4 7 5 2 3" xfId="19195" xr:uid="{FD39C0AC-80DB-418A-BA40-70EE4F06A60C}"/>
    <cellStyle name="Normal 4 4 7 5 3" xfId="11648" xr:uid="{86EAD745-13DD-4ED2-8C0C-CCE3B7140DC1}"/>
    <cellStyle name="Normal 4 4 7 5 3 2" xfId="22028" xr:uid="{7208CB3C-6719-4C7D-94A0-1D0A5F794197}"/>
    <cellStyle name="Normal 4 4 7 5 4" xfId="22768" xr:uid="{171DFFCF-8897-4D15-BC6C-6BC6A6368CD8}"/>
    <cellStyle name="Normal 4 4 7 5 5" xfId="16362" xr:uid="{56DA68A7-DB3A-4581-BBE8-11EC60C96E9A}"/>
    <cellStyle name="Normal 4 4 7 6" xfId="5313" xr:uid="{A85E22A9-BA61-4E82-9819-FD9350344DC6}"/>
    <cellStyle name="Normal 4 4 7 6 2" xfId="25838" xr:uid="{47E2AEBB-D426-4ED2-BC33-5DF917777329}"/>
    <cellStyle name="Normal 4 4 7 6 3" xfId="26006" xr:uid="{95FB43E7-92C9-47E0-9490-7A66BA3AA9FB}"/>
    <cellStyle name="Normal 4 4 7 6 4" xfId="14611" xr:uid="{3238C1FE-2161-4FA8-A595-B1270CEB73FD}"/>
    <cellStyle name="Normal 4 4 7 7" xfId="7064" xr:uid="{CFF826D0-17A6-4F60-BFC2-4F8BAF7E4B07}"/>
    <cellStyle name="Normal 4 4 7 7 2" xfId="26195" xr:uid="{8E57E475-14CC-45D6-A680-229D5E5F470A}"/>
    <cellStyle name="Normal 4 4 7 7 3" xfId="17444" xr:uid="{42815ED4-7DE4-4A73-B27A-3D4ED683CB7C}"/>
    <cellStyle name="Normal 4 4 7 8" xfId="9897" xr:uid="{F2E3B44A-489C-493E-B3A9-1B228B724265}"/>
    <cellStyle name="Normal 4 4 7 8 2" xfId="20277" xr:uid="{6A72BC74-B1A4-4BDE-B09C-56BC6A952D22}"/>
    <cellStyle name="Normal 4 4 7 9" xfId="24137" xr:uid="{1E88A1D6-AE38-454E-B846-A2C177D96F6C}"/>
    <cellStyle name="Normal 4 4 8" xfId="1014" xr:uid="{00000000-0005-0000-0000-0000A8050000}"/>
    <cellStyle name="Normal 4 4 8 10" xfId="12605" xr:uid="{CA4D673E-C050-4B79-9C4C-56FA448EBC15}"/>
    <cellStyle name="Normal 4 4 8 2" xfId="1015" xr:uid="{00000000-0005-0000-0000-0000A9050000}"/>
    <cellStyle name="Normal 4 4 8 2 2" xfId="2940" xr:uid="{00000000-0005-0000-0000-000063060000}"/>
    <cellStyle name="Normal 4 4 8 2 2 2" xfId="6120" xr:uid="{3B030003-B56E-42A1-BF46-6D8C66FAE20A}"/>
    <cellStyle name="Normal 4 4 8 2 2 2 2" xfId="26502" xr:uid="{55689746-DEF0-4320-848A-9B0759700AEB}"/>
    <cellStyle name="Normal 4 4 8 2 2 2 3" xfId="28054" xr:uid="{C71B9B98-3B4D-4E5F-BB4C-B1108EB56177}"/>
    <cellStyle name="Normal 4 4 8 2 2 2 4" xfId="15598" xr:uid="{8B45946F-F579-493E-A777-F797ED3B3ED7}"/>
    <cellStyle name="Normal 4 4 8 2 2 3" xfId="8051" xr:uid="{A1D8FC59-41AB-4B04-835B-88003565BB56}"/>
    <cellStyle name="Normal 4 4 8 2 2 3 2" xfId="28756" xr:uid="{7A1FB7CD-6657-4363-B93E-C081C6C4C0CB}"/>
    <cellStyle name="Normal 4 4 8 2 2 3 3" xfId="18431" xr:uid="{72AF5404-8023-4DB0-9944-A6DD6DCFB028}"/>
    <cellStyle name="Normal 4 4 8 2 2 4" xfId="10884" xr:uid="{4B8C7705-E943-41CC-AD24-E8C077E49547}"/>
    <cellStyle name="Normal 4 4 8 2 2 4 2" xfId="21264" xr:uid="{7815DE7E-E3DB-4C8C-9ABD-97F8BC87D048}"/>
    <cellStyle name="Normal 4 4 8 2 2 5" xfId="24555" xr:uid="{7B00F632-A9E3-4CE5-A0A3-A286B6264ADD}"/>
    <cellStyle name="Normal 4 4 8 2 2 6" xfId="13461" xr:uid="{D6D86F86-10C3-4068-A8C3-4DF59F5B0A4B}"/>
    <cellStyle name="Normal 4 4 8 2 3" xfId="5317" xr:uid="{9246B56E-1A83-4A34-AEE9-9F32336FBABB}"/>
    <cellStyle name="Normal 4 4 8 2 3 2" xfId="24454" xr:uid="{F6CF408D-21E3-45A3-9562-314F90F14C3B}"/>
    <cellStyle name="Normal 4 4 8 2 3 3" xfId="26425" xr:uid="{FCE6C010-CFD8-4054-95A6-8CA459188694}"/>
    <cellStyle name="Normal 4 4 8 2 3 4" xfId="14615" xr:uid="{DBB95E87-488E-4B51-875B-6DDB208D5741}"/>
    <cellStyle name="Normal 4 4 8 2 4" xfId="7068" xr:uid="{784F18AB-9B24-435D-A6C4-E92B56265C4A}"/>
    <cellStyle name="Normal 4 4 8 2 4 2" xfId="27920" xr:uid="{B516F256-A46D-4533-B3BE-949792F2EE22}"/>
    <cellStyle name="Normal 4 4 8 2 4 3" xfId="26299" xr:uid="{1B4D7294-8EFD-48E3-AFD0-F972FDD89B90}"/>
    <cellStyle name="Normal 4 4 8 2 4 4" xfId="17448" xr:uid="{2E4C7ADD-D813-48C2-9E9A-50A1584D5C47}"/>
    <cellStyle name="Normal 4 4 8 2 5" xfId="9901" xr:uid="{1334673B-C8EC-4F39-8F95-079A2CD23FC4}"/>
    <cellStyle name="Normal 4 4 8 2 5 2" xfId="29430" xr:uid="{687C5457-0533-4C0A-A75C-1E00870144C9}"/>
    <cellStyle name="Normal 4 4 8 2 5 3" xfId="20281" xr:uid="{3C14766A-0A36-4E73-9351-D85562379DCA}"/>
    <cellStyle name="Normal 4 4 8 2 6" xfId="25496" xr:uid="{50DCEEB4-C889-4D27-97DC-BC2667E44D01}"/>
    <cellStyle name="Normal 4 4 8 2 7" xfId="12763" xr:uid="{31369979-5E9F-49CA-B930-C7881B0CFDC4}"/>
    <cellStyle name="Normal 4 4 8 3" xfId="1016" xr:uid="{00000000-0005-0000-0000-0000AA050000}"/>
    <cellStyle name="Normal 4 4 8 3 2" xfId="5318" xr:uid="{E2E86F4F-68D8-4D3C-887D-E8698892714F}"/>
    <cellStyle name="Normal 4 4 8 3 2 2" xfId="28057" xr:uid="{9598AFDD-A9A2-49DD-82A6-683E26459F21}"/>
    <cellStyle name="Normal 4 4 8 3 2 3" xfId="26992" xr:uid="{05E819AC-9A8C-4470-AB06-D02124642DB4}"/>
    <cellStyle name="Normal 4 4 8 3 2 4" xfId="14616" xr:uid="{9DB887E8-6FE6-41E0-9104-704BE88CFAE2}"/>
    <cellStyle name="Normal 4 4 8 3 3" xfId="7069" xr:uid="{6136E152-FF19-4728-A14E-BEDDD685E76B}"/>
    <cellStyle name="Normal 4 4 8 3 3 2" xfId="26273" xr:uid="{85F66EFF-3E16-49ED-A55B-EDFE591B5F31}"/>
    <cellStyle name="Normal 4 4 8 3 3 3" xfId="28441" xr:uid="{ADA1B494-E9DC-4EC2-A61F-A4947ABF1DB0}"/>
    <cellStyle name="Normal 4 4 8 3 3 4" xfId="17449" xr:uid="{967985C4-1652-48A3-99A2-9A65A7D80E71}"/>
    <cellStyle name="Normal 4 4 8 3 4" xfId="9902" xr:uid="{7702B13A-43EF-4E0A-AA07-6FA1DC99BEF8}"/>
    <cellStyle name="Normal 4 4 8 3 4 2" xfId="29431" xr:uid="{2EC8BCFC-BBFD-4382-9809-576090B6E08E}"/>
    <cellStyle name="Normal 4 4 8 3 4 3" xfId="20282" xr:uid="{618991E1-9A96-434F-B9A4-EAED83440C2D}"/>
    <cellStyle name="Normal 4 4 8 3 5" xfId="23292" xr:uid="{18A56854-BEAD-407D-A018-555695D98BFA}"/>
    <cellStyle name="Normal 4 4 8 3 6" xfId="13253" xr:uid="{AF5ACC42-87E4-4CDD-8C76-C26E024EB400}"/>
    <cellStyle name="Normal 4 4 8 4" xfId="2371" xr:uid="{00000000-0005-0000-0000-000061060000}"/>
    <cellStyle name="Normal 4 4 8 4 2" xfId="7498" xr:uid="{FA712A1A-C78D-4566-8A6C-60C002B93D64}"/>
    <cellStyle name="Normal 4 4 8 4 2 2" xfId="27832" xr:uid="{381D6260-34DA-47E2-8058-A41C2BE171A8}"/>
    <cellStyle name="Normal 4 4 8 4 2 3" xfId="17878" xr:uid="{6FE155C9-8C14-4E52-88A7-A2CB0868796E}"/>
    <cellStyle name="Normal 4 4 8 4 3" xfId="10331" xr:uid="{39EB91E6-4ACE-4B49-876D-EAFF865DC635}"/>
    <cellStyle name="Normal 4 4 8 4 3 2" xfId="20711" xr:uid="{FD6F8C03-761E-4C03-8A95-BAE1ADB9BA73}"/>
    <cellStyle name="Normal 4 4 8 4 4" xfId="23867" xr:uid="{F9E5135A-FDC8-4959-8530-BF40C1FAE2F9}"/>
    <cellStyle name="Normal 4 4 8 4 5" xfId="15045" xr:uid="{0A2370EB-20FB-49F5-A552-E0C973F95EA0}"/>
    <cellStyle name="Normal 4 4 8 5" xfId="3992" xr:uid="{66074DC8-455C-4006-ADF6-E0B8C85BED19}"/>
    <cellStyle name="Normal 4 4 8 5 2" xfId="8816" xr:uid="{74F21ABD-C3E3-4736-AAFA-FE36F5BBB9F6}"/>
    <cellStyle name="Normal 4 4 8 5 2 2" xfId="28989" xr:uid="{41717647-6C0F-4488-B084-66A8DF15AC31}"/>
    <cellStyle name="Normal 4 4 8 5 2 3" xfId="19196" xr:uid="{B5BE8052-07B6-43B5-8A4F-7471A7DD6759}"/>
    <cellStyle name="Normal 4 4 8 5 3" xfId="11649" xr:uid="{6BD3B780-1A9D-4CB2-910D-9901479E1CAD}"/>
    <cellStyle name="Normal 4 4 8 5 3 2" xfId="22029" xr:uid="{217EDAC7-5B6E-4A9D-AD15-CC9E63973CD4}"/>
    <cellStyle name="Normal 4 4 8 5 4" xfId="24344" xr:uid="{D28B7987-F71C-4787-A5FC-9EF235555BB9}"/>
    <cellStyle name="Normal 4 4 8 5 5" xfId="16363" xr:uid="{5710F248-B8F6-45C7-9645-D9C127473090}"/>
    <cellStyle name="Normal 4 4 8 6" xfId="5316" xr:uid="{F8D64C33-7F81-41CA-9A7B-BFD5509966D8}"/>
    <cellStyle name="Normal 4 4 8 6 2" xfId="27534" xr:uid="{7187DCBB-45D7-4B5E-A8C5-82C22FFC67E2}"/>
    <cellStyle name="Normal 4 4 8 6 3" xfId="28006" xr:uid="{786F944A-3147-4519-BA27-59A4A7F1B2D6}"/>
    <cellStyle name="Normal 4 4 8 6 4" xfId="14614" xr:uid="{560EE69E-BF5B-4779-B1F0-231547ED5E82}"/>
    <cellStyle name="Normal 4 4 8 7" xfId="7067" xr:uid="{F399FB8A-5BC4-4EB4-B81B-88874D581273}"/>
    <cellStyle name="Normal 4 4 8 7 2" xfId="28315" xr:uid="{91F53F6E-A880-4A63-B005-FD4580B83008}"/>
    <cellStyle name="Normal 4 4 8 7 3" xfId="17447" xr:uid="{CDA6D52B-FFC4-49E4-9A1B-BDB693C3B365}"/>
    <cellStyle name="Normal 4 4 8 8" xfId="9900" xr:uid="{B9C897C8-DF7B-4B98-90AB-F54105A6587F}"/>
    <cellStyle name="Normal 4 4 8 8 2" xfId="20280" xr:uid="{997751F3-F99B-4C88-9BF7-923088706D95}"/>
    <cellStyle name="Normal 4 4 8 9" xfId="24159" xr:uid="{E53EE9DC-B68A-46D1-9E6E-02406200460A}"/>
    <cellStyle name="Normal 4 4 9" xfId="1017" xr:uid="{00000000-0005-0000-0000-0000AB050000}"/>
    <cellStyle name="Normal 4 4 9 10" xfId="12598" xr:uid="{5A0CACBA-0ADF-4C2D-AF49-84D4C895EBAD}"/>
    <cellStyle name="Normal 4 4 9 2" xfId="3360" xr:uid="{00000000-0005-0000-0000-000066060000}"/>
    <cellStyle name="Normal 4 4 9 2 2" xfId="6418" xr:uid="{E4AF7A96-E96D-4A82-ACA7-4C11F0D7C92B}"/>
    <cellStyle name="Normal 4 4 9 2 2 2" xfId="25583" xr:uid="{95E6D108-01E8-4E01-ADAC-DEB0E72B18B2}"/>
    <cellStyle name="Normal 4 4 9 2 2 3" xfId="27009" xr:uid="{BE56A05B-1114-426E-BCA5-3A954C7CD794}"/>
    <cellStyle name="Normal 4 4 9 2 2 4" xfId="15987" xr:uid="{85AE6A65-C461-434B-A61D-C2E0706D0C74}"/>
    <cellStyle name="Normal 4 4 9 2 3" xfId="8440" xr:uid="{577A0B1F-AC1F-4BC0-AB30-531865130E5F}"/>
    <cellStyle name="Normal 4 4 9 2 3 2" xfId="26791" xr:uid="{8D1DA3C0-8FB4-4B9B-A557-EA97B493353B}"/>
    <cellStyle name="Normal 4 4 9 2 3 3" xfId="28914" xr:uid="{4BFC9D8D-BAFA-4124-83BC-9E3B7B622031}"/>
    <cellStyle name="Normal 4 4 9 2 3 4" xfId="18820" xr:uid="{2E647F9E-E2C3-42BC-8F48-0C1C797DE2CC}"/>
    <cellStyle name="Normal 4 4 9 2 4" xfId="11273" xr:uid="{352B4982-1DFF-4298-B613-2AD3941627D6}"/>
    <cellStyle name="Normal 4 4 9 2 4 2" xfId="29481" xr:uid="{A1180E81-8564-4CE8-922C-FF3837930D29}"/>
    <cellStyle name="Normal 4 4 9 2 4 3" xfId="21653" xr:uid="{8A7C8604-394A-444B-BD57-6AD3BB43B5C6}"/>
    <cellStyle name="Normal 4 4 9 2 5" xfId="25248" xr:uid="{16250F2A-05B5-4982-B1E5-77966F846550}"/>
    <cellStyle name="Normal 4 4 9 2 6" xfId="13926" xr:uid="{C57D806F-2A8C-42A5-A13D-1FF5221E0EF1}"/>
    <cellStyle name="Normal 4 4 9 3" xfId="2783" xr:uid="{00000000-0005-0000-0000-000067060000}"/>
    <cellStyle name="Normal 4 4 9 3 2" xfId="6001" xr:uid="{35824E72-C820-4089-9B84-2E0915F4580B}"/>
    <cellStyle name="Normal 4 4 9 3 2 2" xfId="26641" xr:uid="{EF8A40E1-2C34-47A0-8B16-1952077E715F}"/>
    <cellStyle name="Normal 4 4 9 3 2 3" xfId="15454" xr:uid="{B433D18A-56D1-4E0A-AE47-E06C0B81FEEA}"/>
    <cellStyle name="Normal 4 4 9 3 3" xfId="7907" xr:uid="{7769BCCC-8662-45CB-BABF-FE672D2DC0D0}"/>
    <cellStyle name="Normal 4 4 9 3 3 2" xfId="18287" xr:uid="{82CA3D6F-48E9-48C4-B373-F0BC9EF0F919}"/>
    <cellStyle name="Normal 4 4 9 3 4" xfId="10740" xr:uid="{B625FE9A-9DCE-4A4C-863D-8C0F57055D89}"/>
    <cellStyle name="Normal 4 4 9 3 4 2" xfId="21120" xr:uid="{89EE809F-2E16-478F-9505-8E62211C6B74}"/>
    <cellStyle name="Normal 4 4 9 3 5" xfId="24633" xr:uid="{0C71D55D-EBFC-4EE4-B11A-2D9A40CF1681}"/>
    <cellStyle name="Normal 4 4 9 3 6" xfId="13240" xr:uid="{16EADAB8-665E-4FE6-8429-1BFA7B82A5E8}"/>
    <cellStyle name="Normal 4 4 9 4" xfId="2364" xr:uid="{00000000-0005-0000-0000-000065060000}"/>
    <cellStyle name="Normal 4 4 9 4 2" xfId="7491" xr:uid="{0D5B0C44-6BCA-4539-8F51-2C183B8CA95A}"/>
    <cellStyle name="Normal 4 4 9 4 2 2" xfId="27846" xr:uid="{FCE6E47D-11D2-41A0-8218-BEF34BE38AF3}"/>
    <cellStyle name="Normal 4 4 9 4 2 3" xfId="17871" xr:uid="{42B9D3BE-8C30-41DF-96F3-DD334FC868D9}"/>
    <cellStyle name="Normal 4 4 9 4 3" xfId="10324" xr:uid="{7B8E750E-5139-4B20-AA09-F525B515AB18}"/>
    <cellStyle name="Normal 4 4 9 4 3 2" xfId="20704" xr:uid="{4294726E-CB1F-4246-B787-ACAC8C42AF9A}"/>
    <cellStyle name="Normal 4 4 9 4 4" xfId="25581" xr:uid="{30138CC3-E5CB-44A7-B41E-0E5758EEF6B1}"/>
    <cellStyle name="Normal 4 4 9 4 5" xfId="15038" xr:uid="{F338BB69-EDFA-45F5-A04C-D0226545A720}"/>
    <cellStyle name="Normal 4 4 9 5" xfId="3899" xr:uid="{44024C00-D3FE-47D0-B57A-39580CDEC769}"/>
    <cellStyle name="Normal 4 4 9 5 2" xfId="8731" xr:uid="{C9717C74-7ED6-40DF-A525-D9A0632BEECA}"/>
    <cellStyle name="Normal 4 4 9 5 2 2" xfId="19111" xr:uid="{1D841BDB-54D9-4A29-ABBC-AC0A4EDD03CB}"/>
    <cellStyle name="Normal 4 4 9 5 3" xfId="11564" xr:uid="{DE1FCD04-E87D-4AF7-8575-2D2CA3BE974D}"/>
    <cellStyle name="Normal 4 4 9 5 3 2" xfId="21944" xr:uid="{D19CA735-0498-486F-94B6-3344196D843B}"/>
    <cellStyle name="Normal 4 4 9 5 4" xfId="26266" xr:uid="{E400FC7F-A257-4C8F-BEAE-B5BFE3B7941D}"/>
    <cellStyle name="Normal 4 4 9 5 5" xfId="16278" xr:uid="{2C589C1A-4480-4627-B1F6-BC45103A33AC}"/>
    <cellStyle name="Normal 4 4 9 6" xfId="5319" xr:uid="{1569C5B3-5BBD-41FF-A302-F6D3990CFE26}"/>
    <cellStyle name="Normal 4 4 9 6 2" xfId="14617" xr:uid="{90A61658-C676-41E9-AE1D-F2159225B933}"/>
    <cellStyle name="Normal 4 4 9 7" xfId="7070" xr:uid="{3B9657B6-2776-4C06-B00B-D5BF82FB8EBB}"/>
    <cellStyle name="Normal 4 4 9 7 2" xfId="17450" xr:uid="{1EB034C5-53AA-46EE-94D3-339F728C90A8}"/>
    <cellStyle name="Normal 4 4 9 8" xfId="9903" xr:uid="{0324C80B-CF82-4EAF-971C-9218D29CB131}"/>
    <cellStyle name="Normal 4 4 9 8 2" xfId="20283" xr:uid="{28350CE1-D0C6-48D3-B3A0-BCCB4DF62AA3}"/>
    <cellStyle name="Normal 4 4 9 9" xfId="23443" xr:uid="{52970C66-47E4-431A-A6CC-18EE61A73DF0}"/>
    <cellStyle name="Normal 4 5" xfId="1018" xr:uid="{00000000-0005-0000-0000-0000AC050000}"/>
    <cellStyle name="Normal 4 5 10" xfId="5320" xr:uid="{AA327A81-5DC8-4692-9340-18993223415C}"/>
    <cellStyle name="Normal 4 5 10 2" xfId="14618" xr:uid="{7AB21E60-FA17-4254-B2B7-89D2BF5D690D}"/>
    <cellStyle name="Normal 4 5 11" xfId="7071" xr:uid="{C32C56F1-0EAB-44E2-9660-3E5C3F7ADDD7}"/>
    <cellStyle name="Normal 4 5 11 2" xfId="17451" xr:uid="{6D3AC4D4-2603-4D59-9880-7C347BAB594F}"/>
    <cellStyle name="Normal 4 5 12" xfId="9904" xr:uid="{8A633793-0BE1-48E7-9C01-528C21AF03E3}"/>
    <cellStyle name="Normal 4 5 12 2" xfId="20284" xr:uid="{48BB7326-53B9-4CF0-990F-441553D826C0}"/>
    <cellStyle name="Normal 4 5 13" xfId="25554" xr:uid="{2F7C80D2-515F-4B37-B3C2-0F41716B2516}"/>
    <cellStyle name="Normal 4 5 14" xfId="12408" xr:uid="{B417FB53-83C9-4E23-AAD7-B3EAE28C9430}"/>
    <cellStyle name="Normal 4 5 15" xfId="29573" xr:uid="{342C3EE9-6C31-424A-9F89-DC76ECE22115}"/>
    <cellStyle name="Normal 4 5 2" xfId="1019" xr:uid="{00000000-0005-0000-0000-0000AD050000}"/>
    <cellStyle name="Normal 4 5 2 10" xfId="7072" xr:uid="{F155FB5D-A444-46A9-93BA-D8A9F0A5D191}"/>
    <cellStyle name="Normal 4 5 2 10 2" xfId="17452" xr:uid="{0F2B164B-DE3C-46D9-B07B-7FCBDE3FF356}"/>
    <cellStyle name="Normal 4 5 2 11" xfId="9905" xr:uid="{0D429FD2-0B1E-4471-B9F3-559075B323D7}"/>
    <cellStyle name="Normal 4 5 2 11 2" xfId="20285" xr:uid="{77EB6FD4-BFDD-4C63-A826-EAF2B1D2DB15}"/>
    <cellStyle name="Normal 4 5 2 12" xfId="22646" xr:uid="{37A174BD-5DC6-4FD8-94FD-A049106B499C}"/>
    <cellStyle name="Normal 4 5 2 13" xfId="12468" xr:uid="{C96A457C-163F-4A39-B685-9058D2B1740E}"/>
    <cellStyle name="Normal 4 5 2 2" xfId="1020" xr:uid="{00000000-0005-0000-0000-0000AE050000}"/>
    <cellStyle name="Normal 4 5 2 2 10" xfId="9906" xr:uid="{FFBED01D-56C2-4DB9-A0A4-A4A176A4EB92}"/>
    <cellStyle name="Normal 4 5 2 2 10 2" xfId="20286" xr:uid="{18E5ED31-4796-427B-9D96-7A548B10B54A}"/>
    <cellStyle name="Normal 4 5 2 2 11" xfId="25564" xr:uid="{81FE1A69-411D-4DDA-AF27-D125FA94B8BA}"/>
    <cellStyle name="Normal 4 5 2 2 12" xfId="12607" xr:uid="{E5BE488E-DB85-46C7-B4FB-96ECB8A84659}"/>
    <cellStyle name="Normal 4 5 2 2 2" xfId="2794" xr:uid="{00000000-0005-0000-0000-00006B060000}"/>
    <cellStyle name="Normal 4 5 2 2 2 2" xfId="3362" xr:uid="{00000000-0005-0000-0000-00006C060000}"/>
    <cellStyle name="Normal 4 5 2 2 2 2 2" xfId="6420" xr:uid="{CB9A58F2-7890-4B6A-B0C4-08609EA3C9E0}"/>
    <cellStyle name="Normal 4 5 2 2 2 2 2 2" xfId="27472" xr:uid="{6A596950-F3A1-4201-8AF3-BD26A11E2E56}"/>
    <cellStyle name="Normal 4 5 2 2 2 2 2 3" xfId="27697" xr:uid="{659DC479-2BD7-4C6B-A33F-4D56A628B69D}"/>
    <cellStyle name="Normal 4 5 2 2 2 2 2 4" xfId="15989" xr:uid="{AF62BC5F-90DA-48E2-9A61-D3AB3816239E}"/>
    <cellStyle name="Normal 4 5 2 2 2 2 3" xfId="8442" xr:uid="{E90C640C-377B-4859-B0B4-A0564CE7D292}"/>
    <cellStyle name="Normal 4 5 2 2 2 2 3 2" xfId="28915" xr:uid="{54DEA4A0-01F6-40FB-A2AC-E0F618CA4A75}"/>
    <cellStyle name="Normal 4 5 2 2 2 2 3 3" xfId="18822" xr:uid="{1B15CFE1-10C9-40DA-B3F8-660B318D9E18}"/>
    <cellStyle name="Normal 4 5 2 2 2 2 4" xfId="11275" xr:uid="{CBF7840A-2BA2-490C-B408-4DFF8EA1F616}"/>
    <cellStyle name="Normal 4 5 2 2 2 2 4 2" xfId="21655" xr:uid="{45A1692A-DBBE-4571-949E-33F95E2F398C}"/>
    <cellStyle name="Normal 4 5 2 2 2 2 5" xfId="24919" xr:uid="{93AE2126-44B0-49B6-B346-061AC55C26EC}"/>
    <cellStyle name="Normal 4 5 2 2 2 2 6" xfId="13928" xr:uid="{01FF4D2D-6593-4498-AE66-ED53884D3B92}"/>
    <cellStyle name="Normal 4 5 2 2 2 3" xfId="4345" xr:uid="{F0DDF63A-1063-4A2C-834C-B0B9CC1595CB}"/>
    <cellStyle name="Normal 4 5 2 2 2 3 2" xfId="9117" xr:uid="{BE46173D-FC4C-4278-8555-0A3E13585A74}"/>
    <cellStyle name="Normal 4 5 2 2 2 3 2 2" xfId="29160" xr:uid="{EC26D65F-F883-4724-B3CF-72B900784BA4}"/>
    <cellStyle name="Normal 4 5 2 2 2 3 2 3" xfId="19497" xr:uid="{1037B84C-96B6-4E71-AE42-DB51C5047C4E}"/>
    <cellStyle name="Normal 4 5 2 2 2 3 3" xfId="11950" xr:uid="{BF4F16E1-1A00-4456-8E40-339F03E81D01}"/>
    <cellStyle name="Normal 4 5 2 2 2 3 3 2" xfId="22330" xr:uid="{CAEE0D91-E467-4130-A58D-FF5E780ED312}"/>
    <cellStyle name="Normal 4 5 2 2 2 3 4" xfId="24862" xr:uid="{7EAC0034-6BE9-4D0F-B584-A2C11E70DF05}"/>
    <cellStyle name="Normal 4 5 2 2 2 3 5" xfId="16664" xr:uid="{1A28BFBF-7731-4AB4-9B8B-9B1F1C447379}"/>
    <cellStyle name="Normal 4 5 2 2 2 4" xfId="6012" xr:uid="{8B49FA82-7B6D-4BE6-9B2F-5FB1467284B1}"/>
    <cellStyle name="Normal 4 5 2 2 2 4 2" xfId="26079" xr:uid="{D88B92DB-CA08-4AB4-83F0-0D8CC800957B}"/>
    <cellStyle name="Normal 4 5 2 2 2 4 3" xfId="15465" xr:uid="{03A527EE-D9C7-4438-83E1-C40E04B31A48}"/>
    <cellStyle name="Normal 4 5 2 2 2 5" xfId="7918" xr:uid="{46148B9B-5C5A-4E98-A683-7FF0356F6619}"/>
    <cellStyle name="Normal 4 5 2 2 2 5 2" xfId="18298" xr:uid="{FF1EB973-064D-4FD9-A7AF-A7BBDF5F6F43}"/>
    <cellStyle name="Normal 4 5 2 2 2 6" xfId="10751" xr:uid="{2FEAE426-4839-4F92-B94B-9B739D1958A8}"/>
    <cellStyle name="Normal 4 5 2 2 2 6 2" xfId="21131" xr:uid="{12431F26-C05B-4F11-95C5-F538C981F164}"/>
    <cellStyle name="Normal 4 5 2 2 2 7" xfId="24936" xr:uid="{386C30BC-3402-47D3-9CFA-77B7D0AC2B8C}"/>
    <cellStyle name="Normal 4 5 2 2 2 8" xfId="13256" xr:uid="{8151A255-92E0-4CAC-9A64-15EE978BF4BE}"/>
    <cellStyle name="Normal 4 5 2 2 3" xfId="3363" xr:uid="{00000000-0005-0000-0000-00006D060000}"/>
    <cellStyle name="Normal 4 5 2 2 3 2" xfId="4541" xr:uid="{5C992072-2692-40FE-BBF8-3D18743AFE66}"/>
    <cellStyle name="Normal 4 5 2 2 3 2 2" xfId="9313" xr:uid="{880D3A2B-4B2B-4A13-88D5-2BA0CFB149A3}"/>
    <cellStyle name="Normal 4 5 2 2 3 2 2 2" xfId="29290" xr:uid="{1B627872-8AE1-46BF-A8CA-B163849C6562}"/>
    <cellStyle name="Normal 4 5 2 2 3 2 2 3" xfId="19693" xr:uid="{81E00CB2-4CE0-4B43-9C1C-FFDF9B48CF3D}"/>
    <cellStyle name="Normal 4 5 2 2 3 2 3" xfId="12146" xr:uid="{4B085F41-08B4-4921-9306-0A37EB0AF2C5}"/>
    <cellStyle name="Normal 4 5 2 2 3 2 3 2" xfId="22526" xr:uid="{EB117C4D-BCAC-4C76-B3F6-79B66B8993B4}"/>
    <cellStyle name="Normal 4 5 2 2 3 2 4" xfId="26028" xr:uid="{B3F1682C-B58B-4F7B-9F3D-74263D292ABA}"/>
    <cellStyle name="Normal 4 5 2 2 3 2 5" xfId="16860" xr:uid="{D6B3FA64-94BE-402C-BB86-C7993554070A}"/>
    <cellStyle name="Normal 4 5 2 2 3 3" xfId="6421" xr:uid="{5D6D05FC-D0CA-4C56-BAD2-CA5C978CA780}"/>
    <cellStyle name="Normal 4 5 2 2 3 3 2" xfId="26714" xr:uid="{E2CA73D3-3870-41C5-A03B-CC41F8E2DA6E}"/>
    <cellStyle name="Normal 4 5 2 2 3 3 3" xfId="15990" xr:uid="{29D8A29D-7E64-4EA9-9528-D0F4D5EAA5CB}"/>
    <cellStyle name="Normal 4 5 2 2 3 4" xfId="8443" xr:uid="{F0E8D58E-5344-4E20-9372-6C93F92B2146}"/>
    <cellStyle name="Normal 4 5 2 2 3 4 2" xfId="18823" xr:uid="{27A8C04E-8DC4-4EE2-BB1E-2AEF5B1E16C1}"/>
    <cellStyle name="Normal 4 5 2 2 3 5" xfId="11276" xr:uid="{B7FFCAE5-5548-4065-97EF-997CE04E62F1}"/>
    <cellStyle name="Normal 4 5 2 2 3 5 2" xfId="21656" xr:uid="{1E8AE756-E401-42AB-B3D3-BC8125FA3A3E}"/>
    <cellStyle name="Normal 4 5 2 2 3 6" xfId="23297" xr:uid="{550288F8-7D60-4E23-9FEF-C72139F89487}"/>
    <cellStyle name="Normal 4 5 2 2 3 7" xfId="13929" xr:uid="{36AF86DA-92CA-4F5F-A5AA-A6C7EF40C8D0}"/>
    <cellStyle name="Normal 4 5 2 2 4" xfId="3361" xr:uid="{00000000-0005-0000-0000-00006E060000}"/>
    <cellStyle name="Normal 4 5 2 2 4 2" xfId="6419" xr:uid="{CD83A63A-1FFB-48A3-A5DE-2D94ACA440B6}"/>
    <cellStyle name="Normal 4 5 2 2 4 2 2" xfId="27853" xr:uid="{54548210-F9F5-4602-BD11-4984616A93E4}"/>
    <cellStyle name="Normal 4 5 2 2 4 2 3" xfId="15988" xr:uid="{8110A5F6-916F-4FD4-A60D-45568431B32A}"/>
    <cellStyle name="Normal 4 5 2 2 4 3" xfId="8441" xr:uid="{E0961122-8F68-4881-9183-7F705686D820}"/>
    <cellStyle name="Normal 4 5 2 2 4 3 2" xfId="18821" xr:uid="{FC938CFF-74C2-4051-98BE-3EEA45A5EC24}"/>
    <cellStyle name="Normal 4 5 2 2 4 4" xfId="11274" xr:uid="{111655AF-AE58-47F3-A4AD-AB796075E294}"/>
    <cellStyle name="Normal 4 5 2 2 4 4 2" xfId="21654" xr:uid="{BB70FE4F-2CB6-4C7C-AE5B-41648F4D565B}"/>
    <cellStyle name="Normal 4 5 2 2 4 5" xfId="25036" xr:uid="{A4ACC562-9D88-4446-97DF-68459C044C90}"/>
    <cellStyle name="Normal 4 5 2 2 4 6" xfId="13927" xr:uid="{15B98E35-58CB-46EB-9E15-D874394D2F3D}"/>
    <cellStyle name="Normal 4 5 2 2 5" xfId="2644" xr:uid="{00000000-0005-0000-0000-00006F060000}"/>
    <cellStyle name="Normal 4 5 2 2 5 2" xfId="5906" xr:uid="{1CBBE5B8-2179-443A-818B-CA9B82EF9375}"/>
    <cellStyle name="Normal 4 5 2 2 5 2 2" xfId="25868" xr:uid="{B87E1C25-8F25-44D1-9378-D84667DAE326}"/>
    <cellStyle name="Normal 4 5 2 2 5 2 3" xfId="15316" xr:uid="{345AB8E1-DE30-4CF1-B317-80BFA59C3620}"/>
    <cellStyle name="Normal 4 5 2 2 5 3" xfId="7769" xr:uid="{676A888C-7747-4326-BE4B-B6CA19088927}"/>
    <cellStyle name="Normal 4 5 2 2 5 3 2" xfId="18149" xr:uid="{F4A771CB-8EA8-4731-A993-49F9908CE8AF}"/>
    <cellStyle name="Normal 4 5 2 2 5 4" xfId="10602" xr:uid="{BEEF8A5C-90B7-4714-8664-ACF95091B647}"/>
    <cellStyle name="Normal 4 5 2 2 5 4 2" xfId="20982" xr:uid="{D7DDBACC-EB41-40DA-813D-BC1CB3771D23}"/>
    <cellStyle name="Normal 4 5 2 2 5 5" xfId="23115" xr:uid="{8B80382E-C38A-47FA-A5AF-6A30D1D83791}"/>
    <cellStyle name="Normal 4 5 2 2 5 6" xfId="13033" xr:uid="{61309A57-C24C-4900-8B50-03040D9E9E3A}"/>
    <cellStyle name="Normal 4 5 2 2 6" xfId="2373" xr:uid="{00000000-0005-0000-0000-00006A060000}"/>
    <cellStyle name="Normal 4 5 2 2 6 2" xfId="7500" xr:uid="{F5DDBCD1-A370-4BE4-ADF7-46BD5E7DD97F}"/>
    <cellStyle name="Normal 4 5 2 2 6 2 2" xfId="17880" xr:uid="{F453CDBF-C831-42A3-BFC3-C961D652161E}"/>
    <cellStyle name="Normal 4 5 2 2 6 3" xfId="10333" xr:uid="{860BBF6A-8155-4DE9-949D-80FEB27F3863}"/>
    <cellStyle name="Normal 4 5 2 2 6 3 2" xfId="20713" xr:uid="{8AE5DF16-29D6-4421-9F51-9317E93651F0}"/>
    <cellStyle name="Normal 4 5 2 2 6 4" xfId="23377" xr:uid="{DF3EB088-984B-417A-BB85-B384657AE050}"/>
    <cellStyle name="Normal 4 5 2 2 6 5" xfId="15047" xr:uid="{293FAE86-6E93-4DFD-A93B-E82E1E6422AC}"/>
    <cellStyle name="Normal 4 5 2 2 7" xfId="3924" xr:uid="{7E2B3D55-D6D0-4C09-B428-C3AD35411B83}"/>
    <cellStyle name="Normal 4 5 2 2 7 2" xfId="8756" xr:uid="{A650A9D6-C2AB-487C-ADB2-2CE5DE7F65AC}"/>
    <cellStyle name="Normal 4 5 2 2 7 2 2" xfId="19136" xr:uid="{3F3709B6-1FFE-4BDD-9910-F531057AF7F1}"/>
    <cellStyle name="Normal 4 5 2 2 7 3" xfId="11589" xr:uid="{470C3297-9168-421A-A970-7E70E99F9138}"/>
    <cellStyle name="Normal 4 5 2 2 7 3 2" xfId="21969" xr:uid="{AA8A2487-E093-4AFD-A277-EE1F5C962F5E}"/>
    <cellStyle name="Normal 4 5 2 2 7 4" xfId="16303" xr:uid="{2C93F13E-B605-4915-8773-D57DC68E5694}"/>
    <cellStyle name="Normal 4 5 2 2 8" xfId="5322" xr:uid="{CAF91BE3-2382-40FE-9F2E-80D1F470AEA1}"/>
    <cellStyle name="Normal 4 5 2 2 8 2" xfId="14620" xr:uid="{E082096E-F5A6-479A-8B05-758495EE71E3}"/>
    <cellStyle name="Normal 4 5 2 2 9" xfId="7073" xr:uid="{DF087704-CA16-4900-BF9B-2E6F667E0BEA}"/>
    <cellStyle name="Normal 4 5 2 2 9 2" xfId="17453" xr:uid="{B2E5202B-3541-4813-ADD1-48D3D22AFC0D}"/>
    <cellStyle name="Normal 4 5 2 3" xfId="1021" xr:uid="{00000000-0005-0000-0000-0000AF050000}"/>
    <cellStyle name="Normal 4 5 2 3 2" xfId="3364" xr:uid="{00000000-0005-0000-0000-000071060000}"/>
    <cellStyle name="Normal 4 5 2 3 2 2" xfId="6422" xr:uid="{459C8634-173F-4FA7-8F98-1D1FB39BDB13}"/>
    <cellStyle name="Normal 4 5 2 3 2 2 2" xfId="26712" xr:uid="{014981DB-CA37-4B50-9DC7-B2236888C132}"/>
    <cellStyle name="Normal 4 5 2 3 2 2 3" xfId="28205" xr:uid="{2287D21F-F269-4EDE-A5E9-9239AC3D462F}"/>
    <cellStyle name="Normal 4 5 2 3 2 2 4" xfId="15991" xr:uid="{13033BDD-4417-4546-8CFD-8638009AD7C8}"/>
    <cellStyle name="Normal 4 5 2 3 2 3" xfId="8444" xr:uid="{40D61485-F520-49B1-9C29-E069B765A44C}"/>
    <cellStyle name="Normal 4 5 2 3 2 3 2" xfId="28916" xr:uid="{E6E461C7-6D28-4E72-8949-A7E04526583A}"/>
    <cellStyle name="Normal 4 5 2 3 2 3 3" xfId="18824" xr:uid="{A3C05C27-2EDC-4FC4-8A78-2D6E14971659}"/>
    <cellStyle name="Normal 4 5 2 3 2 4" xfId="11277" xr:uid="{EA636CB6-32B7-450C-9E87-0CCC537034BA}"/>
    <cellStyle name="Normal 4 5 2 3 2 4 2" xfId="21657" xr:uid="{8341F538-F959-47F1-81DD-444AAB02536D}"/>
    <cellStyle name="Normal 4 5 2 3 2 5" xfId="23923" xr:uid="{CE4AC6F4-76E0-4F1C-B9A5-5E31E24684C3}"/>
    <cellStyle name="Normal 4 5 2 3 2 6" xfId="13930" xr:uid="{76ADFE17-F2FC-413F-8265-DF1E47501A2D}"/>
    <cellStyle name="Normal 4 5 2 3 3" xfId="2793" xr:uid="{00000000-0005-0000-0000-000072060000}"/>
    <cellStyle name="Normal 4 5 2 3 3 2" xfId="6011" xr:uid="{400D8516-E8C7-4321-B8DB-54514AC3D66C}"/>
    <cellStyle name="Normal 4 5 2 3 3 2 2" xfId="26348" xr:uid="{057C0257-4C3C-4E3B-801C-62361A39334D}"/>
    <cellStyle name="Normal 4 5 2 3 3 2 3" xfId="15464" xr:uid="{E8F3B38E-D972-406C-B8EB-8AF202F55272}"/>
    <cellStyle name="Normal 4 5 2 3 3 3" xfId="7917" xr:uid="{3A3DA035-EEE4-4D6C-8388-45D36777A705}"/>
    <cellStyle name="Normal 4 5 2 3 3 3 2" xfId="18297" xr:uid="{D53A0738-1DC9-45B6-BC04-1A735BF5253C}"/>
    <cellStyle name="Normal 4 5 2 3 3 4" xfId="10750" xr:uid="{3B260D01-0AEC-4BEC-AD71-C0FC7295E086}"/>
    <cellStyle name="Normal 4 5 2 3 3 4 2" xfId="21130" xr:uid="{84D30868-90AE-401A-8540-72E9ED39E07F}"/>
    <cellStyle name="Normal 4 5 2 3 3 5" xfId="24762" xr:uid="{6DD962BE-D982-4AA3-8D54-B11338C5AA27}"/>
    <cellStyle name="Normal 4 5 2 3 3 6" xfId="13255" xr:uid="{3CE8EF1E-53AE-466E-9903-35699626116A}"/>
    <cellStyle name="Normal 4 5 2 3 4" xfId="4199" xr:uid="{1BBE04BA-B312-41DF-8E4F-91CE866111F9}"/>
    <cellStyle name="Normal 4 5 2 3 4 2" xfId="8971" xr:uid="{8C0CCA2C-B560-4ABF-A070-379E56CB628F}"/>
    <cellStyle name="Normal 4 5 2 3 4 2 2" xfId="29055" xr:uid="{CBBEF2D0-1ACB-4FAA-9118-0988D24ACFA7}"/>
    <cellStyle name="Normal 4 5 2 3 4 2 3" xfId="19351" xr:uid="{F6C7C216-708E-4EFA-9CFD-5BF38621E0DB}"/>
    <cellStyle name="Normal 4 5 2 3 4 3" xfId="11804" xr:uid="{64CE70D4-A754-41B3-A960-A290C3878BF3}"/>
    <cellStyle name="Normal 4 5 2 3 4 3 2" xfId="22184" xr:uid="{4942E4E4-488E-4036-A981-3401653602CF}"/>
    <cellStyle name="Normal 4 5 2 3 4 4" xfId="23122" xr:uid="{9037FD61-653D-4558-825E-7AB8F20BDFF9}"/>
    <cellStyle name="Normal 4 5 2 3 4 5" xfId="16518" xr:uid="{B950B559-2C43-4BBF-BAF9-19C3D9A4D097}"/>
    <cellStyle name="Normal 4 5 2 3 5" xfId="5323" xr:uid="{E8C9F035-67B4-4D4E-BEFC-1A01562ADC02}"/>
    <cellStyle name="Normal 4 5 2 3 5 2" xfId="28102" xr:uid="{2B506E37-FFA8-4E02-BAA6-F1B68752E6DD}"/>
    <cellStyle name="Normal 4 5 2 3 5 3" xfId="14621" xr:uid="{B7FEE906-8681-416A-A08E-03393217D948}"/>
    <cellStyle name="Normal 4 5 2 3 6" xfId="7074" xr:uid="{FF80577F-0C14-415F-B02B-440809EF298E}"/>
    <cellStyle name="Normal 4 5 2 3 6 2" xfId="17454" xr:uid="{DCFAB2C2-192E-470A-BDA5-A15F0C6A1833}"/>
    <cellStyle name="Normal 4 5 2 3 7" xfId="9907" xr:uid="{35230ABF-FEB9-4A17-9B50-76B113473D69}"/>
    <cellStyle name="Normal 4 5 2 3 7 2" xfId="20287" xr:uid="{6DF26397-F749-4566-8724-3EAC1C0B5F21}"/>
    <cellStyle name="Normal 4 5 2 3 8" xfId="24272" xr:uid="{DEF51CA1-A777-4F59-AEA8-7F597CE65896}"/>
    <cellStyle name="Normal 4 5 2 3 9" xfId="12765" xr:uid="{F4CD9708-8509-49EF-9028-1858B70BD86E}"/>
    <cellStyle name="Normal 4 5 2 4" xfId="3365" xr:uid="{00000000-0005-0000-0000-000073060000}"/>
    <cellStyle name="Normal 4 5 2 4 2" xfId="4542" xr:uid="{D2E0A647-8B6B-484D-8EE5-B1FB6E1E52A5}"/>
    <cellStyle name="Normal 4 5 2 4 2 2" xfId="9314" xr:uid="{75B32AE0-920B-4E50-9E4B-443BB07783DE}"/>
    <cellStyle name="Normal 4 5 2 4 2 2 2" xfId="29291" xr:uid="{D8687BEB-7788-403F-A995-83E18A9367FE}"/>
    <cellStyle name="Normal 4 5 2 4 2 2 3" xfId="19694" xr:uid="{59100568-AC60-4A4C-A9CC-44EF4D006FA5}"/>
    <cellStyle name="Normal 4 5 2 4 2 3" xfId="12147" xr:uid="{894BA2BA-90E1-4317-A624-28764CE900B2}"/>
    <cellStyle name="Normal 4 5 2 4 2 3 2" xfId="22527" xr:uid="{82A5730E-C394-4437-BA7F-722AC2D07145}"/>
    <cellStyle name="Normal 4 5 2 4 2 4" xfId="25019" xr:uid="{D713E987-184A-413A-B836-C3B46E2666CF}"/>
    <cellStyle name="Normal 4 5 2 4 2 5" xfId="16861" xr:uid="{D933F60A-5A4E-4698-91E8-20233232B81F}"/>
    <cellStyle name="Normal 4 5 2 4 3" xfId="6423" xr:uid="{983D88EE-DF78-4F1B-83D8-DC36886EF344}"/>
    <cellStyle name="Normal 4 5 2 4 3 2" xfId="27519" xr:uid="{A6954AA8-0820-4173-BE56-4C426E4ECE2F}"/>
    <cellStyle name="Normal 4 5 2 4 3 3" xfId="15992" xr:uid="{F5992DB5-F890-4C29-B7BE-91756223422F}"/>
    <cellStyle name="Normal 4 5 2 4 4" xfId="8445" xr:uid="{50121966-DFAF-4303-B730-9406E0ED63E3}"/>
    <cellStyle name="Normal 4 5 2 4 4 2" xfId="18825" xr:uid="{4C0F9CDA-5884-4E28-B870-8DAC82B50996}"/>
    <cellStyle name="Normal 4 5 2 4 5" xfId="11278" xr:uid="{F532776D-2596-4BF2-A6EE-39E9B3A2C549}"/>
    <cellStyle name="Normal 4 5 2 4 5 2" xfId="21658" xr:uid="{D3AB1E21-DB7C-40F0-B25E-2B913D76A52B}"/>
    <cellStyle name="Normal 4 5 2 4 6" xfId="25024" xr:uid="{944C4AA1-0864-47DF-BF38-2010D49F015F}"/>
    <cellStyle name="Normal 4 5 2 4 7" xfId="13931" xr:uid="{89F49A4B-4346-4D42-8E10-799312E09AEF}"/>
    <cellStyle name="Normal 4 5 2 5" xfId="2942" xr:uid="{00000000-0005-0000-0000-000074060000}"/>
    <cellStyle name="Normal 4 5 2 5 2" xfId="6122" xr:uid="{2744C5C0-75C5-4713-BC0A-F01BAADDBA57}"/>
    <cellStyle name="Normal 4 5 2 5 2 2" xfId="27368" xr:uid="{FC4C0F38-2B2C-4837-A1DA-BEF2D68B0720}"/>
    <cellStyle name="Normal 4 5 2 5 2 3" xfId="28357" xr:uid="{40DFC500-5AA3-4A15-9614-05182B12FC67}"/>
    <cellStyle name="Normal 4 5 2 5 2 4" xfId="15600" xr:uid="{77C204C5-CCBA-4322-A4BF-6B2C917B659C}"/>
    <cellStyle name="Normal 4 5 2 5 3" xfId="8053" xr:uid="{A2BE1429-F9BC-4D60-A195-C274BBBBACE0}"/>
    <cellStyle name="Normal 4 5 2 5 3 2" xfId="27517" xr:uid="{EEB7D116-4090-4B01-A5A0-E3B19006C968}"/>
    <cellStyle name="Normal 4 5 2 5 3 3" xfId="18433" xr:uid="{5C80B42C-1955-4E42-8F61-F75CCEAFD189}"/>
    <cellStyle name="Normal 4 5 2 5 4" xfId="10886" xr:uid="{8C22F40A-C5D8-44A4-AED1-028559AEB72C}"/>
    <cellStyle name="Normal 4 5 2 5 4 2" xfId="21266" xr:uid="{90631456-16A4-48B0-A410-5FCA7318B9C2}"/>
    <cellStyle name="Normal 4 5 2 5 5" xfId="23793" xr:uid="{62B9C0EA-202A-4492-81AA-215BEC066F55}"/>
    <cellStyle name="Normal 4 5 2 5 6" xfId="13463" xr:uid="{7C28B4C5-3FCA-4F98-B5BB-5B6EEB327288}"/>
    <cellStyle name="Normal 4 5 2 6" xfId="2542" xr:uid="{00000000-0005-0000-0000-000075060000}"/>
    <cellStyle name="Normal 4 5 2 6 2" xfId="5814" xr:uid="{5986A24A-3267-44F7-BDFA-37391523A0FF}"/>
    <cellStyle name="Normal 4 5 2 6 2 2" xfId="27973" xr:uid="{3A4835A5-C5F7-468B-A642-C7D071561171}"/>
    <cellStyle name="Normal 4 5 2 6 2 3" xfId="15214" xr:uid="{7C4775D2-24AD-4EAA-85A9-BD50BD163413}"/>
    <cellStyle name="Normal 4 5 2 6 3" xfId="7667" xr:uid="{436CBBD9-8020-4EEC-B6DD-0911D57FF9E3}"/>
    <cellStyle name="Normal 4 5 2 6 3 2" xfId="18047" xr:uid="{FF9CBDD4-2A00-48C9-8FAE-F1013466C211}"/>
    <cellStyle name="Normal 4 5 2 6 4" xfId="10500" xr:uid="{FF77A2ED-2A16-46EF-B1A4-178BBD7F2FDB}"/>
    <cellStyle name="Normal 4 5 2 6 4 2" xfId="20880" xr:uid="{D4971610-CD2E-4D89-9CD5-F79318FEB2CE}"/>
    <cellStyle name="Normal 4 5 2 6 5" xfId="23151" xr:uid="{310123C0-F71E-414D-B200-08ED6D598F4B}"/>
    <cellStyle name="Normal 4 5 2 6 6" xfId="12930" xr:uid="{C0662821-CD8B-45D1-A046-854C09043DA1}"/>
    <cellStyle name="Normal 4 5 2 7" xfId="2236" xr:uid="{00000000-0005-0000-0000-000069060000}"/>
    <cellStyle name="Normal 4 5 2 7 2" xfId="7363" xr:uid="{28FE7E03-AD46-4741-A7FC-A676B678967A}"/>
    <cellStyle name="Normal 4 5 2 7 2 2" xfId="17743" xr:uid="{139A849F-7CFF-45E6-9FFD-CE714C088692}"/>
    <cellStyle name="Normal 4 5 2 7 3" xfId="10196" xr:uid="{2173FA89-6B46-4218-B70F-152B78916DF5}"/>
    <cellStyle name="Normal 4 5 2 7 3 2" xfId="20576" xr:uid="{75A2AA50-3592-490A-AF97-366D825E3B28}"/>
    <cellStyle name="Normal 4 5 2 7 4" xfId="23206" xr:uid="{D29F9E26-F9BE-4CD8-BE8C-62F0E5D26E59}"/>
    <cellStyle name="Normal 4 5 2 7 5" xfId="14910" xr:uid="{B891686C-B505-442D-BAC8-21228870E711}"/>
    <cellStyle name="Normal 4 5 2 8" xfId="3994" xr:uid="{E629CDDD-B813-4D71-807C-07FDC78629DF}"/>
    <cellStyle name="Normal 4 5 2 8 2" xfId="8818" xr:uid="{5D54BAB1-67C3-4710-AA67-8A6221137546}"/>
    <cellStyle name="Normal 4 5 2 8 2 2" xfId="19198" xr:uid="{1A57B2EE-5F55-4B87-9DE1-E0E3E445277B}"/>
    <cellStyle name="Normal 4 5 2 8 3" xfId="11651" xr:uid="{05572E02-0B75-4D1E-8E13-82C2E4DC02ED}"/>
    <cellStyle name="Normal 4 5 2 8 3 2" xfId="22031" xr:uid="{C058CAE0-4D4F-4D35-B4C2-74E1FD69A372}"/>
    <cellStyle name="Normal 4 5 2 8 4" xfId="16365" xr:uid="{192B4CD1-614C-44AD-95D8-C6E8AAF67198}"/>
    <cellStyle name="Normal 4 5 2 9" xfId="5321" xr:uid="{93AF8565-2114-4AB8-9876-2498C27D9664}"/>
    <cellStyle name="Normal 4 5 2 9 2" xfId="14619" xr:uid="{D40FF11D-13DB-426F-8633-5700B906C03C}"/>
    <cellStyle name="Normal 4 5 3" xfId="1022" xr:uid="{00000000-0005-0000-0000-0000B0050000}"/>
    <cellStyle name="Normal 4 5 3 10" xfId="9908" xr:uid="{C2AB3C88-B4D7-40DD-9379-8DA92DC41E3F}"/>
    <cellStyle name="Normal 4 5 3 10 2" xfId="20288" xr:uid="{D6FEA916-69B3-43D5-BD39-069339D93CF8}"/>
    <cellStyle name="Normal 4 5 3 11" xfId="23558" xr:uid="{14E72F27-0EBF-4CC1-A22C-453E4D7BA1BE}"/>
    <cellStyle name="Normal 4 5 3 12" xfId="12606" xr:uid="{C04F5E53-07FE-4D1D-BA93-92A7622E5671}"/>
    <cellStyle name="Normal 4 5 3 2" xfId="2795" xr:uid="{00000000-0005-0000-0000-000077060000}"/>
    <cellStyle name="Normal 4 5 3 2 2" xfId="3367" xr:uid="{00000000-0005-0000-0000-000078060000}"/>
    <cellStyle name="Normal 4 5 3 2 2 2" xfId="6425" xr:uid="{CDDD6384-D4EA-4EA1-8AF3-B22C1319784C}"/>
    <cellStyle name="Normal 4 5 3 2 2 2 2" xfId="27035" xr:uid="{47718808-69D2-44BB-B6B5-62AF05398240}"/>
    <cellStyle name="Normal 4 5 3 2 2 2 3" xfId="26022" xr:uid="{E50F255F-8400-46BD-A4E4-C149E4D49D5B}"/>
    <cellStyle name="Normal 4 5 3 2 2 2 4" xfId="15994" xr:uid="{6D2B7213-828E-4619-B9F3-D70C355E9B51}"/>
    <cellStyle name="Normal 4 5 3 2 2 3" xfId="8447" xr:uid="{3350974A-82A5-42D5-8A32-C89687AA424F}"/>
    <cellStyle name="Normal 4 5 3 2 2 3 2" xfId="28917" xr:uid="{329F68BD-C226-49FF-8344-A0B9B3AA855A}"/>
    <cellStyle name="Normal 4 5 3 2 2 3 3" xfId="18827" xr:uid="{1CB9FBE1-4FEF-432E-9AD9-962B501B277D}"/>
    <cellStyle name="Normal 4 5 3 2 2 4" xfId="11280" xr:uid="{B7203EA3-5441-4CE2-83E4-AEDA06983B0C}"/>
    <cellStyle name="Normal 4 5 3 2 2 4 2" xfId="21660" xr:uid="{3EF7E2BC-84C1-45B1-AF06-39A02C2A1AFA}"/>
    <cellStyle name="Normal 4 5 3 2 2 5" xfId="23370" xr:uid="{E9F2DCF3-D677-45D0-9FB0-2130CF05C61F}"/>
    <cellStyle name="Normal 4 5 3 2 2 6" xfId="13933" xr:uid="{C6C8432E-61CB-400A-B4F9-A8ABB02ABA66}"/>
    <cellStyle name="Normal 4 5 3 2 3" xfId="4346" xr:uid="{A37089E4-C760-4D54-9BCC-60B110A38149}"/>
    <cellStyle name="Normal 4 5 3 2 3 2" xfId="9118" xr:uid="{9BC4DA4B-FC10-4819-8AA3-C70EE0DB1A02}"/>
    <cellStyle name="Normal 4 5 3 2 3 2 2" xfId="29161" xr:uid="{A2279844-75AF-4F2D-B8A7-437A9CF27E6B}"/>
    <cellStyle name="Normal 4 5 3 2 3 2 3" xfId="19498" xr:uid="{BA1D082C-F915-4E86-ACB0-4D7152133CDC}"/>
    <cellStyle name="Normal 4 5 3 2 3 3" xfId="11951" xr:uid="{AC170593-1E44-4D79-9C04-59B3C7464D98}"/>
    <cellStyle name="Normal 4 5 3 2 3 3 2" xfId="22331" xr:uid="{8B2FA5CB-B576-4D9B-8B95-FB3C1B17E2D8}"/>
    <cellStyle name="Normal 4 5 3 2 3 4" xfId="24944" xr:uid="{EE8082B8-E8C8-4F16-A431-3BF33F466BA4}"/>
    <cellStyle name="Normal 4 5 3 2 3 5" xfId="16665" xr:uid="{E0D545DC-D036-42AF-82A6-A474358E058F}"/>
    <cellStyle name="Normal 4 5 3 2 4" xfId="6013" xr:uid="{46DC8AD1-A778-4A9B-B266-465C1F6E965B}"/>
    <cellStyle name="Normal 4 5 3 2 4 2" xfId="28207" xr:uid="{C5352B8D-2D4C-4A94-995D-3C2B527636C9}"/>
    <cellStyle name="Normal 4 5 3 2 4 3" xfId="15466" xr:uid="{6242F917-36F3-4071-86C8-B3B61B2199C9}"/>
    <cellStyle name="Normal 4 5 3 2 5" xfId="7919" xr:uid="{ADD9E9B6-DF64-4CEE-960E-3D57D32A6A47}"/>
    <cellStyle name="Normal 4 5 3 2 5 2" xfId="18299" xr:uid="{A6182F69-0633-467E-9C16-FCC5887F5846}"/>
    <cellStyle name="Normal 4 5 3 2 6" xfId="10752" xr:uid="{9B3B9507-35B2-4C6F-A081-90707E0F1F50}"/>
    <cellStyle name="Normal 4 5 3 2 6 2" xfId="21132" xr:uid="{3EDE4003-8002-4D57-ADFD-C8FC42B87326}"/>
    <cellStyle name="Normal 4 5 3 2 7" xfId="23117" xr:uid="{9214831E-63EB-4F9B-8C37-001619DFF200}"/>
    <cellStyle name="Normal 4 5 3 2 8" xfId="13257" xr:uid="{FDD54B08-2957-4F4A-9D51-84AA185B23C0}"/>
    <cellStyle name="Normal 4 5 3 3" xfId="3368" xr:uid="{00000000-0005-0000-0000-000079060000}"/>
    <cellStyle name="Normal 4 5 3 3 2" xfId="4543" xr:uid="{A4BB8FCD-A516-4B8F-9FD5-C02633F3C41E}"/>
    <cellStyle name="Normal 4 5 3 3 2 2" xfId="9315" xr:uid="{65762DF2-16C9-4A1A-AE53-3A9D22630157}"/>
    <cellStyle name="Normal 4 5 3 3 2 2 2" xfId="29292" xr:uid="{80807EDB-C4A0-4C78-9063-146F367F8D4C}"/>
    <cellStyle name="Normal 4 5 3 3 2 2 3" xfId="19695" xr:uid="{02ADD01E-9B8A-4F56-9A26-642AAA4D2B33}"/>
    <cellStyle name="Normal 4 5 3 3 2 3" xfId="12148" xr:uid="{C80691F1-2334-4321-8D18-251F439DD494}"/>
    <cellStyle name="Normal 4 5 3 3 2 3 2" xfId="22528" xr:uid="{2F889955-AA65-4881-BBFD-860DE60993DC}"/>
    <cellStyle name="Normal 4 5 3 3 2 4" xfId="23488" xr:uid="{3C8BB0E9-8267-4FDE-906A-29C20B22F8D2}"/>
    <cellStyle name="Normal 4 5 3 3 2 5" xfId="16862" xr:uid="{8DD6D398-9E33-42CC-A6CE-6741A5213352}"/>
    <cellStyle name="Normal 4 5 3 3 3" xfId="6426" xr:uid="{04605D07-819B-4931-A888-86D2BBB822DE}"/>
    <cellStyle name="Normal 4 5 3 3 3 2" xfId="27371" xr:uid="{51F70EB8-F14F-429C-BA73-AB6E1AC9A64E}"/>
    <cellStyle name="Normal 4 5 3 3 3 3" xfId="15995" xr:uid="{39445E8F-35DC-4CA0-B413-8EA55E918A8D}"/>
    <cellStyle name="Normal 4 5 3 3 4" xfId="8448" xr:uid="{51FAD66A-6840-4746-9F75-BC02A246452D}"/>
    <cellStyle name="Normal 4 5 3 3 4 2" xfId="18828" xr:uid="{B7429266-C428-4494-A399-EE860F13549F}"/>
    <cellStyle name="Normal 4 5 3 3 5" xfId="11281" xr:uid="{D2ED3D46-00C4-4A38-A158-B65142EC9065}"/>
    <cellStyle name="Normal 4 5 3 3 5 2" xfId="21661" xr:uid="{530C4BBB-824C-49F0-A9DC-DB10B354F7CC}"/>
    <cellStyle name="Normal 4 5 3 3 6" xfId="22882" xr:uid="{1C341B25-BD3F-41B0-B7EE-8DFA4F6E1CEA}"/>
    <cellStyle name="Normal 4 5 3 3 7" xfId="13934" xr:uid="{7CF23737-597D-4A42-A2B8-BAAB5597C0DC}"/>
    <cellStyle name="Normal 4 5 3 4" xfId="3366" xr:uid="{00000000-0005-0000-0000-00007A060000}"/>
    <cellStyle name="Normal 4 5 3 4 2" xfId="6424" xr:uid="{3B5BE5A0-FE42-4104-8BA0-6887C298DC19}"/>
    <cellStyle name="Normal 4 5 3 4 2 2" xfId="26747" xr:uid="{143F4099-0362-4499-81BD-AC03DC35B8F0}"/>
    <cellStyle name="Normal 4 5 3 4 2 3" xfId="15993" xr:uid="{4FE40EE6-7168-4E83-98D2-0664591EE9DF}"/>
    <cellStyle name="Normal 4 5 3 4 3" xfId="8446" xr:uid="{CC9B6CF3-EC75-481E-944B-E23CF2B12C38}"/>
    <cellStyle name="Normal 4 5 3 4 3 2" xfId="18826" xr:uid="{F0DB8B7F-4AED-4334-BD3E-0BBC9D40E83B}"/>
    <cellStyle name="Normal 4 5 3 4 4" xfId="11279" xr:uid="{B21DA2A6-4EDC-4D97-A93A-56CB47644E05}"/>
    <cellStyle name="Normal 4 5 3 4 4 2" xfId="21659" xr:uid="{F6E1F950-E577-4949-B354-057561187360}"/>
    <cellStyle name="Normal 4 5 3 4 5" xfId="24617" xr:uid="{E53C5F61-2C38-4EB3-B244-E079DB1AA7D5}"/>
    <cellStyle name="Normal 4 5 3 4 6" xfId="13932" xr:uid="{8266669C-C74A-4B7F-A416-9556F42899E8}"/>
    <cellStyle name="Normal 4 5 3 5" xfId="2585" xr:uid="{00000000-0005-0000-0000-00007B060000}"/>
    <cellStyle name="Normal 4 5 3 5 2" xfId="5850" xr:uid="{8CA30565-C8A5-499F-81EB-C994E3E26CEE}"/>
    <cellStyle name="Normal 4 5 3 5 2 2" xfId="27403" xr:uid="{8A1E56C1-E235-45ED-B0BD-EC133C950A3B}"/>
    <cellStyle name="Normal 4 5 3 5 2 3" xfId="15257" xr:uid="{37F6C1BB-08F0-44A1-9E20-6BC7914D6BE8}"/>
    <cellStyle name="Normal 4 5 3 5 3" xfId="7710" xr:uid="{50692379-D91D-4C07-9DE9-BE085C0335BE}"/>
    <cellStyle name="Normal 4 5 3 5 3 2" xfId="18090" xr:uid="{C877F4E8-7A38-4352-8699-FCC053A57F58}"/>
    <cellStyle name="Normal 4 5 3 5 4" xfId="10543" xr:uid="{15446674-6301-48C8-9CB0-2EA325897001}"/>
    <cellStyle name="Normal 4 5 3 5 4 2" xfId="20923" xr:uid="{37BDA2F8-A64F-4002-A7DD-8B4F2804EB6B}"/>
    <cellStyle name="Normal 4 5 3 5 5" xfId="22973" xr:uid="{E6CC10CC-52FD-46AC-8D1F-4DD7F00D1514}"/>
    <cellStyle name="Normal 4 5 3 5 6" xfId="12973" xr:uid="{3B6D2ED0-900B-4492-8078-22C0B1BCF264}"/>
    <cellStyle name="Normal 4 5 3 6" xfId="2372" xr:uid="{00000000-0005-0000-0000-000076060000}"/>
    <cellStyle name="Normal 4 5 3 6 2" xfId="7499" xr:uid="{58506A69-CFA6-43BA-B90F-1F6DE4551B15}"/>
    <cellStyle name="Normal 4 5 3 6 2 2" xfId="17879" xr:uid="{67F92608-0627-42DC-A26E-011E7DB9BA0B}"/>
    <cellStyle name="Normal 4 5 3 6 3" xfId="10332" xr:uid="{5F4B949F-1C47-433B-8FCF-AC8CD7996BB9}"/>
    <cellStyle name="Normal 4 5 3 6 3 2" xfId="20712" xr:uid="{906D78E2-EAE7-4162-BFD2-15DE8D0F865C}"/>
    <cellStyle name="Normal 4 5 3 6 4" xfId="24345" xr:uid="{E56095CB-0FD6-47CE-9FFB-5D7B2BCE14C0}"/>
    <cellStyle name="Normal 4 5 3 6 5" xfId="15046" xr:uid="{F79FCD76-54CF-4281-83CD-A03A535328F4}"/>
    <cellStyle name="Normal 4 5 3 7" xfId="3915" xr:uid="{06D6F7B0-88A1-4FDA-8A5F-40FAE895E25D}"/>
    <cellStyle name="Normal 4 5 3 7 2" xfId="8747" xr:uid="{8C74A894-709E-4754-BFB5-5F7D9FF716F4}"/>
    <cellStyle name="Normal 4 5 3 7 2 2" xfId="19127" xr:uid="{0DDC1B0B-9292-4631-82B1-91D20E242ECA}"/>
    <cellStyle name="Normal 4 5 3 7 3" xfId="11580" xr:uid="{D276F419-BF9B-4084-A51A-24B3258A579C}"/>
    <cellStyle name="Normal 4 5 3 7 3 2" xfId="21960" xr:uid="{9843EC8B-BA8B-4292-9ECD-ED7BD7DC45BE}"/>
    <cellStyle name="Normal 4 5 3 7 4" xfId="16294" xr:uid="{777C31E9-A830-4EF1-AD59-0E59428A5CB7}"/>
    <cellStyle name="Normal 4 5 3 8" xfId="5324" xr:uid="{93F95F2E-482A-4836-8938-B5C31F660364}"/>
    <cellStyle name="Normal 4 5 3 8 2" xfId="14622" xr:uid="{DB3D4FCF-F1EF-42C4-A98E-86FEC5CF11D4}"/>
    <cellStyle name="Normal 4 5 3 9" xfId="7075" xr:uid="{B5063EEE-FC94-4CBE-A8AD-3A41213A7627}"/>
    <cellStyle name="Normal 4 5 3 9 2" xfId="17455" xr:uid="{0AD4AEF5-C9EE-4A09-B9B4-83B4A0D2A573}"/>
    <cellStyle name="Normal 4 5 4" xfId="1023" xr:uid="{00000000-0005-0000-0000-0000B1050000}"/>
    <cellStyle name="Normal 4 5 4 2" xfId="3369" xr:uid="{00000000-0005-0000-0000-00007D060000}"/>
    <cellStyle name="Normal 4 5 4 2 2" xfId="6427" xr:uid="{F531157A-8A64-42AD-AB38-367C0467017D}"/>
    <cellStyle name="Normal 4 5 4 2 2 2" xfId="24465" xr:uid="{B3D47B1A-51C4-46BC-B691-5C33A014E6D4}"/>
    <cellStyle name="Normal 4 5 4 2 2 3" xfId="26583" xr:uid="{C253BFE2-5027-412F-B218-E93582380519}"/>
    <cellStyle name="Normal 4 5 4 2 2 4" xfId="15996" xr:uid="{967B74A0-774A-48C8-A3C3-EE0F4881CD60}"/>
    <cellStyle name="Normal 4 5 4 2 3" xfId="8449" xr:uid="{4608D409-D28F-4C57-A452-F3B6B05C59D0}"/>
    <cellStyle name="Normal 4 5 4 2 3 2" xfId="28918" xr:uid="{5E4706F0-DD60-4F70-8867-F1F0D1436203}"/>
    <cellStyle name="Normal 4 5 4 2 3 3" xfId="18829" xr:uid="{05511378-9591-44A6-99D5-436A7B51C350}"/>
    <cellStyle name="Normal 4 5 4 2 4" xfId="11282" xr:uid="{1C2F02AD-0D79-453B-8623-F1824FCA615E}"/>
    <cellStyle name="Normal 4 5 4 2 4 2" xfId="21662" xr:uid="{FDC49964-05F1-46FF-8D38-5C337274A0A5}"/>
    <cellStyle name="Normal 4 5 4 2 5" xfId="24103" xr:uid="{328E76FF-8BA1-46E4-86D9-CE673D7A12B9}"/>
    <cellStyle name="Normal 4 5 4 2 6" xfId="13935" xr:uid="{EEB5AF47-5AB2-43F8-85D6-716D9CBCCEE8}"/>
    <cellStyle name="Normal 4 5 4 3" xfId="2792" xr:uid="{00000000-0005-0000-0000-00007E060000}"/>
    <cellStyle name="Normal 4 5 4 3 2" xfId="6010" xr:uid="{F6AD08A0-96EC-440C-9AB6-9D9E39FE0DC4}"/>
    <cellStyle name="Normal 4 5 4 3 2 2" xfId="27431" xr:uid="{650275E6-7018-49FE-A978-E0C83CCC0AD9}"/>
    <cellStyle name="Normal 4 5 4 3 2 3" xfId="15463" xr:uid="{33431AFC-DDFD-48AE-B90D-5EC13EECDEF7}"/>
    <cellStyle name="Normal 4 5 4 3 3" xfId="7916" xr:uid="{F4B719A7-0708-449D-A5BB-ED35762B8AD3}"/>
    <cellStyle name="Normal 4 5 4 3 3 2" xfId="18296" xr:uid="{995D6AC7-C01E-4BAC-9742-19DE13A75250}"/>
    <cellStyle name="Normal 4 5 4 3 4" xfId="10749" xr:uid="{4EEA8DBB-3E22-49B4-86BF-6A81EFACD9FB}"/>
    <cellStyle name="Normal 4 5 4 3 4 2" xfId="21129" xr:uid="{2E25CABE-E320-4D74-8C85-82664600F774}"/>
    <cellStyle name="Normal 4 5 4 3 5" xfId="23094" xr:uid="{AA11B069-EA2A-4668-A7B6-F5ECF714A43F}"/>
    <cellStyle name="Normal 4 5 4 3 6" xfId="13254" xr:uid="{9750CDEC-06B1-4C19-9948-01DBBBDED92F}"/>
    <cellStyle name="Normal 4 5 4 4" xfId="4198" xr:uid="{1645401E-F3F5-499C-937A-D575F5ECD0AA}"/>
    <cellStyle name="Normal 4 5 4 4 2" xfId="8970" xr:uid="{0E6992F0-99C0-4977-AD8D-3395200AD305}"/>
    <cellStyle name="Normal 4 5 4 4 2 2" xfId="29054" xr:uid="{97B7D4EB-0199-4532-9965-1BB565797835}"/>
    <cellStyle name="Normal 4 5 4 4 2 3" xfId="19350" xr:uid="{A42B2B0B-22BB-46E0-BD4E-28ECEBB7D5B3}"/>
    <cellStyle name="Normal 4 5 4 4 3" xfId="11803" xr:uid="{7C2F02D2-678D-4BEF-BBFA-BBF4BDF3F8BA}"/>
    <cellStyle name="Normal 4 5 4 4 3 2" xfId="22183" xr:uid="{33BA402A-475D-403F-8FAC-1503C6D735EC}"/>
    <cellStyle name="Normal 4 5 4 4 4" xfId="23079" xr:uid="{4E375AF9-F0C9-4BC5-82B5-4EC7130621D2}"/>
    <cellStyle name="Normal 4 5 4 4 5" xfId="16517" xr:uid="{63A5E80F-9A87-45C6-BD04-1DA7C178BD4B}"/>
    <cellStyle name="Normal 4 5 4 5" xfId="5325" xr:uid="{597FCC5F-6ACB-4CBA-B673-3ED675AD1915}"/>
    <cellStyle name="Normal 4 5 4 5 2" xfId="28221" xr:uid="{B33BE7A2-09B2-450E-B19D-FECEAC5557B9}"/>
    <cellStyle name="Normal 4 5 4 5 3" xfId="14623" xr:uid="{2B05A4D0-AA97-4EC9-8F7A-17C3998C94FB}"/>
    <cellStyle name="Normal 4 5 4 6" xfId="7076" xr:uid="{757A1225-C23F-47F8-95B9-F8311BE49047}"/>
    <cellStyle name="Normal 4 5 4 6 2" xfId="17456" xr:uid="{98F37E42-1A29-470C-9116-A5404DBF1E4C}"/>
    <cellStyle name="Normal 4 5 4 7" xfId="9909" xr:uid="{FC781E71-4D27-4251-B981-1041BA33DD64}"/>
    <cellStyle name="Normal 4 5 4 7 2" xfId="20289" xr:uid="{605493C5-F06D-43D7-8AE5-FE21B2FA985D}"/>
    <cellStyle name="Normal 4 5 4 8" xfId="23842" xr:uid="{DEE4D0D6-DDAA-47DD-B407-4B63FA530AB1}"/>
    <cellStyle name="Normal 4 5 4 9" xfId="12764" xr:uid="{0F3A30A5-CAF6-4F9B-BDFF-2A7831AAE39D}"/>
    <cellStyle name="Normal 4 5 5" xfId="1024" xr:uid="{00000000-0005-0000-0000-0000B2050000}"/>
    <cellStyle name="Normal 4 5 5 2" xfId="4544" xr:uid="{E7906615-1A5F-4F5F-934B-349A841D2AFE}"/>
    <cellStyle name="Normal 4 5 5 2 2" xfId="9316" xr:uid="{A3029EBE-55A0-4222-869C-1FC4A98761CB}"/>
    <cellStyle name="Normal 4 5 5 2 2 2" xfId="29293" xr:uid="{345A85FA-BE7E-4055-960B-132753D3A999}"/>
    <cellStyle name="Normal 4 5 5 2 2 3" xfId="19696" xr:uid="{524577B2-A602-4A7B-8F62-D52F9266DADC}"/>
    <cellStyle name="Normal 4 5 5 2 3" xfId="12149" xr:uid="{56628441-C5E7-49A3-BFB0-AA576BF9735A}"/>
    <cellStyle name="Normal 4 5 5 2 3 2" xfId="22529" xr:uid="{246B1EAC-4FBF-4A92-8E7F-F20C5FE7E3BB}"/>
    <cellStyle name="Normal 4 5 5 2 4" xfId="24608" xr:uid="{80C73287-3944-4B55-A42C-6138875D6D1F}"/>
    <cellStyle name="Normal 4 5 5 2 5" xfId="16863" xr:uid="{D9BEFC78-FD4F-4A56-9F30-3A5454786AF5}"/>
    <cellStyle name="Normal 4 5 5 3" xfId="5326" xr:uid="{D6D78FE2-1BB5-404C-857A-CF014809247C}"/>
    <cellStyle name="Normal 4 5 5 3 2" xfId="26727" xr:uid="{121DF6EC-14E1-4BFB-8DA2-1285D002466D}"/>
    <cellStyle name="Normal 4 5 5 3 3" xfId="14624" xr:uid="{E140B0F9-CD58-450C-9751-70C636B0EFDC}"/>
    <cellStyle name="Normal 4 5 5 4" xfId="7077" xr:uid="{AE803436-D80B-4D57-B979-6621B8C71ED8}"/>
    <cellStyle name="Normal 4 5 5 4 2" xfId="17457" xr:uid="{FE8FCFAD-D612-458F-8111-9B172F8CDC8B}"/>
    <cellStyle name="Normal 4 5 5 5" xfId="9910" xr:uid="{09018AD2-7195-4BCD-A200-DB43248BB54A}"/>
    <cellStyle name="Normal 4 5 5 5 2" xfId="20290" xr:uid="{DEBBE446-73DC-42F4-A2CE-F06CE3F5CC13}"/>
    <cellStyle name="Normal 4 5 5 6" xfId="24109" xr:uid="{8295CE0F-969D-4DEC-B1FD-A2B0851FBB93}"/>
    <cellStyle name="Normal 4 5 5 7" xfId="13936" xr:uid="{ED9C66A4-C167-408D-A40E-CCD3909AAB32}"/>
    <cellStyle name="Normal 4 5 6" xfId="2941" xr:uid="{00000000-0005-0000-0000-000080060000}"/>
    <cellStyle name="Normal 4 5 6 2" xfId="6121" xr:uid="{8289F053-B125-4065-9B80-4CE1903DC934}"/>
    <cellStyle name="Normal 4 5 6 2 2" xfId="25632" xr:uid="{FB938224-4086-43FB-B5EE-CF78584A9791}"/>
    <cellStyle name="Normal 4 5 6 2 3" xfId="27490" xr:uid="{7D4C0B84-FFDD-489C-A5A5-322D84EA64AB}"/>
    <cellStyle name="Normal 4 5 6 2 4" xfId="15599" xr:uid="{F2DE9FFD-A9D0-4777-AABA-3933C92E408A}"/>
    <cellStyle name="Normal 4 5 6 3" xfId="8052" xr:uid="{97E97715-25E4-45DD-BBB9-7EE1D8D26A29}"/>
    <cellStyle name="Normal 4 5 6 3 2" xfId="28757" xr:uid="{481442CD-098A-4693-AEE9-B34E445C8564}"/>
    <cellStyle name="Normal 4 5 6 3 3" xfId="18432" xr:uid="{A4D5C3BA-C727-49AE-B674-1569EE4AEC46}"/>
    <cellStyle name="Normal 4 5 6 4" xfId="10885" xr:uid="{7FB32AF5-F084-47F5-9D59-1E96D73637F7}"/>
    <cellStyle name="Normal 4 5 6 4 2" xfId="21265" xr:uid="{0E26F104-831C-4146-BBFD-9B01FAAEB27F}"/>
    <cellStyle name="Normal 4 5 6 5" xfId="25563" xr:uid="{C740A216-2D57-4DC2-9D60-F28DEF7CFA53}"/>
    <cellStyle name="Normal 4 5 6 6" xfId="13462" xr:uid="{BEA4189C-BDE5-406D-8106-BAA681283927}"/>
    <cellStyle name="Normal 4 5 7" xfId="2482" xr:uid="{00000000-0005-0000-0000-000081060000}"/>
    <cellStyle name="Normal 4 5 7 2" xfId="5768" xr:uid="{D53AFC23-5220-4212-9169-92706A1A5E76}"/>
    <cellStyle name="Normal 4 5 7 2 2" xfId="28515" xr:uid="{FC06777D-9BE7-45DB-9AFF-1E1E2878CFF4}"/>
    <cellStyle name="Normal 4 5 7 2 3" xfId="15154" xr:uid="{1CF306E4-6761-4571-8151-7925ECDA9294}"/>
    <cellStyle name="Normal 4 5 7 3" xfId="7607" xr:uid="{40B0CBA3-1331-441F-A438-DCCE573111BC}"/>
    <cellStyle name="Normal 4 5 7 3 2" xfId="17987" xr:uid="{93D1D9F1-970E-4FB5-9F4E-9FCC5E03E973}"/>
    <cellStyle name="Normal 4 5 7 4" xfId="10440" xr:uid="{50C57C61-110F-482B-B2D6-9E74AAF3C889}"/>
    <cellStyle name="Normal 4 5 7 4 2" xfId="20820" xr:uid="{088DCA51-F8F7-45F3-8ADE-3690CA5A4DA9}"/>
    <cellStyle name="Normal 4 5 7 5" xfId="25071" xr:uid="{93913901-167A-4853-89BE-CD5C9E2D55BE}"/>
    <cellStyle name="Normal 4 5 7 6" xfId="12870" xr:uid="{D3A27890-A68A-480F-947A-55E902196E2B}"/>
    <cellStyle name="Normal 4 5 8" xfId="2176" xr:uid="{00000000-0005-0000-0000-000068060000}"/>
    <cellStyle name="Normal 4 5 8 2" xfId="7303" xr:uid="{291A5AB1-AC31-49A1-8203-9F51529AD636}"/>
    <cellStyle name="Normal 4 5 8 2 2" xfId="17683" xr:uid="{DE9FB33E-AB3A-47D6-90CB-2CBA608AEA40}"/>
    <cellStyle name="Normal 4 5 8 3" xfId="10136" xr:uid="{EC6E9979-1D68-42ED-BF78-07F100900E03}"/>
    <cellStyle name="Normal 4 5 8 3 2" xfId="20516" xr:uid="{DAF369CA-2D58-4AFD-A919-9EAD2C3CF720}"/>
    <cellStyle name="Normal 4 5 8 4" xfId="22893" xr:uid="{40973BC3-78C2-47D6-ABCC-E65DCBF39FB6}"/>
    <cellStyle name="Normal 4 5 8 5" xfId="14850" xr:uid="{ACAF7595-D900-400F-96B1-516EB766474D}"/>
    <cellStyle name="Normal 4 5 9" xfId="3993" xr:uid="{91D3A399-68E9-469C-8A0A-350305A8561B}"/>
    <cellStyle name="Normal 4 5 9 2" xfId="8817" xr:uid="{EF6897BD-557A-4A45-9F60-B014DCE4A927}"/>
    <cellStyle name="Normal 4 5 9 2 2" xfId="19197" xr:uid="{ACF224B1-ACA4-4ACA-8CC8-004E5D016286}"/>
    <cellStyle name="Normal 4 5 9 3" xfId="11650" xr:uid="{345967C5-DAE6-4233-A16F-747397CE158E}"/>
    <cellStyle name="Normal 4 5 9 3 2" xfId="22030" xr:uid="{97B64D74-B138-4706-A078-CCFD9F606C89}"/>
    <cellStyle name="Normal 4 5 9 4" xfId="16364" xr:uid="{E3E0A48C-0EE3-4A4F-984F-7C509E41F676}"/>
    <cellStyle name="Normal 4 6" xfId="1025" xr:uid="{00000000-0005-0000-0000-0000B3050000}"/>
    <cellStyle name="Normal 4 6 10" xfId="5327" xr:uid="{0C28CB16-68EA-42ED-BB70-906C37DC531A}"/>
    <cellStyle name="Normal 4 6 10 2" xfId="14625" xr:uid="{FF9121A2-83A1-4951-B51F-0ABD25335A2E}"/>
    <cellStyle name="Normal 4 6 11" xfId="7078" xr:uid="{33A56829-01D2-4684-9E7C-A90C663291F2}"/>
    <cellStyle name="Normal 4 6 11 2" xfId="17458" xr:uid="{722E9304-BBD0-4679-B3C2-65715E6CC4A7}"/>
    <cellStyle name="Normal 4 6 12" xfId="9911" xr:uid="{CD9E0B6E-51AE-4A65-BC1B-658D1E621266}"/>
    <cellStyle name="Normal 4 6 12 2" xfId="20291" xr:uid="{814F4D16-02C4-451E-9192-8C98D690B1DD}"/>
    <cellStyle name="Normal 4 6 13" xfId="23301" xr:uid="{62C3DB15-E4ED-45C7-9B52-8901B051FE55}"/>
    <cellStyle name="Normal 4 6 14" xfId="12414" xr:uid="{C633D6F3-9737-4C2E-B84E-2AC91B2C0E85}"/>
    <cellStyle name="Normal 4 6 2" xfId="1026" xr:uid="{00000000-0005-0000-0000-0000B4050000}"/>
    <cellStyle name="Normal 4 6 2 10" xfId="7079" xr:uid="{7A1A84C5-39EF-4122-B38A-C515D21A5FE6}"/>
    <cellStyle name="Normal 4 6 2 10 2" xfId="17459" xr:uid="{F468F3F2-39EF-423B-BEFD-55041D6A2BB3}"/>
    <cellStyle name="Normal 4 6 2 11" xfId="9912" xr:uid="{FCE9CA63-E303-4279-BCEB-BB1AFC702794}"/>
    <cellStyle name="Normal 4 6 2 11 2" xfId="20292" xr:uid="{C70D2436-8A40-40FD-96E2-2F6B5E428B92}"/>
    <cellStyle name="Normal 4 6 2 12" xfId="22693" xr:uid="{669146A1-A520-4013-8D63-08A79CDED512}"/>
    <cellStyle name="Normal 4 6 2 13" xfId="12474" xr:uid="{90241AAD-0CD6-41BC-A879-79AAE70544AC}"/>
    <cellStyle name="Normal 4 6 2 2" xfId="1027" xr:uid="{00000000-0005-0000-0000-0000B5050000}"/>
    <cellStyle name="Normal 4 6 2 2 10" xfId="13039" xr:uid="{6FA01EE3-F9F0-4984-AD38-5C094CD9AE5A}"/>
    <cellStyle name="Normal 4 6 2 2 2" xfId="2798" xr:uid="{00000000-0005-0000-0000-000085060000}"/>
    <cellStyle name="Normal 4 6 2 2 2 2" xfId="3372" xr:uid="{00000000-0005-0000-0000-000086060000}"/>
    <cellStyle name="Normal 4 6 2 2 2 2 2" xfId="6430" xr:uid="{46C1C465-1ECA-4F70-97B0-A5127B806E50}"/>
    <cellStyle name="Normal 4 6 2 2 2 2 2 2" xfId="25945" xr:uid="{EB53E93D-A7E3-4A0B-94AE-601D33B70F7C}"/>
    <cellStyle name="Normal 4 6 2 2 2 2 2 3" xfId="15999" xr:uid="{A9A08517-D890-449F-9AE8-DB3AC7156A4B}"/>
    <cellStyle name="Normal 4 6 2 2 2 2 3" xfId="8452" xr:uid="{FFD41181-32F6-4DB2-BDBA-22F84A18C731}"/>
    <cellStyle name="Normal 4 6 2 2 2 2 3 2" xfId="18832" xr:uid="{D5EEAA85-B873-42BB-A1D6-C3D692D98009}"/>
    <cellStyle name="Normal 4 6 2 2 2 2 4" xfId="11285" xr:uid="{AC591E7F-A936-47AE-8D97-8E58F0CC77C1}"/>
    <cellStyle name="Normal 4 6 2 2 2 2 4 2" xfId="21665" xr:uid="{ED92329A-0CDA-40FA-B99A-6DAE0049D0EE}"/>
    <cellStyle name="Normal 4 6 2 2 2 2 5" xfId="22710" xr:uid="{29DD1439-4647-45C0-A5BB-D8A53D8EA0C6}"/>
    <cellStyle name="Normal 4 6 2 2 2 2 6" xfId="13939" xr:uid="{117987FD-D06D-4E3F-B84D-C32959E27025}"/>
    <cellStyle name="Normal 4 6 2 2 2 3" xfId="4348" xr:uid="{D5DEB954-C0A1-4A31-8478-A8A05F96D4B8}"/>
    <cellStyle name="Normal 4 6 2 2 2 3 2" xfId="9120" xr:uid="{8EF489EF-50C0-43F1-B259-76B2B1811B71}"/>
    <cellStyle name="Normal 4 6 2 2 2 3 2 2" xfId="29163" xr:uid="{F317FB8D-F678-4CC8-9ACD-97F03CF0E5CB}"/>
    <cellStyle name="Normal 4 6 2 2 2 3 2 3" xfId="19500" xr:uid="{4C00B135-26C6-451D-9974-2C80BE207696}"/>
    <cellStyle name="Normal 4 6 2 2 2 3 3" xfId="11953" xr:uid="{14C4C8B8-24FD-4825-A155-75173C10E544}"/>
    <cellStyle name="Normal 4 6 2 2 2 3 3 2" xfId="22333" xr:uid="{329F8AF8-FF7C-4181-B235-DEEA3343C9B7}"/>
    <cellStyle name="Normal 4 6 2 2 2 3 4" xfId="25430" xr:uid="{B521D83F-449A-48BF-917B-E534CA576C87}"/>
    <cellStyle name="Normal 4 6 2 2 2 3 5" xfId="16667" xr:uid="{8102EE3F-FEE4-437B-8EB4-A477D4941138}"/>
    <cellStyle name="Normal 4 6 2 2 2 4" xfId="6016" xr:uid="{C783EF5B-C02D-4E1D-80B9-0CF81A0D89A1}"/>
    <cellStyle name="Normal 4 6 2 2 2 4 2" xfId="26085" xr:uid="{5846167A-769B-4FE7-BD08-54AB5BACF3C7}"/>
    <cellStyle name="Normal 4 6 2 2 2 4 3" xfId="15469" xr:uid="{41262F22-8D53-4A0B-AD9F-5619F796BB3D}"/>
    <cellStyle name="Normal 4 6 2 2 2 5" xfId="7922" xr:uid="{3C2C3F16-B06A-4716-A24E-76E03C1BD422}"/>
    <cellStyle name="Normal 4 6 2 2 2 5 2" xfId="18302" xr:uid="{DD8FE170-101B-42FD-A7F3-255F21271763}"/>
    <cellStyle name="Normal 4 6 2 2 2 6" xfId="10755" xr:uid="{735402AE-AA86-4645-BC87-5D037ED6794D}"/>
    <cellStyle name="Normal 4 6 2 2 2 6 2" xfId="21135" xr:uid="{0BAB771B-960F-4482-9C45-054D3D05C2CD}"/>
    <cellStyle name="Normal 4 6 2 2 2 7" xfId="24346" xr:uid="{4C301CF6-6B74-4665-92EC-864110B94E09}"/>
    <cellStyle name="Normal 4 6 2 2 2 8" xfId="13260" xr:uid="{7B9A48AF-8C5B-463E-91AD-FBC68180DEDF}"/>
    <cellStyle name="Normal 4 6 2 2 3" xfId="3373" xr:uid="{00000000-0005-0000-0000-000087060000}"/>
    <cellStyle name="Normal 4 6 2 2 3 2" xfId="4545" xr:uid="{BFCF5E32-216A-483A-AD55-2722FAC4318F}"/>
    <cellStyle name="Normal 4 6 2 2 3 2 2" xfId="9317" xr:uid="{BA7CAE72-2177-49EC-A9B2-BC87F4E70D4E}"/>
    <cellStyle name="Normal 4 6 2 2 3 2 2 2" xfId="19697" xr:uid="{7228007E-DC5B-44AE-AAE9-11E8B76A8BFF}"/>
    <cellStyle name="Normal 4 6 2 2 3 2 3" xfId="12150" xr:uid="{29DCCD41-7DE6-4377-9C16-0307B6B7E77A}"/>
    <cellStyle name="Normal 4 6 2 2 3 2 3 2" xfId="22530" xr:uid="{23C9BCEB-E65C-45F0-9F26-55E7B1D335CD}"/>
    <cellStyle name="Normal 4 6 2 2 3 2 4" xfId="27463" xr:uid="{021EF560-5E99-4968-9F1D-7509E16725F3}"/>
    <cellStyle name="Normal 4 6 2 2 3 2 5" xfId="16864" xr:uid="{D55ADE14-B7B1-4D41-9029-FDFC077556B0}"/>
    <cellStyle name="Normal 4 6 2 2 3 3" xfId="6431" xr:uid="{DD6B51D7-D03E-466E-BCF0-7778F96B21F9}"/>
    <cellStyle name="Normal 4 6 2 2 3 3 2" xfId="16000" xr:uid="{247704BE-F97F-4C13-8470-47A729758F75}"/>
    <cellStyle name="Normal 4 6 2 2 3 4" xfId="8453" xr:uid="{861ACCDF-A24B-4060-A0E3-8CD3E8CA9A52}"/>
    <cellStyle name="Normal 4 6 2 2 3 4 2" xfId="18833" xr:uid="{DD830CC8-3449-4E92-A65F-AD122329EA83}"/>
    <cellStyle name="Normal 4 6 2 2 3 5" xfId="11286" xr:uid="{2048C4C1-A745-48D0-8F53-7ECC9DC9EE58}"/>
    <cellStyle name="Normal 4 6 2 2 3 5 2" xfId="21666" xr:uid="{D983ABD9-A86E-40CF-9A2C-17BA76DB65F3}"/>
    <cellStyle name="Normal 4 6 2 2 3 6" xfId="23570" xr:uid="{2814C6B9-AF17-482E-BCAD-B9F62AA51F35}"/>
    <cellStyle name="Normal 4 6 2 2 3 7" xfId="13940" xr:uid="{F5739022-5223-406A-BA03-1C91FECBADEF}"/>
    <cellStyle name="Normal 4 6 2 2 4" xfId="3371" xr:uid="{00000000-0005-0000-0000-000088060000}"/>
    <cellStyle name="Normal 4 6 2 2 4 2" xfId="6429" xr:uid="{238C84E5-6F33-43AE-8C8A-00735DF97ECB}"/>
    <cellStyle name="Normal 4 6 2 2 4 2 2" xfId="27684" xr:uid="{217227E8-B500-43BA-A371-EF25835FC96C}"/>
    <cellStyle name="Normal 4 6 2 2 4 2 3" xfId="15998" xr:uid="{A5A40F7E-9E60-4856-B011-E6B594DEDD77}"/>
    <cellStyle name="Normal 4 6 2 2 4 3" xfId="8451" xr:uid="{7702EDA0-DDD6-4B61-A178-22E38269048C}"/>
    <cellStyle name="Normal 4 6 2 2 4 3 2" xfId="18831" xr:uid="{C549DCEC-4430-47E0-B2EC-44589FA07C0C}"/>
    <cellStyle name="Normal 4 6 2 2 4 4" xfId="11284" xr:uid="{AAC401BE-E29B-468C-9674-D73F6EEF4246}"/>
    <cellStyle name="Normal 4 6 2 2 4 4 2" xfId="21664" xr:uid="{01E2D04D-4996-4EBB-AF62-62703EAEF02D}"/>
    <cellStyle name="Normal 4 6 2 2 4 5" xfId="25573" xr:uid="{E1C4CBC8-9ED7-4382-BF6B-7BBCE7379DC1}"/>
    <cellStyle name="Normal 4 6 2 2 4 6" xfId="13938" xr:uid="{AB21AA70-4C29-4E40-82A6-27E05CEFD33C}"/>
    <cellStyle name="Normal 4 6 2 2 5" xfId="4240" xr:uid="{7BBC9497-82B0-4ADB-A7A3-2F1533CE31CC}"/>
    <cellStyle name="Normal 4 6 2 2 5 2" xfId="9012" xr:uid="{B9ED2CFE-69D1-4188-ADEF-5D6363C8360F}"/>
    <cellStyle name="Normal 4 6 2 2 5 2 2" xfId="29083" xr:uid="{7CE498E7-E51D-4A07-B524-3164CAB63061}"/>
    <cellStyle name="Normal 4 6 2 2 5 2 3" xfId="19392" xr:uid="{043CDCFB-1C20-4D1F-91C0-F42D8CEADAE4}"/>
    <cellStyle name="Normal 4 6 2 2 5 3" xfId="11845" xr:uid="{B5DE2472-92FD-4AD6-B80E-8F7054A7112C}"/>
    <cellStyle name="Normal 4 6 2 2 5 3 2" xfId="22225" xr:uid="{2C3B597A-756B-4D67-9D62-0C244C280664}"/>
    <cellStyle name="Normal 4 6 2 2 5 4" xfId="22887" xr:uid="{C6014893-A7C7-4A82-9CA3-CA61DA4F29D4}"/>
    <cellStyle name="Normal 4 6 2 2 5 5" xfId="16559" xr:uid="{4BB7572C-CABF-4AB6-A614-BBE127A3BA44}"/>
    <cellStyle name="Normal 4 6 2 2 6" xfId="5329" xr:uid="{0BC6F27B-5223-4C6B-A1BD-C0DAAC3F5FFA}"/>
    <cellStyle name="Normal 4 6 2 2 6 2" xfId="26510" xr:uid="{B9489960-85F9-4505-A5C2-1F8532D4F4DF}"/>
    <cellStyle name="Normal 4 6 2 2 6 3" xfId="14627" xr:uid="{CF5B7C4E-A7A0-4306-97EE-8FEBF7CAB449}"/>
    <cellStyle name="Normal 4 6 2 2 7" xfId="7080" xr:uid="{DC6C013B-8A94-4095-AF5D-268893FFE2A2}"/>
    <cellStyle name="Normal 4 6 2 2 7 2" xfId="17460" xr:uid="{3E27D583-53B5-49F9-8AA4-8796FABFE141}"/>
    <cellStyle name="Normal 4 6 2 2 8" xfId="9913" xr:uid="{CBB50BD5-681D-443C-9868-4193C8A822BE}"/>
    <cellStyle name="Normal 4 6 2 2 8 2" xfId="20293" xr:uid="{47608F98-F220-4E32-A389-7F1FF8F58975}"/>
    <cellStyle name="Normal 4 6 2 2 9" xfId="25553" xr:uid="{F51A6025-3625-4273-96DD-FA29E6925DE5}"/>
    <cellStyle name="Normal 4 6 2 3" xfId="2797" xr:uid="{00000000-0005-0000-0000-000089060000}"/>
    <cellStyle name="Normal 4 6 2 3 2" xfId="3374" xr:uid="{00000000-0005-0000-0000-00008A060000}"/>
    <cellStyle name="Normal 4 6 2 3 2 2" xfId="6432" xr:uid="{880CAF5C-4AC2-4228-BFF6-717331E14064}"/>
    <cellStyle name="Normal 4 6 2 3 2 2 2" xfId="27458" xr:uid="{C2291383-4F7F-471B-B6F6-643F1244FFA0}"/>
    <cellStyle name="Normal 4 6 2 3 2 2 3" xfId="16001" xr:uid="{8D5A8F50-BECA-49B4-9B6F-7F3E5334F744}"/>
    <cellStyle name="Normal 4 6 2 3 2 3" xfId="8454" xr:uid="{9FD6D99F-F8BC-4485-89F9-262AD42F3226}"/>
    <cellStyle name="Normal 4 6 2 3 2 3 2" xfId="18834" xr:uid="{03B18222-BF3C-42FE-A591-71C34DA0E657}"/>
    <cellStyle name="Normal 4 6 2 3 2 4" xfId="11287" xr:uid="{4D8CE8A3-16C8-4C1F-ADA3-A839C5636C16}"/>
    <cellStyle name="Normal 4 6 2 3 2 4 2" xfId="21667" xr:uid="{3EB5A2D3-8416-40DA-85A2-7E435DA59E15}"/>
    <cellStyle name="Normal 4 6 2 3 2 5" xfId="23456" xr:uid="{A9AE0ADF-588F-433F-BC38-596516722669}"/>
    <cellStyle name="Normal 4 6 2 3 2 6" xfId="13941" xr:uid="{EA1AC588-B608-4722-8945-FC4F3505763E}"/>
    <cellStyle name="Normal 4 6 2 3 3" xfId="4347" xr:uid="{33991BCD-F775-4318-80DB-758A0F992761}"/>
    <cellStyle name="Normal 4 6 2 3 3 2" xfId="9119" xr:uid="{B420165E-4375-445C-A6FA-7FDFBC7CFB61}"/>
    <cellStyle name="Normal 4 6 2 3 3 2 2" xfId="29162" xr:uid="{7C4D684C-7F2D-4649-ABF0-FCD9C55140AA}"/>
    <cellStyle name="Normal 4 6 2 3 3 2 3" xfId="19499" xr:uid="{9E68BC75-A358-42E8-ACFB-EDBA14863A2E}"/>
    <cellStyle name="Normal 4 6 2 3 3 3" xfId="11952" xr:uid="{261320A2-93F7-4A07-9958-424AAD113807}"/>
    <cellStyle name="Normal 4 6 2 3 3 3 2" xfId="22332" xr:uid="{949CAFC4-8871-4ACE-BEDE-5CF90CEFC2B9}"/>
    <cellStyle name="Normal 4 6 2 3 3 4" xfId="23789" xr:uid="{74D6E03D-3524-44D2-95CC-50F897D80617}"/>
    <cellStyle name="Normal 4 6 2 3 3 5" xfId="16666" xr:uid="{2236F4F1-DC6E-4ADC-B66E-8AD3A6423D89}"/>
    <cellStyle name="Normal 4 6 2 3 4" xfId="6015" xr:uid="{549DDB82-193B-40EB-BA86-5591FDFDE21C}"/>
    <cellStyle name="Normal 4 6 2 3 4 2" xfId="28740" xr:uid="{66E455AA-C372-40FF-BCAA-19EB6694B7F7}"/>
    <cellStyle name="Normal 4 6 2 3 4 3" xfId="15468" xr:uid="{05D3D57B-DDB3-41F1-82B1-B823E9146CA9}"/>
    <cellStyle name="Normal 4 6 2 3 5" xfId="7921" xr:uid="{578D98C4-7BBC-4E51-A64A-87B87A34B3A3}"/>
    <cellStyle name="Normal 4 6 2 3 5 2" xfId="18301" xr:uid="{887E17B5-1162-4D84-910B-C7259F3F7D5C}"/>
    <cellStyle name="Normal 4 6 2 3 6" xfId="10754" xr:uid="{EC7B1093-E08D-43FB-A576-FB7BF1F8C0E9}"/>
    <cellStyle name="Normal 4 6 2 3 6 2" xfId="21134" xr:uid="{002DD402-31AF-43C4-A8FD-480AABED7F2F}"/>
    <cellStyle name="Normal 4 6 2 3 7" xfId="24846" xr:uid="{5FA861CB-960F-4F70-8496-8715392A77B1}"/>
    <cellStyle name="Normal 4 6 2 3 8" xfId="13259" xr:uid="{5F45DE9B-7C40-47FD-A7B2-AA4DF5042440}"/>
    <cellStyle name="Normal 4 6 2 4" xfId="3375" xr:uid="{00000000-0005-0000-0000-00008B060000}"/>
    <cellStyle name="Normal 4 6 2 4 2" xfId="4546" xr:uid="{749E27D2-7FCE-4D76-9AA5-6D44FC29F920}"/>
    <cellStyle name="Normal 4 6 2 4 2 2" xfId="9318" xr:uid="{9EFD28D9-37C4-4EDC-AA86-4C8EFF8AF0C6}"/>
    <cellStyle name="Normal 4 6 2 4 2 2 2" xfId="19698" xr:uid="{9DEFEACB-BD51-4E5C-ADB6-7EE6CE7D305E}"/>
    <cellStyle name="Normal 4 6 2 4 2 3" xfId="12151" xr:uid="{1422BA2B-04C1-464D-8F5A-C55CBB0A4305}"/>
    <cellStyle name="Normal 4 6 2 4 2 3 2" xfId="22531" xr:uid="{E0E79656-BC44-4B8D-BC07-773BF57F1545}"/>
    <cellStyle name="Normal 4 6 2 4 2 4" xfId="28224" xr:uid="{27FFF2D2-6DF0-4A23-9AE8-59C2B0104837}"/>
    <cellStyle name="Normal 4 6 2 4 2 5" xfId="16865" xr:uid="{ABE290DE-BBD1-4714-B8E9-936D08C7DAC6}"/>
    <cellStyle name="Normal 4 6 2 4 3" xfId="6433" xr:uid="{9E72A876-C62D-4F44-8E52-DCAC54AC59A6}"/>
    <cellStyle name="Normal 4 6 2 4 3 2" xfId="16002" xr:uid="{5ED750DD-F985-4D60-B795-87EA2355995A}"/>
    <cellStyle name="Normal 4 6 2 4 4" xfId="8455" xr:uid="{FCCF48FB-37BC-42B7-9431-B4CDCEFB7844}"/>
    <cellStyle name="Normal 4 6 2 4 4 2" xfId="18835" xr:uid="{FFA19266-D96D-4747-AA47-FD9F5C716AC7}"/>
    <cellStyle name="Normal 4 6 2 4 5" xfId="11288" xr:uid="{52B16D53-16A7-4D69-B14D-5E03BD6D4452}"/>
    <cellStyle name="Normal 4 6 2 4 5 2" xfId="21668" xr:uid="{E7995802-90F3-422F-8B7F-E0636E370639}"/>
    <cellStyle name="Normal 4 6 2 4 6" xfId="23820" xr:uid="{F2D36C3B-1B93-4771-8680-B2C00BEE802A}"/>
    <cellStyle name="Normal 4 6 2 4 7" xfId="13942" xr:uid="{F2571187-447E-4431-998D-0C219264E416}"/>
    <cellStyle name="Normal 4 6 2 5" xfId="3370" xr:uid="{00000000-0005-0000-0000-00008C060000}"/>
    <cellStyle name="Normal 4 6 2 5 2" xfId="6428" xr:uid="{01A369A0-5815-472D-97F3-A707B176889F}"/>
    <cellStyle name="Normal 4 6 2 5 2 2" xfId="26381" xr:uid="{16CB294B-F5FE-4515-BC4C-7748DEE1246C}"/>
    <cellStyle name="Normal 4 6 2 5 2 3" xfId="15997" xr:uid="{72F13864-9C06-40FA-BE5B-611CC6680535}"/>
    <cellStyle name="Normal 4 6 2 5 3" xfId="8450" xr:uid="{329386A7-6D86-40F6-8462-4DBE5BCB0B6D}"/>
    <cellStyle name="Normal 4 6 2 5 3 2" xfId="18830" xr:uid="{66D3882B-A6BA-47A6-8426-7BF6347CC412}"/>
    <cellStyle name="Normal 4 6 2 5 4" xfId="11283" xr:uid="{0D6E7808-C939-4A45-835C-6D27BEA1445A}"/>
    <cellStyle name="Normal 4 6 2 5 4 2" xfId="21663" xr:uid="{0C4BD208-8BE2-47DF-95F1-9787C9753DB7}"/>
    <cellStyle name="Normal 4 6 2 5 5" xfId="23230" xr:uid="{A0757412-99F0-4C37-9858-3E46AAA0C5DD}"/>
    <cellStyle name="Normal 4 6 2 5 6" xfId="13937" xr:uid="{E9B9564E-68B5-4E24-9065-9266C55071EC}"/>
    <cellStyle name="Normal 4 6 2 6" xfId="2548" xr:uid="{00000000-0005-0000-0000-00008D060000}"/>
    <cellStyle name="Normal 4 6 2 6 2" xfId="5820" xr:uid="{41544DA0-315C-44C7-AB6A-C9E301631538}"/>
    <cellStyle name="Normal 4 6 2 6 2 2" xfId="27510" xr:uid="{B3544BF6-F1E3-4B61-A540-E164104E4554}"/>
    <cellStyle name="Normal 4 6 2 6 2 3" xfId="15220" xr:uid="{7CD8B811-98BB-46E5-9CBA-D4CB87EA26E7}"/>
    <cellStyle name="Normal 4 6 2 6 3" xfId="7673" xr:uid="{7DCDBF62-8E47-4CB3-B802-602270E11C65}"/>
    <cellStyle name="Normal 4 6 2 6 3 2" xfId="18053" xr:uid="{61C0FDFA-84FE-454C-BD28-7756B99CB7D9}"/>
    <cellStyle name="Normal 4 6 2 6 4" xfId="10506" xr:uid="{0844F20E-431F-4A55-9533-1A1A9A61E0C7}"/>
    <cellStyle name="Normal 4 6 2 6 4 2" xfId="20886" xr:uid="{2882705B-DE5A-47A0-980E-CCA99F13C3A7}"/>
    <cellStyle name="Normal 4 6 2 6 5" xfId="22883" xr:uid="{E569D9BE-2496-4E68-BCDB-7012DD07E64E}"/>
    <cellStyle name="Normal 4 6 2 6 6" xfId="12936" xr:uid="{5886AA2B-A425-4F55-ACF6-F4BA10054406}"/>
    <cellStyle name="Normal 4 6 2 7" xfId="2242" xr:uid="{00000000-0005-0000-0000-000083060000}"/>
    <cellStyle name="Normal 4 6 2 7 2" xfId="7369" xr:uid="{84744B32-E0B7-4FC2-BB3B-B844A50F7DD0}"/>
    <cellStyle name="Normal 4 6 2 7 2 2" xfId="17749" xr:uid="{EDB24E2C-1183-4A31-B407-E5DFC0DCEDDC}"/>
    <cellStyle name="Normal 4 6 2 7 3" xfId="10202" xr:uid="{BA064AAF-62D6-4D3E-A5FB-B26EF5E73022}"/>
    <cellStyle name="Normal 4 6 2 7 3 2" xfId="20582" xr:uid="{FC3E2AD7-2C23-44A9-8943-266601646C4B}"/>
    <cellStyle name="Normal 4 6 2 7 4" xfId="25326" xr:uid="{222E9E21-D11A-4201-9FF5-9E84412AD29A}"/>
    <cellStyle name="Normal 4 6 2 7 5" xfId="14916" xr:uid="{8E47B897-A7B3-49F2-94FB-E0E005800D29}"/>
    <cellStyle name="Normal 4 6 2 8" xfId="3795" xr:uid="{66B84ED8-BC9E-4498-A73B-35889857A41E}"/>
    <cellStyle name="Normal 4 6 2 8 2" xfId="8631" xr:uid="{0F4416F8-99F8-41E9-A3CF-47FF7549839A}"/>
    <cellStyle name="Normal 4 6 2 8 2 2" xfId="19011" xr:uid="{A666FD74-CE94-4372-8D89-8248332C0E1E}"/>
    <cellStyle name="Normal 4 6 2 8 3" xfId="11464" xr:uid="{A0875D6F-228A-4E12-BCF7-F94FD1AB637F}"/>
    <cellStyle name="Normal 4 6 2 8 3 2" xfId="21844" xr:uid="{DE2D0665-F305-444B-955F-D1DD4BFCD16F}"/>
    <cellStyle name="Normal 4 6 2 8 4" xfId="16178" xr:uid="{38500B39-885A-4599-BE45-97D879E734F5}"/>
    <cellStyle name="Normal 4 6 2 9" xfId="5328" xr:uid="{65FE34F6-2A0D-4B2D-BC52-5DA0F62E3CEE}"/>
    <cellStyle name="Normal 4 6 2 9 2" xfId="14626" xr:uid="{005A2762-6103-4BE6-A709-99F685D5DE72}"/>
    <cellStyle name="Normal 4 6 3" xfId="1028" xr:uid="{00000000-0005-0000-0000-0000B6050000}"/>
    <cellStyle name="Normal 4 6 3 10" xfId="9914" xr:uid="{65D62F54-5204-4AF7-A9C3-2B42FD0785E3}"/>
    <cellStyle name="Normal 4 6 3 10 2" xfId="20294" xr:uid="{8B81BF18-E32E-4551-B32C-DD2102694D8F}"/>
    <cellStyle name="Normal 4 6 3 11" xfId="24209" xr:uid="{C8F8A3B3-7610-4B3D-88F8-49B14B8E669F}"/>
    <cellStyle name="Normal 4 6 3 12" xfId="12608" xr:uid="{92ACC22C-1DCF-4694-902C-29F38736A8E4}"/>
    <cellStyle name="Normal 4 6 3 2" xfId="2799" xr:uid="{00000000-0005-0000-0000-00008F060000}"/>
    <cellStyle name="Normal 4 6 3 2 2" xfId="3377" xr:uid="{00000000-0005-0000-0000-000090060000}"/>
    <cellStyle name="Normal 4 6 3 2 2 2" xfId="6435" xr:uid="{ECC1323C-BBCE-4C05-85B0-B7CD0379B66F}"/>
    <cellStyle name="Normal 4 6 3 2 2 2 2" xfId="28306" xr:uid="{CC38E7A4-818E-4713-AA1B-5EDBDD564FF5}"/>
    <cellStyle name="Normal 4 6 3 2 2 2 3" xfId="16004" xr:uid="{5D2BBA40-6627-4DA8-894C-64BF6AFF0124}"/>
    <cellStyle name="Normal 4 6 3 2 2 3" xfId="8457" xr:uid="{43FD189E-CF21-4F1F-84A3-354648D057E9}"/>
    <cellStyle name="Normal 4 6 3 2 2 3 2" xfId="18837" xr:uid="{2B00C903-3F5A-47B0-8475-DB1A2595A7FF}"/>
    <cellStyle name="Normal 4 6 3 2 2 4" xfId="11290" xr:uid="{9F945B0E-35D3-47C6-B261-9488E148600D}"/>
    <cellStyle name="Normal 4 6 3 2 2 4 2" xfId="21670" xr:uid="{9BE4E36D-2165-4661-B95D-60B47B200893}"/>
    <cellStyle name="Normal 4 6 3 2 2 5" xfId="23901" xr:uid="{99ADA984-40C4-405F-9146-D49474D20BF9}"/>
    <cellStyle name="Normal 4 6 3 2 2 6" xfId="13944" xr:uid="{4251F45D-B259-4191-887B-749C4FDC8CE6}"/>
    <cellStyle name="Normal 4 6 3 2 3" xfId="4349" xr:uid="{901FB3A0-8012-498C-9CCB-3EF37ACD6D75}"/>
    <cellStyle name="Normal 4 6 3 2 3 2" xfId="9121" xr:uid="{D16C0C56-8186-4342-8995-BAEF3C464C17}"/>
    <cellStyle name="Normal 4 6 3 2 3 2 2" xfId="29164" xr:uid="{C7EF66EA-693F-4B28-9BBC-25B8894BDAE5}"/>
    <cellStyle name="Normal 4 6 3 2 3 2 3" xfId="19501" xr:uid="{5E451109-4797-4230-9A2C-67668D2DDAFC}"/>
    <cellStyle name="Normal 4 6 3 2 3 3" xfId="11954" xr:uid="{BEEED125-E58D-4368-AED4-BBD4584C6ED8}"/>
    <cellStyle name="Normal 4 6 3 2 3 3 2" xfId="22334" xr:uid="{33CE28C0-6194-40B2-BB08-EEACDD9E6787}"/>
    <cellStyle name="Normal 4 6 3 2 3 4" xfId="24024" xr:uid="{7989FA24-BFED-499B-9E24-07FDD2DAA521}"/>
    <cellStyle name="Normal 4 6 3 2 3 5" xfId="16668" xr:uid="{91CA9D4E-359C-4C52-8609-A7C8330665B8}"/>
    <cellStyle name="Normal 4 6 3 2 4" xfId="6017" xr:uid="{59E052AB-7D7E-4A3D-976D-4709C348FFB7}"/>
    <cellStyle name="Normal 4 6 3 2 4 2" xfId="26947" xr:uid="{02767540-DF5E-4B92-80D7-9FD45739C69D}"/>
    <cellStyle name="Normal 4 6 3 2 4 3" xfId="15470" xr:uid="{DDDB477A-4CD4-4AC8-84C7-B0A32B3EBDDC}"/>
    <cellStyle name="Normal 4 6 3 2 5" xfId="7923" xr:uid="{4E6E7CA1-9D4F-4542-984E-C278AFFBBC10}"/>
    <cellStyle name="Normal 4 6 3 2 5 2" xfId="18303" xr:uid="{61542B72-7518-472E-BD8F-792E0FF34D99}"/>
    <cellStyle name="Normal 4 6 3 2 6" xfId="10756" xr:uid="{ABD51765-B398-485E-8795-9B8333D02366}"/>
    <cellStyle name="Normal 4 6 3 2 6 2" xfId="21136" xr:uid="{93867C53-5D9A-4BD7-90FE-2978CC3A71BD}"/>
    <cellStyle name="Normal 4 6 3 2 7" xfId="23037" xr:uid="{D9FA77CE-9ED0-4400-9135-1F8631E9D081}"/>
    <cellStyle name="Normal 4 6 3 2 8" xfId="13261" xr:uid="{51C5BCC4-BF37-4FC8-A816-6C0EC2E4824E}"/>
    <cellStyle name="Normal 4 6 3 3" xfId="3378" xr:uid="{00000000-0005-0000-0000-000091060000}"/>
    <cellStyle name="Normal 4 6 3 3 2" xfId="4547" xr:uid="{E221C829-7C95-4079-854A-5EBDF76DD425}"/>
    <cellStyle name="Normal 4 6 3 3 2 2" xfId="9319" xr:uid="{4DEF5092-6EB7-4BC7-9957-FECF1C25D9F1}"/>
    <cellStyle name="Normal 4 6 3 3 2 2 2" xfId="29294" xr:uid="{D3A93D07-91C3-4843-A204-60D26D324504}"/>
    <cellStyle name="Normal 4 6 3 3 2 2 3" xfId="19699" xr:uid="{DD7743E5-D6EA-4048-BE56-A3455AB786FD}"/>
    <cellStyle name="Normal 4 6 3 3 2 3" xfId="12152" xr:uid="{77A8F7AB-4E87-4258-807B-C7F69B105ADF}"/>
    <cellStyle name="Normal 4 6 3 3 2 3 2" xfId="22532" xr:uid="{58610B75-D3AA-4372-AE19-009B80C3D1A7}"/>
    <cellStyle name="Normal 4 6 3 3 2 4" xfId="24086" xr:uid="{0D6BCC69-94B7-4F2D-AFED-7BA5C54DEC4A}"/>
    <cellStyle name="Normal 4 6 3 3 2 5" xfId="16866" xr:uid="{27469A74-8DD6-41A1-B7AC-C6C4FAAFD828}"/>
    <cellStyle name="Normal 4 6 3 3 3" xfId="6436" xr:uid="{623468F2-DB1D-4A25-9F04-83975724908B}"/>
    <cellStyle name="Normal 4 6 3 3 3 2" xfId="27817" xr:uid="{EBF82967-C964-4B43-BCF0-0679A04E8F94}"/>
    <cellStyle name="Normal 4 6 3 3 3 3" xfId="16005" xr:uid="{5494DBDC-DD7D-4D87-8DEE-442698AE16EA}"/>
    <cellStyle name="Normal 4 6 3 3 4" xfId="8458" xr:uid="{A8365E87-BB44-439D-9A0C-3F33A415FE65}"/>
    <cellStyle name="Normal 4 6 3 3 4 2" xfId="18838" xr:uid="{18EEF64B-50EE-4128-A3E3-2DA4BBF896F7}"/>
    <cellStyle name="Normal 4 6 3 3 5" xfId="11291" xr:uid="{789E31E8-3EB5-48E4-B8B1-CABF5AA7D4A0}"/>
    <cellStyle name="Normal 4 6 3 3 5 2" xfId="21671" xr:uid="{0DEB7017-66B9-4564-A4BB-9E3C9FE50BAC}"/>
    <cellStyle name="Normal 4 6 3 3 6" xfId="25503" xr:uid="{3436378B-9E79-4637-A21E-71AC240B0DDD}"/>
    <cellStyle name="Normal 4 6 3 3 7" xfId="13945" xr:uid="{9AF3BE5F-10EF-4920-A4B5-935A140E3D04}"/>
    <cellStyle name="Normal 4 6 3 4" xfId="3376" xr:uid="{00000000-0005-0000-0000-000092060000}"/>
    <cellStyle name="Normal 4 6 3 4 2" xfId="6434" xr:uid="{A886D118-9798-4B5F-B36C-335C108265F6}"/>
    <cellStyle name="Normal 4 6 3 4 2 2" xfId="26705" xr:uid="{FAB36108-C6D0-47AF-BEE1-BC28397C8375}"/>
    <cellStyle name="Normal 4 6 3 4 2 3" xfId="16003" xr:uid="{CB19526C-0119-4CF9-AAB4-86A3527D295C}"/>
    <cellStyle name="Normal 4 6 3 4 3" xfId="8456" xr:uid="{AF3CC76E-0B3E-4EB8-A8A1-5953B3F0274B}"/>
    <cellStyle name="Normal 4 6 3 4 3 2" xfId="18836" xr:uid="{2EFF01A5-BFE2-42F0-B845-57884D25FD7F}"/>
    <cellStyle name="Normal 4 6 3 4 4" xfId="11289" xr:uid="{625C0DC1-3F0E-4E75-8366-20573A204629}"/>
    <cellStyle name="Normal 4 6 3 4 4 2" xfId="21669" xr:uid="{F42CB666-5D98-4AB0-8DA7-A311C7ED6FFD}"/>
    <cellStyle name="Normal 4 6 3 4 5" xfId="25121" xr:uid="{8232A13F-E8FD-43DB-A4C5-900C2D745B05}"/>
    <cellStyle name="Normal 4 6 3 4 6" xfId="13943" xr:uid="{E230A255-7C47-4E73-9DCC-7CC97062DFB8}"/>
    <cellStyle name="Normal 4 6 3 5" xfId="2591" xr:uid="{00000000-0005-0000-0000-000093060000}"/>
    <cellStyle name="Normal 4 6 3 5 2" xfId="5856" xr:uid="{6D81AD73-E358-4DC6-B538-A344F8457572}"/>
    <cellStyle name="Normal 4 6 3 5 2 2" xfId="26790" xr:uid="{16CED827-F0E7-46A8-96CD-1D6D37DD6EC7}"/>
    <cellStyle name="Normal 4 6 3 5 2 3" xfId="15263" xr:uid="{44B554EA-51CE-4740-88C4-673048E6CE4E}"/>
    <cellStyle name="Normal 4 6 3 5 3" xfId="7716" xr:uid="{E5302134-8F60-4297-9414-BF9364858382}"/>
    <cellStyle name="Normal 4 6 3 5 3 2" xfId="18096" xr:uid="{95A2416F-C317-4DCF-B9B0-F5D2680D25D6}"/>
    <cellStyle name="Normal 4 6 3 5 4" xfId="10549" xr:uid="{6189DE3A-7947-47B5-BFBB-FE8ED5761E0A}"/>
    <cellStyle name="Normal 4 6 3 5 4 2" xfId="20929" xr:uid="{44CBDEB3-C6B6-4F6D-A1B9-6FE03C2B83B1}"/>
    <cellStyle name="Normal 4 6 3 5 5" xfId="23928" xr:uid="{BC0E6D03-EBDA-495D-884C-09FD51EE881D}"/>
    <cellStyle name="Normal 4 6 3 5 6" xfId="12979" xr:uid="{40EAB2F3-82C5-4BFA-8CBB-A38D930B46D9}"/>
    <cellStyle name="Normal 4 6 3 6" xfId="2374" xr:uid="{00000000-0005-0000-0000-00008E060000}"/>
    <cellStyle name="Normal 4 6 3 6 2" xfId="7501" xr:uid="{D5F0E475-829F-4382-B8E0-F6660E807072}"/>
    <cellStyle name="Normal 4 6 3 6 2 2" xfId="17881" xr:uid="{4937C117-2160-4AB8-BEBD-AABD170FF688}"/>
    <cellStyle name="Normal 4 6 3 6 3" xfId="10334" xr:uid="{EBC08E7D-5530-47D8-A3F4-26578A6FE87F}"/>
    <cellStyle name="Normal 4 6 3 6 3 2" xfId="20714" xr:uid="{7AC2691F-6757-43AF-BCC2-16AE5386A8B5}"/>
    <cellStyle name="Normal 4 6 3 6 4" xfId="25445" xr:uid="{9C4F7415-8D2D-4E21-9BFE-337BF7D76875}"/>
    <cellStyle name="Normal 4 6 3 6 5" xfId="15048" xr:uid="{F992069E-7030-4E0F-8FC2-7DF6BC38C7D4}"/>
    <cellStyle name="Normal 4 6 3 7" xfId="3925" xr:uid="{924801CF-FC74-4CA9-B147-9E360EDB88E6}"/>
    <cellStyle name="Normal 4 6 3 7 2" xfId="8757" xr:uid="{4D943242-7C2D-42A4-A9EF-D885DE73F0F0}"/>
    <cellStyle name="Normal 4 6 3 7 2 2" xfId="19137" xr:uid="{88F63E08-9EF1-4D65-85FD-DB425D9DEE45}"/>
    <cellStyle name="Normal 4 6 3 7 3" xfId="11590" xr:uid="{D4F74956-11A9-4EC4-881E-71BDF2275367}"/>
    <cellStyle name="Normal 4 6 3 7 3 2" xfId="21970" xr:uid="{19FDC02D-D04F-456E-9356-E9B81E218EC7}"/>
    <cellStyle name="Normal 4 6 3 7 4" xfId="16304" xr:uid="{E6E6D48B-F82C-45C2-B441-F678F8C3916E}"/>
    <cellStyle name="Normal 4 6 3 8" xfId="5330" xr:uid="{607ADC84-15AD-45CE-8404-B51B4BCF585F}"/>
    <cellStyle name="Normal 4 6 3 8 2" xfId="14628" xr:uid="{423F566A-93EB-4271-9D48-AE6925D4E99E}"/>
    <cellStyle name="Normal 4 6 3 9" xfId="7081" xr:uid="{6B1299FA-5846-4160-B210-58C7C0DDF07D}"/>
    <cellStyle name="Normal 4 6 3 9 2" xfId="17461" xr:uid="{3A67E0D5-267D-4E35-8F08-7307358D77B8}"/>
    <cellStyle name="Normal 4 6 4" xfId="1029" xr:uid="{00000000-0005-0000-0000-0000B7050000}"/>
    <cellStyle name="Normal 4 6 4 2" xfId="3379" xr:uid="{00000000-0005-0000-0000-000095060000}"/>
    <cellStyle name="Normal 4 6 4 2 2" xfId="6437" xr:uid="{DF2BC96C-2FB0-4962-9806-62CD31B7ECED}"/>
    <cellStyle name="Normal 4 6 4 2 2 2" xfId="26973" xr:uid="{8716AC8C-11C4-474C-8456-E9B906350AA6}"/>
    <cellStyle name="Normal 4 6 4 2 2 3" xfId="16006" xr:uid="{A2B4B55D-AE48-42DA-9B4D-D608BAA9A44D}"/>
    <cellStyle name="Normal 4 6 4 2 3" xfId="8459" xr:uid="{6DBD12A6-2213-429C-AC16-8933FD49C409}"/>
    <cellStyle name="Normal 4 6 4 2 3 2" xfId="18839" xr:uid="{8135583A-409D-4449-BE67-C70F4FC82A0F}"/>
    <cellStyle name="Normal 4 6 4 2 4" xfId="11292" xr:uid="{974BD558-C368-47BB-B456-94E3E124EE42}"/>
    <cellStyle name="Normal 4 6 4 2 4 2" xfId="21672" xr:uid="{8B909957-D330-4C32-9A3C-E9EA72CC9DF6}"/>
    <cellStyle name="Normal 4 6 4 2 5" xfId="23755" xr:uid="{80E40EDF-AC2D-43E5-AF8D-8B8412EA8E75}"/>
    <cellStyle name="Normal 4 6 4 2 6" xfId="13946" xr:uid="{9AC6C785-FA2C-4C59-9E87-BABB63367A3C}"/>
    <cellStyle name="Normal 4 6 4 3" xfId="2796" xr:uid="{00000000-0005-0000-0000-000096060000}"/>
    <cellStyle name="Normal 4 6 4 3 2" xfId="6014" xr:uid="{6C483FC5-646A-4F50-85C1-8E995DCF95F1}"/>
    <cellStyle name="Normal 4 6 4 3 2 2" xfId="27503" xr:uid="{8ADA07F8-9A0B-4FC4-A429-84D780E180CE}"/>
    <cellStyle name="Normal 4 6 4 3 2 3" xfId="15467" xr:uid="{C62DDB48-E9B1-4C52-9486-4A9C55884380}"/>
    <cellStyle name="Normal 4 6 4 3 3" xfId="7920" xr:uid="{10E3C720-B3FB-4150-8280-9F5978754AB3}"/>
    <cellStyle name="Normal 4 6 4 3 3 2" xfId="18300" xr:uid="{8BB6CA60-1AC8-47E9-9408-6B49377EC56A}"/>
    <cellStyle name="Normal 4 6 4 3 4" xfId="10753" xr:uid="{21F570A0-3A0C-4A55-830B-E33CF98C2F1B}"/>
    <cellStyle name="Normal 4 6 4 3 4 2" xfId="21133" xr:uid="{BE0654F7-F076-4459-B2AE-3701B9BDDD41}"/>
    <cellStyle name="Normal 4 6 4 3 5" xfId="24884" xr:uid="{5608BF8D-F8BE-4E20-9495-238DAD20BFD1}"/>
    <cellStyle name="Normal 4 6 4 3 6" xfId="13258" xr:uid="{D4DC4BC2-2489-434E-B83E-F5C77EB46244}"/>
    <cellStyle name="Normal 4 6 4 4" xfId="4200" xr:uid="{A57E2CE8-3522-4BE4-A60A-936B9032D4FA}"/>
    <cellStyle name="Normal 4 6 4 4 2" xfId="8972" xr:uid="{C94728F6-AC6E-455A-908E-50D33529407D}"/>
    <cellStyle name="Normal 4 6 4 4 2 2" xfId="19352" xr:uid="{0CA64AC8-0492-4B95-9D47-014B6E1AABEE}"/>
    <cellStyle name="Normal 4 6 4 4 3" xfId="11805" xr:uid="{4AD76A22-88B8-4419-862B-F0BD30D77D2E}"/>
    <cellStyle name="Normal 4 6 4 4 3 2" xfId="22185" xr:uid="{4EB621FE-93A1-4D11-87A8-8318FEB65438}"/>
    <cellStyle name="Normal 4 6 4 4 4" xfId="23075" xr:uid="{733A50BF-9F77-4A27-B6D3-AC1CAF03E720}"/>
    <cellStyle name="Normal 4 6 4 4 5" xfId="16519" xr:uid="{645438F7-51BC-45C7-AE07-E4D07A053734}"/>
    <cellStyle name="Normal 4 6 4 5" xfId="5331" xr:uid="{9AB68C42-FC3A-4C78-8542-B8DA3FD6B9FB}"/>
    <cellStyle name="Normal 4 6 4 5 2" xfId="14629" xr:uid="{73F47F6E-2A0E-4804-AC52-DADCA8073015}"/>
    <cellStyle name="Normal 4 6 4 6" xfId="7082" xr:uid="{73D88EF4-697B-4643-B67A-ADBF92497027}"/>
    <cellStyle name="Normal 4 6 4 6 2" xfId="17462" xr:uid="{E2F6927A-9127-41AD-A8A9-A72D9C1DEF4A}"/>
    <cellStyle name="Normal 4 6 4 7" xfId="9915" xr:uid="{505BD350-6781-42B3-B3A5-60CCEB242031}"/>
    <cellStyle name="Normal 4 6 4 7 2" xfId="20295" xr:uid="{BC126441-CDF2-49F7-8E8E-C90F634FFA7D}"/>
    <cellStyle name="Normal 4 6 4 8" xfId="24941" xr:uid="{8CBEC4C0-6167-4ACD-B708-2F1EF5FCBA0D}"/>
    <cellStyle name="Normal 4 6 4 9" xfId="12766" xr:uid="{F1573951-130D-4364-86D9-F96C85D8EA5C}"/>
    <cellStyle name="Normal 4 6 5" xfId="3380" xr:uid="{00000000-0005-0000-0000-000097060000}"/>
    <cellStyle name="Normal 4 6 5 2" xfId="4548" xr:uid="{581CFBF6-C1AC-444F-A46C-02981E676F45}"/>
    <cellStyle name="Normal 4 6 5 2 2" xfId="9320" xr:uid="{CFAAE2CF-B7A9-4A13-A923-164E8CDC0A96}"/>
    <cellStyle name="Normal 4 6 5 2 2 2" xfId="29295" xr:uid="{ED4DE572-AFE9-42EB-A725-25F832C8068A}"/>
    <cellStyle name="Normal 4 6 5 2 2 3" xfId="19700" xr:uid="{E0FCC1E7-FE38-42F2-B0E0-07FCC59D20A8}"/>
    <cellStyle name="Normal 4 6 5 2 3" xfId="12153" xr:uid="{A1925F0E-E782-467A-B13D-335839335128}"/>
    <cellStyle name="Normal 4 6 5 2 3 2" xfId="22533" xr:uid="{AC00FD10-3A98-4B2C-827D-6861B8AA029B}"/>
    <cellStyle name="Normal 4 6 5 2 4" xfId="23304" xr:uid="{C9677F74-E8DA-4B04-B1E5-90A610B7759B}"/>
    <cellStyle name="Normal 4 6 5 2 5" xfId="16867" xr:uid="{BBFEB372-A371-413B-BB71-5A998ACFD46D}"/>
    <cellStyle name="Normal 4 6 5 3" xfId="6438" xr:uid="{7BEDD6E8-8DEB-4481-93FD-E3DDF32C9C2E}"/>
    <cellStyle name="Normal 4 6 5 3 2" xfId="26243" xr:uid="{243F8F15-6787-4C0A-A720-7FADCA7EEA10}"/>
    <cellStyle name="Normal 4 6 5 3 3" xfId="16007" xr:uid="{A5D04E9F-CB05-4A4F-8261-564A0F8E7F47}"/>
    <cellStyle name="Normal 4 6 5 4" xfId="8460" xr:uid="{532730D0-B859-46F1-8F49-E074F3AD6383}"/>
    <cellStyle name="Normal 4 6 5 4 2" xfId="18840" xr:uid="{DBB5BC43-DA6F-4B42-B0E7-8C259BA09246}"/>
    <cellStyle name="Normal 4 6 5 5" xfId="11293" xr:uid="{162DD07D-91B8-403D-9E9D-0E51B22F1306}"/>
    <cellStyle name="Normal 4 6 5 5 2" xfId="21673" xr:uid="{A456DF34-40D1-4C8D-9238-1A647AA31703}"/>
    <cellStyle name="Normal 4 6 5 6" xfId="25111" xr:uid="{0CC5BDD8-8D65-423E-85DA-4B5C43D446A2}"/>
    <cellStyle name="Normal 4 6 5 7" xfId="13947" xr:uid="{197DA3D7-F9EF-4319-8013-37E02FA82DBE}"/>
    <cellStyle name="Normal 4 6 6" xfId="2943" xr:uid="{00000000-0005-0000-0000-000098060000}"/>
    <cellStyle name="Normal 4 6 6 2" xfId="6123" xr:uid="{AB61B0ED-0C05-4DA9-A5B5-9B1C7FDA926D}"/>
    <cellStyle name="Normal 4 6 6 2 2" xfId="26508" xr:uid="{4E26FDE3-85AD-41CB-BE54-C9C7D9AED855}"/>
    <cellStyle name="Normal 4 6 6 2 3" xfId="15601" xr:uid="{FEB8E9C5-960A-4575-8FDE-A17B18FE6308}"/>
    <cellStyle name="Normal 4 6 6 3" xfId="8054" xr:uid="{7E7448F5-FD6C-40E9-A151-B5B80535108C}"/>
    <cellStyle name="Normal 4 6 6 3 2" xfId="18434" xr:uid="{DE24D157-716F-431F-890B-BD71DF75388E}"/>
    <cellStyle name="Normal 4 6 6 4" xfId="10887" xr:uid="{4AF5FA3F-E5DF-451E-B08B-27DE264D3C73}"/>
    <cellStyle name="Normal 4 6 6 4 2" xfId="21267" xr:uid="{85296F37-8CF4-4711-AAD8-2164B0504D56}"/>
    <cellStyle name="Normal 4 6 6 5" xfId="24034" xr:uid="{EFD7E220-F198-47E0-B4BD-5358AAF6C1A3}"/>
    <cellStyle name="Normal 4 6 6 6" xfId="13464" xr:uid="{2503850D-3D78-45E2-B8FA-EB848C72E4DA}"/>
    <cellStyle name="Normal 4 6 7" xfId="2488" xr:uid="{00000000-0005-0000-0000-000099060000}"/>
    <cellStyle name="Normal 4 6 7 2" xfId="5773" xr:uid="{50B46806-7D8D-42E2-9C6C-C21CBC4D37E3}"/>
    <cellStyle name="Normal 4 6 7 2 2" xfId="26159" xr:uid="{5256F9A0-EFB7-41AC-8504-22C92C43AF49}"/>
    <cellStyle name="Normal 4 6 7 2 3" xfId="15160" xr:uid="{6897A209-42EE-48B8-BFAE-E2EB752E78D0}"/>
    <cellStyle name="Normal 4 6 7 3" xfId="7613" xr:uid="{928CE829-45FF-468E-A724-D3EE3587A3C7}"/>
    <cellStyle name="Normal 4 6 7 3 2" xfId="17993" xr:uid="{F45296D9-6049-45CD-B7D0-0CFB0861CF15}"/>
    <cellStyle name="Normal 4 6 7 4" xfId="10446" xr:uid="{BA5CEA8B-76A7-4BFB-BA5E-EAEA0955FEB6}"/>
    <cellStyle name="Normal 4 6 7 4 2" xfId="20826" xr:uid="{A8D583BB-F8BD-4143-BF7C-57AA7EAD4000}"/>
    <cellStyle name="Normal 4 6 7 5" xfId="23319" xr:uid="{103450DD-2735-4A4C-A33D-984DF1C76EF3}"/>
    <cellStyle name="Normal 4 6 7 6" xfId="12876" xr:uid="{5E9881F1-2B8A-4A6A-B900-3DD69FFF754E}"/>
    <cellStyle name="Normal 4 6 8" xfId="2182" xr:uid="{00000000-0005-0000-0000-000082060000}"/>
    <cellStyle name="Normal 4 6 8 2" xfId="7309" xr:uid="{15F803F6-1D1C-408C-8311-625EC20A9C42}"/>
    <cellStyle name="Normal 4 6 8 2 2" xfId="17689" xr:uid="{ECBBA2BE-6D98-41EE-955A-755DC0787FD2}"/>
    <cellStyle name="Normal 4 6 8 3" xfId="10142" xr:uid="{D7A27A57-4429-427A-B428-FE3C620908DD}"/>
    <cellStyle name="Normal 4 6 8 3 2" xfId="20522" xr:uid="{27F0C316-878F-4708-A6DC-5E58065A94E5}"/>
    <cellStyle name="Normal 4 6 8 4" xfId="24270" xr:uid="{57A341D5-D594-4091-B7AB-8FBEB2695850}"/>
    <cellStyle name="Normal 4 6 8 5" xfId="14856" xr:uid="{B9219575-002C-4DFB-927E-315FE24DBD76}"/>
    <cellStyle name="Normal 4 6 9" xfId="3995" xr:uid="{5B3FB2E7-98AC-4D7F-BA21-C2139A83A87B}"/>
    <cellStyle name="Normal 4 6 9 2" xfId="8819" xr:uid="{3E5090D4-3654-4158-BCF2-FABCE5B40C12}"/>
    <cellStyle name="Normal 4 6 9 2 2" xfId="19199" xr:uid="{7D347B0F-9A4C-4D9C-8307-CFF1A1F2517E}"/>
    <cellStyle name="Normal 4 6 9 3" xfId="11652" xr:uid="{86DCD437-03D8-46D8-8996-3ADBC1159A65}"/>
    <cellStyle name="Normal 4 6 9 3 2" xfId="22032" xr:uid="{50E8EB04-21AB-46A5-8681-584EA55457EA}"/>
    <cellStyle name="Normal 4 6 9 4" xfId="16366" xr:uid="{6FA59F06-511F-49EB-9289-21244F33BEA0}"/>
    <cellStyle name="Normal 4 7" xfId="1030" xr:uid="{00000000-0005-0000-0000-0000B8050000}"/>
    <cellStyle name="Normal 4 7 10" xfId="5332" xr:uid="{ECD87BB0-BD90-49E2-9EE4-1F117221ACC5}"/>
    <cellStyle name="Normal 4 7 10 2" xfId="14630" xr:uid="{578552DA-6914-4709-8E5C-C93C603F32F4}"/>
    <cellStyle name="Normal 4 7 11" xfId="7083" xr:uid="{9290D053-35CD-4DAD-B80F-CACC9D3EF23C}"/>
    <cellStyle name="Normal 4 7 11 2" xfId="17463" xr:uid="{9A5C5777-3C3B-4BE8-A61E-31C493E774F9}"/>
    <cellStyle name="Normal 4 7 12" xfId="9916" xr:uid="{54880313-3C79-496B-A6D2-CCD9E0A1380A}"/>
    <cellStyle name="Normal 4 7 12 2" xfId="20296" xr:uid="{A2342BC1-9AA9-4364-9E56-FE359188ABB0}"/>
    <cellStyle name="Normal 4 7 13" xfId="23855" xr:uid="{EBC395B5-5298-4DCD-92C9-D8E9E3D2D57F}"/>
    <cellStyle name="Normal 4 7 14" xfId="12448" xr:uid="{FCC9BB74-58F6-4344-8DA8-0B927FF84A14}"/>
    <cellStyle name="Normal 4 7 2" xfId="1031" xr:uid="{00000000-0005-0000-0000-0000B9050000}"/>
    <cellStyle name="Normal 4 7 2 10" xfId="9917" xr:uid="{94CF7FCF-8478-4AE2-BFEB-AA8994DB8173}"/>
    <cellStyle name="Normal 4 7 2 10 2" xfId="20297" xr:uid="{B8110599-1DF2-4031-8E30-7BC6F555E3E1}"/>
    <cellStyle name="Normal 4 7 2 11" xfId="23058" xr:uid="{C66A64D2-0115-49AB-8BAC-36C4C9F008CD}"/>
    <cellStyle name="Normal 4 7 2 12" xfId="12609" xr:uid="{372D399D-0D52-40E3-994E-BA9ACBAB3711}"/>
    <cellStyle name="Normal 4 7 2 2" xfId="1032" xr:uid="{00000000-0005-0000-0000-0000BA050000}"/>
    <cellStyle name="Normal 4 7 2 2 2" xfId="3382" xr:uid="{00000000-0005-0000-0000-00009D060000}"/>
    <cellStyle name="Normal 4 7 2 2 2 2" xfId="6440" xr:uid="{E8A3B782-7144-4FB0-A0EE-14B664F1AEEF}"/>
    <cellStyle name="Normal 4 7 2 2 2 2 2" xfId="28065" xr:uid="{29F7E3EA-44BD-4021-8043-DAFB97F08BE6}"/>
    <cellStyle name="Normal 4 7 2 2 2 2 3" xfId="28197" xr:uid="{4F7C77A2-78FE-4A4A-B990-19A68F9D2F5F}"/>
    <cellStyle name="Normal 4 7 2 2 2 2 4" xfId="16009" xr:uid="{F484AA9B-596C-4BA3-AAF6-DE2DAFBC6117}"/>
    <cellStyle name="Normal 4 7 2 2 2 3" xfId="8462" xr:uid="{DB1A5F90-6857-43A1-8F1C-44EADF4E8061}"/>
    <cellStyle name="Normal 4 7 2 2 2 3 2" xfId="28919" xr:uid="{76A5D998-14F7-4EAD-91A8-CE53040F9BFB}"/>
    <cellStyle name="Normal 4 7 2 2 2 3 3" xfId="18842" xr:uid="{5A3404FA-1001-4144-A50A-EE677EE8B9B8}"/>
    <cellStyle name="Normal 4 7 2 2 2 4" xfId="11295" xr:uid="{A28B9933-EC09-4B39-9F68-FD7D5F491CFA}"/>
    <cellStyle name="Normal 4 7 2 2 2 4 2" xfId="21675" xr:uid="{139D2729-7A86-450C-ADE0-E252CD4B5BC9}"/>
    <cellStyle name="Normal 4 7 2 2 2 5" xfId="25330" xr:uid="{8FF248EE-F638-42F5-ACC7-A7C7BDB6519A}"/>
    <cellStyle name="Normal 4 7 2 2 2 6" xfId="13949" xr:uid="{29518F3D-1C02-4796-BB61-1355E1A9BFAF}"/>
    <cellStyle name="Normal 4 7 2 2 3" xfId="4351" xr:uid="{7C9569F9-0B92-4310-B4E2-53E9059F7EF8}"/>
    <cellStyle name="Normal 4 7 2 2 3 2" xfId="9123" xr:uid="{63FAED40-B796-4AEF-BC17-2BF11FA5189D}"/>
    <cellStyle name="Normal 4 7 2 2 3 2 2" xfId="29166" xr:uid="{F085E40B-C5E6-49D6-AEE1-8FC4AA0BDC7C}"/>
    <cellStyle name="Normal 4 7 2 2 3 2 3" xfId="19503" xr:uid="{98648650-F394-48D4-AE0E-51BE9FF8CA15}"/>
    <cellStyle name="Normal 4 7 2 2 3 3" xfId="11956" xr:uid="{8F26758B-F365-4B22-97EB-7FE5B65756B4}"/>
    <cellStyle name="Normal 4 7 2 2 3 3 2" xfId="22336" xr:uid="{F4405DCB-26E9-4D89-AA90-63F15D2747C7}"/>
    <cellStyle name="Normal 4 7 2 2 3 4" xfId="24690" xr:uid="{7F0753E8-F1BD-409E-8269-F6CE2CD8D05E}"/>
    <cellStyle name="Normal 4 7 2 2 3 5" xfId="16670" xr:uid="{09AD0ACB-335F-4A42-90EB-CAD05ED9EB23}"/>
    <cellStyle name="Normal 4 7 2 2 4" xfId="5334" xr:uid="{DB1BE809-91C4-4487-99CB-BA78682A7C08}"/>
    <cellStyle name="Normal 4 7 2 2 4 2" xfId="28188" xr:uid="{A26A072C-D439-465F-8D03-1CF7DF9CD02C}"/>
    <cellStyle name="Normal 4 7 2 2 4 3" xfId="14632" xr:uid="{0139C56B-5A9C-45D6-BBB5-8554DD1B4F94}"/>
    <cellStyle name="Normal 4 7 2 2 5" xfId="7085" xr:uid="{B0630248-094C-483E-9963-30E693C048AA}"/>
    <cellStyle name="Normal 4 7 2 2 5 2" xfId="17465" xr:uid="{E06B5C2A-5D99-4097-B1BA-91F8173A2815}"/>
    <cellStyle name="Normal 4 7 2 2 6" xfId="9918" xr:uid="{7D9B4A9C-318A-435B-8C9E-76189CD7F2C3}"/>
    <cellStyle name="Normal 4 7 2 2 6 2" xfId="20298" xr:uid="{A6ED4FA1-0582-4D26-AC7A-0D47AB97FF54}"/>
    <cellStyle name="Normal 4 7 2 2 7" xfId="25433" xr:uid="{EB845783-5C7F-4EDB-A2B7-8BC7C5A27B2D}"/>
    <cellStyle name="Normal 4 7 2 2 8" xfId="13263" xr:uid="{913CF532-A37B-483B-993E-FE9409C1DF05}"/>
    <cellStyle name="Normal 4 7 2 3" xfId="3383" xr:uid="{00000000-0005-0000-0000-00009E060000}"/>
    <cellStyle name="Normal 4 7 2 3 2" xfId="4549" xr:uid="{46E8E3F4-9AB2-4D0B-B228-F3DC92A59B02}"/>
    <cellStyle name="Normal 4 7 2 3 2 2" xfId="9321" xr:uid="{2DA334AD-81EE-4891-BCB6-5089645CC691}"/>
    <cellStyle name="Normal 4 7 2 3 2 2 2" xfId="29296" xr:uid="{19A243B4-9041-4A6A-8E43-BA4AA68BEF79}"/>
    <cellStyle name="Normal 4 7 2 3 2 2 3" xfId="19701" xr:uid="{7C21054C-ACE6-499C-8990-14AA71D66B40}"/>
    <cellStyle name="Normal 4 7 2 3 2 3" xfId="12154" xr:uid="{2F241494-6F03-4B86-825D-30B31DD43E71}"/>
    <cellStyle name="Normal 4 7 2 3 2 3 2" xfId="22534" xr:uid="{AF42D84B-7E58-4283-B265-DE2E94B06C5A}"/>
    <cellStyle name="Normal 4 7 2 3 2 4" xfId="23485" xr:uid="{5B829299-0FCA-4C9C-9574-D55A1DC93103}"/>
    <cellStyle name="Normal 4 7 2 3 2 5" xfId="16868" xr:uid="{07513BF6-2D82-4EC8-B8B0-AC57E661D50E}"/>
    <cellStyle name="Normal 4 7 2 3 3" xfId="6441" xr:uid="{1DDC8553-A0E4-4B99-B2E0-F701DA3F52F6}"/>
    <cellStyle name="Normal 4 7 2 3 3 2" xfId="27027" xr:uid="{C46C6744-48A7-43D5-8CD9-3FD923C8623C}"/>
    <cellStyle name="Normal 4 7 2 3 3 3" xfId="16010" xr:uid="{070E18B2-A9DA-412A-9425-8F969BB857C8}"/>
    <cellStyle name="Normal 4 7 2 3 4" xfId="8463" xr:uid="{0B5C1032-4D0D-46D5-ADEA-0B598EFEC199}"/>
    <cellStyle name="Normal 4 7 2 3 4 2" xfId="18843" xr:uid="{71DD5A18-900F-41BE-BF88-CC0809D70932}"/>
    <cellStyle name="Normal 4 7 2 3 5" xfId="11296" xr:uid="{79F1994A-278B-4DEF-AEC2-B86E8FFB31C5}"/>
    <cellStyle name="Normal 4 7 2 3 5 2" xfId="21676" xr:uid="{B6BBE588-2FB3-42B0-A3A6-9ECB44F53A85}"/>
    <cellStyle name="Normal 4 7 2 3 6" xfId="25018" xr:uid="{AE535D31-2888-43C8-804E-538BFB7C8FF7}"/>
    <cellStyle name="Normal 4 7 2 3 7" xfId="13950" xr:uid="{EF8865A0-2634-419C-81AC-1714230109F7}"/>
    <cellStyle name="Normal 4 7 2 4" xfId="3381" xr:uid="{00000000-0005-0000-0000-00009F060000}"/>
    <cellStyle name="Normal 4 7 2 4 2" xfId="6439" xr:uid="{44311F7F-2340-4F7A-9344-E05C23D09BCD}"/>
    <cellStyle name="Normal 4 7 2 4 2 2" xfId="28423" xr:uid="{1C11FF97-9659-4FB7-AC3B-B25BE5B4DB15}"/>
    <cellStyle name="Normal 4 7 2 4 2 3" xfId="16008" xr:uid="{C08F120F-7CC1-4EEB-A06A-816B435EB5B2}"/>
    <cellStyle name="Normal 4 7 2 4 3" xfId="8461" xr:uid="{A22906B9-4109-4F4C-BBF4-B084F26F0CCC}"/>
    <cellStyle name="Normal 4 7 2 4 3 2" xfId="18841" xr:uid="{1C94C6A9-D861-4BBE-9AA3-04ABD8CF95D3}"/>
    <cellStyle name="Normal 4 7 2 4 4" xfId="11294" xr:uid="{6BD22341-7B6C-4FB8-90AE-11D2A7650CD1}"/>
    <cellStyle name="Normal 4 7 2 4 4 2" xfId="21674" xr:uid="{2F38134A-C2EE-47AB-A1CD-74FA4985A5C7}"/>
    <cellStyle name="Normal 4 7 2 4 5" xfId="24339" xr:uid="{6965742A-DABB-4B5D-9CE3-B0D88D66FD56}"/>
    <cellStyle name="Normal 4 7 2 4 6" xfId="13948" xr:uid="{B6052090-0D22-43E5-88F5-DDA9F623168E}"/>
    <cellStyle name="Normal 4 7 2 5" xfId="2522" xr:uid="{00000000-0005-0000-0000-0000A0060000}"/>
    <cellStyle name="Normal 4 7 2 5 2" xfId="5799" xr:uid="{1AC14EAF-8ADA-411F-A2C1-37BEE74DE42E}"/>
    <cellStyle name="Normal 4 7 2 5 2 2" xfId="26468" xr:uid="{117D4155-8638-4B52-8860-014C54F77B84}"/>
    <cellStyle name="Normal 4 7 2 5 2 3" xfId="15194" xr:uid="{F470E651-EC4D-4C74-8AF6-4B70F2FCE2D5}"/>
    <cellStyle name="Normal 4 7 2 5 3" xfId="7647" xr:uid="{AC2A7936-D137-45E5-821B-FF609AA4C807}"/>
    <cellStyle name="Normal 4 7 2 5 3 2" xfId="18027" xr:uid="{58297419-9B42-45A9-8950-5062F9D9CCED}"/>
    <cellStyle name="Normal 4 7 2 5 4" xfId="10480" xr:uid="{05309789-5721-4EE0-BED9-D5CC4AA4F93F}"/>
    <cellStyle name="Normal 4 7 2 5 4 2" xfId="20860" xr:uid="{16FD0403-A5A0-41B4-980F-E4E5CA6782A1}"/>
    <cellStyle name="Normal 4 7 2 5 5" xfId="23080" xr:uid="{71E1624A-1843-43BD-9FAC-84A73E78AD77}"/>
    <cellStyle name="Normal 4 7 2 5 6" xfId="12910" xr:uid="{F3420428-407E-4F95-BBFF-207AD811E7A4}"/>
    <cellStyle name="Normal 4 7 2 6" xfId="2375" xr:uid="{00000000-0005-0000-0000-00009B060000}"/>
    <cellStyle name="Normal 4 7 2 6 2" xfId="7502" xr:uid="{769F161F-E878-49EA-8072-B568DBC03A28}"/>
    <cellStyle name="Normal 4 7 2 6 2 2" xfId="17882" xr:uid="{7C18E9CA-EA6B-48B2-A9F0-EA0B1DAC3E03}"/>
    <cellStyle name="Normal 4 7 2 6 3" xfId="10335" xr:uid="{90998299-42E9-496E-8965-36CD62139D03}"/>
    <cellStyle name="Normal 4 7 2 6 3 2" xfId="20715" xr:uid="{6FAC6990-7233-46E1-B31D-9D1FDFF969E7}"/>
    <cellStyle name="Normal 4 7 2 6 4" xfId="24501" xr:uid="{1924E8D1-A701-45E4-82EE-829B5B013230}"/>
    <cellStyle name="Normal 4 7 2 6 5" xfId="15049" xr:uid="{F18E1523-3355-49B4-80C9-2784B61EFC05}"/>
    <cellStyle name="Normal 4 7 2 7" xfId="3940" xr:uid="{9A2BB48D-FADA-4B23-A83B-8D431BD98AFA}"/>
    <cellStyle name="Normal 4 7 2 7 2" xfId="8772" xr:uid="{205B2BCB-1F78-4D50-B231-1502D096C554}"/>
    <cellStyle name="Normal 4 7 2 7 2 2" xfId="19152" xr:uid="{A77F6656-C547-4095-9BA2-3AA9FE2C626B}"/>
    <cellStyle name="Normal 4 7 2 7 3" xfId="11605" xr:uid="{81CBB1C2-C06C-4A59-B37A-19E4D285DD49}"/>
    <cellStyle name="Normal 4 7 2 7 3 2" xfId="21985" xr:uid="{826A3372-9C55-4A35-8393-4EA473919891}"/>
    <cellStyle name="Normal 4 7 2 7 4" xfId="16319" xr:uid="{68465F4B-39FB-4BAF-A0DD-78AC77D86B4E}"/>
    <cellStyle name="Normal 4 7 2 8" xfId="5333" xr:uid="{13546F49-DAB2-463E-958C-F5E4FC99F3B6}"/>
    <cellStyle name="Normal 4 7 2 8 2" xfId="14631" xr:uid="{2269BC98-E52E-4AEF-9318-3A0C7BF899CA}"/>
    <cellStyle name="Normal 4 7 2 9" xfId="7084" xr:uid="{33C0665B-8DFC-4FC7-BA5E-9DFF3D24B26A}"/>
    <cellStyle name="Normal 4 7 2 9 2" xfId="17464" xr:uid="{32C2A2A0-758E-4D70-A747-30F54F2880C2}"/>
    <cellStyle name="Normal 4 7 3" xfId="1033" xr:uid="{00000000-0005-0000-0000-0000BB050000}"/>
    <cellStyle name="Normal 4 7 3 10" xfId="23217" xr:uid="{B23255F7-F4B4-46C6-BDC3-F7F7DFB45E4A}"/>
    <cellStyle name="Normal 4 7 3 11" xfId="12767" xr:uid="{5B9B4569-F3DC-453F-AD77-C2CDBB04CD4C}"/>
    <cellStyle name="Normal 4 7 3 2" xfId="2800" xr:uid="{00000000-0005-0000-0000-0000A2060000}"/>
    <cellStyle name="Normal 4 7 3 2 2" xfId="3385" xr:uid="{00000000-0005-0000-0000-0000A3060000}"/>
    <cellStyle name="Normal 4 7 3 2 2 2" xfId="6443" xr:uid="{53810B6E-C53B-43D6-AE3D-46C149E1B3A1}"/>
    <cellStyle name="Normal 4 7 3 2 2 2 2" xfId="27860" xr:uid="{922C9D80-9D89-4676-A90B-FCD9E2F55F3A}"/>
    <cellStyle name="Normal 4 7 3 2 2 2 3" xfId="16012" xr:uid="{EE8F8F7A-6623-4A9F-AC91-6EE3BC856599}"/>
    <cellStyle name="Normal 4 7 3 2 2 3" xfId="8465" xr:uid="{987597A1-1E85-465F-8B60-C8E171A18F9A}"/>
    <cellStyle name="Normal 4 7 3 2 2 3 2" xfId="18845" xr:uid="{AD69400C-C4E8-42CD-8880-52DE0A26604D}"/>
    <cellStyle name="Normal 4 7 3 2 2 4" xfId="11298" xr:uid="{25156719-1487-4052-A1B6-39B57135340C}"/>
    <cellStyle name="Normal 4 7 3 2 2 4 2" xfId="21678" xr:uid="{0694350B-6E7D-4D01-B7CC-180A5898F4DF}"/>
    <cellStyle name="Normal 4 7 3 2 2 5" xfId="24235" xr:uid="{1AA7E446-D1B4-4ADD-BC9E-A6D05A68F541}"/>
    <cellStyle name="Normal 4 7 3 2 2 6" xfId="13952" xr:uid="{57FFFDF5-F0ED-4873-B3C0-9C23ED89195F}"/>
    <cellStyle name="Normal 4 7 3 2 3" xfId="4352" xr:uid="{F2D3C5C8-BAE8-4D9C-8DFE-4C96ED79DDF2}"/>
    <cellStyle name="Normal 4 7 3 2 3 2" xfId="9124" xr:uid="{A49144D0-4FE4-49F0-A873-33B5C37A2C6A}"/>
    <cellStyle name="Normal 4 7 3 2 3 2 2" xfId="29167" xr:uid="{1A3937BD-0170-4894-8AD8-4C2E846B41A3}"/>
    <cellStyle name="Normal 4 7 3 2 3 2 3" xfId="19504" xr:uid="{174F01A6-25FE-4035-A4BF-51FD59274363}"/>
    <cellStyle name="Normal 4 7 3 2 3 3" xfId="11957" xr:uid="{8C135C48-1145-490B-B793-34B596722489}"/>
    <cellStyle name="Normal 4 7 3 2 3 3 2" xfId="22337" xr:uid="{4F9D8817-78BB-4B17-A34F-5D9FC35D447A}"/>
    <cellStyle name="Normal 4 7 3 2 3 4" xfId="25531" xr:uid="{DFC30A2A-229D-400B-B244-DFA9FC8D4734}"/>
    <cellStyle name="Normal 4 7 3 2 3 5" xfId="16671" xr:uid="{1C831B97-2D5D-4E91-86F5-9A9EEC6E1B8E}"/>
    <cellStyle name="Normal 4 7 3 2 4" xfId="6018" xr:uid="{8FFFC580-834C-44BE-8CD3-430B44793A15}"/>
    <cellStyle name="Normal 4 7 3 2 4 2" xfId="28636" xr:uid="{15FC67DB-08EC-4071-88B1-443275FF92F3}"/>
    <cellStyle name="Normal 4 7 3 2 4 3" xfId="15471" xr:uid="{F902FE6B-2ED5-47E7-91FE-6E0FF680D717}"/>
    <cellStyle name="Normal 4 7 3 2 5" xfId="7924" xr:uid="{D959163E-A8B4-47B6-96F1-4D896F486CB6}"/>
    <cellStyle name="Normal 4 7 3 2 5 2" xfId="18304" xr:uid="{0018F348-2C9B-41A8-A852-EE2BC648AA2E}"/>
    <cellStyle name="Normal 4 7 3 2 6" xfId="10757" xr:uid="{027BA73A-DF2F-4918-82A3-C0134AE5FF7B}"/>
    <cellStyle name="Normal 4 7 3 2 6 2" xfId="21137" xr:uid="{C64351CD-0232-4399-8F6D-BE020A06A669}"/>
    <cellStyle name="Normal 4 7 3 2 7" xfId="22933" xr:uid="{64832F62-A492-4AE4-BE82-8EFB4A39830D}"/>
    <cellStyle name="Normal 4 7 3 2 8" xfId="13264" xr:uid="{3905BF4B-7F26-4FB9-AD8A-D397C10486DE}"/>
    <cellStyle name="Normal 4 7 3 3" xfId="3386" xr:uid="{00000000-0005-0000-0000-0000A4060000}"/>
    <cellStyle name="Normal 4 7 3 3 2" xfId="4550" xr:uid="{1A165274-7D2D-4845-81C7-9F9CA3DCC295}"/>
    <cellStyle name="Normal 4 7 3 3 2 2" xfId="9322" xr:uid="{21017B07-9533-48F2-B76A-A9904B1E572D}"/>
    <cellStyle name="Normal 4 7 3 3 2 2 2" xfId="29297" xr:uid="{92DAF1EC-399A-4473-9A26-D4AD3C49A537}"/>
    <cellStyle name="Normal 4 7 3 3 2 2 3" xfId="19702" xr:uid="{E71B1D6B-637F-41AC-B085-44710507AB2C}"/>
    <cellStyle name="Normal 4 7 3 3 2 3" xfId="12155" xr:uid="{76545C79-C1E2-4205-AEB0-60C9055EB96D}"/>
    <cellStyle name="Normal 4 7 3 3 2 3 2" xfId="22535" xr:uid="{8252839B-50AF-4E47-B69C-62417D030820}"/>
    <cellStyle name="Normal 4 7 3 3 2 4" xfId="25615" xr:uid="{637A9F53-2129-4063-921B-5BD1687D5E8B}"/>
    <cellStyle name="Normal 4 7 3 3 2 5" xfId="16869" xr:uid="{2CBBAB85-9FF0-42EB-8DC7-FCAAD67F3D9B}"/>
    <cellStyle name="Normal 4 7 3 3 3" xfId="6444" xr:uid="{2559EC73-01AB-4BE6-A858-866E4A0C693F}"/>
    <cellStyle name="Normal 4 7 3 3 3 2" xfId="28120" xr:uid="{AB0AF7AD-5560-48ED-BBAE-26CC74CFAACA}"/>
    <cellStyle name="Normal 4 7 3 3 3 3" xfId="16013" xr:uid="{FB973B5B-099F-4680-AF5B-352F45B579C1}"/>
    <cellStyle name="Normal 4 7 3 3 4" xfId="8466" xr:uid="{367044B2-E779-46AB-A5B5-81DFF701B7A8}"/>
    <cellStyle name="Normal 4 7 3 3 4 2" xfId="18846" xr:uid="{D40E5ABF-24A8-4F3E-813F-4EA94B08E4CC}"/>
    <cellStyle name="Normal 4 7 3 3 5" xfId="11299" xr:uid="{B9B4D268-90DE-40C9-8B09-C131EF47E421}"/>
    <cellStyle name="Normal 4 7 3 3 5 2" xfId="21679" xr:uid="{8A80F0E3-ED14-4D82-8BC7-7D8F9EA01122}"/>
    <cellStyle name="Normal 4 7 3 3 6" xfId="24998" xr:uid="{7F6158B9-9876-495F-8DF5-4CACFE99AB03}"/>
    <cellStyle name="Normal 4 7 3 3 7" xfId="13953" xr:uid="{177470DF-4091-4B6E-B0A3-4B0D9B91F2E4}"/>
    <cellStyle name="Normal 4 7 3 4" xfId="3384" xr:uid="{00000000-0005-0000-0000-0000A5060000}"/>
    <cellStyle name="Normal 4 7 3 4 2" xfId="6442" xr:uid="{B57E6A99-9D37-46F1-86C4-1665A67C78CA}"/>
    <cellStyle name="Normal 4 7 3 4 2 2" xfId="27719" xr:uid="{35086D57-83FE-470F-9779-AD8EA3F5608F}"/>
    <cellStyle name="Normal 4 7 3 4 2 3" xfId="16011" xr:uid="{93D24E2A-F630-477B-9CF3-DB560698D985}"/>
    <cellStyle name="Normal 4 7 3 4 3" xfId="8464" xr:uid="{67BFA435-4966-48C1-9AEE-BE2730AED301}"/>
    <cellStyle name="Normal 4 7 3 4 3 2" xfId="18844" xr:uid="{C4D13922-CE08-4A44-A88F-FD569EC6A9B5}"/>
    <cellStyle name="Normal 4 7 3 4 4" xfId="11297" xr:uid="{BABB8930-1355-46D6-A763-80D50C44C383}"/>
    <cellStyle name="Normal 4 7 3 4 4 2" xfId="21677" xr:uid="{C907EC8E-8F9B-4F15-88B2-FD60624213FF}"/>
    <cellStyle name="Normal 4 7 3 4 5" xfId="24444" xr:uid="{C135DED2-7814-4405-B062-AEB9A2623711}"/>
    <cellStyle name="Normal 4 7 3 4 6" xfId="13951" xr:uid="{925FDADB-741E-453C-BDB1-A14A8AFBF160}"/>
    <cellStyle name="Normal 4 7 3 5" xfId="2625" xr:uid="{00000000-0005-0000-0000-0000A6060000}"/>
    <cellStyle name="Normal 4 7 3 5 2" xfId="5887" xr:uid="{467E7569-D1DD-41C7-8C42-647AD7DF3179}"/>
    <cellStyle name="Normal 4 7 3 5 2 2" xfId="26531" xr:uid="{76B339F9-1083-444A-9CBE-37140A9D40E6}"/>
    <cellStyle name="Normal 4 7 3 5 2 3" xfId="15297" xr:uid="{948ECB5D-E4FA-42A5-80B8-D9B79CF7CD33}"/>
    <cellStyle name="Normal 4 7 3 5 3" xfId="7750" xr:uid="{F56D7C1A-5CC2-4803-8EC0-F89C274DEF58}"/>
    <cellStyle name="Normal 4 7 3 5 3 2" xfId="18130" xr:uid="{84E8834E-20A7-46A3-9C3E-C6E062ED13C8}"/>
    <cellStyle name="Normal 4 7 3 5 4" xfId="10583" xr:uid="{C7D846FE-8615-42A3-BF1D-2893344EBB91}"/>
    <cellStyle name="Normal 4 7 3 5 4 2" xfId="20963" xr:uid="{BB17348A-AB35-40FE-B741-367C816F42E2}"/>
    <cellStyle name="Normal 4 7 3 5 5" xfId="24284" xr:uid="{F61C2860-C58E-46C6-8409-4FFC8CA3C0A9}"/>
    <cellStyle name="Normal 4 7 3 5 6" xfId="13013" xr:uid="{78609EAF-EFE9-4A1E-B1AE-DE10254DF8F3}"/>
    <cellStyle name="Normal 4 7 3 6" xfId="4201" xr:uid="{FB33D749-A623-47A1-A7DC-8EC67DD0405B}"/>
    <cellStyle name="Normal 4 7 3 6 2" xfId="8973" xr:uid="{FDA51955-8791-428A-8F87-6E902F65568A}"/>
    <cellStyle name="Normal 4 7 3 6 2 2" xfId="19353" xr:uid="{7140A27B-0B13-40A9-A699-67404A1F7F75}"/>
    <cellStyle name="Normal 4 7 3 6 3" xfId="11806" xr:uid="{02D7088C-C31C-4B88-947A-DDC072D56879}"/>
    <cellStyle name="Normal 4 7 3 6 3 2" xfId="22186" xr:uid="{1A8FAFBF-CC8B-4EA7-82A4-F2D76EBBB64A}"/>
    <cellStyle name="Normal 4 7 3 6 4" xfId="24265" xr:uid="{E02FEA3B-468A-40C0-BC2D-348E7AE01BFF}"/>
    <cellStyle name="Normal 4 7 3 6 5" xfId="16520" xr:uid="{B367F241-D9A8-4AB9-A5AD-1000D26A3B42}"/>
    <cellStyle name="Normal 4 7 3 7" xfId="5335" xr:uid="{58BE4E7E-F5FF-439E-978A-AF357221A2F9}"/>
    <cellStyle name="Normal 4 7 3 7 2" xfId="14633" xr:uid="{B160EAE7-2B0E-401E-8AC0-4034E825233C}"/>
    <cellStyle name="Normal 4 7 3 8" xfId="7086" xr:uid="{CECA2A84-0C2A-4E0E-BB1F-EE2345128D84}"/>
    <cellStyle name="Normal 4 7 3 8 2" xfId="17466" xr:uid="{DB124342-2633-4FBF-BD15-2D33BC0A29E7}"/>
    <cellStyle name="Normal 4 7 3 9" xfId="9919" xr:uid="{B588683A-1EF9-49B5-A3BD-82F505139439}"/>
    <cellStyle name="Normal 4 7 3 9 2" xfId="20299" xr:uid="{106BF3F6-63AD-4F0C-A036-62CAC7501F23}"/>
    <cellStyle name="Normal 4 7 4" xfId="1034" xr:uid="{00000000-0005-0000-0000-0000BC050000}"/>
    <cellStyle name="Normal 4 7 4 2" xfId="3387" xr:uid="{00000000-0005-0000-0000-0000A8060000}"/>
    <cellStyle name="Normal 4 7 4 2 2" xfId="6445" xr:uid="{FD891397-8334-4F44-B2C4-56922778E1F9}"/>
    <cellStyle name="Normal 4 7 4 2 2 2" xfId="27168" xr:uid="{14E18352-F4FB-4D06-92DF-366278A948F0}"/>
    <cellStyle name="Normal 4 7 4 2 2 3" xfId="16014" xr:uid="{A728E423-9CBE-452C-84D6-DA8535635E1E}"/>
    <cellStyle name="Normal 4 7 4 2 3" xfId="8467" xr:uid="{43FDE11D-6573-4D36-A25B-606951578EAB}"/>
    <cellStyle name="Normal 4 7 4 2 3 2" xfId="18847" xr:uid="{0E50BC27-C20A-4AAB-A0B7-C919FE3AE2BA}"/>
    <cellStyle name="Normal 4 7 4 2 4" xfId="11300" xr:uid="{5055A7E8-A0FC-4BD5-910C-28427D9345B0}"/>
    <cellStyle name="Normal 4 7 4 2 4 2" xfId="21680" xr:uid="{EB971B07-4D8E-4A44-B85D-AF9C7609AF55}"/>
    <cellStyle name="Normal 4 7 4 2 5" xfId="25509" xr:uid="{79801D7F-59F0-4C0B-93D3-156EC60B82D5}"/>
    <cellStyle name="Normal 4 7 4 2 6" xfId="13954" xr:uid="{966C5FA1-B594-4EED-9289-57738A45AFF7}"/>
    <cellStyle name="Normal 4 7 4 3" xfId="4350" xr:uid="{0171176F-39CE-44B5-A480-3D9153E12332}"/>
    <cellStyle name="Normal 4 7 4 3 2" xfId="9122" xr:uid="{FEE9070C-3614-4F3E-B87E-CC3269B95B6C}"/>
    <cellStyle name="Normal 4 7 4 3 2 2" xfId="29165" xr:uid="{CE131DC5-BF72-42BF-8EBE-38EB427C7BEC}"/>
    <cellStyle name="Normal 4 7 4 3 2 3" xfId="19502" xr:uid="{6C44936C-282E-4706-8A77-6721B9A79177}"/>
    <cellStyle name="Normal 4 7 4 3 3" xfId="11955" xr:uid="{04F42CBE-42E1-4190-BA4C-F8C08E80A45B}"/>
    <cellStyle name="Normal 4 7 4 3 3 2" xfId="22335" xr:uid="{B6D132A1-D984-4C1C-A3E6-2063CCE02F8C}"/>
    <cellStyle name="Normal 4 7 4 3 4" xfId="24655" xr:uid="{08338032-EEE5-4928-875B-7E0858B9F159}"/>
    <cellStyle name="Normal 4 7 4 3 5" xfId="16669" xr:uid="{B8B7285C-A24E-4A2C-A53B-D96F4C63D471}"/>
    <cellStyle name="Normal 4 7 4 4" xfId="5336" xr:uid="{B016F4A0-D05B-4FE3-B6DC-3B377F36D9D9}"/>
    <cellStyle name="Normal 4 7 4 4 2" xfId="27133" xr:uid="{AFBDEBCF-A32A-4D62-8D60-42CEC6EA2C9B}"/>
    <cellStyle name="Normal 4 7 4 4 3" xfId="14634" xr:uid="{B30A266E-ADB7-4B04-8ED4-270865894F7D}"/>
    <cellStyle name="Normal 4 7 4 5" xfId="7087" xr:uid="{8656F3D8-2A5D-4D5B-BBBC-E5464E3E3920}"/>
    <cellStyle name="Normal 4 7 4 5 2" xfId="17467" xr:uid="{71C7C10F-B6D6-4218-A674-F13DA0471321}"/>
    <cellStyle name="Normal 4 7 4 6" xfId="9920" xr:uid="{C4D45CEE-C45F-4FDB-A4B4-54CE41E6640E}"/>
    <cellStyle name="Normal 4 7 4 6 2" xfId="20300" xr:uid="{923A9ECC-B39B-42BE-AE4F-848FCB9F9C9A}"/>
    <cellStyle name="Normal 4 7 4 7" xfId="23634" xr:uid="{059C9136-819D-42E1-B24B-81E5236E9C4C}"/>
    <cellStyle name="Normal 4 7 4 8" xfId="13262" xr:uid="{78A61C52-0EB4-4A22-B21E-6AC973B0CB2B}"/>
    <cellStyle name="Normal 4 7 5" xfId="3388" xr:uid="{00000000-0005-0000-0000-0000A9060000}"/>
    <cellStyle name="Normal 4 7 5 2" xfId="4551" xr:uid="{1AC12079-FAAE-4952-8A63-9E520EA71BD6}"/>
    <cellStyle name="Normal 4 7 5 2 2" xfId="9323" xr:uid="{8F237C10-887B-406C-9296-1B65BC9ECACE}"/>
    <cellStyle name="Normal 4 7 5 2 2 2" xfId="29298" xr:uid="{2700BF11-F8F9-4C83-BEC9-DF9DEB27EE8A}"/>
    <cellStyle name="Normal 4 7 5 2 2 3" xfId="19703" xr:uid="{06CFF376-4B8A-4378-BD56-36D1F63F9218}"/>
    <cellStyle name="Normal 4 7 5 2 3" xfId="12156" xr:uid="{06B4C537-F745-4E19-B271-A79299626284}"/>
    <cellStyle name="Normal 4 7 5 2 3 2" xfId="22536" xr:uid="{CB6D4BA7-0D72-4DD1-948F-BC28E4DC62E2}"/>
    <cellStyle name="Normal 4 7 5 2 4" xfId="23503" xr:uid="{7A2135C5-4325-4B96-8CA5-4658F0B8CAE5}"/>
    <cellStyle name="Normal 4 7 5 2 5" xfId="16870" xr:uid="{91FEC4DC-D85D-4ECF-828A-109546493296}"/>
    <cellStyle name="Normal 4 7 5 3" xfId="6446" xr:uid="{1010A598-4F8B-4B42-BA60-88973C19D759}"/>
    <cellStyle name="Normal 4 7 5 3 2" xfId="28409" xr:uid="{EF52E748-5F8A-4362-9E35-4E655BE28529}"/>
    <cellStyle name="Normal 4 7 5 3 3" xfId="16015" xr:uid="{F7F982E8-3334-4350-9811-03001F6F76C9}"/>
    <cellStyle name="Normal 4 7 5 4" xfId="8468" xr:uid="{403FCCE6-6F4D-46CC-A7EA-58A68A8988A6}"/>
    <cellStyle name="Normal 4 7 5 4 2" xfId="18848" xr:uid="{6161F666-5627-4304-A235-3A091AE22388}"/>
    <cellStyle name="Normal 4 7 5 5" xfId="11301" xr:uid="{8B281023-1159-4147-AC5E-52CD14096041}"/>
    <cellStyle name="Normal 4 7 5 5 2" xfId="21681" xr:uid="{B0F7BB96-F83E-472F-AE1A-73C1FEE99CD3}"/>
    <cellStyle name="Normal 4 7 5 6" xfId="24108" xr:uid="{5B227303-F15B-4221-AD36-24A5A5068E25}"/>
    <cellStyle name="Normal 4 7 5 7" xfId="13955" xr:uid="{E48D1D16-C7EF-4283-9258-9D6B0B2DB5BE}"/>
    <cellStyle name="Normal 4 7 6" xfId="2944" xr:uid="{00000000-0005-0000-0000-0000AA060000}"/>
    <cellStyle name="Normal 4 7 6 2" xfId="6124" xr:uid="{F615DED7-A8A1-4773-8FB6-A8CFFB8A3E29}"/>
    <cellStyle name="Normal 4 7 6 2 2" xfId="26018" xr:uid="{EDD28773-EB40-43A0-81A7-D8703487BEFE}"/>
    <cellStyle name="Normal 4 7 6 2 3" xfId="15602" xr:uid="{2AE3843D-DAA7-4879-95D1-9719036EED47}"/>
    <cellStyle name="Normal 4 7 6 3" xfId="8055" xr:uid="{AC28A63F-6B80-4564-988E-C166759FBEA6}"/>
    <cellStyle name="Normal 4 7 6 3 2" xfId="18435" xr:uid="{F6019E17-2720-4A10-98D8-361802ADE904}"/>
    <cellStyle name="Normal 4 7 6 4" xfId="10888" xr:uid="{37A84365-2A49-43CC-A4F0-4B7CE36ADA6C}"/>
    <cellStyle name="Normal 4 7 6 4 2" xfId="21268" xr:uid="{B364E9EE-1067-4834-8492-3B98479CFE23}"/>
    <cellStyle name="Normal 4 7 6 5" xfId="23691" xr:uid="{8329929E-E0B0-43D4-A5B4-DF7C31A3F077}"/>
    <cellStyle name="Normal 4 7 6 6" xfId="13465" xr:uid="{32EC6C28-971A-4668-B6F6-4013290CF67E}"/>
    <cellStyle name="Normal 4 7 7" xfId="2462" xr:uid="{00000000-0005-0000-0000-0000AB060000}"/>
    <cellStyle name="Normal 4 7 7 2" xfId="5753" xr:uid="{1E182BFF-53A3-419D-8B78-9CF8C2552F20}"/>
    <cellStyle name="Normal 4 7 7 2 2" xfId="26645" xr:uid="{6DE66B16-01B0-4400-8558-9A854364871F}"/>
    <cellStyle name="Normal 4 7 7 2 3" xfId="15134" xr:uid="{189A590E-9E8B-4FAE-AB18-A6A3DF38D4D2}"/>
    <cellStyle name="Normal 4 7 7 3" xfId="7587" xr:uid="{9631383F-EA73-420F-9B7C-B7DBB081BD3F}"/>
    <cellStyle name="Normal 4 7 7 3 2" xfId="17967" xr:uid="{8DCEF87A-4EBB-4150-BA66-B616970B0F28}"/>
    <cellStyle name="Normal 4 7 7 4" xfId="10420" xr:uid="{E881F229-E8F5-431F-BF42-0D7520F8F52B}"/>
    <cellStyle name="Normal 4 7 7 4 2" xfId="20800" xr:uid="{50F9BEC4-804D-48B7-B495-FC7FF5063A4C}"/>
    <cellStyle name="Normal 4 7 7 5" xfId="25399" xr:uid="{182EF9FF-8287-4F59-9452-65A72BE06BC2}"/>
    <cellStyle name="Normal 4 7 7 6" xfId="12850" xr:uid="{8420457E-9B08-4741-8C26-390042569F50}"/>
    <cellStyle name="Normal 4 7 8" xfId="2216" xr:uid="{00000000-0005-0000-0000-00009A060000}"/>
    <cellStyle name="Normal 4 7 8 2" xfId="7343" xr:uid="{391F0690-FC1E-4043-AB5F-2D55CB99CFDE}"/>
    <cellStyle name="Normal 4 7 8 2 2" xfId="17723" xr:uid="{BB350AC2-7109-4CB0-B5D9-ACAF48401B53}"/>
    <cellStyle name="Normal 4 7 8 3" xfId="10176" xr:uid="{2D5AC400-5AEA-4B23-A763-438F939FC9C1}"/>
    <cellStyle name="Normal 4 7 8 3 2" xfId="20556" xr:uid="{DD553A7C-8908-4545-AB7B-0874A202CDF3}"/>
    <cellStyle name="Normal 4 7 8 4" xfId="25272" xr:uid="{44F47FBC-07A1-452C-B590-775A4DD7ECC2}"/>
    <cellStyle name="Normal 4 7 8 5" xfId="14890" xr:uid="{141A1A32-2580-4523-8911-D5D48711AF63}"/>
    <cellStyle name="Normal 4 7 9" xfId="3996" xr:uid="{F9366F69-AABF-49B2-ACE2-2A92D4BFADA6}"/>
    <cellStyle name="Normal 4 7 9 2" xfId="8820" xr:uid="{DF857D7A-A4BA-4849-BAA1-99D352DC3C25}"/>
    <cellStyle name="Normal 4 7 9 2 2" xfId="19200" xr:uid="{B4FDC014-8D46-424D-88C9-8795081D17FD}"/>
    <cellStyle name="Normal 4 7 9 3" xfId="11653" xr:uid="{0F212C51-7461-4ACB-946C-A88A76CA55D0}"/>
    <cellStyle name="Normal 4 7 9 3 2" xfId="22033" xr:uid="{42E3AB64-8C3D-4294-8A24-241D6B7BC120}"/>
    <cellStyle name="Normal 4 7 9 4" xfId="16367" xr:uid="{0F6DCDA7-6629-4A18-9260-323E0A63C54D}"/>
    <cellStyle name="Normal 4 8" xfId="1035" xr:uid="{00000000-0005-0000-0000-0000BD050000}"/>
    <cellStyle name="Normal 4 8 10" xfId="7088" xr:uid="{0E68DBD6-B580-4FB4-A252-D85A6822BE94}"/>
    <cellStyle name="Normal 4 8 10 2" xfId="17468" xr:uid="{8824C5FA-9947-42C6-AD38-C3E6D1739F48}"/>
    <cellStyle name="Normal 4 8 11" xfId="9921" xr:uid="{25430173-3613-4ECB-A55F-FC8C49491788}"/>
    <cellStyle name="Normal 4 8 11 2" xfId="20301" xr:uid="{4F67A3E3-6E0B-4957-8ABA-DD956505FBC6}"/>
    <cellStyle name="Normal 4 8 12" xfId="24987" xr:uid="{54460413-664E-4E30-BE9E-48C3BB321303}"/>
    <cellStyle name="Normal 4 8 13" xfId="12431" xr:uid="{ED88C738-33A7-448E-827E-42403932E6F6}"/>
    <cellStyle name="Normal 4 8 2" xfId="1036" xr:uid="{00000000-0005-0000-0000-0000BE050000}"/>
    <cellStyle name="Normal 4 8 2 10" xfId="9922" xr:uid="{52E3C84E-B966-45DB-8254-F2F7DEB13D1D}"/>
    <cellStyle name="Normal 4 8 2 10 2" xfId="20302" xr:uid="{DA8A5918-5FA1-481C-A682-EED4A60277A9}"/>
    <cellStyle name="Normal 4 8 2 11" xfId="23527" xr:uid="{4383186B-EFAA-4C26-B1E2-3524DDA7E32D}"/>
    <cellStyle name="Normal 4 8 2 12" xfId="12610" xr:uid="{E7A10BB2-5975-4E4F-9870-033EECFD50EB}"/>
    <cellStyle name="Normal 4 8 2 2" xfId="1037" xr:uid="{00000000-0005-0000-0000-0000BF050000}"/>
    <cellStyle name="Normal 4 8 2 2 2" xfId="3390" xr:uid="{00000000-0005-0000-0000-0000AF060000}"/>
    <cellStyle name="Normal 4 8 2 2 2 2" xfId="6448" xr:uid="{4D6A5572-506B-4738-A098-8740C14C0E42}"/>
    <cellStyle name="Normal 4 8 2 2 2 2 2" xfId="26341" xr:uid="{BE6B9EF0-AC47-43E0-B016-F13AEC884F0F}"/>
    <cellStyle name="Normal 4 8 2 2 2 2 3" xfId="27306" xr:uid="{4FDA63DE-1E05-4711-98A9-1322BB99A607}"/>
    <cellStyle name="Normal 4 8 2 2 2 2 4" xfId="16017" xr:uid="{0E300A29-A2B3-482C-8C33-AA1E0CFC7F2C}"/>
    <cellStyle name="Normal 4 8 2 2 2 3" xfId="8470" xr:uid="{C50F841F-A775-48C7-ACE5-816F7E765325}"/>
    <cellStyle name="Normal 4 8 2 2 2 3 2" xfId="28920" xr:uid="{75AF749C-2826-497C-A038-1E4DAFDDE239}"/>
    <cellStyle name="Normal 4 8 2 2 2 3 3" xfId="18850" xr:uid="{84CC2466-7A0F-4FCA-83BF-9B4FED299935}"/>
    <cellStyle name="Normal 4 8 2 2 2 4" xfId="11303" xr:uid="{57F4A539-C415-4349-B4C9-2DFEE462097F}"/>
    <cellStyle name="Normal 4 8 2 2 2 4 2" xfId="21683" xr:uid="{3CB5222B-EE71-4A68-BEA0-C37FFEDBD398}"/>
    <cellStyle name="Normal 4 8 2 2 2 5" xfId="23697" xr:uid="{94635B12-FD7A-43DA-BA4D-6DE95FA5EB48}"/>
    <cellStyle name="Normal 4 8 2 2 2 6" xfId="13957" xr:uid="{832892E7-520A-41C8-A90D-07BA918B1FCA}"/>
    <cellStyle name="Normal 4 8 2 2 3" xfId="4353" xr:uid="{46BF9421-B460-4CEA-AD65-4E77C63643CC}"/>
    <cellStyle name="Normal 4 8 2 2 3 2" xfId="9125" xr:uid="{A422A131-7302-48F1-AAE4-90C9AD87957D}"/>
    <cellStyle name="Normal 4 8 2 2 3 2 2" xfId="29168" xr:uid="{294C0ECC-CA0D-4F6F-AA64-9154E4DDEB0A}"/>
    <cellStyle name="Normal 4 8 2 2 3 2 3" xfId="19505" xr:uid="{5CBD84B9-7B0E-4182-A126-A387E0E76624}"/>
    <cellStyle name="Normal 4 8 2 2 3 3" xfId="11958" xr:uid="{416F40D4-C528-4670-9900-C208EDF59E30}"/>
    <cellStyle name="Normal 4 8 2 2 3 3 2" xfId="22338" xr:uid="{00B1E31D-A4A2-45C3-97CA-86A58ADD1BC7}"/>
    <cellStyle name="Normal 4 8 2 2 3 4" xfId="22787" xr:uid="{63212859-BC98-4112-8BEF-6665B53BAE35}"/>
    <cellStyle name="Normal 4 8 2 2 3 5" xfId="16672" xr:uid="{94F82AF7-9392-4E31-9F6B-45C925077D59}"/>
    <cellStyle name="Normal 4 8 2 2 4" xfId="5339" xr:uid="{92FF8351-AB21-49A2-B6A0-C694DF35FCDA}"/>
    <cellStyle name="Normal 4 8 2 2 4 2" xfId="25953" xr:uid="{528296E9-E0CB-4EED-8AF0-BCE95ED72426}"/>
    <cellStyle name="Normal 4 8 2 2 4 3" xfId="14637" xr:uid="{CC1D89E6-F4EC-493D-BBF1-726B013C8046}"/>
    <cellStyle name="Normal 4 8 2 2 5" xfId="7090" xr:uid="{AD482192-52D6-4C76-B092-4015CB6876A2}"/>
    <cellStyle name="Normal 4 8 2 2 5 2" xfId="17470" xr:uid="{1C37D1B3-5026-4F66-8A87-B397473DE93F}"/>
    <cellStyle name="Normal 4 8 2 2 6" xfId="9923" xr:uid="{A2453B6D-EC41-42EF-B276-E49878F827C4}"/>
    <cellStyle name="Normal 4 8 2 2 6 2" xfId="20303" xr:uid="{5C8DC2F1-B8E3-4264-9DDE-1DD6AC8F8A5B}"/>
    <cellStyle name="Normal 4 8 2 2 7" xfId="24320" xr:uid="{4FF295D4-2EB3-4F3B-AE7E-3BEF51C8677C}"/>
    <cellStyle name="Normal 4 8 2 2 8" xfId="13266" xr:uid="{703CF99C-4DA0-421C-A25E-CE4D036BF2A8}"/>
    <cellStyle name="Normal 4 8 2 3" xfId="3391" xr:uid="{00000000-0005-0000-0000-0000B0060000}"/>
    <cellStyle name="Normal 4 8 2 3 2" xfId="4552" xr:uid="{1141795F-4970-4282-A437-A02733F5A0F8}"/>
    <cellStyle name="Normal 4 8 2 3 2 2" xfId="9324" xr:uid="{3C873FE4-0564-472E-864B-1C6A151969B6}"/>
    <cellStyle name="Normal 4 8 2 3 2 2 2" xfId="29299" xr:uid="{3315FAAD-144E-47FC-9945-3BCA6AF2304B}"/>
    <cellStyle name="Normal 4 8 2 3 2 2 3" xfId="19704" xr:uid="{57807E75-751D-4D7B-8013-DC671C3CC680}"/>
    <cellStyle name="Normal 4 8 2 3 2 3" xfId="12157" xr:uid="{27D5F749-3BA6-490A-A6AD-92B708FF5813}"/>
    <cellStyle name="Normal 4 8 2 3 2 3 2" xfId="22537" xr:uid="{FC102CA3-67E6-4835-A3DD-21204F44984A}"/>
    <cellStyle name="Normal 4 8 2 3 2 4" xfId="25315" xr:uid="{FC3A0BE0-4424-4B73-A103-BF8D9D09AD60}"/>
    <cellStyle name="Normal 4 8 2 3 2 5" xfId="16871" xr:uid="{48C5E890-F0FD-4A21-8D49-3BAEEAF74020}"/>
    <cellStyle name="Normal 4 8 2 3 3" xfId="6449" xr:uid="{3F9E7AF4-5E8F-4C9A-8343-C812E4436998}"/>
    <cellStyle name="Normal 4 8 2 3 3 2" xfId="28108" xr:uid="{A7FDA864-715C-4377-B7BA-43426A29F161}"/>
    <cellStyle name="Normal 4 8 2 3 3 3" xfId="16018" xr:uid="{C7FF072F-0902-4DDE-B846-E24342A749C4}"/>
    <cellStyle name="Normal 4 8 2 3 4" xfId="8471" xr:uid="{624BB4C6-C480-4D43-97F1-5DFEECBF6BF4}"/>
    <cellStyle name="Normal 4 8 2 3 4 2" xfId="18851" xr:uid="{CEC1651B-32B1-48F6-8B75-3D5C40A6311C}"/>
    <cellStyle name="Normal 4 8 2 3 5" xfId="11304" xr:uid="{C29A85E2-83AC-4A09-9970-A5EF9DA94884}"/>
    <cellStyle name="Normal 4 8 2 3 5 2" xfId="21684" xr:uid="{90BCEC2C-9ECF-460A-A569-052CCF24F8D8}"/>
    <cellStyle name="Normal 4 8 2 3 6" xfId="24786" xr:uid="{45DFC502-CC72-4268-B85E-6082DD850264}"/>
    <cellStyle name="Normal 4 8 2 3 7" xfId="13958" xr:uid="{AC055922-E2CD-43CC-8BA4-98B09E42C8C5}"/>
    <cellStyle name="Normal 4 8 2 4" xfId="3389" xr:uid="{00000000-0005-0000-0000-0000B1060000}"/>
    <cellStyle name="Normal 4 8 2 4 2" xfId="6447" xr:uid="{3798026B-38A6-4296-9ECD-B3DA5FA7B80D}"/>
    <cellStyle name="Normal 4 8 2 4 2 2" xfId="25995" xr:uid="{91044338-5D8B-4A4B-9C80-234B5EA1807C}"/>
    <cellStyle name="Normal 4 8 2 4 2 3" xfId="16016" xr:uid="{063A03D4-A676-469E-9ECF-7E0F6126DC3F}"/>
    <cellStyle name="Normal 4 8 2 4 3" xfId="8469" xr:uid="{B1F73A7A-2F5F-42DA-92A2-5229B7FFD291}"/>
    <cellStyle name="Normal 4 8 2 4 3 2" xfId="18849" xr:uid="{143363F1-5603-4EB7-8625-8E08D1B72DD9}"/>
    <cellStyle name="Normal 4 8 2 4 4" xfId="11302" xr:uid="{90DE5F27-D816-42D1-A24E-02F4D294DDE5}"/>
    <cellStyle name="Normal 4 8 2 4 4 2" xfId="21682" xr:uid="{9CCE3B56-B7F9-4E72-89C8-B7103F3AD266}"/>
    <cellStyle name="Normal 4 8 2 4 5" xfId="25061" xr:uid="{F2EFB454-6840-45DD-94BD-C5FC99910EA0}"/>
    <cellStyle name="Normal 4 8 2 4 6" xfId="13956" xr:uid="{79473D91-F358-4B53-8DD7-29CC7AA308C5}"/>
    <cellStyle name="Normal 4 8 2 5" xfId="2608" xr:uid="{00000000-0005-0000-0000-0000B2060000}"/>
    <cellStyle name="Normal 4 8 2 5 2" xfId="5872" xr:uid="{1BB1FCFC-5CF7-4CCC-B2A9-1229C5DDA142}"/>
    <cellStyle name="Normal 4 8 2 5 2 2" xfId="28569" xr:uid="{A13AD14A-D3DB-4D74-9461-E29CCE6B6935}"/>
    <cellStyle name="Normal 4 8 2 5 2 3" xfId="15280" xr:uid="{2EDCE808-A8D3-4316-B2C5-26C904252B45}"/>
    <cellStyle name="Normal 4 8 2 5 3" xfId="7733" xr:uid="{06C16159-EB5D-4718-8E34-5371EEF470A2}"/>
    <cellStyle name="Normal 4 8 2 5 3 2" xfId="18113" xr:uid="{8B52E96D-4AC7-42B3-A93C-4CAC5AB92841}"/>
    <cellStyle name="Normal 4 8 2 5 4" xfId="10566" xr:uid="{D9501F38-DF9C-44F6-9B7D-6AF33241A956}"/>
    <cellStyle name="Normal 4 8 2 5 4 2" xfId="20946" xr:uid="{88CA89B8-1BFD-41F0-BA8A-B7A846B1A0B0}"/>
    <cellStyle name="Normal 4 8 2 5 5" xfId="24136" xr:uid="{3BC2C6F0-0BEF-47B1-B0E8-AC9481FCA77B}"/>
    <cellStyle name="Normal 4 8 2 5 6" xfId="12996" xr:uid="{47BAE656-EC9E-4146-85AB-F86AA13E01A0}"/>
    <cellStyle name="Normal 4 8 2 6" xfId="2376" xr:uid="{00000000-0005-0000-0000-0000AD060000}"/>
    <cellStyle name="Normal 4 8 2 6 2" xfId="7503" xr:uid="{DAC97AA2-E5A4-4EEA-B897-303CA1FB9CF7}"/>
    <cellStyle name="Normal 4 8 2 6 2 2" xfId="17883" xr:uid="{87971EE5-E131-4053-98C9-DDD212EC3D11}"/>
    <cellStyle name="Normal 4 8 2 6 3" xfId="10336" xr:uid="{9232C93A-DF49-480D-A771-BAE47882AFBC}"/>
    <cellStyle name="Normal 4 8 2 6 3 2" xfId="20716" xr:uid="{64F56D8A-D43E-4CA8-8BBD-0B5C4AFA41DF}"/>
    <cellStyle name="Normal 4 8 2 6 4" xfId="24629" xr:uid="{E1A84F69-C757-4E1B-9D93-15638EB0F0AF}"/>
    <cellStyle name="Normal 4 8 2 6 5" xfId="15050" xr:uid="{4D938FE7-CE85-494D-91B5-B40622B3C74F}"/>
    <cellStyle name="Normal 4 8 2 7" xfId="3941" xr:uid="{7A88FBDE-9507-4134-97EA-80923727E376}"/>
    <cellStyle name="Normal 4 8 2 7 2" xfId="8773" xr:uid="{B1FF5D05-9626-4E88-9E84-A7251C9F663E}"/>
    <cellStyle name="Normal 4 8 2 7 2 2" xfId="19153" xr:uid="{E2EF7EA5-A2CF-4CBD-8688-05541F82525E}"/>
    <cellStyle name="Normal 4 8 2 7 3" xfId="11606" xr:uid="{E0EC3274-30EB-451C-BDB3-A0323C2B11C6}"/>
    <cellStyle name="Normal 4 8 2 7 3 2" xfId="21986" xr:uid="{CF90CC8B-9D60-4ADF-B54C-454958AB6D34}"/>
    <cellStyle name="Normal 4 8 2 7 4" xfId="16320" xr:uid="{7CED60C4-3FFA-44FD-A30F-83EE1FEE1DBD}"/>
    <cellStyle name="Normal 4 8 2 8" xfId="5338" xr:uid="{902C0B0E-C4A0-4981-9707-DC0113C37539}"/>
    <cellStyle name="Normal 4 8 2 8 2" xfId="14636" xr:uid="{AA2E2A77-DEAA-4A1B-81C1-2BCA8305B4F0}"/>
    <cellStyle name="Normal 4 8 2 9" xfId="7089" xr:uid="{D0D07CCA-276A-41C2-9F72-54F476CDFE24}"/>
    <cellStyle name="Normal 4 8 2 9 2" xfId="17469" xr:uid="{A72D69C6-C74C-414E-A521-E425C04AD6D1}"/>
    <cellStyle name="Normal 4 8 3" xfId="1038" xr:uid="{00000000-0005-0000-0000-0000C0050000}"/>
    <cellStyle name="Normal 4 8 3 2" xfId="3392" xr:uid="{00000000-0005-0000-0000-0000B4060000}"/>
    <cellStyle name="Normal 4 8 3 2 2" xfId="6450" xr:uid="{6EFCB61C-7357-4684-9E3A-0FCD927DD456}"/>
    <cellStyle name="Normal 4 8 3 2 2 2" xfId="25797" xr:uid="{E04C89D1-BAA7-40C1-BC46-F7CE41911F85}"/>
    <cellStyle name="Normal 4 8 3 2 2 3" xfId="27956" xr:uid="{B28F36EE-3268-4C28-A6BC-D4ED592E6965}"/>
    <cellStyle name="Normal 4 8 3 2 2 4" xfId="16019" xr:uid="{0C7E26DA-2B7A-4895-B864-1CAB123016A7}"/>
    <cellStyle name="Normal 4 8 3 2 3" xfId="8472" xr:uid="{EED53452-5939-466E-8695-45E55BA1D2CB}"/>
    <cellStyle name="Normal 4 8 3 2 3 2" xfId="28921" xr:uid="{4FAD5E52-B238-484A-8AD5-4926695E24BF}"/>
    <cellStyle name="Normal 4 8 3 2 3 3" xfId="18852" xr:uid="{B5B0DCE4-48DA-480E-A1E0-3D2A91C35A32}"/>
    <cellStyle name="Normal 4 8 3 2 4" xfId="11305" xr:uid="{77082873-FC23-4D52-84B3-16E16D740661}"/>
    <cellStyle name="Normal 4 8 3 2 4 2" xfId="21685" xr:uid="{745341AC-5B45-4254-8AEA-490B25F78984}"/>
    <cellStyle name="Normal 4 8 3 2 5" xfId="22825" xr:uid="{A5AF6C31-5CE8-481B-BABC-0C7C8CD0A23A}"/>
    <cellStyle name="Normal 4 8 3 2 6" xfId="13959" xr:uid="{A33A0049-D6F8-4E3C-8917-26F7161B722D}"/>
    <cellStyle name="Normal 4 8 3 3" xfId="2801" xr:uid="{00000000-0005-0000-0000-0000B5060000}"/>
    <cellStyle name="Normal 4 8 3 3 2" xfId="6019" xr:uid="{A69378F3-7126-43E8-957C-AEF3A8217A72}"/>
    <cellStyle name="Normal 4 8 3 3 2 2" xfId="26563" xr:uid="{9920AF1B-1502-4153-86EE-9E491C23E980}"/>
    <cellStyle name="Normal 4 8 3 3 2 3" xfId="15472" xr:uid="{B1567AF6-EF33-4AB9-8B8F-63FE914A07E5}"/>
    <cellStyle name="Normal 4 8 3 3 3" xfId="7925" xr:uid="{2D1BB9FA-4D4A-4C54-898F-B770F4965FBD}"/>
    <cellStyle name="Normal 4 8 3 3 3 2" xfId="18305" xr:uid="{FE3FC21E-E23C-4118-ABE2-1A66E94B9357}"/>
    <cellStyle name="Normal 4 8 3 3 4" xfId="10758" xr:uid="{E2F9B43E-0A02-4C38-BA5D-ECC510BC70E6}"/>
    <cellStyle name="Normal 4 8 3 3 4 2" xfId="21138" xr:uid="{5EEA83E8-121B-42E9-94D0-B744FCB7C7D5}"/>
    <cellStyle name="Normal 4 8 3 3 5" xfId="23604" xr:uid="{6470B5F1-FD1F-4995-8318-8EC822E2DD3C}"/>
    <cellStyle name="Normal 4 8 3 3 6" xfId="13265" xr:uid="{29FB101E-D901-48D2-BE02-0A0BDDC9A648}"/>
    <cellStyle name="Normal 4 8 3 4" xfId="4202" xr:uid="{5FFDCD3D-191C-4816-9CA7-FB6D45A05F99}"/>
    <cellStyle name="Normal 4 8 3 4 2" xfId="8974" xr:uid="{070C8C1D-8AEF-46BE-8C98-0091E8D5CB10}"/>
    <cellStyle name="Normal 4 8 3 4 2 2" xfId="29056" xr:uid="{4C8275A9-C16B-4EC9-9863-FF7A8CDDDD99}"/>
    <cellStyle name="Normal 4 8 3 4 2 3" xfId="19354" xr:uid="{893AE50F-8DCF-4C57-B16A-FE83FE00F9A5}"/>
    <cellStyle name="Normal 4 8 3 4 3" xfId="11807" xr:uid="{32AC2F98-E71F-4095-BAC4-574F9FAC974E}"/>
    <cellStyle name="Normal 4 8 3 4 3 2" xfId="22187" xr:uid="{5716DFA4-B51D-4F99-95E7-5C279343345C}"/>
    <cellStyle name="Normal 4 8 3 4 4" xfId="24358" xr:uid="{1F3D2E20-3A87-41F9-AEEC-5C3F44D9E70F}"/>
    <cellStyle name="Normal 4 8 3 4 5" xfId="16521" xr:uid="{329DE75E-7547-4F7D-A283-DE84FDC4B800}"/>
    <cellStyle name="Normal 4 8 3 5" xfId="5340" xr:uid="{59B8A850-AE58-4417-9B79-645D1117C3F9}"/>
    <cellStyle name="Normal 4 8 3 5 2" xfId="27585" xr:uid="{47C431D5-BF21-485E-B445-D73E7C5FF7F3}"/>
    <cellStyle name="Normal 4 8 3 5 3" xfId="14638" xr:uid="{A085ECE6-AAED-4853-AA6D-E6CE7606978A}"/>
    <cellStyle name="Normal 4 8 3 6" xfId="7091" xr:uid="{BF5B1421-7114-4C59-84E6-FF22BF14D01C}"/>
    <cellStyle name="Normal 4 8 3 6 2" xfId="17471" xr:uid="{50F66810-BC52-4D59-B3A9-CBD2F562B7C1}"/>
    <cellStyle name="Normal 4 8 3 7" xfId="9924" xr:uid="{E1E5A673-FD43-4767-9671-202BFC3237CE}"/>
    <cellStyle name="Normal 4 8 3 7 2" xfId="20304" xr:uid="{ABB182C6-5691-4072-A342-0FE314AA56DD}"/>
    <cellStyle name="Normal 4 8 3 8" xfId="23361" xr:uid="{DA7BCDF4-2302-49E7-AFEC-1183D2581450}"/>
    <cellStyle name="Normal 4 8 3 9" xfId="12768" xr:uid="{66A1D130-8853-47BE-9E8F-EB39290D0E65}"/>
    <cellStyle name="Normal 4 8 4" xfId="1039" xr:uid="{00000000-0005-0000-0000-0000C1050000}"/>
    <cellStyle name="Normal 4 8 4 2" xfId="4553" xr:uid="{4A53458D-E17E-4BB7-9B78-E41E6108CD46}"/>
    <cellStyle name="Normal 4 8 4 2 2" xfId="9325" xr:uid="{DC6DF52B-15E0-407A-8FD8-91CCFA995276}"/>
    <cellStyle name="Normal 4 8 4 2 2 2" xfId="29300" xr:uid="{22CBBC2C-6EB7-4F8D-9BF3-8C6A7E2E0971}"/>
    <cellStyle name="Normal 4 8 4 2 2 3" xfId="19705" xr:uid="{BBE92403-9659-4990-9EB1-3C980877811E}"/>
    <cellStyle name="Normal 4 8 4 2 3" xfId="12158" xr:uid="{EC1E7D03-E6CD-4B6A-A889-E82AA6D291E8}"/>
    <cellStyle name="Normal 4 8 4 2 3 2" xfId="22538" xr:uid="{0FEE8662-2D8F-4A33-AB47-1B88ED44E02E}"/>
    <cellStyle name="Normal 4 8 4 2 4" xfId="25728" xr:uid="{B29B947F-BF6C-4162-9758-A19DE764DCC0}"/>
    <cellStyle name="Normal 4 8 4 2 5" xfId="16872" xr:uid="{BAE9BF8E-D4C8-44F9-A359-3FCB88ADBC3D}"/>
    <cellStyle name="Normal 4 8 4 3" xfId="5341" xr:uid="{2F7E15B8-6D4F-40EF-A62B-5AC6AB5CE46A}"/>
    <cellStyle name="Normal 4 8 4 3 2" xfId="27513" xr:uid="{E12BE31D-F7D8-41F8-B8F2-FF5737E4F9B6}"/>
    <cellStyle name="Normal 4 8 4 3 3" xfId="14639" xr:uid="{BAC52ED1-B28A-4108-B645-8BADC5ECED70}"/>
    <cellStyle name="Normal 4 8 4 4" xfId="7092" xr:uid="{64C2FEF8-951F-4D16-A7AE-2EC7C1FFFCB3}"/>
    <cellStyle name="Normal 4 8 4 4 2" xfId="17472" xr:uid="{9704C883-5736-4EA5-8187-F66451D5E9A7}"/>
    <cellStyle name="Normal 4 8 4 5" xfId="9925" xr:uid="{2D7F1617-CC5B-43FE-8F93-D0245C9DAE4E}"/>
    <cellStyle name="Normal 4 8 4 5 2" xfId="20305" xr:uid="{64309F65-88F7-4EF9-A4EE-6046D6192837}"/>
    <cellStyle name="Normal 4 8 4 6" xfId="24596" xr:uid="{FAFE0EDA-07F8-4FE7-9744-558229B9E9CF}"/>
    <cellStyle name="Normal 4 8 4 7" xfId="13960" xr:uid="{98860BFA-E002-4D04-B6BC-10368C072A02}"/>
    <cellStyle name="Normal 4 8 5" xfId="2945" xr:uid="{00000000-0005-0000-0000-0000B7060000}"/>
    <cellStyle name="Normal 4 8 5 2" xfId="6125" xr:uid="{3A90E411-B0E1-4D1D-8CBF-0FA213C408C9}"/>
    <cellStyle name="Normal 4 8 5 2 2" xfId="22888" xr:uid="{323BCB07-E0C4-4324-9387-BB441B091CBA}"/>
    <cellStyle name="Normal 4 8 5 2 3" xfId="27021" xr:uid="{0ADDFC1F-FD80-4CB0-9417-459BB5DA67EE}"/>
    <cellStyle name="Normal 4 8 5 2 4" xfId="15603" xr:uid="{2EE76BEA-D134-4681-ABFD-D9E13ED59382}"/>
    <cellStyle name="Normal 4 8 5 3" xfId="8056" xr:uid="{49F03E7D-F8CF-4539-A4E2-8D4E390C1C2C}"/>
    <cellStyle name="Normal 4 8 5 3 2" xfId="28758" xr:uid="{1F490A06-3F6F-4F75-AAFD-3FC8E68046D8}"/>
    <cellStyle name="Normal 4 8 5 3 3" xfId="18436" xr:uid="{663CB6D6-FD8C-425B-A1B7-45FBFF432DCC}"/>
    <cellStyle name="Normal 4 8 5 4" xfId="10889" xr:uid="{420CEDED-F913-4CED-A0A6-C8812B15D841}"/>
    <cellStyle name="Normal 4 8 5 4 2" xfId="21269" xr:uid="{7E3BF973-9134-4A00-9B1A-BA0C7D081897}"/>
    <cellStyle name="Normal 4 8 5 5" xfId="24124" xr:uid="{393509DD-5235-442B-A267-5E4D400C7C73}"/>
    <cellStyle name="Normal 4 8 5 6" xfId="13466" xr:uid="{982210BB-347A-4FD7-B053-F2B565925200}"/>
    <cellStyle name="Normal 4 8 6" xfId="2445" xr:uid="{00000000-0005-0000-0000-0000B8060000}"/>
    <cellStyle name="Normal 4 8 6 2" xfId="5739" xr:uid="{4D6A6D2A-C857-4FFE-A450-2E160D6EF7CD}"/>
    <cellStyle name="Normal 4 8 6 2 2" xfId="27101" xr:uid="{DEFD9B35-CA72-4AED-BB02-EB6A90E849D3}"/>
    <cellStyle name="Normal 4 8 6 2 3" xfId="15117" xr:uid="{D47C087F-8414-4BDA-B2D0-6329B80D357B}"/>
    <cellStyle name="Normal 4 8 6 3" xfId="7570" xr:uid="{AF799A62-90A1-4278-8CAC-411CABE1649B}"/>
    <cellStyle name="Normal 4 8 6 3 2" xfId="17950" xr:uid="{692457AA-E4A8-4130-B954-A586181B5B49}"/>
    <cellStyle name="Normal 4 8 6 4" xfId="10403" xr:uid="{04E2B5B6-D284-4423-9A0A-6EE8830E5E22}"/>
    <cellStyle name="Normal 4 8 6 4 2" xfId="20783" xr:uid="{DF578FD9-7125-4605-9C27-85F372D05A66}"/>
    <cellStyle name="Normal 4 8 6 5" xfId="22695" xr:uid="{729EE0F8-E1C5-4C04-8DF5-244E9ACA131C}"/>
    <cellStyle name="Normal 4 8 6 6" xfId="12833" xr:uid="{BC199602-588A-4E28-A840-5C19D5FBD532}"/>
    <cellStyle name="Normal 4 8 7" xfId="2199" xr:uid="{00000000-0005-0000-0000-0000AC060000}"/>
    <cellStyle name="Normal 4 8 7 2" xfId="7326" xr:uid="{6DC10D9B-AD30-4AFE-B5AB-C9BDDADD2450}"/>
    <cellStyle name="Normal 4 8 7 2 2" xfId="17706" xr:uid="{3688C2AB-DAA0-4D32-9B01-3A58F0803499}"/>
    <cellStyle name="Normal 4 8 7 3" xfId="10159" xr:uid="{2145218E-5174-4AB5-9392-445EA353E7DE}"/>
    <cellStyle name="Normal 4 8 7 3 2" xfId="20539" xr:uid="{D4414ED4-57FB-4635-A875-1F72F8E92A7F}"/>
    <cellStyle name="Normal 4 8 7 4" xfId="25046" xr:uid="{7AFBC9C0-08AB-470D-B140-140688BC0FD1}"/>
    <cellStyle name="Normal 4 8 7 5" xfId="14873" xr:uid="{F24D1869-95EF-4B26-9CB9-D07A8B793B64}"/>
    <cellStyle name="Normal 4 8 8" xfId="3997" xr:uid="{281ACFA1-D698-4080-8D6B-0AF4D83A6F8E}"/>
    <cellStyle name="Normal 4 8 8 2" xfId="8821" xr:uid="{CFB66AB3-D734-4A79-A87B-9A2EFF98D5E4}"/>
    <cellStyle name="Normal 4 8 8 2 2" xfId="19201" xr:uid="{E19055ED-866D-4B93-91A7-6B9EFA80B315}"/>
    <cellStyle name="Normal 4 8 8 3" xfId="11654" xr:uid="{639A8475-980A-43F0-953D-AA1C4BC8A225}"/>
    <cellStyle name="Normal 4 8 8 3 2" xfId="22034" xr:uid="{238B5422-CD6E-4709-A692-929601A47CEA}"/>
    <cellStyle name="Normal 4 8 8 4" xfId="16368" xr:uid="{EED70B44-2A93-4B41-9D5A-91AD6D5EE158}"/>
    <cellStyle name="Normal 4 8 9" xfId="5337" xr:uid="{AEAD4F3A-23BD-4982-A966-DE7F04C30F37}"/>
    <cellStyle name="Normal 4 8 9 2" xfId="14635" xr:uid="{88B9D1B0-17D6-4FD9-BC3D-D627679CD327}"/>
    <cellStyle name="Normal 4 9" xfId="1040" xr:uid="{00000000-0005-0000-0000-0000C2050000}"/>
    <cellStyle name="Normal 4 9 10" xfId="7093" xr:uid="{FED65E8B-9E0C-4993-9D9D-09C6A5CCBF77}"/>
    <cellStyle name="Normal 4 9 10 2" xfId="17473" xr:uid="{85C94C34-2764-4D4A-A55A-3CC3B94E06B0}"/>
    <cellStyle name="Normal 4 9 11" xfId="9926" xr:uid="{8592E14F-7933-451D-9CE9-B4860A2D52B7}"/>
    <cellStyle name="Normal 4 9 11 2" xfId="20306" xr:uid="{02417B0E-5595-45E5-90CB-41EC334685D5}"/>
    <cellStyle name="Normal 4 9 12" xfId="23728" xr:uid="{BD948A75-B0F9-44FF-BBAB-26E8C81CCBE0}"/>
    <cellStyle name="Normal 4 9 13" xfId="12493" xr:uid="{CD8A0886-089C-446A-8DE1-556D66857C2D}"/>
    <cellStyle name="Normal 4 9 2" xfId="1041" xr:uid="{00000000-0005-0000-0000-0000C3050000}"/>
    <cellStyle name="Normal 4 9 2 10" xfId="9927" xr:uid="{28370A61-F559-432A-B25C-14DD633AD195}"/>
    <cellStyle name="Normal 4 9 2 10 2" xfId="20307" xr:uid="{201A2F93-DAA0-4A27-BF79-B00C29977018}"/>
    <cellStyle name="Normal 4 9 2 11" xfId="22762" xr:uid="{0087A8B8-93CC-4BFE-AA5E-D6C7D2CA9A00}"/>
    <cellStyle name="Normal 4 9 2 12" xfId="12611" xr:uid="{74C7346E-50B0-47C0-BB11-55DFB2707C47}"/>
    <cellStyle name="Normal 4 9 2 2" xfId="1042" xr:uid="{00000000-0005-0000-0000-0000C4050000}"/>
    <cellStyle name="Normal 4 9 2 2 2" xfId="3394" xr:uid="{00000000-0005-0000-0000-0000BC060000}"/>
    <cellStyle name="Normal 4 9 2 2 2 2" xfId="6452" xr:uid="{11E9BE83-9BEF-456C-844D-D31925E7C983}"/>
    <cellStyle name="Normal 4 9 2 2 2 2 2" xfId="28693" xr:uid="{B7AD161C-F341-4DA4-8DE4-27608ACA660B}"/>
    <cellStyle name="Normal 4 9 2 2 2 2 3" xfId="28198" xr:uid="{38F0B293-0D62-432D-9C4F-EE43645FC28D}"/>
    <cellStyle name="Normal 4 9 2 2 2 2 4" xfId="16021" xr:uid="{8BDDD3B4-B9A2-45C7-AF12-56D5B99F1810}"/>
    <cellStyle name="Normal 4 9 2 2 2 3" xfId="8474" xr:uid="{9038C36F-0961-43F9-92E9-2FBEC2FD15A9}"/>
    <cellStyle name="Normal 4 9 2 2 2 3 2" xfId="28922" xr:uid="{F7762159-4A43-4FD5-B9A3-4DD12BD141F2}"/>
    <cellStyle name="Normal 4 9 2 2 2 3 3" xfId="18854" xr:uid="{917F8D4E-1CFD-4DAC-815C-226344EE8AAB}"/>
    <cellStyle name="Normal 4 9 2 2 2 4" xfId="11307" xr:uid="{FF99C08E-2FD0-44B9-A815-374563E54528}"/>
    <cellStyle name="Normal 4 9 2 2 2 4 2" xfId="21687" xr:uid="{59C14F52-2CDE-44D9-B32A-5AD6C2967E44}"/>
    <cellStyle name="Normal 4 9 2 2 2 5" xfId="24385" xr:uid="{3C35500F-A6B9-49B4-BB95-075B0AEC0C74}"/>
    <cellStyle name="Normal 4 9 2 2 2 6" xfId="13962" xr:uid="{EAE0E571-E60D-47E1-93EB-992FA5AF217A}"/>
    <cellStyle name="Normal 4 9 2 2 3" xfId="4354" xr:uid="{B7CECDB9-48DC-4889-B3EF-7E0171FF32B0}"/>
    <cellStyle name="Normal 4 9 2 2 3 2" xfId="9126" xr:uid="{B287CC7E-81A6-4F37-95CD-77D3B7A9D44B}"/>
    <cellStyle name="Normal 4 9 2 2 3 2 2" xfId="29169" xr:uid="{01E746A7-4123-43E0-AB3E-B028EF387EB6}"/>
    <cellStyle name="Normal 4 9 2 2 3 2 3" xfId="19506" xr:uid="{39187655-B24B-4182-BDE2-038D1B8846B2}"/>
    <cellStyle name="Normal 4 9 2 2 3 3" xfId="11959" xr:uid="{8211DA65-4B71-4084-AF16-B8C6040CE355}"/>
    <cellStyle name="Normal 4 9 2 2 3 3 2" xfId="22339" xr:uid="{8A3F3DA4-464D-44A0-BF17-399DABF26D3E}"/>
    <cellStyle name="Normal 4 9 2 2 3 4" xfId="24745" xr:uid="{53C96F65-A9A7-47BE-804A-52A54B7CBC06}"/>
    <cellStyle name="Normal 4 9 2 2 3 5" xfId="16673" xr:uid="{AEF97B57-EBB3-40C7-A330-5F1D3B247A08}"/>
    <cellStyle name="Normal 4 9 2 2 4" xfId="5344" xr:uid="{96342CCA-55A5-47D1-A797-2C36D42FFB2A}"/>
    <cellStyle name="Normal 4 9 2 2 4 2" xfId="27026" xr:uid="{DBE57265-6D69-4443-95A6-FC9DC1A9B761}"/>
    <cellStyle name="Normal 4 9 2 2 4 3" xfId="14642" xr:uid="{8C4ADD13-00FC-4CC3-AD26-03FC256F0E18}"/>
    <cellStyle name="Normal 4 9 2 2 5" xfId="7095" xr:uid="{3C1AF9BA-F553-4120-B127-A4197615CA77}"/>
    <cellStyle name="Normal 4 9 2 2 5 2" xfId="17475" xr:uid="{632F33F2-D68C-4055-927E-790550974824}"/>
    <cellStyle name="Normal 4 9 2 2 6" xfId="9928" xr:uid="{2C8C1A72-261D-44D7-96A5-2516D17DBD05}"/>
    <cellStyle name="Normal 4 9 2 2 6 2" xfId="20308" xr:uid="{79CDB092-0135-4613-B647-132677FBB4DC}"/>
    <cellStyle name="Normal 4 9 2 2 7" xfId="23125" xr:uid="{723A8EC1-6226-49C0-95A1-E85A20D6241E}"/>
    <cellStyle name="Normal 4 9 2 2 8" xfId="13268" xr:uid="{1C00D6FC-68F7-4724-A70D-4669B52F1AA0}"/>
    <cellStyle name="Normal 4 9 2 3" xfId="3395" xr:uid="{00000000-0005-0000-0000-0000BD060000}"/>
    <cellStyle name="Normal 4 9 2 3 2" xfId="4554" xr:uid="{429A3C00-EA96-4A8D-852C-E18122DA3BFC}"/>
    <cellStyle name="Normal 4 9 2 3 2 2" xfId="9326" xr:uid="{078A8D01-3A66-4BF7-A0C3-9EA9566C4FBA}"/>
    <cellStyle name="Normal 4 9 2 3 2 2 2" xfId="29301" xr:uid="{81E919EC-171F-4337-8F54-BAF4FAA1875E}"/>
    <cellStyle name="Normal 4 9 2 3 2 2 3" xfId="19706" xr:uid="{AEF3400C-B76F-41BC-A7D4-E6ACE6A7356F}"/>
    <cellStyle name="Normal 4 9 2 3 2 3" xfId="12159" xr:uid="{3A9B6F7D-697F-4A82-94EE-0008EAD9B053}"/>
    <cellStyle name="Normal 4 9 2 3 2 3 2" xfId="22539" xr:uid="{EF7F18C2-0586-4A8A-BEE2-3AFDB87ABC8E}"/>
    <cellStyle name="Normal 4 9 2 3 2 4" xfId="24301" xr:uid="{281778F3-8B05-4B77-B5C9-E8664219A3E7}"/>
    <cellStyle name="Normal 4 9 2 3 2 5" xfId="16873" xr:uid="{26292AE9-A676-4867-8354-8FDF65FF8704}"/>
    <cellStyle name="Normal 4 9 2 3 3" xfId="6453" xr:uid="{E0E8314D-1134-4E1C-B19E-01A0BC6639B8}"/>
    <cellStyle name="Normal 4 9 2 3 3 2" xfId="26875" xr:uid="{54796271-879F-4167-BA9B-BD66C88C0419}"/>
    <cellStyle name="Normal 4 9 2 3 3 3" xfId="16022" xr:uid="{51271DC9-1A29-44F5-97D7-BCACACE46210}"/>
    <cellStyle name="Normal 4 9 2 3 4" xfId="8475" xr:uid="{AB9A5261-844D-4CD8-A4BA-30EAD92011D8}"/>
    <cellStyle name="Normal 4 9 2 3 4 2" xfId="18855" xr:uid="{AD961A38-47B8-4F6B-937B-81803D0557EA}"/>
    <cellStyle name="Normal 4 9 2 3 5" xfId="11308" xr:uid="{B27C72B8-AD1B-44BC-BDD7-12ADA905F9B6}"/>
    <cellStyle name="Normal 4 9 2 3 5 2" xfId="21688" xr:uid="{B3F3CBB2-6F69-4275-AAFA-CB8D22E05A51}"/>
    <cellStyle name="Normal 4 9 2 3 6" xfId="23989" xr:uid="{EE707BDF-7721-4690-8488-D9E5F4960A9C}"/>
    <cellStyle name="Normal 4 9 2 3 7" xfId="13963" xr:uid="{425ACECC-3E0F-46C2-8378-FFD904F5B98A}"/>
    <cellStyle name="Normal 4 9 2 4" xfId="3393" xr:uid="{00000000-0005-0000-0000-0000BE060000}"/>
    <cellStyle name="Normal 4 9 2 4 2" xfId="6451" xr:uid="{E9DBFBC1-94F8-4265-B53D-C168DE8425DE}"/>
    <cellStyle name="Normal 4 9 2 4 2 2" xfId="27635" xr:uid="{D134B4F9-958C-4105-8EB7-56E094FF549D}"/>
    <cellStyle name="Normal 4 9 2 4 2 3" xfId="16020" xr:uid="{CD533D81-4227-4367-AD8A-972D87E4277A}"/>
    <cellStyle name="Normal 4 9 2 4 3" xfId="8473" xr:uid="{3F24AFFD-A75E-450C-A9EF-92566A7C3F04}"/>
    <cellStyle name="Normal 4 9 2 4 3 2" xfId="18853" xr:uid="{558DB0AB-D2E0-4ADC-8A48-18296A3BBF68}"/>
    <cellStyle name="Normal 4 9 2 4 4" xfId="11306" xr:uid="{1A76F0A1-8D28-4290-8946-F2B4A37D6264}"/>
    <cellStyle name="Normal 4 9 2 4 4 2" xfId="21686" xr:uid="{8B7841B6-B6A5-43C6-9864-9348B6A6EB0E}"/>
    <cellStyle name="Normal 4 9 2 4 5" xfId="25329" xr:uid="{7C7C8256-B9E5-4613-B263-AB4056C9349D}"/>
    <cellStyle name="Normal 4 9 2 4 6" xfId="13961" xr:uid="{FF2032C4-8BF9-4137-BD49-7B217EF6F85A}"/>
    <cellStyle name="Normal 4 9 2 5" xfId="2656" xr:uid="{00000000-0005-0000-0000-0000BF060000}"/>
    <cellStyle name="Normal 4 9 2 5 2" xfId="5916" xr:uid="{41952D99-ABDB-4293-834B-F38C838B1168}"/>
    <cellStyle name="Normal 4 9 2 5 2 2" xfId="27667" xr:uid="{B83C8430-3C67-4460-8840-7F0BDA03DB8B}"/>
    <cellStyle name="Normal 4 9 2 5 2 3" xfId="15328" xr:uid="{BC35F09B-CE5B-4916-9597-B10216CAA486}"/>
    <cellStyle name="Normal 4 9 2 5 3" xfId="7781" xr:uid="{9DD94790-E2C5-4C61-9D03-570B091E3C4D}"/>
    <cellStyle name="Normal 4 9 2 5 3 2" xfId="18161" xr:uid="{0ABF3531-97C8-4476-9FAD-A96156326B2F}"/>
    <cellStyle name="Normal 4 9 2 5 4" xfId="10614" xr:uid="{8C1CF07B-3467-4C48-912E-2E1C444A4F06}"/>
    <cellStyle name="Normal 4 9 2 5 4 2" xfId="20994" xr:uid="{252AC7F1-0AB2-4B98-9212-B2CC72E9BB0C}"/>
    <cellStyle name="Normal 4 9 2 5 5" xfId="24389" xr:uid="{531B2959-78A0-4777-AF18-50FB596D273D}"/>
    <cellStyle name="Normal 4 9 2 5 6" xfId="13058" xr:uid="{1A269D4F-B737-489D-B7A7-D1D28B78EA22}"/>
    <cellStyle name="Normal 4 9 2 6" xfId="2377" xr:uid="{00000000-0005-0000-0000-0000BA060000}"/>
    <cellStyle name="Normal 4 9 2 6 2" xfId="7504" xr:uid="{D6504F32-9E30-4636-8E43-11D3A1544429}"/>
    <cellStyle name="Normal 4 9 2 6 2 2" xfId="17884" xr:uid="{0A365267-F0E1-4CB9-8305-0282D4AD3D06}"/>
    <cellStyle name="Normal 4 9 2 6 3" xfId="10337" xr:uid="{E4B342D6-E1E6-4E71-B82A-B35FC665DD40}"/>
    <cellStyle name="Normal 4 9 2 6 3 2" xfId="20717" xr:uid="{6073AC3D-C593-4C95-970E-A50E189650EC}"/>
    <cellStyle name="Normal 4 9 2 6 4" xfId="24542" xr:uid="{215AFCB9-7E53-4A64-A0F6-85835A7537F7}"/>
    <cellStyle name="Normal 4 9 2 6 5" xfId="15051" xr:uid="{99D15716-0A26-4820-A1B9-0E615D69DB7C}"/>
    <cellStyle name="Normal 4 9 2 7" xfId="3954" xr:uid="{5662DC37-F90E-41B1-8934-44962F194A3A}"/>
    <cellStyle name="Normal 4 9 2 7 2" xfId="8786" xr:uid="{7D06C3E6-4AF0-4B89-8901-A8CEEF48497E}"/>
    <cellStyle name="Normal 4 9 2 7 2 2" xfId="19166" xr:uid="{D8782B79-623B-4E23-BD16-08969CEE0135}"/>
    <cellStyle name="Normal 4 9 2 7 3" xfId="11619" xr:uid="{24202C2E-E9BC-4B30-A123-54FB0FE2BA5B}"/>
    <cellStyle name="Normal 4 9 2 7 3 2" xfId="21999" xr:uid="{6B243055-76E8-4D7F-93D0-717A0B52A8C3}"/>
    <cellStyle name="Normal 4 9 2 7 4" xfId="16333" xr:uid="{D16B8EEB-DBF4-45EA-8E00-E56CA3FA07FB}"/>
    <cellStyle name="Normal 4 9 2 8" xfId="5343" xr:uid="{FA09D750-66D3-46F2-AA20-E5C5C6D5A7A2}"/>
    <cellStyle name="Normal 4 9 2 8 2" xfId="14641" xr:uid="{EB460EF6-969D-48F3-9585-CD572D0075A6}"/>
    <cellStyle name="Normal 4 9 2 9" xfId="7094" xr:uid="{7A8048F7-241E-4979-B207-70F8C28C3BBA}"/>
    <cellStyle name="Normal 4 9 2 9 2" xfId="17474" xr:uid="{9DD638C0-C0F0-4C0A-A277-0655FAB0BB6A}"/>
    <cellStyle name="Normal 4 9 3" xfId="1043" xr:uid="{00000000-0005-0000-0000-0000C5050000}"/>
    <cellStyle name="Normal 4 9 3 2" xfId="3396" xr:uid="{00000000-0005-0000-0000-0000C1060000}"/>
    <cellStyle name="Normal 4 9 3 2 2" xfId="6454" xr:uid="{EC58CF77-95B6-42C0-8B6D-E6C38386E713}"/>
    <cellStyle name="Normal 4 9 3 2 2 2" xfId="23774" xr:uid="{DC92D57D-5795-4BFD-B9C6-40860AECCF78}"/>
    <cellStyle name="Normal 4 9 3 2 2 3" xfId="27658" xr:uid="{BD270951-A7CB-4512-B042-ED92B3AF51B0}"/>
    <cellStyle name="Normal 4 9 3 2 2 4" xfId="16023" xr:uid="{F7DFEFAD-B8A4-4014-A965-79AC03EE98CA}"/>
    <cellStyle name="Normal 4 9 3 2 3" xfId="8476" xr:uid="{D017D5D2-9F67-46D6-9C65-8D3ADB37B85E}"/>
    <cellStyle name="Normal 4 9 3 2 3 2" xfId="28923" xr:uid="{3CE00559-6AD8-4A77-8FD5-69456922A500}"/>
    <cellStyle name="Normal 4 9 3 2 3 3" xfId="18856" xr:uid="{127CBB48-2A01-470A-BD74-3890FD0642C8}"/>
    <cellStyle name="Normal 4 9 3 2 4" xfId="11309" xr:uid="{72168985-3B71-4213-80CA-7C09896A4598}"/>
    <cellStyle name="Normal 4 9 3 2 4 2" xfId="21689" xr:uid="{BD9DCD0E-2F77-44EF-97C0-5BB4BFF291DF}"/>
    <cellStyle name="Normal 4 9 3 2 5" xfId="24905" xr:uid="{9BFE87F1-B694-4E99-B970-076C7ACAE04A}"/>
    <cellStyle name="Normal 4 9 3 2 6" xfId="13964" xr:uid="{BCF44529-9CE9-460D-B060-C9F0FB761974}"/>
    <cellStyle name="Normal 4 9 3 3" xfId="2802" xr:uid="{00000000-0005-0000-0000-0000C2060000}"/>
    <cellStyle name="Normal 4 9 3 3 2" xfId="6020" xr:uid="{9EDD67D1-5C2C-41FB-8DB5-F20ED392B8C6}"/>
    <cellStyle name="Normal 4 9 3 3 2 2" xfId="26494" xr:uid="{D2B1457E-7C6D-43FE-97D1-D741065D3543}"/>
    <cellStyle name="Normal 4 9 3 3 2 3" xfId="15473" xr:uid="{4C1DDB65-F2A6-453B-9303-D769A622CC45}"/>
    <cellStyle name="Normal 4 9 3 3 3" xfId="7926" xr:uid="{C4B41890-42D4-4559-BB21-ACCE2AE869DB}"/>
    <cellStyle name="Normal 4 9 3 3 3 2" xfId="18306" xr:uid="{3A0D7D73-2444-4B2D-AE17-EAC42634EFA4}"/>
    <cellStyle name="Normal 4 9 3 3 4" xfId="10759" xr:uid="{CFAD69D5-A814-46DE-87BE-BF954F5E5BF9}"/>
    <cellStyle name="Normal 4 9 3 3 4 2" xfId="21139" xr:uid="{EBAEB439-29CF-471F-B1AE-7CBD9143C4D3}"/>
    <cellStyle name="Normal 4 9 3 3 5" xfId="23429" xr:uid="{5E6BB81F-081E-4ACD-B0C1-13DEA25765B8}"/>
    <cellStyle name="Normal 4 9 3 3 6" xfId="13267" xr:uid="{17F04C83-C241-4809-AF38-EF377A2E1468}"/>
    <cellStyle name="Normal 4 9 3 4" xfId="4203" xr:uid="{59B0931E-45F8-4742-866F-5C5AC23997A1}"/>
    <cellStyle name="Normal 4 9 3 4 2" xfId="8975" xr:uid="{154E08C5-8FF7-48F4-B67A-35F5CAF52B32}"/>
    <cellStyle name="Normal 4 9 3 4 2 2" xfId="29057" xr:uid="{039F68C9-4D7A-420B-A116-ED61329DE099}"/>
    <cellStyle name="Normal 4 9 3 4 2 3" xfId="19355" xr:uid="{75FD03FC-72A0-4F5E-A0CA-5FE0B27F42F2}"/>
    <cellStyle name="Normal 4 9 3 4 3" xfId="11808" xr:uid="{B23AF0B9-02E9-4983-96E2-542D5F5C0818}"/>
    <cellStyle name="Normal 4 9 3 4 3 2" xfId="22188" xr:uid="{B783A89E-86D7-4233-B590-0C0232E081AF}"/>
    <cellStyle name="Normal 4 9 3 4 4" xfId="24447" xr:uid="{ECE1713B-6C36-4DD6-816C-09DF059B87B7}"/>
    <cellStyle name="Normal 4 9 3 4 5" xfId="16522" xr:uid="{D0E91311-55B1-4F1E-B6D0-1D0E1521AF8F}"/>
    <cellStyle name="Normal 4 9 3 5" xfId="5345" xr:uid="{B95C7F4B-9A71-4AEC-BF82-3710F3D2C35B}"/>
    <cellStyle name="Normal 4 9 3 5 2" xfId="26032" xr:uid="{D5C88AE1-B3BD-4C8F-BA05-C1B0AB621E4B}"/>
    <cellStyle name="Normal 4 9 3 5 3" xfId="14643" xr:uid="{946793D5-930B-438A-BA01-92F106EAA79C}"/>
    <cellStyle name="Normal 4 9 3 6" xfId="7096" xr:uid="{45A6AE62-1A27-4679-9355-C7565243CC36}"/>
    <cellStyle name="Normal 4 9 3 6 2" xfId="17476" xr:uid="{5E875325-DDEF-43E5-88B0-36663A002E3A}"/>
    <cellStyle name="Normal 4 9 3 7" xfId="9929" xr:uid="{438C59F0-280F-4A01-B1FA-B98BB434E128}"/>
    <cellStyle name="Normal 4 9 3 7 2" xfId="20309" xr:uid="{9760F551-7F49-4B66-9392-BC4ED1C07275}"/>
    <cellStyle name="Normal 4 9 3 8" xfId="24809" xr:uid="{06BCB86A-1997-4F11-B114-820C012B0138}"/>
    <cellStyle name="Normal 4 9 3 9" xfId="12769" xr:uid="{4234F2F0-DD76-48C3-858A-37108DC7FF33}"/>
    <cellStyle name="Normal 4 9 4" xfId="1044" xr:uid="{00000000-0005-0000-0000-0000C6050000}"/>
    <cellStyle name="Normal 4 9 4 2" xfId="4555" xr:uid="{B60F7FE0-303D-4809-9FF9-BA03D1C69B44}"/>
    <cellStyle name="Normal 4 9 4 2 2" xfId="9327" xr:uid="{D898483C-C1B9-4E7F-8610-5E7B7DD99729}"/>
    <cellStyle name="Normal 4 9 4 2 2 2" xfId="29302" xr:uid="{411B5B70-8F18-4E55-B496-BE944566B165}"/>
    <cellStyle name="Normal 4 9 4 2 2 3" xfId="19707" xr:uid="{091F6D37-CB88-4DE7-8317-5909FD2E580A}"/>
    <cellStyle name="Normal 4 9 4 2 3" xfId="12160" xr:uid="{BB3FE38A-1F1B-4F3D-B629-ADA754C185CC}"/>
    <cellStyle name="Normal 4 9 4 2 3 2" xfId="22540" xr:uid="{5FFEF487-F08A-48EB-A592-4927EE828390}"/>
    <cellStyle name="Normal 4 9 4 2 4" xfId="24396" xr:uid="{BAB0A28D-4E99-4B0E-BBA3-3FA6958A4ED7}"/>
    <cellStyle name="Normal 4 9 4 2 5" xfId="16874" xr:uid="{15504F81-1EA2-4C0E-B012-16BAE8A59B70}"/>
    <cellStyle name="Normal 4 9 4 3" xfId="5346" xr:uid="{0E040CF3-0042-422A-BA5E-6AAA80545842}"/>
    <cellStyle name="Normal 4 9 4 3 2" xfId="26419" xr:uid="{9737F622-9F4D-4215-9D5E-4603C76300E2}"/>
    <cellStyle name="Normal 4 9 4 3 3" xfId="14644" xr:uid="{1605F229-F8A2-4434-9B75-426B7260F6B9}"/>
    <cellStyle name="Normal 4 9 4 4" xfId="7097" xr:uid="{154A79A8-E326-4846-BD3C-FCF566EEFF09}"/>
    <cellStyle name="Normal 4 9 4 4 2" xfId="17477" xr:uid="{48CE7B65-0A47-49AA-A0FB-D19A0D3D9D98}"/>
    <cellStyle name="Normal 4 9 4 5" xfId="9930" xr:uid="{E883B33E-6308-4FF6-9680-F215C520DFC2}"/>
    <cellStyle name="Normal 4 9 4 5 2" xfId="20310" xr:uid="{5F0F5074-2CF6-416D-BFD7-6299FC13A09D}"/>
    <cellStyle name="Normal 4 9 4 6" xfId="25405" xr:uid="{BA7D3C25-E40B-4434-A1BB-73C9F27BBACC}"/>
    <cellStyle name="Normal 4 9 4 7" xfId="13965" xr:uid="{CE3262C7-FE81-4080-A643-90F204935236}"/>
    <cellStyle name="Normal 4 9 5" xfId="2946" xr:uid="{00000000-0005-0000-0000-0000C4060000}"/>
    <cellStyle name="Normal 4 9 5 2" xfId="6126" xr:uid="{8FE178C2-CBA3-433F-A7C2-84FC619F5B81}"/>
    <cellStyle name="Normal 4 9 5 2 2" xfId="24056" xr:uid="{4E4E5A2D-359D-46B2-A19E-DBF03D5EF5F9}"/>
    <cellStyle name="Normal 4 9 5 2 3" xfId="27543" xr:uid="{C39916A2-C003-4C43-9C9A-9AC63521D991}"/>
    <cellStyle name="Normal 4 9 5 2 4" xfId="15604" xr:uid="{4543F762-D666-4FA6-ABE4-C9631A5B5E34}"/>
    <cellStyle name="Normal 4 9 5 3" xfId="8057" xr:uid="{DE5353BF-C4EC-4276-9C20-3C9D1B71ABCA}"/>
    <cellStyle name="Normal 4 9 5 3 2" xfId="28759" xr:uid="{BC05135D-49F9-4C43-8779-B049198642E6}"/>
    <cellStyle name="Normal 4 9 5 3 3" xfId="18437" xr:uid="{AD4191F7-A8FF-4446-ABBC-0AF88631DCE5}"/>
    <cellStyle name="Normal 4 9 5 4" xfId="10890" xr:uid="{FA8A25CE-B31C-43F8-A59B-36EA28645A33}"/>
    <cellStyle name="Normal 4 9 5 4 2" xfId="21270" xr:uid="{4927AD9C-0BD5-4299-BC43-309E2FA370C1}"/>
    <cellStyle name="Normal 4 9 5 5" xfId="23971" xr:uid="{34073EE8-2408-4029-BCA1-F24C370C643F}"/>
    <cellStyle name="Normal 4 9 5 6" xfId="13467" xr:uid="{AC7DC948-1164-4B8F-BA4C-16C1F6D5BBCA}"/>
    <cellStyle name="Normal 4 9 6" xfId="2505" xr:uid="{00000000-0005-0000-0000-0000C5060000}"/>
    <cellStyle name="Normal 4 9 6 2" xfId="5785" xr:uid="{C5DB1F4C-84E0-4922-9AF3-EB13B41C9A24}"/>
    <cellStyle name="Normal 4 9 6 2 2" xfId="27872" xr:uid="{87BC2480-2AB3-4E58-946B-68C1A6688A73}"/>
    <cellStyle name="Normal 4 9 6 2 3" xfId="15177" xr:uid="{6429479B-48DE-4743-A1AE-AE3E25563ABC}"/>
    <cellStyle name="Normal 4 9 6 3" xfId="7630" xr:uid="{DC26186C-24BB-4851-B8BA-E951777B6486}"/>
    <cellStyle name="Normal 4 9 6 3 2" xfId="18010" xr:uid="{8D143DA6-04AA-4573-A04D-157B4DFCECA0}"/>
    <cellStyle name="Normal 4 9 6 4" xfId="10463" xr:uid="{6E09233B-E859-4C16-B2F7-186BEBD86034}"/>
    <cellStyle name="Normal 4 9 6 4 2" xfId="20843" xr:uid="{B2EBD67C-2D94-4BBC-9EC9-755791AC361C}"/>
    <cellStyle name="Normal 4 9 6 5" xfId="23170" xr:uid="{F03EBC55-AE1F-42DF-AB33-8551F9067632}"/>
    <cellStyle name="Normal 4 9 6 6" xfId="12893" xr:uid="{3021E087-4766-4419-B53E-DFF3977350AA}"/>
    <cellStyle name="Normal 4 9 7" xfId="2261" xr:uid="{00000000-0005-0000-0000-0000B9060000}"/>
    <cellStyle name="Normal 4 9 7 2" xfId="7388" xr:uid="{32C9A824-0488-4806-8D99-CFC51AABAF81}"/>
    <cellStyle name="Normal 4 9 7 2 2" xfId="17768" xr:uid="{DA96CD8A-5157-4F8F-9A9C-59010E38E781}"/>
    <cellStyle name="Normal 4 9 7 3" xfId="10221" xr:uid="{DC37B7A9-8333-428A-AFF8-B24F26B0F802}"/>
    <cellStyle name="Normal 4 9 7 3 2" xfId="20601" xr:uid="{09BA70BB-9E2F-4C92-BDE6-A2D55D353E26}"/>
    <cellStyle name="Normal 4 9 7 4" xfId="24844" xr:uid="{4CB515D3-9236-4373-A92A-18A2F5F6E62F}"/>
    <cellStyle name="Normal 4 9 7 5" xfId="14935" xr:uid="{A33D728C-722B-4236-A9CF-7BF81F686EC4}"/>
    <cellStyle name="Normal 4 9 8" xfId="3998" xr:uid="{FB00525F-F625-4EBD-91ED-9DCBAED536F6}"/>
    <cellStyle name="Normal 4 9 8 2" xfId="8822" xr:uid="{18EB733E-EE76-4921-A96E-C69C33C3D8B9}"/>
    <cellStyle name="Normal 4 9 8 2 2" xfId="19202" xr:uid="{30B088D8-493E-4B50-8AE3-E18AEF7C462B}"/>
    <cellStyle name="Normal 4 9 8 3" xfId="11655" xr:uid="{85D8D720-9657-4EE8-BBCD-0244CF3EF351}"/>
    <cellStyle name="Normal 4 9 8 3 2" xfId="22035" xr:uid="{0A524794-595E-421E-98C3-5BD4E863566A}"/>
    <cellStyle name="Normal 4 9 8 4" xfId="16369" xr:uid="{C46AB949-0015-4839-8683-C34DB6ABA655}"/>
    <cellStyle name="Normal 4 9 9" xfId="5342" xr:uid="{9F32A828-194D-41BB-86AC-BC1E9E4BD583}"/>
    <cellStyle name="Normal 4 9 9 2" xfId="14640"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3" xr:uid="{54CDD460-EA0A-4C9F-A2E9-D83616F70B34}"/>
    <cellStyle name="Normal 5 2 2 3 3 2 3 2 2 3" xfId="22974"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1" xr:uid="{51905AF2-C163-47F0-8B1F-2980361FD244}"/>
    <cellStyle name="Normal 5 2 2 3 3 2 3 2 3 3 3" xfId="30242" xr:uid="{CA1835E3-D7CA-494D-AA80-1B1149D5AFB8}"/>
    <cellStyle name="Normal 5 2 2 3 3 2 3 2 3 3 3 2" xfId="31385" xr:uid="{887E578E-D69D-402D-8C71-0EB314923E1C}"/>
    <cellStyle name="Normal 5 2 2 3 3 2 3 2 3 3 4" xfId="31582" xr:uid="{92D8B8E4-BB12-424E-9790-D21F8131DC73}"/>
    <cellStyle name="Normal 5 2 2 3 3 2 3 2 4" xfId="25787" xr:uid="{1D08EFFC-DA7F-41BE-978E-EC07123E36B4}"/>
    <cellStyle name="Normal 5 2 2 3 3 2 3 3" xfId="1058" xr:uid="{00000000-0005-0000-0000-0000D5050000}"/>
    <cellStyle name="Normal 5 2 2 3 3 2 3 4" xfId="2948" xr:uid="{00000000-0005-0000-0000-0000D2060000}"/>
    <cellStyle name="Normal 5 2 2 3 3 2 3 4 2" xfId="31296" xr:uid="{78CA0B19-A34B-4E31-AA24-2A14D9E7C4D2}"/>
    <cellStyle name="Normal 5 2 2 3 3 2 3 5" xfId="2101" xr:uid="{00000000-0005-0000-0000-000062020000}"/>
    <cellStyle name="Normal 5 2 2 3 3 2 3 5 2" xfId="4645" xr:uid="{DCF2241D-14ED-485A-9D65-B2AB943923E7}"/>
    <cellStyle name="Normal 5 2 2 3 3 2 3 5 3" xfId="30182" xr:uid="{A412684C-6109-4521-B609-EE02EEB536F2}"/>
    <cellStyle name="Normal 5 2 2 3 3 2 3 5 3 2" xfId="31326" xr:uid="{B0044842-2681-4637-80B7-F8CD98CD6A4C}"/>
    <cellStyle name="Normal 5 2 2 3 3 2 3 5 4" xfId="31522" xr:uid="{F88276D7-3241-416D-82B9-264DD5195C56}"/>
    <cellStyle name="Normal 5 2 2 3 3 2 3 6" xfId="4000" xr:uid="{F1B4F0B9-FD33-4680-A501-B9D0765C51F9}"/>
    <cellStyle name="Normal 5 2 2 3 3 2 3 6 2" xfId="4695" xr:uid="{87C651C8-4B39-4467-81FB-F4E1577DF4A5}"/>
    <cellStyle name="Normal 5 2 2 3 3 2 3 6 3" xfId="30303" xr:uid="{20D658DA-AA9C-4B8A-88DB-4A53FA3E1566}"/>
    <cellStyle name="Normal 5 2 2 3 3 2 3 6 3 2" xfId="31446" xr:uid="{8335C654-6A5B-43B0-9BF5-99B5E4D6EAF0}"/>
    <cellStyle name="Normal 5 2 2 3 3 2 3 6 4" xfId="31643" xr:uid="{648E6EA8-0CB8-4625-96BD-1713085C6150}"/>
    <cellStyle name="Normal 5 2 2 3 3 2 3 7" xfId="30124" xr:uid="{DAC80EA3-45F7-49F1-A349-239CC3856162}"/>
    <cellStyle name="Normal 5 2 2 3 3 2 3 7 2" xfId="30486" xr:uid="{207BB286-D44A-4530-97B5-78C32E75393D}"/>
    <cellStyle name="Normal 5 2 2 3 3 2 4" xfId="1059" xr:uid="{00000000-0005-0000-0000-0000D6050000}"/>
    <cellStyle name="Normal 5 2 2 3 3 2 4 2" xfId="2947" xr:uid="{00000000-0005-0000-0000-0000D3060000}"/>
    <cellStyle name="Normal 5 2 2 3 3 2 4 3" xfId="25592" xr:uid="{5B9280FC-9264-4B15-A200-680DEEC4D82C}"/>
    <cellStyle name="Normal 5 2 2 3 3 2 4 3 2" xfId="29624" xr:uid="{10ECCC93-74F9-4A09-802F-48DA5B303C31}"/>
    <cellStyle name="Normal 5 2 2 3 3 2 4 3 3" xfId="29600" xr:uid="{C8E61550-9BF6-4809-AD63-521FABB334AF}"/>
    <cellStyle name="Normal 5 2 2 3 3 2 4 3 3 2" xfId="29644" xr:uid="{CBBE4A4C-8051-48A5-A221-A862F98BE9FB}"/>
    <cellStyle name="Normal 5 2 2 3 3 2 4 3 3 3" xfId="30386" xr:uid="{869F3D5D-AE97-4CC5-B41A-A19DC4D969BE}"/>
    <cellStyle name="Normal 5 2 2 3 3 2 4 3 3 4" xfId="30373" xr:uid="{5CC7FCC2-30E8-4DE4-8C04-E4F3FF779ED6}"/>
    <cellStyle name="Normal 5 2 2 3 3 2 4 3 3 4 2" xfId="31712" xr:uid="{97349D98-A108-4282-8CFA-A793557F04C8}"/>
    <cellStyle name="Normal 5 2 2 3 3 2 4 3 4" xfId="30356" xr:uid="{1C60EA9A-684E-4679-89C8-749CEAB253C5}"/>
    <cellStyle name="Normal 5 2 2 3 3 2 4 3 4 2" xfId="31698" xr:uid="{AD204089-4C71-4050-991D-38E2B324F7EB}"/>
    <cellStyle name="Normal 5 2 2 3 3 2 5" xfId="2100" xr:uid="{00000000-0005-0000-0000-000060020000}"/>
    <cellStyle name="Normal 5 2 2 3 3 2 5 2" xfId="4664" xr:uid="{456E6ACB-B92B-4E09-90D7-9887AC9A6356}"/>
    <cellStyle name="Normal 5 2 2 3 3 2 5 3" xfId="30181" xr:uid="{949196C8-26F0-48F8-A360-5C93471FB753}"/>
    <cellStyle name="Normal 5 2 2 3 3 2 5 3 2" xfId="31325" xr:uid="{1776B697-3D7A-44A6-8CF4-26DCA157D5FD}"/>
    <cellStyle name="Normal 5 2 2 3 3 2 5 4" xfId="31521" xr:uid="{BEF860A1-5D07-4575-A886-606466C1C1D9}"/>
    <cellStyle name="Normal 5 2 2 3 3 2 6" xfId="3999" xr:uid="{A738EDEF-3EA0-4135-885D-6506E619A596}"/>
    <cellStyle name="Normal 5 2 2 3 3 2 6 2" xfId="4814" xr:uid="{54779593-FE24-451B-9985-E9D706451F82}"/>
    <cellStyle name="Normal 5 2 2 3 3 2 6 3" xfId="30302" xr:uid="{6891DA91-5722-4BAC-8C6B-FDD9DC564F07}"/>
    <cellStyle name="Normal 5 2 2 3 3 2 6 3 2" xfId="31445" xr:uid="{6A366D88-F890-46E2-BB04-E1D17258EF3B}"/>
    <cellStyle name="Normal 5 2 2 3 3 2 6 4" xfId="31642" xr:uid="{06A84B95-836D-4AEB-8DAA-809DFA91FB68}"/>
    <cellStyle name="Normal 5 2 2 3 3 2 7" xfId="30123" xr:uid="{16F6B502-50DE-40DF-90B1-0876CC1A1C94}"/>
    <cellStyle name="Normal 5 2 2 3 3 2 7 2" xfId="30485"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90" xr:uid="{2B878A51-CD5F-4DE5-B930-3F48D284360B}"/>
    <cellStyle name="Normal 5 2 2 3 3 4 2 2 2 3" xfId="3718" xr:uid="{00000000-0005-0000-0000-000047050000}"/>
    <cellStyle name="Normal 5 2 2 3 3 4 2 2 2 3 2" xfId="4815" xr:uid="{A9DAC7E2-553D-4565-B80F-940B97A51BE8}"/>
    <cellStyle name="Normal 5 2 2 3 3 4 2 2 2 3 3" xfId="30243" xr:uid="{BA581B0B-DADD-427E-9227-F1A4995BB8C9}"/>
    <cellStyle name="Normal 5 2 2 3 3 4 2 2 2 3 3 2" xfId="31386" xr:uid="{D3E5510B-31A3-4A73-B547-9B3F2D2B326B}"/>
    <cellStyle name="Normal 5 2 2 3 3 4 2 2 2 3 4" xfId="31583" xr:uid="{21BABE29-A0ED-45DF-9708-DEE6E0C6E1A6}"/>
    <cellStyle name="Normal 5 2 2 3 3 4 2 2 2 4" xfId="25782" xr:uid="{36E75808-49D3-4D14-9DA6-61DB80D655FD}"/>
    <cellStyle name="Normal 5 2 2 3 3 4 2 2 3" xfId="1995" xr:uid="{00000000-0005-0000-0000-0000DD050000}"/>
    <cellStyle name="Normal 5 2 2 3 3 4 2 2 4" xfId="23413" xr:uid="{BA854DC5-60A5-4E12-82F7-BBD7FC263D3A}"/>
    <cellStyle name="Normal 5 2 2 3 3 4 2 3" xfId="1065" xr:uid="{00000000-0005-0000-0000-0000DE050000}"/>
    <cellStyle name="Normal 5 2 2 3 3 4 2 3 2" xfId="1066" xr:uid="{00000000-0005-0000-0000-0000DF050000}"/>
    <cellStyle name="Normal 5 2 2 3 3 4 2 3 2 2" xfId="25814" xr:uid="{0AE676AB-4C86-4CA3-9C45-55D8413D79AD}"/>
    <cellStyle name="Normal 5 2 2 3 3 4 2 3 2 3" xfId="23196" xr:uid="{A05CFCBC-1C32-439E-B3B0-8BBB5EA27847}"/>
    <cellStyle name="Normal 5 2 2 3 3 4 2 3 3" xfId="1067" xr:uid="{00000000-0005-0000-0000-0000E0050000}"/>
    <cellStyle name="Normal 5 2 2 3 3 4 2 3 3 2" xfId="24261" xr:uid="{4E635149-A9CA-4E61-A008-49F6F6E6E5A8}"/>
    <cellStyle name="Normal 5 2 2 3 3 4 2 3 3 3" xfId="24682" xr:uid="{F7A47AF9-6E5B-4813-8096-B603E3BB974D}"/>
    <cellStyle name="Normal 5 2 2 3 3 4 2 3 4" xfId="2103" xr:uid="{00000000-0005-0000-0000-000068020000}"/>
    <cellStyle name="Normal 5 2 2 3 3 4 2 3 4 2" xfId="4708" xr:uid="{B07E0505-B8A6-484D-AAA8-0C41974ED4F4}"/>
    <cellStyle name="Normal 5 2 2 3 3 4 2 3 4 3" xfId="30184" xr:uid="{9A0870E9-F2F2-44FB-8B46-C48A4968FEEF}"/>
    <cellStyle name="Normal 5 2 2 3 3 4 2 3 4 3 2" xfId="31328" xr:uid="{CF04E88C-F7B3-4D7A-9717-FD9ACBD6475E}"/>
    <cellStyle name="Normal 5 2 2 3 3 4 2 3 4 4" xfId="31524" xr:uid="{A111558E-E85F-4251-9D3B-B86A6E2852FF}"/>
    <cellStyle name="Normal 5 2 2 3 3 4 2 3 5" xfId="25792" xr:uid="{BE81E2B3-54B5-44DA-A7B7-DF27FBF44B0E}"/>
    <cellStyle name="Normal 5 2 2 3 3 4 2 3 6" xfId="30536" xr:uid="{6AF04956-A4AA-40F2-9013-C6A327256590}"/>
    <cellStyle name="Normal 5 2 2 3 3 4 2 4" xfId="24194" xr:uid="{8D3CA287-FEA1-4E49-ADF5-2EF14E33D055}"/>
    <cellStyle name="Normal 5 2 2 3 3 4 3" xfId="1068" xr:uid="{00000000-0005-0000-0000-0000E1050000}"/>
    <cellStyle name="Normal 5 2 2 3 3 4 4" xfId="2949" xr:uid="{00000000-0005-0000-0000-0000DB060000}"/>
    <cellStyle name="Normal 5 2 2 3 3 4 4 2" xfId="31290" xr:uid="{DEB5B321-0F2A-4419-A5CA-930B6F07E2F7}"/>
    <cellStyle name="Normal 5 2 2 3 3 4 5" xfId="2102" xr:uid="{00000000-0005-0000-0000-000065020000}"/>
    <cellStyle name="Normal 5 2 2 3 3 4 5 2" xfId="3790" xr:uid="{BC5A38D1-BFF3-476A-8A69-EA1EE0617EC6}"/>
    <cellStyle name="Normal 5 2 2 3 3 4 5 3" xfId="30183" xr:uid="{5C24DA68-97CD-49FE-802F-E259FD9B70A3}"/>
    <cellStyle name="Normal 5 2 2 3 3 4 5 3 2" xfId="31327" xr:uid="{79426398-3EAD-4E7A-9356-7A768B6FCB74}"/>
    <cellStyle name="Normal 5 2 2 3 3 4 5 4" xfId="31523" xr:uid="{3AC3627F-72DF-4B18-B008-B92A5C21CB5D}"/>
    <cellStyle name="Normal 5 2 2 3 3 4 6" xfId="4001" xr:uid="{D8FD9E04-9092-4C4B-A910-C73C5CD42691}"/>
    <cellStyle name="Normal 5 2 2 3 3 4 6 2" xfId="4694" xr:uid="{E279391E-A262-4102-8448-E71B06C35C79}"/>
    <cellStyle name="Normal 5 2 2 3 3 4 6 3" xfId="30304" xr:uid="{A30F632E-33C2-4D26-936D-ECDA03E22F6E}"/>
    <cellStyle name="Normal 5 2 2 3 3 4 6 3 2" xfId="31447" xr:uid="{164E3A5C-7416-44FC-8177-DC798DF6E6A0}"/>
    <cellStyle name="Normal 5 2 2 3 3 4 6 4" xfId="31644" xr:uid="{B9006B00-B933-4FB1-A35A-D7221D1C0512}"/>
    <cellStyle name="Normal 5 2 2 3 3 4 7" xfId="30125" xr:uid="{703E38E7-8BA4-47CE-A103-8E02D7643E7A}"/>
    <cellStyle name="Normal 5 2 2 3 3 4 7 2" xfId="30487"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4" xr:uid="{DF0BC7BF-5428-4780-84E3-7F8E288418C8}"/>
    <cellStyle name="Normal 5 2 2 3 3 5 3 2 2" xfId="27326" xr:uid="{F12C00FE-6AFB-4D00-84B2-71822DC2DF6A}"/>
    <cellStyle name="Normal 5 2 2 3 3 5 3 3" xfId="22848" xr:uid="{659AE614-353A-4FE0-9C98-E3D2FE7BC367}"/>
    <cellStyle name="Normal 5 2 2 3 3 5 3 4" xfId="30244" xr:uid="{10F24001-7CC0-44EC-B648-411E63A266B9}"/>
    <cellStyle name="Normal 5 2 2 3 3 5 3 4 2" xfId="31387" xr:uid="{B9C0C66D-8676-4A44-BA99-B9C8122368E0}"/>
    <cellStyle name="Normal 5 2 2 3 3 5 3 5" xfId="31584" xr:uid="{747A6EBE-5AA8-4D25-B6CA-2B8E86458B98}"/>
    <cellStyle name="Normal 5 2 2 3 3 5 4" xfId="25352"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1" xr:uid="{B47C1D1D-4990-4E6D-8D87-F2D0EA821190}"/>
    <cellStyle name="Normal 5 2 2 3 4 3 2 2 3" xfId="25684"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8" xr:uid="{2AAB0A08-DE9A-4C96-9B2A-1DB1A63BD9DB}"/>
    <cellStyle name="Normal 5 2 2 3 4 3 2 3 3 3" xfId="30245" xr:uid="{0B60F80B-7368-4D89-BA1E-AC6E4192ADD4}"/>
    <cellStyle name="Normal 5 2 2 3 4 3 2 3 3 3 2" xfId="31388" xr:uid="{6980F92F-2E8D-4F9E-B82F-A0952100F3DD}"/>
    <cellStyle name="Normal 5 2 2 3 4 3 2 3 3 4" xfId="31585" xr:uid="{7B6E9149-EDD8-47F2-8D5F-A2FC9635B763}"/>
    <cellStyle name="Normal 5 2 2 3 4 3 2 4" xfId="25685" xr:uid="{D36B2ED3-0F57-4BA2-8ECD-62BF05B0572F}"/>
    <cellStyle name="Normal 5 2 2 3 4 3 3" xfId="1077" xr:uid="{00000000-0005-0000-0000-0000EB050000}"/>
    <cellStyle name="Normal 5 2 2 3 4 3 4" xfId="2950" xr:uid="{00000000-0005-0000-0000-0000E1060000}"/>
    <cellStyle name="Normal 5 2 2 3 4 3 4 2" xfId="31274" xr:uid="{48413553-C1B7-4B8D-A3C6-C8BF89975138}"/>
    <cellStyle name="Normal 5 2 2 3 4 3 5" xfId="2105" xr:uid="{00000000-0005-0000-0000-00006C020000}"/>
    <cellStyle name="Normal 5 2 2 3 4 3 5 2" xfId="4052" xr:uid="{49B8B7A8-4856-40A4-A58F-9BFE37881BD3}"/>
    <cellStyle name="Normal 5 2 2 3 4 3 5 3" xfId="30186" xr:uid="{A70DBE0C-D5CA-4EAB-A3CA-07F95394E9AE}"/>
    <cellStyle name="Normal 5 2 2 3 4 3 5 3 2" xfId="31330" xr:uid="{490372D4-432A-4B6E-B243-E866D76B8184}"/>
    <cellStyle name="Normal 5 2 2 3 4 3 5 4" xfId="31526" xr:uid="{90AC1405-FE79-424A-BC37-FF05E9503406}"/>
    <cellStyle name="Normal 5 2 2 3 4 3 6" xfId="4003" xr:uid="{2E9BA179-24FF-4822-9D6C-F2734EFD2CB0}"/>
    <cellStyle name="Normal 5 2 2 3 4 3 6 2" xfId="4804" xr:uid="{2387F2B7-3B47-4789-BF4E-B979001A8FAA}"/>
    <cellStyle name="Normal 5 2 2 3 4 3 6 3" xfId="30306" xr:uid="{5726D493-8CED-4265-A434-DFD8EB311CD3}"/>
    <cellStyle name="Normal 5 2 2 3 4 3 6 3 2" xfId="31449" xr:uid="{FB181689-6E48-4E44-96B3-385555CE579C}"/>
    <cellStyle name="Normal 5 2 2 3 4 3 6 4" xfId="31646" xr:uid="{0067E494-22D7-4B3A-984D-B426336F4E2D}"/>
    <cellStyle name="Normal 5 2 2 3 4 3 7" xfId="30127" xr:uid="{902DB47F-C143-433C-8E02-ECCFBB8FA346}"/>
    <cellStyle name="Normal 5 2 2 3 4 3 7 2" xfId="30489"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6" xr:uid="{FB999CD8-02A8-4F7C-89CE-DB6631DE48C4}"/>
    <cellStyle name="Normal 5 2 2 3 4 4 3 3" xfId="30246" xr:uid="{EE5ADEA2-84D4-4505-87AE-A6C270C3F801}"/>
    <cellStyle name="Normal 5 2 2 3 4 4 3 3 2" xfId="31389" xr:uid="{DE289E50-B422-42E4-BB23-771C03B0FE6E}"/>
    <cellStyle name="Normal 5 2 2 3 4 4 3 4" xfId="31586" xr:uid="{8C678CD5-606D-4C9C-A7A2-159D864DB7F7}"/>
    <cellStyle name="Normal 5 2 2 3 4 5" xfId="2104" xr:uid="{00000000-0005-0000-0000-00006A020000}"/>
    <cellStyle name="Normal 5 2 2 3 4 5 2" xfId="4658" xr:uid="{67E9FDA9-5A2B-445D-B40D-93E8A98A8238}"/>
    <cellStyle name="Normal 5 2 2 3 4 5 3" xfId="30185" xr:uid="{4CB0E304-139B-42D7-9A87-E169EFE7D601}"/>
    <cellStyle name="Normal 5 2 2 3 4 5 3 2" xfId="31329" xr:uid="{0F5135EB-14E6-42DE-B2B0-75C666FB0A17}"/>
    <cellStyle name="Normal 5 2 2 3 4 5 4" xfId="31525" xr:uid="{E4FC8698-639F-4C7B-A547-7219F1D50986}"/>
    <cellStyle name="Normal 5 2 2 3 4 6" xfId="4002" xr:uid="{483D2F10-7048-47B5-8EC8-C27C7ED5C5D2}"/>
    <cellStyle name="Normal 5 2 2 3 4 6 2" xfId="4721" xr:uid="{9099B238-0B4B-4E4D-B266-C731E14F65F2}"/>
    <cellStyle name="Normal 5 2 2 3 4 6 3" xfId="30305" xr:uid="{CE79C3A2-8FAA-47C3-A986-94ABFF393284}"/>
    <cellStyle name="Normal 5 2 2 3 4 6 3 2" xfId="31448" xr:uid="{6D797409-02BE-47A8-973D-58729081A7B3}"/>
    <cellStyle name="Normal 5 2 2 3 4 6 4" xfId="31645" xr:uid="{F8C769A2-8633-48D8-9C86-DFE6F04F67C4}"/>
    <cellStyle name="Normal 5 2 2 3 4 7" xfId="30126" xr:uid="{920D9317-59AD-4444-9F3B-B0AB3DA1419C}"/>
    <cellStyle name="Normal 5 2 2 3 4 7 2" xfId="30488" xr:uid="{2D2D5388-0491-48DD-9BA0-7F231209010E}"/>
    <cellStyle name="Normal 5 2 2 3 5" xfId="2066" xr:uid="{00000000-0005-0000-0000-00005D020000}"/>
    <cellStyle name="Normal 5 2 2 3 5 2" xfId="4744" xr:uid="{D9BCE5B0-F41F-41F6-A6AC-41E5B78235A9}"/>
    <cellStyle name="Normal 5 2 2 3 5 3" xfId="30166" xr:uid="{F6DDC9EB-CD6C-4D04-8F67-4FD996169366}"/>
    <cellStyle name="Normal 5 2 2 3 5 3 2" xfId="30490" xr:uid="{063E2B6E-8838-4EF2-91BA-1A4AB6C209F2}"/>
    <cellStyle name="Normal 5 2 2 3 5 4" xfId="31506" xr:uid="{4C9C7E84-AA75-41E2-BFB1-21A740FAD8B6}"/>
    <cellStyle name="Normal 5 2 2 3 6" xfId="30103" xr:uid="{93BD7124-346B-4FA7-9E75-822A18739E86}"/>
    <cellStyle name="Normal 5 2 2 3 6 2" xfId="30471"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5" xr:uid="{B7ABCA13-C252-49DE-8A75-C393116E6978}"/>
    <cellStyle name="Normal 5 2 2 4 3 2 2 3" xfId="25771"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6" xr:uid="{E49EB17C-CF0A-4F32-A8B8-D0C3423F7ADE}"/>
    <cellStyle name="Normal 5 2 2 4 3 2 3 3 3" xfId="30247" xr:uid="{A9BCBA25-83A3-4A30-9CD3-15C108FB8C79}"/>
    <cellStyle name="Normal 5 2 2 4 3 2 3 3 3 2" xfId="31390" xr:uid="{05EB7F35-34C6-4A04-A0F4-C81EF4E61930}"/>
    <cellStyle name="Normal 5 2 2 4 3 2 3 3 4" xfId="31587" xr:uid="{75B07DF1-2E2E-4D26-A331-293EB1A84567}"/>
    <cellStyle name="Normal 5 2 2 4 3 2 4" xfId="24570" xr:uid="{CA10D6C3-1290-4ABF-AABF-26E17988ED1A}"/>
    <cellStyle name="Normal 5 2 2 4 3 3" xfId="1085" xr:uid="{00000000-0005-0000-0000-0000F5050000}"/>
    <cellStyle name="Normal 5 2 2 4 3 4" xfId="2951" xr:uid="{00000000-0005-0000-0000-0000E8060000}"/>
    <cellStyle name="Normal 5 2 2 4 3 4 2" xfId="31277" xr:uid="{5827531A-151D-490E-B9CC-5F64E61F31DF}"/>
    <cellStyle name="Normal 5 2 2 4 3 5" xfId="2107" xr:uid="{00000000-0005-0000-0000-000070020000}"/>
    <cellStyle name="Normal 5 2 2 4 3 5 2" xfId="4629" xr:uid="{CB491582-F2CB-4E36-BE6E-EFC681D7156D}"/>
    <cellStyle name="Normal 5 2 2 4 3 5 3" xfId="30188" xr:uid="{3AAE0EAE-E8B5-495C-B313-D9EF9D9CAB64}"/>
    <cellStyle name="Normal 5 2 2 4 3 5 3 2" xfId="31332" xr:uid="{0267AC5B-64C6-4486-ADCE-246F465FDD47}"/>
    <cellStyle name="Normal 5 2 2 4 3 5 4" xfId="31528" xr:uid="{9CB041FA-68C5-4343-A51A-DA27C8958F9D}"/>
    <cellStyle name="Normal 5 2 2 4 3 6" xfId="4005" xr:uid="{D558FD0F-23C1-46DD-B9F0-9F8795729785}"/>
    <cellStyle name="Normal 5 2 2 4 3 6 2" xfId="4713" xr:uid="{B120F520-B966-4AD5-8EBE-409F270073F9}"/>
    <cellStyle name="Normal 5 2 2 4 3 6 3" xfId="30308" xr:uid="{699D5CA2-FACA-4377-99AD-77942E973491}"/>
    <cellStyle name="Normal 5 2 2 4 3 6 3 2" xfId="31451" xr:uid="{5F533371-818D-4244-ABD4-7A17DD389363}"/>
    <cellStyle name="Normal 5 2 2 4 3 6 4" xfId="31648" xr:uid="{EB53F69C-BF68-4DCA-85B3-F9FB5F32E27C}"/>
    <cellStyle name="Normal 5 2 2 4 3 7" xfId="30129" xr:uid="{BDE27110-9B13-48B7-8653-B497F720F538}"/>
    <cellStyle name="Normal 5 2 2 4 3 7 2" xfId="30492"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1" xr:uid="{85B5A93A-A824-41A3-9870-5FB5020B28AB}"/>
    <cellStyle name="Normal 5 2 2 4 4 3 3" xfId="30248" xr:uid="{33C48EDD-9586-4230-8BA4-66265587F273}"/>
    <cellStyle name="Normal 5 2 2 4 4 3 3 2" xfId="31391" xr:uid="{922174FC-994D-4960-94F6-152FE500B889}"/>
    <cellStyle name="Normal 5 2 2 4 4 3 4" xfId="31588" xr:uid="{E291B842-5ED4-4126-8BEA-A2175FDD78C9}"/>
    <cellStyle name="Normal 5 2 2 4 5" xfId="2106" xr:uid="{00000000-0005-0000-0000-00006E020000}"/>
    <cellStyle name="Normal 5 2 2 4 5 2" xfId="4678" xr:uid="{1C1F360D-C6E5-496D-8E0B-7C61EF688A4B}"/>
    <cellStyle name="Normal 5 2 2 4 5 3" xfId="30187" xr:uid="{2FA02E78-E05B-4D87-8A46-DB8A8ADCC86C}"/>
    <cellStyle name="Normal 5 2 2 4 5 3 2" xfId="31331" xr:uid="{FBB927C5-8BB1-4180-BA69-EEF312036142}"/>
    <cellStyle name="Normal 5 2 2 4 5 4" xfId="31527" xr:uid="{8FFD126D-2DEA-4100-A5CD-7641C553E7A8}"/>
    <cellStyle name="Normal 5 2 2 4 6" xfId="4004" xr:uid="{487C8B09-2829-42FC-9B86-25DB3AB10663}"/>
    <cellStyle name="Normal 5 2 2 4 6 2" xfId="4777" xr:uid="{C7B64242-53F0-4D37-B483-14A3329CCC0F}"/>
    <cellStyle name="Normal 5 2 2 4 6 3" xfId="30307" xr:uid="{A106EA70-5CF5-4F4F-839A-1F540D6AFC82}"/>
    <cellStyle name="Normal 5 2 2 4 6 3 2" xfId="31450" xr:uid="{E6C509AA-8B5E-4123-B775-483D5B730539}"/>
    <cellStyle name="Normal 5 2 2 4 6 4" xfId="31647" xr:uid="{8920FE63-A71F-4725-A7D7-BA468668BA0F}"/>
    <cellStyle name="Normal 5 2 2 4 7" xfId="30128" xr:uid="{2236E3FF-3A86-4CD1-98F1-1886F111A065}"/>
    <cellStyle name="Normal 5 2 2 4 7 2" xfId="30491" xr:uid="{45FC10F0-4741-45B2-BDBE-913619A599F3}"/>
    <cellStyle name="Normal 5 2 2 5" xfId="29601" xr:uid="{51A7D0CB-4AEF-4815-897D-E9DF6C04761B}"/>
    <cellStyle name="Normal 5 2 2 5 2" xfId="29632" xr:uid="{4D46F027-DFAF-43F3-8432-E8ADA4FEF75B}"/>
    <cellStyle name="Normal 5 2 2 5 3" xfId="30357" xr:uid="{B88E4284-E474-4823-9891-BF93F08DC332}"/>
    <cellStyle name="Normal 5 2 2 5 3 2" xfId="30493" xr:uid="{31576F81-3AEC-4A0F-9C51-2A5DB1814C7E}"/>
    <cellStyle name="Normal 5 2 2 6" xfId="31498"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7" xr:uid="{4777385D-2B03-4739-880A-360C2F6CA172}"/>
    <cellStyle name="Normal 5 2 4 3 2 3 2 2 3" xfId="25591"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3" xr:uid="{FD3276C6-408C-4237-B809-AE73C12F6AE6}"/>
    <cellStyle name="Normal 5 2 4 3 2 3 2 3 3 3" xfId="30249" xr:uid="{8E939996-71BD-47CE-9BF4-4ED640E9C488}"/>
    <cellStyle name="Normal 5 2 4 3 2 3 2 3 3 3 2" xfId="31392" xr:uid="{E5FDB7D8-82CC-42F9-B24A-1AB0B72AE30F}"/>
    <cellStyle name="Normal 5 2 4 3 2 3 2 3 3 4" xfId="31589" xr:uid="{169BD90C-78A7-48C8-8B4D-B8A3362C27BE}"/>
    <cellStyle name="Normal 5 2 4 3 2 3 2 4" xfId="23145" xr:uid="{70717655-02F4-404C-95BB-4DB5536E3E99}"/>
    <cellStyle name="Normal 5 2 4 3 2 3 3" xfId="1101" xr:uid="{00000000-0005-0000-0000-000006060000}"/>
    <cellStyle name="Normal 5 2 4 3 2 3 4" xfId="2953" xr:uid="{00000000-0005-0000-0000-0000F4060000}"/>
    <cellStyle name="Normal 5 2 4 3 2 3 4 2" xfId="31278" xr:uid="{51508AF3-39AA-43A7-A514-BBE022261B7A}"/>
    <cellStyle name="Normal 5 2 4 3 2 3 5" xfId="2109" xr:uid="{00000000-0005-0000-0000-000079020000}"/>
    <cellStyle name="Normal 5 2 4 3 2 3 5 2" xfId="4628" xr:uid="{D9BC3CB2-5DA1-450C-BCAA-C84E226AB1E6}"/>
    <cellStyle name="Normal 5 2 4 3 2 3 5 3" xfId="30190" xr:uid="{2FCB911F-22F5-4527-8AEA-8BB8AA3518F0}"/>
    <cellStyle name="Normal 5 2 4 3 2 3 5 3 2" xfId="31334" xr:uid="{C304E2DA-C317-4027-B01C-219F31AF267C}"/>
    <cellStyle name="Normal 5 2 4 3 2 3 5 4" xfId="31530" xr:uid="{0DF2BB2A-E61A-4C92-BAFA-3A88549AEB66}"/>
    <cellStyle name="Normal 5 2 4 3 2 3 6" xfId="4007" xr:uid="{993A1062-C514-464B-A529-806C1AF30B6A}"/>
    <cellStyle name="Normal 5 2 4 3 2 3 6 2" xfId="4693" xr:uid="{C18C23D0-B407-4C1A-B972-7E83A621B743}"/>
    <cellStyle name="Normal 5 2 4 3 2 3 6 3" xfId="30310" xr:uid="{487F42B9-1B4B-44C3-988E-42342B8A86DF}"/>
    <cellStyle name="Normal 5 2 4 3 2 3 6 3 2" xfId="31453" xr:uid="{27CFB7E5-D04B-4E2D-9DC7-CDEAC6CF78C9}"/>
    <cellStyle name="Normal 5 2 4 3 2 3 6 4" xfId="31650" xr:uid="{4D303C41-AC8E-454A-A937-02A3DD263DCF}"/>
    <cellStyle name="Normal 5 2 4 3 2 3 7" xfId="30131" xr:uid="{83341974-E50B-44D0-9696-9A6A4FF79FC7}"/>
    <cellStyle name="Normal 5 2 4 3 2 3 7 2" xfId="30495" xr:uid="{62A7FCD7-3DD3-460C-A526-2E072EA83AC6}"/>
    <cellStyle name="Normal 5 2 4 3 2 4" xfId="1102" xr:uid="{00000000-0005-0000-0000-000007060000}"/>
    <cellStyle name="Normal 5 2 4 3 2 4 2" xfId="2952" xr:uid="{00000000-0005-0000-0000-0000F5060000}"/>
    <cellStyle name="Normal 5 2 4 3 2 4 3" xfId="24689" xr:uid="{973BBD0D-C702-493A-B63A-7B759697D574}"/>
    <cellStyle name="Normal 5 2 4 3 2 4 3 2" xfId="29621" xr:uid="{75BA985B-775E-4986-B0DE-8AF96A156831}"/>
    <cellStyle name="Normal 5 2 4 3 2 4 3 3" xfId="29602" xr:uid="{406D4EA0-1A70-4389-8944-9FA1A8219A8A}"/>
    <cellStyle name="Normal 5 2 4 3 2 4 3 3 2" xfId="29645" xr:uid="{923DCAA1-B380-4E41-9BA9-6417B9F666E0}"/>
    <cellStyle name="Normal 5 2 4 3 2 4 3 3 3" xfId="30387" xr:uid="{1139EB9C-6328-4471-8AA4-7F81A5EA54F4}"/>
    <cellStyle name="Normal 5 2 4 3 2 4 3 3 4" xfId="30374" xr:uid="{E276286F-A8BD-43EF-B465-B006F70E65A1}"/>
    <cellStyle name="Normal 5 2 4 3 2 4 3 3 4 2" xfId="31713" xr:uid="{71AE4F98-CC52-4A8A-914B-1B3A2FF29A1C}"/>
    <cellStyle name="Normal 5 2 4 3 2 4 3 4" xfId="30358" xr:uid="{BB7BBCD9-B969-4973-A8B6-6CB722F841E4}"/>
    <cellStyle name="Normal 5 2 4 3 2 4 3 4 2" xfId="31699" xr:uid="{F60ECDD6-7D39-47D2-80B0-FE4508F286D8}"/>
    <cellStyle name="Normal 5 2 4 3 2 5" xfId="2108" xr:uid="{00000000-0005-0000-0000-000077020000}"/>
    <cellStyle name="Normal 5 2 4 3 2 5 2" xfId="4633" xr:uid="{CE0C5B6A-2719-4A04-925F-57872C2DEC2B}"/>
    <cellStyle name="Normal 5 2 4 3 2 5 3" xfId="30189" xr:uid="{6A370297-6A41-4E24-B999-B6EBAA07B436}"/>
    <cellStyle name="Normal 5 2 4 3 2 5 3 2" xfId="31333" xr:uid="{966323EF-1FDA-4294-B815-716BB4BA52AC}"/>
    <cellStyle name="Normal 5 2 4 3 2 5 4" xfId="31529" xr:uid="{08096505-C56A-4159-AECA-7DFEAECA569B}"/>
    <cellStyle name="Normal 5 2 4 3 2 6" xfId="4006" xr:uid="{21BCC244-DE2D-4E05-B4CA-800C7ACB717D}"/>
    <cellStyle name="Normal 5 2 4 3 2 6 2" xfId="4808" xr:uid="{FE4BE598-DEBE-491E-8102-65FC12E0DC06}"/>
    <cellStyle name="Normal 5 2 4 3 2 6 3" xfId="30309" xr:uid="{F505CACC-2E7E-4908-B592-B7E4ACA029E0}"/>
    <cellStyle name="Normal 5 2 4 3 2 6 3 2" xfId="31452" xr:uid="{39A1DB0C-5820-4471-897E-0EF9158064D9}"/>
    <cellStyle name="Normal 5 2 4 3 2 6 4" xfId="31649" xr:uid="{5F240F98-984C-4E11-894B-FD68B60B2DC6}"/>
    <cellStyle name="Normal 5 2 4 3 2 7" xfId="30130" xr:uid="{C81275DE-CA30-40D7-AD33-FAB62E0FACED}"/>
    <cellStyle name="Normal 5 2 4 3 2 7 2" xfId="30494"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1" xr:uid="{00FBE9D4-901D-40C4-AE9A-A01535727F0E}"/>
    <cellStyle name="Normal 5 2 4 3 4 2 2 2 3" xfId="3725" xr:uid="{00000000-0005-0000-0000-000077050000}"/>
    <cellStyle name="Normal 5 2 4 3 4 2 2 2 3 2" xfId="4699" xr:uid="{D86AE0E5-80AB-45CC-BB51-27009840DF19}"/>
    <cellStyle name="Normal 5 2 4 3 4 2 2 2 3 3" xfId="30250" xr:uid="{A5913D0B-F3AB-4685-B461-6789188CB0C7}"/>
    <cellStyle name="Normal 5 2 4 3 4 2 2 2 3 3 2" xfId="31393" xr:uid="{607078C3-D295-4A84-8F6C-C1F600B3DD7A}"/>
    <cellStyle name="Normal 5 2 4 3 4 2 2 2 3 4" xfId="31590" xr:uid="{A5395D31-9BC9-49DA-9AD2-437533C755D4}"/>
    <cellStyle name="Normal 5 2 4 3 4 2 2 2 4" xfId="25813" xr:uid="{68E33F85-01FB-4372-96FF-2C95551D6F42}"/>
    <cellStyle name="Normal 5 2 4 3 4 2 2 3" xfId="2001" xr:uid="{00000000-0005-0000-0000-00000E060000}"/>
    <cellStyle name="Normal 5 2 4 3 4 2 2 4" xfId="24562" xr:uid="{1ABF2154-0515-420D-BA6C-050AA83C1161}"/>
    <cellStyle name="Normal 5 2 4 3 4 2 3" xfId="1108" xr:uid="{00000000-0005-0000-0000-00000F060000}"/>
    <cellStyle name="Normal 5 2 4 3 4 2 3 2" xfId="1109" xr:uid="{00000000-0005-0000-0000-000010060000}"/>
    <cellStyle name="Normal 5 2 4 3 4 2 3 2 2" xfId="25779" xr:uid="{C55AA561-4A9A-4C64-850D-C3D11D4FEE4B}"/>
    <cellStyle name="Normal 5 2 4 3 4 2 3 2 3" xfId="24692" xr:uid="{A05F800E-9125-4B87-98E6-688A386B1177}"/>
    <cellStyle name="Normal 5 2 4 3 4 2 3 3" xfId="1110" xr:uid="{00000000-0005-0000-0000-000011060000}"/>
    <cellStyle name="Normal 5 2 4 3 4 2 3 3 2" xfId="25378" xr:uid="{F68CF08F-A168-4264-B126-2A6CE38A1A26}"/>
    <cellStyle name="Normal 5 2 4 3 4 2 3 3 3" xfId="25763" xr:uid="{FAF7D7DA-B154-4388-9D93-722B021D173F}"/>
    <cellStyle name="Normal 5 2 4 3 4 2 3 4" xfId="2111" xr:uid="{00000000-0005-0000-0000-00007F020000}"/>
    <cellStyle name="Normal 5 2 4 3 4 2 3 4 2" xfId="4771" xr:uid="{C01071CA-2E5F-4969-B1C0-9DBB04C21783}"/>
    <cellStyle name="Normal 5 2 4 3 4 2 3 4 3" xfId="30192" xr:uid="{CFC6C10D-19C1-4175-B722-F9F6FF830FDB}"/>
    <cellStyle name="Normal 5 2 4 3 4 2 3 4 3 2" xfId="31336" xr:uid="{DE48491A-8E71-4D53-BF3A-74F36656ED66}"/>
    <cellStyle name="Normal 5 2 4 3 4 2 3 4 4" xfId="31532" xr:uid="{28552DF3-DBCC-498D-A367-6FA965B21C26}"/>
    <cellStyle name="Normal 5 2 4 3 4 2 3 5" xfId="25281" xr:uid="{C7B4FAF3-1BA0-45BB-BA6F-44260C736B84}"/>
    <cellStyle name="Normal 5 2 4 3 4 2 3 6" xfId="30537" xr:uid="{63E07DC7-F18F-4505-A38A-112CFA74FEBB}"/>
    <cellStyle name="Normal 5 2 4 3 4 2 4" xfId="23057" xr:uid="{C7716834-6B7F-4C7C-AB0F-D110ACFBAC7A}"/>
    <cellStyle name="Normal 5 2 4 3 4 3" xfId="1111" xr:uid="{00000000-0005-0000-0000-000012060000}"/>
    <cellStyle name="Normal 5 2 4 3 4 4" xfId="2954" xr:uid="{00000000-0005-0000-0000-0000FD060000}"/>
    <cellStyle name="Normal 5 2 4 3 4 4 2" xfId="31283" xr:uid="{853362D5-299F-4808-978A-B0AF91C9FCCD}"/>
    <cellStyle name="Normal 5 2 4 3 4 5" xfId="2110" xr:uid="{00000000-0005-0000-0000-00007C020000}"/>
    <cellStyle name="Normal 5 2 4 3 4 5 2" xfId="4639" xr:uid="{9499810A-4B41-448D-89FA-46D00AE72935}"/>
    <cellStyle name="Normal 5 2 4 3 4 5 3" xfId="30191" xr:uid="{13D06800-6809-4CE8-A6F4-CD71FDE8EAC6}"/>
    <cellStyle name="Normal 5 2 4 3 4 5 3 2" xfId="31335" xr:uid="{F5FBEC01-0219-4E30-92D7-6771A93AA2AE}"/>
    <cellStyle name="Normal 5 2 4 3 4 5 4" xfId="31531" xr:uid="{FACAD6D8-BE20-4E78-A39A-9835E1A36A9E}"/>
    <cellStyle name="Normal 5 2 4 3 4 6" xfId="4008" xr:uid="{F6561F36-B5FA-449D-8623-6523BDF6513B}"/>
    <cellStyle name="Normal 5 2 4 3 4 6 2" xfId="4821" xr:uid="{2C1739FD-A387-4815-9D44-5238B913A269}"/>
    <cellStyle name="Normal 5 2 4 3 4 6 3" xfId="30311" xr:uid="{E1453DD1-D0D4-41B1-96A4-D543CB7B3645}"/>
    <cellStyle name="Normal 5 2 4 3 4 6 3 2" xfId="31454" xr:uid="{58F3D4EC-46BD-4B36-8C1D-A3BFAD097151}"/>
    <cellStyle name="Normal 5 2 4 3 4 6 4" xfId="31651" xr:uid="{740B3970-8CB7-4886-90DB-201FFA1F7212}"/>
    <cellStyle name="Normal 5 2 4 3 4 7" xfId="30132" xr:uid="{0FF9C2E0-D12A-4ABC-95BB-3755B3F83C84}"/>
    <cellStyle name="Normal 5 2 4 3 4 7 2" xfId="30496"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9" xr:uid="{CC143ED1-937D-4F73-A068-C4CF9C5A1DF7}"/>
    <cellStyle name="Normal 5 2 4 3 5 3 2 2" xfId="27327" xr:uid="{17D2031A-E82D-4478-9366-F21AB81BBD6E}"/>
    <cellStyle name="Normal 5 2 4 3 5 3 3" xfId="25640" xr:uid="{DFF53FD4-FEAE-46B9-BCF3-B4723EA48D7C}"/>
    <cellStyle name="Normal 5 2 4 3 5 3 4" xfId="30251" xr:uid="{E82F2118-577E-4536-B0CB-18761AB513DD}"/>
    <cellStyle name="Normal 5 2 4 3 5 3 4 2" xfId="31394" xr:uid="{AB0E8E94-3AAB-4649-AC96-B3051481793B}"/>
    <cellStyle name="Normal 5 2 4 3 5 3 5" xfId="31591" xr:uid="{A3F63B78-3266-4C42-90CB-09F9D2C3C287}"/>
    <cellStyle name="Normal 5 2 4 3 5 4" xfId="24429"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4" xr:uid="{AF438C16-2BAB-4175-8465-C867CB828BCF}"/>
    <cellStyle name="Normal 5 2 4 4 3 2 2 3" xfId="25291"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9" xr:uid="{F35494D6-FE07-48A7-A0C8-E98B5ABBC110}"/>
    <cellStyle name="Normal 5 2 4 4 3 2 3 3 3" xfId="30252" xr:uid="{3371D826-E6D0-4F85-B3CB-12EC5DC11E04}"/>
    <cellStyle name="Normal 5 2 4 4 3 2 3 3 3 2" xfId="31395" xr:uid="{9F866689-093F-47B5-BB7A-A67F81465E01}"/>
    <cellStyle name="Normal 5 2 4 4 3 2 3 3 4" xfId="31592" xr:uid="{DF05E4B7-CFDF-423C-9FBA-EF6B9FF57097}"/>
    <cellStyle name="Normal 5 2 4 4 3 2 4" xfId="24798" xr:uid="{868BB01E-4989-41C7-8624-51DC12DB0459}"/>
    <cellStyle name="Normal 5 2 4 4 3 3" xfId="1120" xr:uid="{00000000-0005-0000-0000-00001C060000}"/>
    <cellStyle name="Normal 5 2 4 4 3 4" xfId="2955" xr:uid="{00000000-0005-0000-0000-000003070000}"/>
    <cellStyle name="Normal 5 2 4 4 3 4 2" xfId="31273" xr:uid="{FA2917AE-C3BA-4BE1-A1E6-01DBDC065E54}"/>
    <cellStyle name="Normal 5 2 4 4 3 5" xfId="2113" xr:uid="{00000000-0005-0000-0000-000083020000}"/>
    <cellStyle name="Normal 5 2 4 4 3 5 2" xfId="3782" xr:uid="{D037D556-2DF5-490C-8D04-4D0D0B902C7F}"/>
    <cellStyle name="Normal 5 2 4 4 3 5 3" xfId="30194" xr:uid="{ADC3C70D-ACE5-4A69-B04D-15C35B0C6A21}"/>
    <cellStyle name="Normal 5 2 4 4 3 5 3 2" xfId="31338" xr:uid="{3649E89F-2542-4741-8FC6-5FCC29A22267}"/>
    <cellStyle name="Normal 5 2 4 4 3 5 4" xfId="31534" xr:uid="{8641E7A6-2611-4D56-836F-9152DD7762A5}"/>
    <cellStyle name="Normal 5 2 4 4 3 6" xfId="4010" xr:uid="{48584F99-0955-4DD2-8F83-B7B1E99DDE13}"/>
    <cellStyle name="Normal 5 2 4 4 3 6 2" xfId="4709" xr:uid="{05F490C6-261E-4F3C-99BE-89B9730F2236}"/>
    <cellStyle name="Normal 5 2 4 4 3 6 3" xfId="30313" xr:uid="{56E9FF0F-F58B-4D2E-A832-37CBBFB3815E}"/>
    <cellStyle name="Normal 5 2 4 4 3 6 3 2" xfId="31456" xr:uid="{A5973D2C-5654-4EBD-BEEE-E7F4FF14014D}"/>
    <cellStyle name="Normal 5 2 4 4 3 6 4" xfId="31653" xr:uid="{784DD7EA-AE1F-40B9-95A6-82033FC6AD60}"/>
    <cellStyle name="Normal 5 2 4 4 3 7" xfId="30134" xr:uid="{043D8D7C-0FB5-4B99-8C37-48CD2D0D46E8}"/>
    <cellStyle name="Normal 5 2 4 4 3 7 2" xfId="30498"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4" xr:uid="{2B3CDEAC-4952-4F4E-97D6-E795D826D395}"/>
    <cellStyle name="Normal 5 2 4 4 4 3 3" xfId="30253" xr:uid="{E704B8BC-41EA-4454-AEA2-EF033FDE6340}"/>
    <cellStyle name="Normal 5 2 4 4 4 3 3 2" xfId="31396" xr:uid="{16EDD962-7E8E-4EA1-8369-937E3100EBBC}"/>
    <cellStyle name="Normal 5 2 4 4 4 3 4" xfId="31593" xr:uid="{EC278FCC-DA37-4F41-BA29-08FBF8957A8D}"/>
    <cellStyle name="Normal 5 2 4 4 5" xfId="1123" xr:uid="{00000000-0005-0000-0000-00001F060000}"/>
    <cellStyle name="Normal 5 2 4 4 5 2" xfId="4684" xr:uid="{00564EB2-1CAC-4E4B-B4B3-F5A40DFD44F8}"/>
    <cellStyle name="Normal 5 2 4 4 5 2 2" xfId="4825" xr:uid="{83E1FB17-2E9A-4803-B6F4-091CC3A05E18}"/>
    <cellStyle name="Normal 5 2 4 4 5 2 3" xfId="30351" xr:uid="{6DA91CAE-6F39-4002-B1F0-4B89033CE666}"/>
    <cellStyle name="Normal 5 2 4 4 5 2 3 2" xfId="31491" xr:uid="{383E5E58-7C91-413E-8FD2-3A67B7B19328}"/>
    <cellStyle name="Normal 5 2 4 4 5 2 4" xfId="31691" xr:uid="{20B02469-8862-47FA-AED8-8278520D8ED1}"/>
    <cellStyle name="Normal 5 2 4 4 5 3" xfId="4659" xr:uid="{B6A07F6F-9F13-4228-A8E1-D1C6B6C8E7AD}"/>
    <cellStyle name="Normal 5 2 4 4 5 4" xfId="24641" xr:uid="{11EB602C-CBF5-439D-843C-5A00AA8F3884}"/>
    <cellStyle name="Normal 5 2 4 4 6" xfId="2112" xr:uid="{00000000-0005-0000-0000-000081020000}"/>
    <cellStyle name="Normal 5 2 4 4 6 2" xfId="4696" xr:uid="{FE5B8EF5-9CD7-4287-865B-5A904A0E530B}"/>
    <cellStyle name="Normal 5 2 4 4 6 3" xfId="30193" xr:uid="{C315FB79-57F9-4A65-8EAE-6F681E6F5074}"/>
    <cellStyle name="Normal 5 2 4 4 6 3 2" xfId="31337" xr:uid="{BDB4D344-5AF5-4D2B-8B4E-5754C69F2E50}"/>
    <cellStyle name="Normal 5 2 4 4 6 4" xfId="31533" xr:uid="{B5BD0CD0-E8AF-4AEB-A2ED-0582CF3CA95A}"/>
    <cellStyle name="Normal 5 2 4 4 7" xfId="4009" xr:uid="{AD80C160-AEC5-4928-B410-574B477C1DBC}"/>
    <cellStyle name="Normal 5 2 4 4 7 2" xfId="4786" xr:uid="{F6E3D3A6-20C3-4DDD-A8D0-C82F8B32B771}"/>
    <cellStyle name="Normal 5 2 4 4 7 3" xfId="30312" xr:uid="{2CBF5DFB-D0DB-46CD-865F-1F5D4869B49D}"/>
    <cellStyle name="Normal 5 2 4 4 7 3 2" xfId="31455" xr:uid="{28056046-37C5-4210-A45E-87C91033B72C}"/>
    <cellStyle name="Normal 5 2 4 4 7 4" xfId="31652" xr:uid="{4A0F218C-119A-4271-A509-C12DF0B83723}"/>
    <cellStyle name="Normal 5 2 4 4 8" xfId="30133" xr:uid="{2E70D3D9-38AE-4F46-AE0C-D4B00782AB6B}"/>
    <cellStyle name="Normal 5 2 4 4 8 2" xfId="30497"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3" xr:uid="{D64666DE-161D-45A7-8501-FCDF6FF74294}"/>
    <cellStyle name="Normal 5 2 4 5 3 3" xfId="30254" xr:uid="{6575DB17-95F3-4C95-905B-3ABC9211C442}"/>
    <cellStyle name="Normal 5 2 4 5 3 3 2" xfId="31397" xr:uid="{DE834904-B2BD-403C-9730-C8010FF03FF0}"/>
    <cellStyle name="Normal 5 2 4 5 3 4" xfId="31594" xr:uid="{F648D83E-0FF1-4AAA-9876-4826AC71E7EB}"/>
    <cellStyle name="Normal 5 2 4 5 4" xfId="30460" xr:uid="{15BA9B86-0397-4682-A1E5-049E65187509}"/>
    <cellStyle name="Normal 5 2 4 5 5" xfId="30499" xr:uid="{0311EE71-B5C4-4A8B-9CB9-F51438F5F7D7}"/>
    <cellStyle name="Normal 5 2 4 6" xfId="2067" xr:uid="{00000000-0005-0000-0000-000074020000}"/>
    <cellStyle name="Normal 5 2 4 6 2" xfId="4760" xr:uid="{35A1BC4F-2451-4737-BD49-D3AC91FFB2BF}"/>
    <cellStyle name="Normal 5 2 4 6 3" xfId="30167" xr:uid="{A6018F4F-C528-4905-BDB0-BF5E3AC61E88}"/>
    <cellStyle name="Normal 5 2 4 6 3 2" xfId="31315" xr:uid="{83AC687E-87C2-48AA-9A5B-F5AA4831B64D}"/>
    <cellStyle name="Normal 5 2 4 6 4" xfId="31507" xr:uid="{0746594F-F8C7-4596-9514-82C67CEA6E76}"/>
    <cellStyle name="Normal 5 2 4 7" xfId="30112" xr:uid="{342BA205-8867-43D9-9B72-B399D3F5B164}"/>
    <cellStyle name="Normal 5 2 4 7 2" xfId="30472"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0" xr:uid="{C484C0D9-74CC-4C6B-88A9-79BE48F69CF0}"/>
    <cellStyle name="Normal 5 2 6 3 2 2 3" xfId="23163"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1" xr:uid="{7604220B-D70E-4A63-A63C-24114FAE80C9}"/>
    <cellStyle name="Normal 5 2 6 3 2 3 3 3" xfId="30255" xr:uid="{B80B6B77-F421-43D1-972F-1A065BDBB1AC}"/>
    <cellStyle name="Normal 5 2 6 3 2 3 3 3 2" xfId="31398" xr:uid="{6EB86A97-DCE1-4A16-9432-1F99543E9238}"/>
    <cellStyle name="Normal 5 2 6 3 2 3 3 4" xfId="31595" xr:uid="{B6C515EE-3083-4209-8122-BC69D0B770D5}"/>
    <cellStyle name="Normal 5 2 6 3 2 4" xfId="23096" xr:uid="{84EBBAC2-5BAF-4007-9F20-78E3A440C6FD}"/>
    <cellStyle name="Normal 5 2 6 3 3" xfId="1133" xr:uid="{00000000-0005-0000-0000-00002A060000}"/>
    <cellStyle name="Normal 5 2 6 3 4" xfId="2957" xr:uid="{00000000-0005-0000-0000-00000B070000}"/>
    <cellStyle name="Normal 5 2 6 3 4 2" xfId="31280" xr:uid="{0E491AE0-2453-47A6-807A-49B64C0F5E81}"/>
    <cellStyle name="Normal 5 2 6 3 5" xfId="2115" xr:uid="{00000000-0005-0000-0000-000088020000}"/>
    <cellStyle name="Normal 5 2 6 3 5 2" xfId="4642" xr:uid="{55F936E5-2268-4048-890B-2E7F45921A47}"/>
    <cellStyle name="Normal 5 2 6 3 5 3" xfId="30196" xr:uid="{A8DA4185-04D3-45D0-99D2-1ED1AAD9939F}"/>
    <cellStyle name="Normal 5 2 6 3 5 3 2" xfId="31340" xr:uid="{CA9214E1-83A5-4F08-8718-28FA7D00E0BF}"/>
    <cellStyle name="Normal 5 2 6 3 5 4" xfId="31536" xr:uid="{9226D559-0753-4299-B3BF-2E415381B2FD}"/>
    <cellStyle name="Normal 5 2 6 3 6" xfId="4012" xr:uid="{28ED6A24-2FD5-4CA1-A14B-0556FD75683B}"/>
    <cellStyle name="Normal 5 2 6 3 6 2" xfId="4701" xr:uid="{B1BE088F-0CAA-4678-941E-5E508D832414}"/>
    <cellStyle name="Normal 5 2 6 3 6 3" xfId="30315" xr:uid="{3495266E-E1CD-4625-9ADF-210DC6DA8762}"/>
    <cellStyle name="Normal 5 2 6 3 6 3 2" xfId="31458" xr:uid="{88902C99-11AB-43A0-AE1B-DC07654E0B23}"/>
    <cellStyle name="Normal 5 2 6 3 6 4" xfId="31655" xr:uid="{566768B4-29FC-49F4-B34F-DAB710351185}"/>
    <cellStyle name="Normal 5 2 6 3 7" xfId="30136" xr:uid="{42B1072C-8B2A-4FA2-81EC-269C4E84A3A5}"/>
    <cellStyle name="Normal 5 2 6 3 7 2" xfId="30501" xr:uid="{54FBF52F-2716-45C2-84B6-D21E6196F530}"/>
    <cellStyle name="Normal 5 2 6 4" xfId="2956" xr:uid="{00000000-0005-0000-0000-00000C070000}"/>
    <cellStyle name="Normal 5 2 6 4 2" xfId="24397" xr:uid="{2449F7EF-3427-4B32-B170-EFC2A75FD0B4}"/>
    <cellStyle name="Normal 5 2 6 4 2 2" xfId="29619" xr:uid="{6BBA2B63-2EFB-461D-82A5-559378679EC0}"/>
    <cellStyle name="Normal 5 2 6 4 2 3" xfId="29603" xr:uid="{134584C4-53AD-45C7-B411-6D77BBDF85B0}"/>
    <cellStyle name="Normal 5 2 6 4 2 3 2" xfId="29646" xr:uid="{461ECB6C-10C9-41E7-B594-2C35C2ABB073}"/>
    <cellStyle name="Normal 5 2 6 4 2 3 3" xfId="30388" xr:uid="{F9B0019A-EB20-4842-B28E-89F54920EB78}"/>
    <cellStyle name="Normal 5 2 6 4 2 3 4" xfId="30375" xr:uid="{5FD3BC8F-F873-4B95-A007-369961038735}"/>
    <cellStyle name="Normal 5 2 6 4 2 3 4 2" xfId="31714" xr:uid="{C9092062-1AFC-4823-96DF-C19A312C94F8}"/>
    <cellStyle name="Normal 5 2 6 4 2 4" xfId="30359" xr:uid="{704420A6-BB13-4C4A-98E2-F5E54ACD7C79}"/>
    <cellStyle name="Normal 5 2 6 4 2 4 2" xfId="31700" xr:uid="{BFDDA610-75E9-4FB0-AECA-C28A0E3EE21C}"/>
    <cellStyle name="Normal 5 2 6 4 3" xfId="25735" xr:uid="{4B868893-5D9C-42B3-BD3C-3EDE8A95AE5E}"/>
    <cellStyle name="Normal 5 2 6 5" xfId="2114" xr:uid="{00000000-0005-0000-0000-000086020000}"/>
    <cellStyle name="Normal 5 2 6 5 2" xfId="3960" xr:uid="{FFE7DF02-3E33-41D1-A9B4-B30866C5927C}"/>
    <cellStyle name="Normal 5 2 6 5 3" xfId="30195" xr:uid="{E9C91989-B50D-4FEA-A02E-215D82A86398}"/>
    <cellStyle name="Normal 5 2 6 5 3 2" xfId="31339" xr:uid="{A1057280-B42D-4151-91E2-1101E0CD1D18}"/>
    <cellStyle name="Normal 5 2 6 5 4" xfId="31535" xr:uid="{E4FEB8EC-79F4-4159-9C42-EA456D479CB2}"/>
    <cellStyle name="Normal 5 2 6 6" xfId="4011" xr:uid="{C0B50273-D7A8-4911-83A8-B33EA77B3B8D}"/>
    <cellStyle name="Normal 5 2 6 6 2" xfId="4767" xr:uid="{B2AFAC66-1BE6-4CD0-9FFF-950CE52A8934}"/>
    <cellStyle name="Normal 5 2 6 6 3" xfId="30314" xr:uid="{766558CD-EAD6-40AD-BA68-9A404E0FB833}"/>
    <cellStyle name="Normal 5 2 6 6 3 2" xfId="31457" xr:uid="{09F532D0-1510-46DA-9DD7-4C6D46EEAB85}"/>
    <cellStyle name="Normal 5 2 6 6 4" xfId="31654" xr:uid="{CDD3E2C2-BDCA-4455-AFE6-F094AEF3D047}"/>
    <cellStyle name="Normal 5 2 6 7" xfId="30135" xr:uid="{E209EADA-9019-48FA-A3B0-FD7DD812FC2D}"/>
    <cellStyle name="Normal 5 2 6 7 2" xfId="30500" xr:uid="{806443B8-0098-40D3-A0A9-566A12CC2022}"/>
    <cellStyle name="Normal 5 2 7" xfId="1134" xr:uid="{00000000-0005-0000-0000-00002B060000}"/>
    <cellStyle name="Normal 5 2 7 2" xfId="1135" xr:uid="{00000000-0005-0000-0000-00002C060000}"/>
    <cellStyle name="Normal 5 2 7 2 2" xfId="30567" xr:uid="{EFFE7416-A60C-4E91-9C16-93A8F1582E4A}"/>
    <cellStyle name="Normal 5 2 7 2 2 2" xfId="30910" xr:uid="{B189041D-921E-4278-AAEF-960878300956}"/>
    <cellStyle name="Normal 5 2 7 3" xfId="1136" xr:uid="{00000000-0005-0000-0000-00002D060000}"/>
    <cellStyle name="Normal 5 2 7 3 2" xfId="31302" xr:uid="{34BD8BB5-E918-46B8-B0DF-8A393CE8E137}"/>
    <cellStyle name="Normal 5 2 7 4" xfId="3731" xr:uid="{00000000-0005-0000-0000-000095050000}"/>
    <cellStyle name="Normal 5 2 7 4 2" xfId="4772" xr:uid="{5E06A59F-611A-44B3-A971-E98276EE6A1C}"/>
    <cellStyle name="Normal 5 2 7 4 3" xfId="30256" xr:uid="{0B3F8B24-1002-4B57-966D-2232D44A5100}"/>
    <cellStyle name="Normal 5 2 7 4 3 2" xfId="31399" xr:uid="{AF1E7F16-F380-4E11-96CC-725B4E0771E5}"/>
    <cellStyle name="Normal 5 2 7 4 4" xfId="31596" xr:uid="{3DFA295E-7844-49B0-8B82-BE58EA95FF05}"/>
    <cellStyle name="Normal 5 2 7 5" xfId="29604" xr:uid="{0A6BA937-6FA9-46C5-B401-7A4E2A3B41BE}"/>
    <cellStyle name="Normal 5 2 7 5 2" xfId="29635" xr:uid="{35914BEE-4FA7-4AE4-8E19-11A63582B5DB}"/>
    <cellStyle name="Normal 5 2 7 5 3" xfId="30360" xr:uid="{7D9FA1DC-0177-4EB4-91BF-12DA7B230617}"/>
    <cellStyle name="Normal 5 2 7 5 3 2" xfId="31248" xr:uid="{596C7602-7F83-46A5-B111-7EE427D394BC}"/>
    <cellStyle name="Normal 5 2 7 5 4" xfId="30461" xr:uid="{EE1BBC0C-DEC6-48E2-9E76-8915452D4F3C}"/>
    <cellStyle name="Normal 5 2 7 6" xfId="30465" xr:uid="{B67CE484-5AAE-4B38-A64C-FCA93C257D22}"/>
    <cellStyle name="Normal 5 2 7 7" xfId="30502" xr:uid="{F7491843-7F9F-43C5-8AC2-233B453AC06B}"/>
    <cellStyle name="Normal 5 2 8" xfId="31263" xr:uid="{3941616B-0E99-4AFF-91D2-813ADB9BBB4A}"/>
    <cellStyle name="Normal 5 2 9" xfId="31497"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8" xr:uid="{7AABC8CD-E7F8-4AD3-82FF-7CFED1DB242B}"/>
    <cellStyle name="Normal 5 3 3 2 3 2 2 3" xfId="23201"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800" xr:uid="{3B592359-610D-414E-8647-51F1C23BDEBE}"/>
    <cellStyle name="Normal 5 3 3 2 3 2 3 3 3" xfId="30257" xr:uid="{53839113-09EB-44FD-9EEB-21FE5DD300D4}"/>
    <cellStyle name="Normal 5 3 3 2 3 2 3 3 3 2" xfId="31400" xr:uid="{43EB51E9-16CE-41A9-A7B7-D8DAA664D14C}"/>
    <cellStyle name="Normal 5 3 3 2 3 2 3 3 4" xfId="31597" xr:uid="{B617D199-4CED-4730-8A7F-1F5E3EB22FE3}"/>
    <cellStyle name="Normal 5 3 3 2 3 2 4" xfId="25762" xr:uid="{228DCD5C-5DC3-4868-97DD-445981D2F756}"/>
    <cellStyle name="Normal 5 3 3 2 3 3" xfId="1146" xr:uid="{00000000-0005-0000-0000-000038060000}"/>
    <cellStyle name="Normal 5 3 3 2 3 4" xfId="2958" xr:uid="{00000000-0005-0000-0000-000015070000}"/>
    <cellStyle name="Normal 5 3 3 2 3 4 2" xfId="31279" xr:uid="{10A152D0-5DF9-4181-A6B6-C858B6F9085A}"/>
    <cellStyle name="Normal 5 3 3 2 3 5" xfId="2117" xr:uid="{00000000-0005-0000-0000-00008F020000}"/>
    <cellStyle name="Normal 5 3 3 2 3 5 2" xfId="4666" xr:uid="{9506A050-893F-44B9-8047-501E583497C1}"/>
    <cellStyle name="Normal 5 3 3 2 3 5 3" xfId="30198" xr:uid="{8D8A1CE9-FEE7-4142-8793-E6203B687F03}"/>
    <cellStyle name="Normal 5 3 3 2 3 5 3 2" xfId="31342" xr:uid="{D7925A58-8098-4AE1-98BB-5CA947DA6131}"/>
    <cellStyle name="Normal 5 3 3 2 3 5 4" xfId="31538" xr:uid="{CCFCB723-F6AD-462F-92D2-0C0CFB839584}"/>
    <cellStyle name="Normal 5 3 3 2 3 6" xfId="4014" xr:uid="{31A0DB43-85D3-4869-AD70-E01D62E64B6B}"/>
    <cellStyle name="Normal 5 3 3 2 3 6 2" xfId="4745" xr:uid="{6436B6BC-B08C-4B15-8C97-B396796FEFE9}"/>
    <cellStyle name="Normal 5 3 3 2 3 6 3" xfId="30317" xr:uid="{EB6FEB56-F905-4D2F-8C85-EEBBA0E88454}"/>
    <cellStyle name="Normal 5 3 3 2 3 6 3 2" xfId="31460" xr:uid="{80FFA81D-979C-43E1-8A33-E20BC8074AB0}"/>
    <cellStyle name="Normal 5 3 3 2 3 6 4" xfId="31657" xr:uid="{9DC2141B-F0B4-4E56-8BF2-20FADB2BC459}"/>
    <cellStyle name="Normal 5 3 3 2 3 7" xfId="30138" xr:uid="{CEEC2368-E04C-4884-B7E9-1C0EF9192CCC}"/>
    <cellStyle name="Normal 5 3 3 2 3 7 2" xfId="30504"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4" xr:uid="{D70A007E-549D-49FA-BB0C-2AAD55339FA5}"/>
    <cellStyle name="Normal 5 3 3 2 4 4 3" xfId="30258" xr:uid="{CEDC34C4-7C4F-42F8-A728-9E1B2B72E5DF}"/>
    <cellStyle name="Normal 5 3 3 2 4 4 3 2" xfId="31401" xr:uid="{04E1DCED-0041-4798-B5EF-C75E7638C8D7}"/>
    <cellStyle name="Normal 5 3 3 2 4 4 4" xfId="31598" xr:uid="{8CEB4D3F-87E4-4675-A00E-13A23237EE90}"/>
    <cellStyle name="Normal 5 3 3 2 5" xfId="2116" xr:uid="{00000000-0005-0000-0000-00008D020000}"/>
    <cellStyle name="Normal 5 3 3 2 5 2" xfId="4641" xr:uid="{6378A6EC-FE82-4A4D-B72E-F6F245354E18}"/>
    <cellStyle name="Normal 5 3 3 2 5 3" xfId="30197" xr:uid="{0981AB84-2DA6-4145-8664-7123FC7576F6}"/>
    <cellStyle name="Normal 5 3 3 2 5 3 2" xfId="31341" xr:uid="{EB2B9519-500F-4130-8E51-DAC57147922E}"/>
    <cellStyle name="Normal 5 3 3 2 5 4" xfId="31537" xr:uid="{0371D498-EC60-404F-B603-BA455C09888E}"/>
    <cellStyle name="Normal 5 3 3 2 6" xfId="4013" xr:uid="{336F4594-40A6-452F-A442-AD096348AEFF}"/>
    <cellStyle name="Normal 5 3 3 2 6 2" xfId="4752" xr:uid="{9079EEE4-247F-4C6E-9514-EE91EF9D4BBA}"/>
    <cellStyle name="Normal 5 3 3 2 6 3" xfId="30316" xr:uid="{B0057DC8-8D51-4F0B-8203-572F5C4F51C8}"/>
    <cellStyle name="Normal 5 3 3 2 6 3 2" xfId="31459" xr:uid="{64DB68D6-4682-48F1-BA8A-90265E89A3AD}"/>
    <cellStyle name="Normal 5 3 3 2 6 4" xfId="31656" xr:uid="{472E5388-6075-4B31-97C3-77FAE2C3A31D}"/>
    <cellStyle name="Normal 5 3 3 2 7" xfId="30137" xr:uid="{D531B8A8-AA54-477A-BB5E-9C4205A9F66B}"/>
    <cellStyle name="Normal 5 3 3 2 7 2" xfId="30503"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8" xr:uid="{8F567422-14B6-49FC-9961-886E57C38FD3}"/>
    <cellStyle name="Normal 5 3 3 3 3 3" xfId="30259" xr:uid="{408ABDB9-2147-48DA-BFA3-76DF31BA6EC1}"/>
    <cellStyle name="Normal 5 3 3 3 3 3 2" xfId="31402" xr:uid="{A65CE80A-A839-4049-ADFD-AAF8F6EE6D79}"/>
    <cellStyle name="Normal 5 3 3 3 3 4" xfId="31599"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2" xr:uid="{E69CF877-FED2-44A6-9C89-2AAF3ED69E2C}"/>
    <cellStyle name="Normal 5 3 3 4 2 2 2 3" xfId="3735" xr:uid="{00000000-0005-0000-0000-0000A9050000}"/>
    <cellStyle name="Normal 5 3 3 4 2 2 2 3 2" xfId="4717" xr:uid="{445C2ED0-AA7A-4C15-99E2-A6CE07F7E750}"/>
    <cellStyle name="Normal 5 3 3 4 2 2 2 3 3" xfId="30260" xr:uid="{4500CED2-90B4-4C83-84D6-D51298D69CD2}"/>
    <cellStyle name="Normal 5 3 3 4 2 2 2 3 3 2" xfId="31403" xr:uid="{E891891A-4822-421D-B2CD-A770A72BB211}"/>
    <cellStyle name="Normal 5 3 3 4 2 2 2 3 4" xfId="31600" xr:uid="{1B9D8C01-B3C8-4875-9346-DF245DF8B53F}"/>
    <cellStyle name="Normal 5 3 3 4 2 2 2 4" xfId="24306" xr:uid="{B84CB32D-E550-4F7F-8234-69C0A8DFB328}"/>
    <cellStyle name="Normal 5 3 3 4 2 2 3" xfId="2006" xr:uid="{00000000-0005-0000-0000-000043060000}"/>
    <cellStyle name="Normal 5 3 3 4 2 2 4" xfId="25456" xr:uid="{8817E783-FA64-4F82-BECB-0B2150089D6E}"/>
    <cellStyle name="Normal 5 3 3 4 2 3" xfId="1156" xr:uid="{00000000-0005-0000-0000-000044060000}"/>
    <cellStyle name="Normal 5 3 3 4 2 3 2" xfId="1157" xr:uid="{00000000-0005-0000-0000-000045060000}"/>
    <cellStyle name="Normal 5 3 3 4 2 3 2 2" xfId="23074" xr:uid="{734DB718-C965-4982-84A7-9AB74327D0C2}"/>
    <cellStyle name="Normal 5 3 3 4 2 3 2 3" xfId="23238" xr:uid="{B7DA6B19-166C-4C18-AA12-FA39D1A5F057}"/>
    <cellStyle name="Normal 5 3 3 4 2 3 3" xfId="1158" xr:uid="{00000000-0005-0000-0000-000046060000}"/>
    <cellStyle name="Normal 5 3 3 4 2 3 3 2" xfId="25738" xr:uid="{F10BEF07-3DB5-4991-93CD-1FB98106BECB}"/>
    <cellStyle name="Normal 5 3 3 4 2 3 3 3" xfId="25089" xr:uid="{F1AF3DEA-DD47-4D7C-AA76-F553B9892BA2}"/>
    <cellStyle name="Normal 5 3 3 4 2 3 4" xfId="2119" xr:uid="{00000000-0005-0000-0000-000095020000}"/>
    <cellStyle name="Normal 5 3 3 4 2 3 4 2" xfId="4716" xr:uid="{9B130290-3EDE-4BC8-974D-86A484E65339}"/>
    <cellStyle name="Normal 5 3 3 4 2 3 4 3" xfId="30200" xr:uid="{FC394264-21C2-443A-85AC-A09B6102770E}"/>
    <cellStyle name="Normal 5 3 3 4 2 3 4 3 2" xfId="31344" xr:uid="{B397F56A-E127-4FEB-B511-42354C6ED55C}"/>
    <cellStyle name="Normal 5 3 3 4 2 3 4 4" xfId="31540" xr:uid="{807C005B-BCFB-47D1-823C-E799B44488B6}"/>
    <cellStyle name="Normal 5 3 3 4 2 3 5" xfId="24943" xr:uid="{9F045087-C642-46A8-91FD-AAF692F573EC}"/>
    <cellStyle name="Normal 5 3 3 4 2 3 6" xfId="30538" xr:uid="{4F060E07-9DDD-4899-B86B-3CC298685E95}"/>
    <cellStyle name="Normal 5 3 3 4 2 4" xfId="24107" xr:uid="{948204CC-FE7E-44DB-B145-20BC57C9DDCF}"/>
    <cellStyle name="Normal 5 3 3 4 3" xfId="1159" xr:uid="{00000000-0005-0000-0000-000047060000}"/>
    <cellStyle name="Normal 5 3 3 4 4" xfId="2959" xr:uid="{00000000-0005-0000-0000-00001E070000}"/>
    <cellStyle name="Normal 5 3 3 4 4 2" xfId="31292" xr:uid="{F161427D-9EB4-4451-9A6A-06D7E603F9F7}"/>
    <cellStyle name="Normal 5 3 3 4 5" xfId="2118" xr:uid="{00000000-0005-0000-0000-000092020000}"/>
    <cellStyle name="Normal 5 3 3 4 5 2" xfId="4669" xr:uid="{C1D65F0E-85F0-4012-A373-B75FD3E1BAA3}"/>
    <cellStyle name="Normal 5 3 3 4 5 3" xfId="30199" xr:uid="{BA5F1E7E-EAF0-4465-897E-F4668DC5C4A0}"/>
    <cellStyle name="Normal 5 3 3 4 5 3 2" xfId="31343" xr:uid="{ABFF19D9-FA8A-40A6-A15A-35E0040E4045}"/>
    <cellStyle name="Normal 5 3 3 4 5 4" xfId="31539" xr:uid="{50683AFB-0840-4025-A64C-4D13E7846670}"/>
    <cellStyle name="Normal 5 3 3 4 6" xfId="4015" xr:uid="{D2756F3F-6B90-4F0D-A058-F63FBCF3FF7E}"/>
    <cellStyle name="Normal 5 3 3 4 6 2" xfId="4782" xr:uid="{6E3C98E3-D3AA-4BD6-A38C-7B56FF88A673}"/>
    <cellStyle name="Normal 5 3 3 4 6 3" xfId="30318" xr:uid="{A1494EBF-E472-4D23-9E90-66371198EBEC}"/>
    <cellStyle name="Normal 5 3 3 4 6 3 2" xfId="31461" xr:uid="{5598B1F7-1EC4-47B1-BDD3-05CD60976B56}"/>
    <cellStyle name="Normal 5 3 3 4 6 4" xfId="31658" xr:uid="{02121827-5E2D-4E5E-A409-436155C20907}"/>
    <cellStyle name="Normal 5 3 3 4 7" xfId="30139" xr:uid="{347E797A-C3DA-48FE-923F-48D6C2483068}"/>
    <cellStyle name="Normal 5 3 3 4 7 2" xfId="30505"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7" xr:uid="{13429663-B3E8-4F7D-8BB0-5D8781B62C1D}"/>
    <cellStyle name="Normal 5 3 3 5 3 2 2" xfId="27328" xr:uid="{D1D742DB-1D3F-4ADA-891E-043A0C8CE4C5}"/>
    <cellStyle name="Normal 5 3 3 5 3 3" xfId="25683" xr:uid="{AE73F470-D748-4439-B078-FE8783C376B5}"/>
    <cellStyle name="Normal 5 3 3 5 3 4" xfId="30261" xr:uid="{2013BC4F-1489-4ABC-B72A-BF4F1AE08F66}"/>
    <cellStyle name="Normal 5 3 3 5 3 4 2" xfId="31404" xr:uid="{DFB6642C-C241-44DB-BD6A-3B774736CE12}"/>
    <cellStyle name="Normal 5 3 3 5 3 5" xfId="31601" xr:uid="{03BEB35F-10DC-466C-B4F6-64DC8F5CFD34}"/>
    <cellStyle name="Normal 5 3 3 5 4" xfId="25355"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2" xr:uid="{F69489D8-2553-48CA-8E76-55D2E5877230}"/>
    <cellStyle name="Normal 5 3 3 6 3 3" xfId="30262" xr:uid="{D9421690-CFB8-4A7F-8514-10825D246B89}"/>
    <cellStyle name="Normal 5 3 3 6 3 3 2" xfId="31405" xr:uid="{3C2573D1-AC8F-4143-A4EB-DB65B7B44633}"/>
    <cellStyle name="Normal 5 3 3 6 3 4" xfId="31602"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2" xr:uid="{84C347B8-748F-45AB-A28A-FBC4824CE893}"/>
    <cellStyle name="Normal 5 3 4 3 2 2 3" xfId="24139"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8" xr:uid="{27CD84D7-B911-4190-A3D0-FB0C125E7707}"/>
    <cellStyle name="Normal 5 3 4 3 2 3 3 3" xfId="30263" xr:uid="{BF899BB0-E15F-4E51-901D-CDD6A013BF10}"/>
    <cellStyle name="Normal 5 3 4 3 2 3 3 3 2" xfId="31406" xr:uid="{C4B75909-CC22-4C7F-BDF8-B7847156ED0A}"/>
    <cellStyle name="Normal 5 3 4 3 2 3 3 4" xfId="31603" xr:uid="{D1B3BD06-D116-43C5-A228-6E03144C7F35}"/>
    <cellStyle name="Normal 5 3 4 3 2 4" xfId="24654" xr:uid="{5F063B03-3FE5-47FE-9028-D7BB1C893E88}"/>
    <cellStyle name="Normal 5 3 4 3 3" xfId="1169" xr:uid="{00000000-0005-0000-0000-000053060000}"/>
    <cellStyle name="Normal 5 3 4 3 4" xfId="2960" xr:uid="{00000000-0005-0000-0000-000024070000}"/>
    <cellStyle name="Normal 5 3 4 3 4 2" xfId="31287" xr:uid="{DCD0F34B-C807-48EF-AD43-4F507781571A}"/>
    <cellStyle name="Normal 5 3 4 3 5" xfId="2121" xr:uid="{00000000-0005-0000-0000-000099020000}"/>
    <cellStyle name="Normal 5 3 4 3 5 2" xfId="3817" xr:uid="{9369DBB9-DD67-4338-8EB8-DA10B04D3AFA}"/>
    <cellStyle name="Normal 5 3 4 3 5 3" xfId="30202" xr:uid="{93B0F0FE-EEB4-4F30-BC7B-21D74A10E953}"/>
    <cellStyle name="Normal 5 3 4 3 5 3 2" xfId="31346" xr:uid="{C1C74FE2-D0BD-48ED-92BA-3137D666D3B8}"/>
    <cellStyle name="Normal 5 3 4 3 5 4" xfId="31542" xr:uid="{E2D064AD-4A27-4CEF-A265-0794D4FEB3DD}"/>
    <cellStyle name="Normal 5 3 4 3 6" xfId="4017" xr:uid="{1613ADCD-F7DC-4D24-BE2E-0512CCDB9F7E}"/>
    <cellStyle name="Normal 5 3 4 3 6 2" xfId="4697" xr:uid="{DE044A17-1F25-42F0-A6B5-42ABCA6D7CD9}"/>
    <cellStyle name="Normal 5 3 4 3 6 3" xfId="30320" xr:uid="{AD79B433-505B-4DDB-81D4-604D12CD1CB9}"/>
    <cellStyle name="Normal 5 3 4 3 6 3 2" xfId="31463" xr:uid="{1800BDA3-11C3-40C5-978D-FA7BA615088A}"/>
    <cellStyle name="Normal 5 3 4 3 6 4" xfId="31660" xr:uid="{26F0A201-B426-425F-9086-BCB13F3DABE8}"/>
    <cellStyle name="Normal 5 3 4 3 7" xfId="30141" xr:uid="{8464588B-FBC9-4AEB-8137-4B7B64E1AFE0}"/>
    <cellStyle name="Normal 5 3 4 3 7 2" xfId="30507"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3" xr:uid="{0CFAAAB0-0B1B-448C-AA6F-6335CBAD8CA9}"/>
    <cellStyle name="Normal 5 3 4 4 3 3" xfId="30264" xr:uid="{A5471799-C0C9-4589-A46E-238EA1C8E213}"/>
    <cellStyle name="Normal 5 3 4 4 3 3 2" xfId="31407" xr:uid="{AF8662C3-806E-4CF6-8668-C63E00A0A729}"/>
    <cellStyle name="Normal 5 3 4 4 3 4" xfId="31604" xr:uid="{9B29F8B9-D0B4-45B0-BBC8-179A09C7733D}"/>
    <cellStyle name="Normal 5 3 4 5" xfId="2120" xr:uid="{00000000-0005-0000-0000-000097020000}"/>
    <cellStyle name="Normal 5 3 4 5 2" xfId="4651" xr:uid="{AE4239F0-8210-40A2-B60A-C02B564418C5}"/>
    <cellStyle name="Normal 5 3 4 5 3" xfId="30201" xr:uid="{C013D1DD-471B-403F-9025-A8E80966F87F}"/>
    <cellStyle name="Normal 5 3 4 5 3 2" xfId="31345" xr:uid="{1C4CE880-E9D0-4A50-950B-816A84BF1515}"/>
    <cellStyle name="Normal 5 3 4 5 4" xfId="31541" xr:uid="{3131D79D-CA78-43D8-8AFB-AF83F6987B75}"/>
    <cellStyle name="Normal 5 3 4 6" xfId="4016" xr:uid="{CB599806-7C8A-45F6-9C5C-00B11E4887E0}"/>
    <cellStyle name="Normal 5 3 4 6 2" xfId="4688" xr:uid="{C33C1D9E-89E1-44FF-859F-F450C4814C70}"/>
    <cellStyle name="Normal 5 3 4 6 3" xfId="30319" xr:uid="{AF3B5E87-0871-4E2F-8B2C-CF43843C27F0}"/>
    <cellStyle name="Normal 5 3 4 6 3 2" xfId="31462" xr:uid="{1899F4E4-4289-40CD-8114-19BEC7B0B04B}"/>
    <cellStyle name="Normal 5 3 4 6 4" xfId="31659" xr:uid="{67082448-0D89-4D8D-8399-AD957CCFD59C}"/>
    <cellStyle name="Normal 5 3 4 7" xfId="30140" xr:uid="{C5086DE0-3D25-4310-955C-9881B5375DBB}"/>
    <cellStyle name="Normal 5 3 4 7 2" xfId="30506" xr:uid="{0691E9B7-B979-49A9-82BB-8C389DE41776}"/>
    <cellStyle name="Normal 5 3 5" xfId="2068" xr:uid="{00000000-0005-0000-0000-00008A020000}"/>
    <cellStyle name="Normal 5 3 5 2" xfId="4723" xr:uid="{FB219402-4458-4731-8217-11E2AB428DAD}"/>
    <cellStyle name="Normal 5 3 5 3" xfId="30168" xr:uid="{22C0B9B5-A215-40E0-90E4-E9BF49B6C962}"/>
    <cellStyle name="Normal 5 3 5 3 2" xfId="30508" xr:uid="{2A3E056B-8875-48CA-B07B-074ED168B004}"/>
    <cellStyle name="Normal 5 3 5 4" xfId="31508" xr:uid="{19BA7BD3-B108-41EE-8AED-7AF73153AA44}"/>
    <cellStyle name="Normal 5 3 6" xfId="30113" xr:uid="{FF7EC34F-1D03-426F-944C-8DDEC9BD14BD}"/>
    <cellStyle name="Normal 5 3 6 2" xfId="30473"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4" xr:uid="{BBB8E0E2-487A-48FB-95C7-D6B07942FE10}"/>
    <cellStyle name="Normal 5 4 3 3 3" xfId="30265" xr:uid="{077BAFD6-31C2-403C-B6C9-D7A0B0C4E389}"/>
    <cellStyle name="Normal 5 4 3 3 3 2" xfId="31408" xr:uid="{92C0E6B0-540E-4500-9E66-230FB68E0A0F}"/>
    <cellStyle name="Normal 5 4 3 3 4" xfId="31605"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3" xr:uid="{7BEF7BD9-5746-4FE3-9C2C-1E90F10823D3}"/>
    <cellStyle name="Normal 5 5 10 2 2 3" xfId="24784"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8" xr:uid="{D86CB2CB-E6BC-4EBE-8C63-9FA0944B44AD}"/>
    <cellStyle name="Normal 5 5 10 2 3 3 3" xfId="30266" xr:uid="{59D125B9-F39A-46E1-A17C-98D62824EB27}"/>
    <cellStyle name="Normal 5 5 10 2 3 3 3 2" xfId="31409" xr:uid="{E71ACD12-B317-427B-BB6C-C76E5FC66E22}"/>
    <cellStyle name="Normal 5 5 10 2 3 3 4" xfId="31606" xr:uid="{28520A92-387B-4256-98CB-37A8D127A231}"/>
    <cellStyle name="Normal 5 5 10 2 4" xfId="25772" xr:uid="{C3D50B18-259C-4014-9BCC-0D850B8A97C8}"/>
    <cellStyle name="Normal 5 5 10 3" xfId="1180" xr:uid="{00000000-0005-0000-0000-000060060000}"/>
    <cellStyle name="Normal 5 5 10 4" xfId="2961" xr:uid="{00000000-0005-0000-0000-00002C070000}"/>
    <cellStyle name="Normal 5 5 10 4 2" xfId="31297" xr:uid="{5A6D113D-41BD-4B2B-84F1-322D480A3CB5}"/>
    <cellStyle name="Normal 5 5 10 5" xfId="2123" xr:uid="{00000000-0005-0000-0000-00009E020000}"/>
    <cellStyle name="Normal 5 5 10 5 2" xfId="3789" xr:uid="{3E02F4FD-1C4C-4539-A2B7-19465E26278C}"/>
    <cellStyle name="Normal 5 5 10 5 3" xfId="30204" xr:uid="{CD6EF2D4-0244-497A-A1A2-5CB7CEACAD08}"/>
    <cellStyle name="Normal 5 5 10 5 3 2" xfId="31348" xr:uid="{F4393F33-33B7-414E-8C16-1CC9B8AEEB67}"/>
    <cellStyle name="Normal 5 5 10 5 4" xfId="31544" xr:uid="{C11D04CC-F052-44CD-9EC7-277082F56C47}"/>
    <cellStyle name="Normal 5 5 10 6" xfId="4019" xr:uid="{337F88F3-5843-4A8A-A4B2-DC8C7B59A64B}"/>
    <cellStyle name="Normal 5 5 10 6 2" xfId="4805" xr:uid="{9AEE980B-AC49-472C-ABA8-56F2FAA76E03}"/>
    <cellStyle name="Normal 5 5 10 6 3" xfId="30322" xr:uid="{0EA3F919-8FF0-462B-A82C-815D3F9A6A5F}"/>
    <cellStyle name="Normal 5 5 10 6 3 2" xfId="31465" xr:uid="{7CB46D50-7B99-484C-ABB1-4B35FE53302E}"/>
    <cellStyle name="Normal 5 5 10 6 4" xfId="31662" xr:uid="{E4914706-502A-4324-8E26-B98952712100}"/>
    <cellStyle name="Normal 5 5 10 7" xfId="30143" xr:uid="{9EC4A54E-D459-477E-95C3-D8EED714DA54}"/>
    <cellStyle name="Normal 5 5 10 7 2" xfId="30509" xr:uid="{642D08F6-4146-4DCF-BE9E-E70107F064A1}"/>
    <cellStyle name="Normal 5 5 11" xfId="1181" xr:uid="{00000000-0005-0000-0000-000061060000}"/>
    <cellStyle name="Normal 5 5 11 10" xfId="12612" xr:uid="{3695D5BB-0027-43FC-862D-FE558296E53C}"/>
    <cellStyle name="Normal 5 5 11 2" xfId="2421" xr:uid="{00000000-0005-0000-0000-00002E070000}"/>
    <cellStyle name="Normal 5 5 11 2 2" xfId="2962" xr:uid="{00000000-0005-0000-0000-00002F070000}"/>
    <cellStyle name="Normal 5 5 11 2 2 2" xfId="6127" xr:uid="{6B6DFC32-4C86-484E-9F0D-05B0CA9AFC4E}"/>
    <cellStyle name="Normal 5 5 11 2 2 2 2" xfId="28662" xr:uid="{AB134B89-BE15-45E9-8841-CE546E5E36B1}"/>
    <cellStyle name="Normal 5 5 11 2 2 2 3" xfId="15605" xr:uid="{4D39A6A8-7A7F-438F-A7D2-922C4E407832}"/>
    <cellStyle name="Normal 5 5 11 2 2 3" xfId="8058" xr:uid="{D73A85DE-8AFC-4B29-A497-15A97CDC8239}"/>
    <cellStyle name="Normal 5 5 11 2 2 3 2" xfId="18438" xr:uid="{D015D82A-5C92-43F1-A834-20DE716815CA}"/>
    <cellStyle name="Normal 5 5 11 2 2 4" xfId="10891" xr:uid="{D7F68CFE-1F16-43B1-91AF-967BDDF8B1EA}"/>
    <cellStyle name="Normal 5 5 11 2 2 4 2" xfId="21271" xr:uid="{3E5E31A2-BC10-4DEC-A3C3-1B5362DBF4E4}"/>
    <cellStyle name="Normal 5 5 11 2 2 5" xfId="22809" xr:uid="{E340BE55-C53D-4F9C-AA48-991977BA3FFB}"/>
    <cellStyle name="Normal 5 5 11 2 2 6" xfId="13468" xr:uid="{7CC0BDF1-6F6C-4746-850D-023E13317478}"/>
    <cellStyle name="Normal 5 5 11 2 3" xfId="5721" xr:uid="{9BE5C6E4-E2C9-48C3-AB52-3478219966FB}"/>
    <cellStyle name="Normal 5 5 11 2 3 2" xfId="27025" xr:uid="{B1287434-8E5C-4373-8888-488DDEEC0B6C}"/>
    <cellStyle name="Normal 5 5 11 2 3 3" xfId="27158" xr:uid="{806EAF91-4C2D-47DE-B377-2CE9A7AA0708}"/>
    <cellStyle name="Normal 5 5 11 2 3 4" xfId="15095" xr:uid="{C3B6A006-328F-418C-BB38-F69FBD755191}"/>
    <cellStyle name="Normal 5 5 11 2 4" xfId="7548" xr:uid="{415416B5-E375-4437-87B7-0758EC39A30B}"/>
    <cellStyle name="Normal 5 5 11 2 4 2" xfId="27290" xr:uid="{AEFB8BCF-F11B-45DE-9971-ECE126C5CE6F}"/>
    <cellStyle name="Normal 5 5 11 2 4 3" xfId="17928" xr:uid="{E548CEBA-9B5D-4B7E-9B3E-8136EECC299E}"/>
    <cellStyle name="Normal 5 5 11 2 5" xfId="10381" xr:uid="{B7434DEA-6F17-46AA-9E39-B50A5312E7E5}"/>
    <cellStyle name="Normal 5 5 11 2 5 2" xfId="20761" xr:uid="{FC75A6E3-5DDB-43D4-B3A6-95BBF0818C2D}"/>
    <cellStyle name="Normal 5 5 11 2 6" xfId="24106" xr:uid="{2D4EA2C9-7135-49BC-ADCE-AA5ACAC67B81}"/>
    <cellStyle name="Normal 5 5 11 2 7" xfId="12770" xr:uid="{62206668-18DB-43EA-9408-0077C7249362}"/>
    <cellStyle name="Normal 5 5 11 3" xfId="2803" xr:uid="{00000000-0005-0000-0000-000030070000}"/>
    <cellStyle name="Normal 5 5 11 3 2" xfId="6021" xr:uid="{76E518A2-B733-4064-B276-5CD1D06EB90E}"/>
    <cellStyle name="Normal 5 5 11 3 2 2" xfId="27255" xr:uid="{425BE3AF-6ED2-44EB-9844-BC4DA8F32718}"/>
    <cellStyle name="Normal 5 5 11 3 2 3" xfId="15474" xr:uid="{FFB8BC64-B790-495D-9EA9-B7745AC47F64}"/>
    <cellStyle name="Normal 5 5 11 3 3" xfId="7927" xr:uid="{4DB0E811-7A07-4B47-94C9-51910B29B70F}"/>
    <cellStyle name="Normal 5 5 11 3 3 2" xfId="18307" xr:uid="{6F54EB1A-1311-4D27-8097-8CD8D1563D00}"/>
    <cellStyle name="Normal 5 5 11 3 4" xfId="10760" xr:uid="{48B315A3-3C3E-4BEA-8461-C941A4EB87CC}"/>
    <cellStyle name="Normal 5 5 11 3 4 2" xfId="21140" xr:uid="{B930A244-317C-412E-8650-57C826C87A35}"/>
    <cellStyle name="Normal 5 5 11 3 5" xfId="22661" xr:uid="{4334BD2E-352E-42EE-A7C7-D2F9B2A11289}"/>
    <cellStyle name="Normal 5 5 11 3 6" xfId="13269" xr:uid="{604FBC59-3295-4B13-A9F1-F981AAB3DE81}"/>
    <cellStyle name="Normal 5 5 11 4" xfId="2378" xr:uid="{00000000-0005-0000-0000-00002D070000}"/>
    <cellStyle name="Normal 5 5 11 4 2" xfId="7505" xr:uid="{FCF08EC3-F309-4899-81CE-96FD1B16F63A}"/>
    <cellStyle name="Normal 5 5 11 4 2 2" xfId="25976" xr:uid="{2F8CFD30-2F39-4BF0-AA2D-0FF044118CA5}"/>
    <cellStyle name="Normal 5 5 11 4 2 3" xfId="17885" xr:uid="{04A88E33-8E60-442A-ACB4-D5B6750B17F3}"/>
    <cellStyle name="Normal 5 5 11 4 3" xfId="10338" xr:uid="{17D7B839-A0C6-4451-8C04-70D84E4DBEDC}"/>
    <cellStyle name="Normal 5 5 11 4 3 2" xfId="20718" xr:uid="{DCCB5FD8-3287-41BE-881B-BF4A28D4EB70}"/>
    <cellStyle name="Normal 5 5 11 4 4" xfId="24783" xr:uid="{9C89D61B-0979-4EE4-8EAE-4F41590389BD}"/>
    <cellStyle name="Normal 5 5 11 4 5" xfId="15052" xr:uid="{EE4A4ECD-ED50-426C-A966-AC3CA98DA575}"/>
    <cellStyle name="Normal 5 5 11 5" xfId="4020" xr:uid="{48FCAB28-1DBD-45FB-903C-24765057A287}"/>
    <cellStyle name="Normal 5 5 11 5 2" xfId="8823" xr:uid="{9DCC1B39-D915-4DEC-98C8-9A4B33B982B5}"/>
    <cellStyle name="Normal 5 5 11 5 2 2" xfId="19203" xr:uid="{3836725B-8785-4F07-A102-D6BA5B9BBB56}"/>
    <cellStyle name="Normal 5 5 11 5 3" xfId="11656" xr:uid="{9912C377-C28E-4D27-BE9A-6F6221DE7E31}"/>
    <cellStyle name="Normal 5 5 11 5 3 2" xfId="22036" xr:uid="{E4CC2B2D-5B99-4DD1-8C43-1C4FEE8F706D}"/>
    <cellStyle name="Normal 5 5 11 5 4" xfId="27258" xr:uid="{E1C89664-C2E8-43E4-9FBC-FFE5060CDD3E}"/>
    <cellStyle name="Normal 5 5 11 5 5" xfId="16370" xr:uid="{17B663D9-77B7-4F71-B339-7819DE68ED7F}"/>
    <cellStyle name="Normal 5 5 11 6" xfId="5347" xr:uid="{8A7CB6DC-62A6-4A41-BD63-39B130266C07}"/>
    <cellStyle name="Normal 5 5 11 6 2" xfId="14645" xr:uid="{8502C43C-794E-4B6F-B67D-BD0D4D682ECE}"/>
    <cellStyle name="Normal 5 5 11 7" xfId="7098" xr:uid="{75D9ED91-7E43-489A-A8B4-89D35DF5508A}"/>
    <cellStyle name="Normal 5 5 11 7 2" xfId="17478" xr:uid="{D3798922-15BD-4391-B2DB-2869E632F67C}"/>
    <cellStyle name="Normal 5 5 11 8" xfId="9931" xr:uid="{C9B053E7-DAD6-4D4E-AF63-D9C4E93DF7D7}"/>
    <cellStyle name="Normal 5 5 11 8 2" xfId="20311" xr:uid="{6D49E5DE-4DD4-4781-A18A-ECEDA2030118}"/>
    <cellStyle name="Normal 5 5 11 9" xfId="24224" xr:uid="{7F2AEEC7-788B-48EF-8D12-1F317B985EA8}"/>
    <cellStyle name="Normal 5 5 12" xfId="1182" xr:uid="{00000000-0005-0000-0000-000062060000}"/>
    <cellStyle name="Normal 5 5 12 2" xfId="1183" xr:uid="{00000000-0005-0000-0000-000063060000}"/>
    <cellStyle name="Normal 5 5 12 2 2" xfId="25906" xr:uid="{ACDBEB07-C175-4F8A-AF35-7A83D073F597}"/>
    <cellStyle name="Normal 5 5 12 2 2 2" xfId="27058" xr:uid="{73488BCF-2C51-42DE-9E58-72168444506D}"/>
    <cellStyle name="Normal 5 5 12 2 2 3" xfId="31493" xr:uid="{8C768011-0350-4625-9C22-6E5BAC343524}"/>
    <cellStyle name="Normal 5 5 12 2 2 4" xfId="31303" xr:uid="{4E92DD05-9DE3-47E0-9C33-4A23B380A4BC}"/>
    <cellStyle name="Normal 5 5 12 2 3" xfId="27499" xr:uid="{C60B8A07-C87E-417E-81F5-A75D4AE0518D}"/>
    <cellStyle name="Normal 5 5 12 2 4" xfId="27363" xr:uid="{FCABEA70-D790-4657-BF9A-CD1687570BD1}"/>
    <cellStyle name="Normal 5 5 12 2 5" xfId="31252" xr:uid="{29DBD238-5483-4789-AB60-4DC6E160D543}"/>
    <cellStyle name="Normal 5 5 12 3" xfId="1184" xr:uid="{00000000-0005-0000-0000-000064060000}"/>
    <cellStyle name="Normal 5 5 12 3 2" xfId="1185" xr:uid="{00000000-0005-0000-0000-000065060000}"/>
    <cellStyle name="Normal 5 5 12 3 2 2" xfId="7099" xr:uid="{7DC8D161-DB25-42F7-A675-B9ABA09E6623}"/>
    <cellStyle name="Normal 5 5 12 3 2 2 2" xfId="17479" xr:uid="{CB8E9133-3D83-4494-9F60-E776A3EA70F0}"/>
    <cellStyle name="Normal 5 5 12 3 2 3" xfId="9932" xr:uid="{75CD5C8B-75F0-4E18-B7D2-91830223CFAA}"/>
    <cellStyle name="Normal 5 5 12 3 2 3 2" xfId="20312" xr:uid="{4A077567-9598-4D3C-9AEB-03C07E8EA24F}"/>
    <cellStyle name="Normal 5 5 12 3 2 4" xfId="25580" xr:uid="{DBCD1220-8789-4BF8-809A-A3A65496A92B}"/>
    <cellStyle name="Normal 5 5 12 3 2 5" xfId="14646" xr:uid="{A45105C8-7446-4B1D-BB0F-E6E66EEAF4EB}"/>
    <cellStyle name="Normal 5 5 12 3 3" xfId="3772" xr:uid="{D3491984-6149-4A4F-97CA-96AC04F0A2CD}"/>
    <cellStyle name="Normal 5 5 12 3 3 2" xfId="4806" xr:uid="{62869006-B692-4B88-AA1D-967FD650D28C}"/>
    <cellStyle name="Normal 5 5 12 3 3 3" xfId="30294" xr:uid="{0809AC62-F3B7-493F-BB49-1E9941AC2340}"/>
    <cellStyle name="Normal 5 5 12 3 3 3 2" xfId="31437" xr:uid="{7019EB67-3295-429D-8D0F-44B17EE0D105}"/>
    <cellStyle name="Normal 5 5 12 3 3 4" xfId="31634" xr:uid="{7ED5B869-69B2-431F-9CC3-F41F5D450414}"/>
    <cellStyle name="Normal 5 5 12 3 4" xfId="24795" xr:uid="{EC1A1E87-7558-46ED-8398-DDED782A19A9}"/>
    <cellStyle name="Normal 5 5 12 4" xfId="1186" xr:uid="{00000000-0005-0000-0000-000066060000}"/>
    <cellStyle name="Normal 5 5 12 4 2" xfId="2011" xr:uid="{00000000-0005-0000-0000-000067060000}"/>
    <cellStyle name="Normal 5 5 12 4 2 2" xfId="28244" xr:uid="{C0C981C0-058E-4026-91E4-71DD03B00545}"/>
    <cellStyle name="Normal 5 5 12 4 2 3" xfId="27487" xr:uid="{1A5E8FF4-C6F3-4045-99D5-5EFB1C02A4ED}"/>
    <cellStyle name="Normal 5 5 12 4 3" xfId="3742" xr:uid="{00000000-0005-0000-0000-0000CD050000}"/>
    <cellStyle name="Normal 5 5 12 4 3 2" xfId="4731" xr:uid="{D383C0AB-15AA-4183-8653-F3BF4C9DCA49}"/>
    <cellStyle name="Normal 5 5 12 4 3 3" xfId="30267" xr:uid="{0A57DE32-6FA3-493D-BCD5-EF945C4BCD4C}"/>
    <cellStyle name="Normal 5 5 12 4 3 3 2" xfId="31410" xr:uid="{8D615E02-7AB1-47B9-B5C0-EFCC16FE5595}"/>
    <cellStyle name="Normal 5 5 12 4 3 4" xfId="31607" xr:uid="{333049E4-D2E4-478B-A9A7-397D8F1AD60F}"/>
    <cellStyle name="Normal 5 5 12 4 4" xfId="23738" xr:uid="{584E66C2-83BD-4415-897A-413EAACEC637}"/>
    <cellStyle name="Normal 5 5 12 4 5" xfId="23069" xr:uid="{445314E8-3702-42F9-96C4-4F1E3E1FC2C9}"/>
    <cellStyle name="Normal 5 5 12 4 6" xfId="26120" xr:uid="{972A4539-7000-4879-8DC1-AC3C9DAB57C7}"/>
    <cellStyle name="Normal 5 5 12 5" xfId="1187" xr:uid="{00000000-0005-0000-0000-000068060000}"/>
    <cellStyle name="Normal 5 5 12 5 2" xfId="26127" xr:uid="{0C3713C4-0CF4-45B5-BE60-F039348800A1}"/>
    <cellStyle name="Normal 5 5 12 5 3" xfId="26555" xr:uid="{46B5948C-5A50-4947-9B43-BD3926155E12}"/>
    <cellStyle name="Normal 5 5 12 6" xfId="2012" xr:uid="{00000000-0005-0000-0000-000069060000}"/>
    <cellStyle name="Normal 5 5 12 6 2" xfId="25718" xr:uid="{6E76D09D-B907-43F5-8545-1CFD81722536}"/>
    <cellStyle name="Normal 5 5 12 6 3" xfId="24484" xr:uid="{D6BD1202-D166-4806-99B6-7721F3E5DC6E}"/>
    <cellStyle name="Normal 5 5 12 6 4" xfId="30396" xr:uid="{A373ECD6-01CF-4482-A92D-8D307049E070}"/>
    <cellStyle name="Normal 5 5 12 7" xfId="2133" xr:uid="{00000000-0005-0000-0000-0000A1020000}"/>
    <cellStyle name="Normal 5 5 12 7 2" xfId="4819" xr:uid="{933CD350-3DDB-4FFC-B65F-DBC9B5AC6FAA}"/>
    <cellStyle name="Normal 5 5 12 7 3" xfId="30214" xr:uid="{827A0F38-C1A0-4EEE-9A2A-D5F26A0F3BC4}"/>
    <cellStyle name="Normal 5 5 12 7 3 2" xfId="31358" xr:uid="{12077E98-D42B-4C46-B42E-477CDA1BC168}"/>
    <cellStyle name="Normal 5 5 12 7 4" xfId="31554" xr:uid="{ED0A659F-49C6-47AD-A8E9-D609C6FE0B98}"/>
    <cellStyle name="Normal 5 5 12 8" xfId="4039" xr:uid="{339DDFF4-B60C-4AB4-A281-8CA03C0100FF}"/>
    <cellStyle name="Normal 5 5 12 8 2" xfId="4817" xr:uid="{7550A7D3-C1EF-43A3-A121-A8E9FC3C1D0F}"/>
    <cellStyle name="Normal 5 5 12 8 3" xfId="30331" xr:uid="{D7DBAFC5-F908-4480-B7AC-0D36D243E461}"/>
    <cellStyle name="Normal 5 5 12 8 3 2" xfId="30467" xr:uid="{008082A2-179F-4EAE-9BED-194B26EA3013}"/>
    <cellStyle name="Normal 5 5 12 8 4" xfId="31671" xr:uid="{958C0CF7-489D-4DFD-AFD0-0923A7F799E9}"/>
    <cellStyle name="Normal 5 5 12 9" xfId="25795" xr:uid="{E3CEE472-2575-4086-9B70-8587E190341C}"/>
    <cellStyle name="Normal 5 5 12 9 2" xfId="26400" xr:uid="{EE6D3784-0C10-40B4-B5A5-246641421871}"/>
    <cellStyle name="Normal 5 5 12 9 3" xfId="31165" xr:uid="{1A4271D5-26B0-4441-8D15-E29ECA5F4D9D}"/>
    <cellStyle name="Normal 5 5 13" xfId="1188" xr:uid="{00000000-0005-0000-0000-00006A060000}"/>
    <cellStyle name="Normal 5 5 13 2" xfId="4556" xr:uid="{38105DB8-0B13-45DB-93CB-A7A2B7B10682}"/>
    <cellStyle name="Normal 5 5 13 2 2" xfId="9328" xr:uid="{0F5DC92B-D17F-4932-B880-4EB216E0BB19}"/>
    <cellStyle name="Normal 5 5 13 2 2 2" xfId="29303" xr:uid="{A528E6A3-E5CF-41CD-8A5A-85D9B57ECB1A}"/>
    <cellStyle name="Normal 5 5 13 2 2 3" xfId="19708" xr:uid="{B187A614-F1FD-4C04-8325-25B84F0A4B75}"/>
    <cellStyle name="Normal 5 5 13 2 3" xfId="12161" xr:uid="{7CDD758D-F939-4E92-9942-827284B6582E}"/>
    <cellStyle name="Normal 5 5 13 2 3 2" xfId="22541" xr:uid="{15B03982-7DF5-45B6-B4D5-42116C944D4D}"/>
    <cellStyle name="Normal 5 5 13 2 4" xfId="23763" xr:uid="{1C157A74-79B0-4AE9-B1C8-C0BCC2BE83BE}"/>
    <cellStyle name="Normal 5 5 13 2 5" xfId="16875" xr:uid="{039AE286-CAD9-40EC-9813-C989AE274BDE}"/>
    <cellStyle name="Normal 5 5 13 3" xfId="5348" xr:uid="{5A847891-704E-4D1C-A49B-5183AFA3F5F8}"/>
    <cellStyle name="Normal 5 5 13 3 2" xfId="25717" xr:uid="{BA89B0B9-DB42-4CE7-A4A3-ECE24486E886}"/>
    <cellStyle name="Normal 5 5 13 3 3" xfId="25873" xr:uid="{45F60256-2B71-41F7-8537-374E0F6D4207}"/>
    <cellStyle name="Normal 5 5 13 3 4" xfId="14647" xr:uid="{5CE4162D-AD48-4C0F-BA62-B934F4EA9B59}"/>
    <cellStyle name="Normal 5 5 13 4" xfId="7100" xr:uid="{9A900B08-9AE9-41AC-BA20-2AA538F9927D}"/>
    <cellStyle name="Normal 5 5 13 4 2" xfId="22947" xr:uid="{97C5DAE0-DA9C-4F0F-BCD1-117901AE5D5C}"/>
    <cellStyle name="Normal 5 5 13 4 3" xfId="27064" xr:uid="{D13F99A1-37DD-4A26-B175-7EDE3659B42B}"/>
    <cellStyle name="Normal 5 5 13 4 4" xfId="17480" xr:uid="{5AED7AF1-2763-4797-82AA-CF475C5E3EE4}"/>
    <cellStyle name="Normal 5 5 13 5" xfId="9933" xr:uid="{18FE5CF4-E9A5-4356-8158-B3F8919FD961}"/>
    <cellStyle name="Normal 5 5 13 5 2" xfId="29432" xr:uid="{5879B14D-2429-4E4A-9882-196F79DE5875}"/>
    <cellStyle name="Normal 5 5 13 5 3" xfId="20313" xr:uid="{0267A0D3-C892-4DAA-A391-47195DB4C23E}"/>
    <cellStyle name="Normal 5 5 13 6" xfId="24213" xr:uid="{6BA6356E-FEFE-4288-B90B-406AF9C7B10D}"/>
    <cellStyle name="Normal 5 5 13 7" xfId="13966" xr:uid="{9949E944-6653-48A5-B6AF-827C31A6C8F2}"/>
    <cellStyle name="Normal 5 5 13 8" xfId="31251"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6" xr:uid="{38D387F4-79B0-4AC8-8B84-16D0B67DE4C8}"/>
    <cellStyle name="Normal 5 5 14 3 2 2" xfId="28466" xr:uid="{8C94C9FE-AE2A-4793-A8B8-55E759787D53}"/>
    <cellStyle name="Normal 5 5 14 3 3" xfId="26888" xr:uid="{B149FF73-7C82-4791-B193-8AF6ACE56154}"/>
    <cellStyle name="Normal 5 5 14 3 4" xfId="30268" xr:uid="{D54B79A8-5499-4F5C-A60A-015D6BE65FD9}"/>
    <cellStyle name="Normal 5 5 14 3 4 2" xfId="31411" xr:uid="{575483AF-AA95-4D48-B584-5A9993226AA8}"/>
    <cellStyle name="Normal 5 5 14 3 5" xfId="31608" xr:uid="{14E7F71F-AA9C-4825-9092-BF0C8A1EFF2F}"/>
    <cellStyle name="Normal 5 5 14 4" xfId="28547" xr:uid="{11F1C702-C94E-40E4-AA7E-C36BBAF97840}"/>
    <cellStyle name="Normal 5 5 15" xfId="2439" xr:uid="{00000000-0005-0000-0000-000035070000}"/>
    <cellStyle name="Normal 5 5 15 2" xfId="5734" xr:uid="{7DB3CBEA-D902-42B2-B26F-9421550EC6CD}"/>
    <cellStyle name="Normal 5 5 15 2 2" xfId="27302" xr:uid="{F2621A6C-0918-4A36-97E3-78A546121BE8}"/>
    <cellStyle name="Normal 5 5 15 2 3" xfId="15111" xr:uid="{05B98610-ECCC-4335-8398-4FB0B93CE0B1}"/>
    <cellStyle name="Normal 5 5 15 3" xfId="7564" xr:uid="{35D911EE-CA73-4C5D-9B99-8E5C459EE06E}"/>
    <cellStyle name="Normal 5 5 15 3 2" xfId="17944" xr:uid="{38B158EE-2C47-4BA9-93C3-58BBE1E0AD96}"/>
    <cellStyle name="Normal 5 5 15 4" xfId="10397" xr:uid="{5DEE6F7F-8E03-4FC8-9594-1274073636D5}"/>
    <cellStyle name="Normal 5 5 15 4 2" xfId="20777" xr:uid="{9D104917-06C4-40D3-830F-73A016A7D825}"/>
    <cellStyle name="Normal 5 5 15 5" xfId="24793" xr:uid="{98197A97-5624-49B2-8B85-1F5369343C3E}"/>
    <cellStyle name="Normal 5 5 15 6" xfId="12826" xr:uid="{25B2FA1F-E539-4D97-AD51-FB2C4B7972FE}"/>
    <cellStyle name="Normal 5 5 16" xfId="2169" xr:uid="{00000000-0005-0000-0000-000028070000}"/>
    <cellStyle name="Normal 5 5 16 2" xfId="7296" xr:uid="{E92BBBE8-8A65-484D-9CC1-3D51172C4C28}"/>
    <cellStyle name="Normal 5 5 16 2 2" xfId="28152" xr:uid="{A3A849C5-5574-4D15-95F8-4036D0CDEF59}"/>
    <cellStyle name="Normal 5 5 16 2 3" xfId="17676" xr:uid="{09A459B7-30EB-40B8-87C5-77F00D92A2FA}"/>
    <cellStyle name="Normal 5 5 16 3" xfId="10129" xr:uid="{F0A238C6-4582-4CBB-BADA-A9399A706E74}"/>
    <cellStyle name="Normal 5 5 16 3 2" xfId="20509" xr:uid="{334612D8-071C-4D16-88C2-0DED4F515CFC}"/>
    <cellStyle name="Normal 5 5 16 4" xfId="22844" xr:uid="{73C69CF9-2844-4024-B796-ADEC93F6100C}"/>
    <cellStyle name="Normal 5 5 16 5" xfId="14843" xr:uid="{0D04833F-70A4-4B17-A011-739F53913398}"/>
    <cellStyle name="Normal 5 5 17" xfId="2122" xr:uid="{00000000-0005-0000-0000-00009D020000}"/>
    <cellStyle name="Normal 5 5 17 2" xfId="4710" xr:uid="{1F0EAC01-3B78-43E3-B983-74B1E0899491}"/>
    <cellStyle name="Normal 5 5 17 2 2" xfId="28528" xr:uid="{9F244A23-EF37-4CA3-9C32-8399EE7045C9}"/>
    <cellStyle name="Normal 5 5 17 3" xfId="27862" xr:uid="{94C316B2-9303-4343-AB75-17DFAF12E21D}"/>
    <cellStyle name="Normal 5 5 17 4" xfId="30203" xr:uid="{36B20FD2-E384-4E2C-943F-B6158FB818DE}"/>
    <cellStyle name="Normal 5 5 17 4 2" xfId="31347" xr:uid="{5F08F1D5-89EB-4C5D-BB57-1B880E6EB770}"/>
    <cellStyle name="Normal 5 5 17 5" xfId="31543" xr:uid="{3B55F720-3305-4D8B-B69F-321B180500C4}"/>
    <cellStyle name="Normal 5 5 18" xfId="4018" xr:uid="{F3938208-EDFC-4F17-ABB5-42A544677995}"/>
    <cellStyle name="Normal 5 5 18 2" xfId="4810" xr:uid="{F76BFFF7-F65C-4C10-94AE-340164E71EC1}"/>
    <cellStyle name="Normal 5 5 18 3" xfId="30321" xr:uid="{3F8752F1-9A5A-4A0A-9B43-2AF1C30DFDF6}"/>
    <cellStyle name="Normal 5 5 18 3 2" xfId="31464" xr:uid="{0CEB44F4-8608-49C7-AFD9-B308A93AF5D4}"/>
    <cellStyle name="Normal 5 5 18 4" xfId="31661" xr:uid="{67F64D7D-87AA-4672-BBA5-A417E15A374F}"/>
    <cellStyle name="Normal 5 5 19" xfId="24510" xr:uid="{2A1B3C75-EDBD-4134-9FA6-33FD8035DA32}"/>
    <cellStyle name="Normal 5 5 2" xfId="1191" xr:uid="{00000000-0005-0000-0000-00006D060000}"/>
    <cellStyle name="Normal 5 5 2 10" xfId="26256" xr:uid="{5DE0041A-A395-4337-A4C4-595A0109A733}"/>
    <cellStyle name="Normal 5 5 2 11" xfId="27201" xr:uid="{576765FF-1DD2-4048-9596-D0B7D8E5602E}"/>
    <cellStyle name="Normal 5 5 2 12" xfId="12424" xr:uid="{362E694F-978F-4355-B29B-573EACCA035C}"/>
    <cellStyle name="Normal 5 5 2 2" xfId="1192" xr:uid="{00000000-0005-0000-0000-00006E060000}"/>
    <cellStyle name="Normal 5 5 2 2 10" xfId="7101" xr:uid="{B0B4E6F4-CC37-40E9-80EA-BED5690BE15D}"/>
    <cellStyle name="Normal 5 5 2 2 10 2" xfId="17481" xr:uid="{2E4C73EB-3E1A-4761-96CA-1DE9565E7346}"/>
    <cellStyle name="Normal 5 5 2 2 11" xfId="9934" xr:uid="{F88CE84F-A75A-405A-85F5-7077666D2DA0}"/>
    <cellStyle name="Normal 5 5 2 2 11 2" xfId="20314" xr:uid="{7BAFE316-3944-4915-8BE3-1A5642390C24}"/>
    <cellStyle name="Normal 5 5 2 2 12" xfId="24557" xr:uid="{DB9B9E18-2DAE-4360-A9FC-C823D4674C38}"/>
    <cellStyle name="Normal 5 5 2 2 13" xfId="12484" xr:uid="{C15E1874-5A7B-419B-A795-ECC2719E4B4E}"/>
    <cellStyle name="Normal 5 5 2 2 2" xfId="1193" xr:uid="{00000000-0005-0000-0000-00006F060000}"/>
    <cellStyle name="Normal 5 5 2 2 2 10" xfId="9935" xr:uid="{F46A6A26-8631-4AEC-8C24-F217A2A7B3F9}"/>
    <cellStyle name="Normal 5 5 2 2 2 10 2" xfId="20315" xr:uid="{0F1B2E8D-661B-421F-A428-2548615D2947}"/>
    <cellStyle name="Normal 5 5 2 2 2 11" xfId="22902" xr:uid="{0ACF97C6-F5AF-4F36-A2CC-B0340721807C}"/>
    <cellStyle name="Normal 5 5 2 2 2 12" xfId="12613" xr:uid="{1A299909-22DC-4007-AC4D-C1AE15C09573}"/>
    <cellStyle name="Normal 5 5 2 2 2 2" xfId="2805" xr:uid="{00000000-0005-0000-0000-000039070000}"/>
    <cellStyle name="Normal 5 5 2 2 2 2 2" xfId="3398" xr:uid="{00000000-0005-0000-0000-00003A070000}"/>
    <cellStyle name="Normal 5 5 2 2 2 2 2 2" xfId="6456" xr:uid="{B693116F-FEF4-432D-A5BF-701A0649DF30}"/>
    <cellStyle name="Normal 5 5 2 2 2 2 2 2 2" xfId="27807" xr:uid="{004B866A-C76F-45A8-808C-C75755EC1086}"/>
    <cellStyle name="Normal 5 5 2 2 2 2 2 2 3" xfId="26534" xr:uid="{5EEAA4AB-3C3E-4C53-A277-A707876DE5EC}"/>
    <cellStyle name="Normal 5 5 2 2 2 2 2 2 4" xfId="16025" xr:uid="{C3ACAFC0-D7C2-42C7-B4DB-7ED8EAC47E68}"/>
    <cellStyle name="Normal 5 5 2 2 2 2 2 3" xfId="8478" xr:uid="{17E6980B-06A1-43B6-BE43-611354CBBEB0}"/>
    <cellStyle name="Normal 5 5 2 2 2 2 2 3 2" xfId="28924" xr:uid="{2BA3EE89-B748-4827-8F21-A2E506D72BC1}"/>
    <cellStyle name="Normal 5 5 2 2 2 2 2 3 3" xfId="18858" xr:uid="{230430B1-9100-4B76-B9BD-F64508174F52}"/>
    <cellStyle name="Normal 5 5 2 2 2 2 2 4" xfId="11311" xr:uid="{ED3C4ACD-C51D-4BCF-A4E8-96036E058BC2}"/>
    <cellStyle name="Normal 5 5 2 2 2 2 2 4 2" xfId="21691" xr:uid="{C080D9CA-17F9-461C-BB69-7B4915B83AEE}"/>
    <cellStyle name="Normal 5 5 2 2 2 2 2 5" xfId="25283" xr:uid="{7EECCA54-9783-4BBF-8C42-BADB856D8B4F}"/>
    <cellStyle name="Normal 5 5 2 2 2 2 2 6" xfId="13968" xr:uid="{EACC5766-D3D6-44EE-B595-1F5883978ED0}"/>
    <cellStyle name="Normal 5 5 2 2 2 2 3" xfId="4355" xr:uid="{42FF46A1-3943-4358-A655-8294E62CEED5}"/>
    <cellStyle name="Normal 5 5 2 2 2 2 3 2" xfId="9127" xr:uid="{45B9D55E-2186-44A0-B273-E1A0BC1506FA}"/>
    <cellStyle name="Normal 5 5 2 2 2 2 3 2 2" xfId="29170" xr:uid="{1140FD3F-198E-4BE1-8F06-A8CC335DBE44}"/>
    <cellStyle name="Normal 5 5 2 2 2 2 3 2 3" xfId="19507" xr:uid="{D17F7F4F-1A46-4910-97EE-82CDCD2E107F}"/>
    <cellStyle name="Normal 5 5 2 2 2 2 3 3" xfId="11960" xr:uid="{EFE23553-F273-457E-8C06-1E2A03F6FE27}"/>
    <cellStyle name="Normal 5 5 2 2 2 2 3 3 2" xfId="22340" xr:uid="{6CADACF1-9D51-44A3-9B24-E581EC859066}"/>
    <cellStyle name="Normal 5 5 2 2 2 2 3 4" xfId="23123" xr:uid="{B72063E7-D175-445C-9430-BB26FE783578}"/>
    <cellStyle name="Normal 5 5 2 2 2 2 3 5" xfId="16674" xr:uid="{255421F1-8B49-49EF-B50C-7FEA55A0C4D7}"/>
    <cellStyle name="Normal 5 5 2 2 2 2 4" xfId="6023" xr:uid="{7E2B3A4D-18A7-41AE-9703-8F1DD1C41124}"/>
    <cellStyle name="Normal 5 5 2 2 2 2 4 2" xfId="26661" xr:uid="{F952BBFA-15EB-48C0-894C-CF0A26F279D2}"/>
    <cellStyle name="Normal 5 5 2 2 2 2 4 3" xfId="15476" xr:uid="{3DA3D78E-B3D0-4042-BBF9-EADB3DB9540E}"/>
    <cellStyle name="Normal 5 5 2 2 2 2 5" xfId="7929" xr:uid="{028A5E22-1E60-4C6D-B1A8-9DE76CBD3299}"/>
    <cellStyle name="Normal 5 5 2 2 2 2 5 2" xfId="18309" xr:uid="{5B658F29-19A3-4C8F-8C89-874C7FC593B0}"/>
    <cellStyle name="Normal 5 5 2 2 2 2 6" xfId="10762" xr:uid="{39021503-6D23-4026-AADD-CEECF31F2E18}"/>
    <cellStyle name="Normal 5 5 2 2 2 2 6 2" xfId="21142" xr:uid="{79DF7F93-3D36-4E82-B3C2-21FBC05247DD}"/>
    <cellStyle name="Normal 5 5 2 2 2 2 7" xfId="23800" xr:uid="{B54B0BB9-E6CF-4A46-9F3A-B3E751558D28}"/>
    <cellStyle name="Normal 5 5 2 2 2 2 8" xfId="13271" xr:uid="{C4529065-302D-4BBB-8DEA-0825232BFC5B}"/>
    <cellStyle name="Normal 5 5 2 2 2 3" xfId="3399" xr:uid="{00000000-0005-0000-0000-00003B070000}"/>
    <cellStyle name="Normal 5 5 2 2 2 3 2" xfId="4557" xr:uid="{5061FD9F-2244-4556-BA81-017209E54E57}"/>
    <cellStyle name="Normal 5 5 2 2 2 3 2 2" xfId="9329" xr:uid="{63D3143B-3A50-4839-B294-F3935BB8C913}"/>
    <cellStyle name="Normal 5 5 2 2 2 3 2 2 2" xfId="29304" xr:uid="{9C4F8361-A348-40D6-BDC8-184E1ED0AEEB}"/>
    <cellStyle name="Normal 5 5 2 2 2 3 2 2 3" xfId="19709" xr:uid="{2232B086-86C9-44E8-ACC9-F05AE9E85F48}"/>
    <cellStyle name="Normal 5 5 2 2 2 3 2 3" xfId="12162" xr:uid="{F278D5A6-BB19-4A71-909D-4B185E053A15}"/>
    <cellStyle name="Normal 5 5 2 2 2 3 2 3 2" xfId="22542" xr:uid="{FF77EDCE-32AF-4B79-86CC-5D0FC410DFDE}"/>
    <cellStyle name="Normal 5 5 2 2 2 3 2 4" xfId="28115" xr:uid="{21DB635F-914E-44BB-A5BA-96824586B764}"/>
    <cellStyle name="Normal 5 5 2 2 2 3 2 5" xfId="16876" xr:uid="{DA1DE3AE-D369-465E-B70F-9C5DCCD86772}"/>
    <cellStyle name="Normal 5 5 2 2 2 3 3" xfId="6457" xr:uid="{6C9958EC-64CD-4EFE-AD25-5341EAC58E19}"/>
    <cellStyle name="Normal 5 5 2 2 2 3 3 2" xfId="26306" xr:uid="{10785CCF-BC71-459D-8435-C52D33AD31DA}"/>
    <cellStyle name="Normal 5 5 2 2 2 3 3 3" xfId="16026" xr:uid="{2AC0485A-BBA8-4B3B-8289-888B36D3D1A8}"/>
    <cellStyle name="Normal 5 5 2 2 2 3 4" xfId="8479" xr:uid="{35104300-7B7B-4930-AA22-97CBEA0E597A}"/>
    <cellStyle name="Normal 5 5 2 2 2 3 4 2" xfId="18859" xr:uid="{BCD25388-0DE1-4453-B0E2-7C53AEE133CA}"/>
    <cellStyle name="Normal 5 5 2 2 2 3 5" xfId="11312" xr:uid="{7B72F5E2-F4A0-4DAF-A072-8BB8EE9CF698}"/>
    <cellStyle name="Normal 5 5 2 2 2 3 5 2" xfId="21692" xr:uid="{4A7BD036-C2BA-45A6-87CB-029FEA504C56}"/>
    <cellStyle name="Normal 5 5 2 2 2 3 6" xfId="25115" xr:uid="{82B60B71-A98F-4867-B481-3777DF42A92A}"/>
    <cellStyle name="Normal 5 5 2 2 2 3 7" xfId="13969" xr:uid="{CDB8CBB4-B877-4130-B85B-07A03F751A31}"/>
    <cellStyle name="Normal 5 5 2 2 2 4" xfId="3397" xr:uid="{00000000-0005-0000-0000-00003C070000}"/>
    <cellStyle name="Normal 5 5 2 2 2 4 2" xfId="6455" xr:uid="{65CAC8DB-A56D-46C3-87F9-F4F75AAA66E8}"/>
    <cellStyle name="Normal 5 5 2 2 2 4 2 2" xfId="26021" xr:uid="{17070FC0-3C6C-4245-8F38-027CA186084B}"/>
    <cellStyle name="Normal 5 5 2 2 2 4 2 3" xfId="16024" xr:uid="{ECC0695D-BED6-47AA-9185-A5C5234CEBF3}"/>
    <cellStyle name="Normal 5 5 2 2 2 4 3" xfId="8477" xr:uid="{14C93518-D0C9-4908-BAB1-9DCD1EEEA571}"/>
    <cellStyle name="Normal 5 5 2 2 2 4 3 2" xfId="18857" xr:uid="{ECDDFA73-36FF-49D5-82B7-03A53E73BDAB}"/>
    <cellStyle name="Normal 5 5 2 2 2 4 4" xfId="11310" xr:uid="{8B1E5D26-8A8D-4AC7-9715-3F1243DFF57E}"/>
    <cellStyle name="Normal 5 5 2 2 2 4 4 2" xfId="21690" xr:uid="{344B6013-3AA0-45E1-85B1-D40B03FD4C40}"/>
    <cellStyle name="Normal 5 5 2 2 2 4 5" xfId="24506" xr:uid="{5CB2466F-53D5-49FA-A5CA-E50A3B9646E6}"/>
    <cellStyle name="Normal 5 5 2 2 2 4 6" xfId="13967" xr:uid="{C763E544-01F0-4302-8299-E43E37CE24BA}"/>
    <cellStyle name="Normal 5 5 2 2 2 5" xfId="2649" xr:uid="{00000000-0005-0000-0000-00003D070000}"/>
    <cellStyle name="Normal 5 5 2 2 2 5 2" xfId="5911" xr:uid="{E9B39E86-C76E-4FBD-A137-EE230CDA99AC}"/>
    <cellStyle name="Normal 5 5 2 2 2 5 2 2" xfId="26217" xr:uid="{691A211D-DDC5-4CF4-9FFE-159D307D29B3}"/>
    <cellStyle name="Normal 5 5 2 2 2 5 2 3" xfId="15321" xr:uid="{855B6DC1-1534-436D-91E0-D2640689A3F2}"/>
    <cellStyle name="Normal 5 5 2 2 2 5 3" xfId="7774" xr:uid="{60B7B1BA-B192-4DB5-8FB7-5B1053A8F3F3}"/>
    <cellStyle name="Normal 5 5 2 2 2 5 3 2" xfId="18154" xr:uid="{EC3B7F3F-BCF3-470D-9D43-126F2EB40004}"/>
    <cellStyle name="Normal 5 5 2 2 2 5 4" xfId="10607" xr:uid="{531C608E-CD0C-4B40-BC39-F0CCB15B2BDB}"/>
    <cellStyle name="Normal 5 5 2 2 2 5 4 2" xfId="20987" xr:uid="{29A04457-3328-4866-8B61-39382E330D84}"/>
    <cellStyle name="Normal 5 5 2 2 2 5 5" xfId="25346" xr:uid="{FA1D4321-F923-4174-B5D0-070FD482717B}"/>
    <cellStyle name="Normal 5 5 2 2 2 5 6" xfId="13049" xr:uid="{414A8D75-BE7B-45D4-8C3A-A99EAB138365}"/>
    <cellStyle name="Normal 5 5 2 2 2 6" xfId="2379" xr:uid="{00000000-0005-0000-0000-000038070000}"/>
    <cellStyle name="Normal 5 5 2 2 2 6 2" xfId="7506" xr:uid="{A1858BD0-3E6E-4D42-83BF-145C6C4D43DF}"/>
    <cellStyle name="Normal 5 5 2 2 2 6 2 2" xfId="17886" xr:uid="{FACD421A-A9BB-4B7F-906E-07EE7C2EF2B8}"/>
    <cellStyle name="Normal 5 5 2 2 2 6 3" xfId="10339" xr:uid="{6D389701-D329-41F9-BFEA-4C1354AC4875}"/>
    <cellStyle name="Normal 5 5 2 2 2 6 3 2" xfId="20719" xr:uid="{F1A12A08-1164-4488-A8B4-F6266E11AB30}"/>
    <cellStyle name="Normal 5 5 2 2 2 6 4" xfId="24990" xr:uid="{67298546-BF93-45C6-AFAE-B9A60F49A89F}"/>
    <cellStyle name="Normal 5 5 2 2 2 6 5" xfId="15053" xr:uid="{23599E62-A5C5-4F45-A758-20E3649CEB60}"/>
    <cellStyle name="Normal 5 5 2 2 2 7" xfId="4051" xr:uid="{EC54DFC6-9A1E-4C42-8373-D8A0D006B582}"/>
    <cellStyle name="Normal 5 5 2 2 2 7 2" xfId="8837" xr:uid="{F198D4A2-3B39-49A2-8553-811CD5569DB0}"/>
    <cellStyle name="Normal 5 5 2 2 2 7 2 2" xfId="19217" xr:uid="{695B1472-84E2-4093-ABA0-2537DF9ADA20}"/>
    <cellStyle name="Normal 5 5 2 2 2 7 3" xfId="11670" xr:uid="{358B6E7B-0337-430F-9A6B-737BE1E2DA12}"/>
    <cellStyle name="Normal 5 5 2 2 2 7 3 2" xfId="22050" xr:uid="{B5C359F9-33D3-4677-911E-4FBEB3C90639}"/>
    <cellStyle name="Normal 5 5 2 2 2 7 4" xfId="16384" xr:uid="{2F36583D-13FE-480E-AFDA-6739E674159F}"/>
    <cellStyle name="Normal 5 5 2 2 2 8" xfId="5350" xr:uid="{7A875D4A-C397-4525-BE3A-8192E68F8551}"/>
    <cellStyle name="Normal 5 5 2 2 2 8 2" xfId="14649" xr:uid="{2F2081C4-AAE6-4920-8CA4-EBB5256087C6}"/>
    <cellStyle name="Normal 5 5 2 2 2 9" xfId="7102" xr:uid="{2B3871C3-57A8-4A8B-88EE-B3736054FB29}"/>
    <cellStyle name="Normal 5 5 2 2 2 9 2" xfId="17482" xr:uid="{070D8DBB-57B4-4D3B-B9B3-AC7655AB8F30}"/>
    <cellStyle name="Normal 5 5 2 2 3" xfId="1194" xr:uid="{00000000-0005-0000-0000-000070060000}"/>
    <cellStyle name="Normal 5 5 2 2 3 2" xfId="3400" xr:uid="{00000000-0005-0000-0000-00003F070000}"/>
    <cellStyle name="Normal 5 5 2 2 3 2 2" xfId="6458" xr:uid="{5F4BDF0C-AD38-489E-945C-592418F3D60F}"/>
    <cellStyle name="Normal 5 5 2 2 3 2 2 2" xfId="27906" xr:uid="{59078814-849A-48FA-838A-3AFDDFEFD8E7}"/>
    <cellStyle name="Normal 5 5 2 2 3 2 2 3" xfId="28003" xr:uid="{28FDFF76-16BE-4E21-9F52-18072D3E868F}"/>
    <cellStyle name="Normal 5 5 2 2 3 2 2 4" xfId="16027" xr:uid="{38177F33-B1C7-46B5-A5E4-6B6D90111A41}"/>
    <cellStyle name="Normal 5 5 2 2 3 2 3" xfId="8480" xr:uid="{0542C4C6-33F3-4561-ABF9-B301DE495CC8}"/>
    <cellStyle name="Normal 5 5 2 2 3 2 3 2" xfId="28925" xr:uid="{DF4CA095-1D0A-4D01-AE9E-CD634DC17B5F}"/>
    <cellStyle name="Normal 5 5 2 2 3 2 3 3" xfId="18860" xr:uid="{37AFCBB9-FBB2-4771-AE08-1F6302956FA8}"/>
    <cellStyle name="Normal 5 5 2 2 3 2 4" xfId="11313" xr:uid="{BF39D8A6-DE77-46ED-8E7C-2A59A59A9E7E}"/>
    <cellStyle name="Normal 5 5 2 2 3 2 4 2" xfId="21693" xr:uid="{0A1F768E-1922-4983-B1A0-87585BE81350}"/>
    <cellStyle name="Normal 5 5 2 2 3 2 5" xfId="24719" xr:uid="{82D4A560-5319-4D31-AF03-8AE6CFD5F1B4}"/>
    <cellStyle name="Normal 5 5 2 2 3 2 6" xfId="13970" xr:uid="{ADBDC445-9129-45A7-9B94-818CEE590A24}"/>
    <cellStyle name="Normal 5 5 2 2 3 3" xfId="2804" xr:uid="{00000000-0005-0000-0000-000040070000}"/>
    <cellStyle name="Normal 5 5 2 2 3 3 2" xfId="6022" xr:uid="{029B14EC-CF2B-481F-91F2-B0945A0C6EF0}"/>
    <cellStyle name="Normal 5 5 2 2 3 3 2 2" xfId="26997" xr:uid="{E5486205-ECBC-4852-924A-35CB4B00C793}"/>
    <cellStyle name="Normal 5 5 2 2 3 3 2 3" xfId="15475" xr:uid="{B4C09E91-DD80-4E71-92A6-C67FE0301C28}"/>
    <cellStyle name="Normal 5 5 2 2 3 3 3" xfId="7928" xr:uid="{C889EAB7-8D62-4D1F-9E5B-398749ABC41B}"/>
    <cellStyle name="Normal 5 5 2 2 3 3 3 2" xfId="18308" xr:uid="{824B5F40-8C47-4CBC-91EB-361E40A47A1B}"/>
    <cellStyle name="Normal 5 5 2 2 3 3 4" xfId="10761" xr:uid="{3DC114F8-6FC0-4D7E-A8C4-1B9E3BA197CA}"/>
    <cellStyle name="Normal 5 5 2 2 3 3 4 2" xfId="21141" xr:uid="{6C576C60-FC58-4C63-A93E-E194261DE55E}"/>
    <cellStyle name="Normal 5 5 2 2 3 3 5" xfId="23101" xr:uid="{AEBA479B-8B2B-4998-9E1E-9D0CC7F7AB55}"/>
    <cellStyle name="Normal 5 5 2 2 3 3 6" xfId="13270" xr:uid="{E80B7A3C-79FD-4DE7-AB06-D90D9C613D3B}"/>
    <cellStyle name="Normal 5 5 2 2 3 4" xfId="4204" xr:uid="{6834EE51-D997-4526-AFF7-7674E8CD52E1}"/>
    <cellStyle name="Normal 5 5 2 2 3 4 2" xfId="8976" xr:uid="{52CD7849-99F2-4A76-BEEC-7B45BE4C8AF9}"/>
    <cellStyle name="Normal 5 5 2 2 3 4 2 2" xfId="29058" xr:uid="{B9264E2E-ADFB-412E-B317-31A678C723CF}"/>
    <cellStyle name="Normal 5 5 2 2 3 4 2 3" xfId="19356" xr:uid="{179490EC-FDCB-402B-94EF-CA95ADD2D46F}"/>
    <cellStyle name="Normal 5 5 2 2 3 4 3" xfId="11809" xr:uid="{B5398A6F-9362-45CF-AD20-330DCF6A5113}"/>
    <cellStyle name="Normal 5 5 2 2 3 4 3 2" xfId="22189" xr:uid="{E683215B-69A9-4332-9ECA-A7146EBB9B6E}"/>
    <cellStyle name="Normal 5 5 2 2 3 4 4" xfId="24702" xr:uid="{1937E98F-1082-4654-912E-0E73F0FDECC6}"/>
    <cellStyle name="Normal 5 5 2 2 3 4 5" xfId="16523" xr:uid="{5FADDBF1-E6AD-4528-9DFD-7644B9EB274D}"/>
    <cellStyle name="Normal 5 5 2 2 3 5" xfId="5351" xr:uid="{D5B7A08C-93AF-4A8B-BAA3-33FC879FD868}"/>
    <cellStyle name="Normal 5 5 2 2 3 5 2" xfId="25876" xr:uid="{FFA69AF7-DCDD-478C-8045-146B1AA29976}"/>
    <cellStyle name="Normal 5 5 2 2 3 5 3" xfId="14650" xr:uid="{10343649-8127-45A8-BAD7-61F3D08369E2}"/>
    <cellStyle name="Normal 5 5 2 2 3 6" xfId="7103" xr:uid="{D97AF51E-6842-470A-A302-FB9E180CC5C0}"/>
    <cellStyle name="Normal 5 5 2 2 3 6 2" xfId="17483" xr:uid="{26D064AD-96E7-408C-B91A-A1976D6CC141}"/>
    <cellStyle name="Normal 5 5 2 2 3 7" xfId="9936" xr:uid="{9DD9D7F5-B940-4982-9CA5-B0B35070AC85}"/>
    <cellStyle name="Normal 5 5 2 2 3 7 2" xfId="20316" xr:uid="{007E509E-1ECD-466D-BDF6-DBFFD34B46D0}"/>
    <cellStyle name="Normal 5 5 2 2 3 8" xfId="25198" xr:uid="{D07689EE-8698-490A-8B28-CDB5E7DC64F0}"/>
    <cellStyle name="Normal 5 5 2 2 3 9" xfId="12771" xr:uid="{043A9170-707A-4857-BAA4-9D3A7C21999E}"/>
    <cellStyle name="Normal 5 5 2 2 4" xfId="3401" xr:uid="{00000000-0005-0000-0000-000041070000}"/>
    <cellStyle name="Normal 5 5 2 2 4 2" xfId="4558" xr:uid="{3CF4326C-D6BE-478D-A5AB-70D5107A7187}"/>
    <cellStyle name="Normal 5 5 2 2 4 2 2" xfId="9330" xr:uid="{E4D7FA6F-D905-4DC4-9BC7-4EA3BE03A3B3}"/>
    <cellStyle name="Normal 5 5 2 2 4 2 2 2" xfId="29305" xr:uid="{F28EC19A-FBD0-4F93-B03F-F0F80AE7A4BE}"/>
    <cellStyle name="Normal 5 5 2 2 4 2 2 3" xfId="19710" xr:uid="{76CB73A2-CD86-444B-A7AF-35AC7FBC6DB6}"/>
    <cellStyle name="Normal 5 5 2 2 4 2 3" xfId="12163" xr:uid="{96400753-8A15-46A2-9112-817415644141}"/>
    <cellStyle name="Normal 5 5 2 2 4 2 3 2" xfId="22543" xr:uid="{15C8712E-B6BD-43DB-93B4-B04017EF9B83}"/>
    <cellStyle name="Normal 5 5 2 2 4 2 4" xfId="25461" xr:uid="{A66370E2-A123-4049-9C50-5E66FB73A7CC}"/>
    <cellStyle name="Normal 5 5 2 2 4 2 5" xfId="16877" xr:uid="{D0372305-A075-40F8-B8D7-65EB360A5A6E}"/>
    <cellStyle name="Normal 5 5 2 2 4 3" xfId="6459" xr:uid="{1BDBD616-9D9B-470F-BE62-BB461EBDAC3C}"/>
    <cellStyle name="Normal 5 5 2 2 4 3 2" xfId="26232" xr:uid="{3437AC94-B370-44C3-8889-2FAC6B023C10}"/>
    <cellStyle name="Normal 5 5 2 2 4 3 3" xfId="16028" xr:uid="{A6F22AD9-7E49-48EB-A5FA-DD22D02FC106}"/>
    <cellStyle name="Normal 5 5 2 2 4 4" xfId="8481" xr:uid="{E508F1DE-AC46-406E-A968-8C7B9890A961}"/>
    <cellStyle name="Normal 5 5 2 2 4 4 2" xfId="18861" xr:uid="{DB266FA3-4845-4CA2-AE74-C3C8B71D49F3}"/>
    <cellStyle name="Normal 5 5 2 2 4 5" xfId="11314" xr:uid="{770BB5C3-0630-41B4-AC16-F438244C8242}"/>
    <cellStyle name="Normal 5 5 2 2 4 5 2" xfId="21694" xr:uid="{EC9D17BB-1761-454D-A2BA-8FF176B720FD}"/>
    <cellStyle name="Normal 5 5 2 2 4 6" xfId="25539" xr:uid="{898599E5-9CB3-47E9-8971-60A8327E7668}"/>
    <cellStyle name="Normal 5 5 2 2 4 7" xfId="13971" xr:uid="{0C57B530-4AC9-424F-BCEE-5551DD13B8FB}"/>
    <cellStyle name="Normal 5 5 2 2 5" xfId="2963" xr:uid="{00000000-0005-0000-0000-000042070000}"/>
    <cellStyle name="Normal 5 5 2 2 5 2" xfId="6128" xr:uid="{A2F16BF5-A93E-40B9-8DBC-6EECDD65DC6E}"/>
    <cellStyle name="Normal 5 5 2 2 5 2 2" xfId="27128" xr:uid="{0F1740B9-5506-4D8B-BF47-9E6F97236B49}"/>
    <cellStyle name="Normal 5 5 2 2 5 2 3" xfId="28393" xr:uid="{CAD045D7-C12F-4298-87A4-D0C3120DCD7B}"/>
    <cellStyle name="Normal 5 5 2 2 5 2 4" xfId="15606" xr:uid="{A8517938-CEC1-4531-88B4-43823CE6C60C}"/>
    <cellStyle name="Normal 5 5 2 2 5 3" xfId="8059" xr:uid="{94BC6C1E-C567-4FF0-AB86-7A65091721BD}"/>
    <cellStyle name="Normal 5 5 2 2 5 3 2" xfId="28375" xr:uid="{3A49D794-A173-4EFD-83E0-CE1E571F5A7B}"/>
    <cellStyle name="Normal 5 5 2 2 5 3 3" xfId="18439" xr:uid="{BCB46D85-B729-4F78-AEDD-ADF9162296B5}"/>
    <cellStyle name="Normal 5 5 2 2 5 4" xfId="10892" xr:uid="{A581CCAB-C95C-4C85-8035-5199D9553ABA}"/>
    <cellStyle name="Normal 5 5 2 2 5 4 2" xfId="21272" xr:uid="{6D12C64E-5F7B-47D3-AF52-9C6EE78B4D4F}"/>
    <cellStyle name="Normal 5 5 2 2 5 5" xfId="25570" xr:uid="{58D85909-3552-4170-B731-750D31FA0AB3}"/>
    <cellStyle name="Normal 5 5 2 2 5 6" xfId="13469" xr:uid="{E4338547-CC90-4D03-819C-605347135C7D}"/>
    <cellStyle name="Normal 5 5 2 2 6" xfId="2558" xr:uid="{00000000-0005-0000-0000-000043070000}"/>
    <cellStyle name="Normal 5 5 2 2 6 2" xfId="5828" xr:uid="{43281724-D4D4-4764-81AA-98673E3322C3}"/>
    <cellStyle name="Normal 5 5 2 2 6 2 2" xfId="26724" xr:uid="{037DAB8A-A842-4E5A-AC02-442EAB320EA5}"/>
    <cellStyle name="Normal 5 5 2 2 6 2 3" xfId="15230" xr:uid="{05099115-2671-4B30-83DA-8E993BD66C2A}"/>
    <cellStyle name="Normal 5 5 2 2 6 3" xfId="7683" xr:uid="{43F33238-6FFD-46D7-B783-DE99BEC24EC2}"/>
    <cellStyle name="Normal 5 5 2 2 6 3 2" xfId="18063" xr:uid="{376E7D56-6148-425B-B483-814B2A8D37CD}"/>
    <cellStyle name="Normal 5 5 2 2 6 4" xfId="10516" xr:uid="{DC3FE7B2-5804-462E-8778-5DF87623DF50}"/>
    <cellStyle name="Normal 5 5 2 2 6 4 2" xfId="20896" xr:uid="{CE690DC8-0FFC-4375-BF91-2DBCE44D3D30}"/>
    <cellStyle name="Normal 5 5 2 2 6 5" xfId="25473" xr:uid="{6E000032-F3D2-476D-804F-CBF5DEE81C48}"/>
    <cellStyle name="Normal 5 5 2 2 6 6" xfId="12946" xr:uid="{13182B47-0B63-49C6-BEF4-076BB4AB75D6}"/>
    <cellStyle name="Normal 5 5 2 2 7" xfId="2252" xr:uid="{00000000-0005-0000-0000-000037070000}"/>
    <cellStyle name="Normal 5 5 2 2 7 2" xfId="7379" xr:uid="{F8DEDDF5-4CEE-44B7-B924-98AEC26CB4E5}"/>
    <cellStyle name="Normal 5 5 2 2 7 2 2" xfId="17759" xr:uid="{337FD57F-5CE4-4D3C-B6A0-7F7572727214}"/>
    <cellStyle name="Normal 5 5 2 2 7 3" xfId="10212" xr:uid="{D8870ABD-E42D-45A4-82BD-D189C9EEA9FB}"/>
    <cellStyle name="Normal 5 5 2 2 7 3 2" xfId="20592" xr:uid="{11F17349-93D9-410C-9CDA-D0F712E1D062}"/>
    <cellStyle name="Normal 5 5 2 2 7 4" xfId="24674" xr:uid="{24398855-A23C-4216-A2AF-3DDF48A6DB9E}"/>
    <cellStyle name="Normal 5 5 2 2 7 5" xfId="14926" xr:uid="{ED22AC1C-E455-4E46-AC67-7F3F9C5E91CD}"/>
    <cellStyle name="Normal 5 5 2 2 8" xfId="4021" xr:uid="{B1921A58-8808-4F6C-B5BC-E2AC5A4EE5C5}"/>
    <cellStyle name="Normal 5 5 2 2 8 2" xfId="8824" xr:uid="{355ADFE8-D0B3-41F3-AA5B-6C8A7E98C54C}"/>
    <cellStyle name="Normal 5 5 2 2 8 2 2" xfId="19204" xr:uid="{0F339977-E116-46A0-B68E-677107876C12}"/>
    <cellStyle name="Normal 5 5 2 2 8 3" xfId="11657" xr:uid="{23C04812-C2E2-464A-B0E6-ABB95E3448B6}"/>
    <cellStyle name="Normal 5 5 2 2 8 3 2" xfId="22037" xr:uid="{10A5FB37-77EA-4271-8EA8-51E9FEFCE395}"/>
    <cellStyle name="Normal 5 5 2 2 8 4" xfId="16371" xr:uid="{9EE5A92E-77EA-4544-A2CD-1A6188350FBB}"/>
    <cellStyle name="Normal 5 5 2 2 9" xfId="5349" xr:uid="{141EAECA-CA83-4339-AB67-783AC0F0C1AB}"/>
    <cellStyle name="Normal 5 5 2 2 9 2" xfId="14648"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60" xr:uid="{0E94E64F-DA8E-462B-A0AD-213059A35888}"/>
    <cellStyle name="Normal 5 5 2 3 2 2 2 2" xfId="27812" xr:uid="{53E02BFC-75AA-4874-A785-DB6306329D5B}"/>
    <cellStyle name="Normal 5 5 2 3 2 2 2 3" xfId="16029" xr:uid="{8DB3C3CA-6250-4251-8F5A-54DD04A575F8}"/>
    <cellStyle name="Normal 5 5 2 3 2 2 3" xfId="8482" xr:uid="{F60E9374-60EB-4CD0-BF3D-25BF61510848}"/>
    <cellStyle name="Normal 5 5 2 3 2 2 3 2" xfId="18862" xr:uid="{12B7C18D-4BB4-4A77-93A6-DB76E0496879}"/>
    <cellStyle name="Normal 5 5 2 3 2 2 4" xfId="11315" xr:uid="{F90D3A1A-CBE1-4691-BC16-C28722459F61}"/>
    <cellStyle name="Normal 5 5 2 3 2 2 4 2" xfId="21695" xr:uid="{CC58664D-2D50-455B-9893-3E24DFED6269}"/>
    <cellStyle name="Normal 5 5 2 3 2 2 5" xfId="23962" xr:uid="{6D2038FD-35E5-4C41-A8E3-88C4481B43AC}"/>
    <cellStyle name="Normal 5 5 2 3 2 2 6" xfId="13972" xr:uid="{F06C5421-9381-4EEA-BC1A-D91B49485E42}"/>
    <cellStyle name="Normal 5 5 2 3 2 3" xfId="4356" xr:uid="{DF391442-0F86-42A3-BB5A-C56DACB37174}"/>
    <cellStyle name="Normal 5 5 2 3 2 3 2" xfId="9128" xr:uid="{D6344311-8138-43CA-AF7B-5CBA192FF44C}"/>
    <cellStyle name="Normal 5 5 2 3 2 3 2 2" xfId="29171" xr:uid="{2A790C22-85A1-4413-87B7-1EF889C4D3DC}"/>
    <cellStyle name="Normal 5 5 2 3 2 3 2 3" xfId="19508" xr:uid="{67C25286-98AC-4787-826E-039D9F25AB1C}"/>
    <cellStyle name="Normal 5 5 2 3 2 3 3" xfId="11961" xr:uid="{DB176056-A70E-41F8-9C12-028E41C4528D}"/>
    <cellStyle name="Normal 5 5 2 3 2 3 3 2" xfId="22341" xr:uid="{D59AE9D9-970B-4E2C-87BC-E787ED0735CE}"/>
    <cellStyle name="Normal 5 5 2 3 2 3 4" xfId="24930" xr:uid="{4E06B9E5-64E3-4A8E-B09E-E067E712619F}"/>
    <cellStyle name="Normal 5 5 2 3 2 3 5" xfId="16675" xr:uid="{2B9A8F69-1ECA-41E3-BD61-796B23773C23}"/>
    <cellStyle name="Normal 5 5 2 3 2 4" xfId="6024" xr:uid="{FE446DA6-D06C-4DDB-A70B-A660F8B35E99}"/>
    <cellStyle name="Normal 5 5 2 3 2 4 2" xfId="28539" xr:uid="{4ADA7BED-3595-4230-9E32-77C96B340840}"/>
    <cellStyle name="Normal 5 5 2 3 2 4 3" xfId="15477" xr:uid="{922D9B3A-8BA9-4F2D-B188-27D4F991D461}"/>
    <cellStyle name="Normal 5 5 2 3 2 5" xfId="7930" xr:uid="{4A30BBEF-0CAE-4BE1-98FA-ED028CD2610C}"/>
    <cellStyle name="Normal 5 5 2 3 2 5 2" xfId="18310" xr:uid="{AD1F875A-F420-4F90-A14F-908D448EE071}"/>
    <cellStyle name="Normal 5 5 2 3 2 6" xfId="10763" xr:uid="{F29C2DCF-40EE-4411-B19B-1BF0F5270DDF}"/>
    <cellStyle name="Normal 5 5 2 3 2 6 2" xfId="21143" xr:uid="{E0EA8BB4-920A-485C-A97A-6971A878D407}"/>
    <cellStyle name="Normal 5 5 2 3 2 7" xfId="24710" xr:uid="{68A8C8ED-B556-4A33-8A4B-3798DE25C52A}"/>
    <cellStyle name="Normal 5 5 2 3 2 8" xfId="13272"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1" xr:uid="{532AA147-2732-466A-8BDC-3D39498BB9FC}"/>
    <cellStyle name="Normal 5 5 2 3 4 2 2 2" xfId="29306" xr:uid="{F2A23D7E-53B9-4A98-9A05-7D8C70CCEDE6}"/>
    <cellStyle name="Normal 5 5 2 3 4 2 2 3" xfId="19711" xr:uid="{7214BEDC-84AD-4F43-8C13-765C856447D5}"/>
    <cellStyle name="Normal 5 5 2 3 4 2 3" xfId="12164" xr:uid="{3C137FF7-E0D9-4A21-9156-761BE2A53BA8}"/>
    <cellStyle name="Normal 5 5 2 3 4 2 3 2" xfId="22544" xr:uid="{EAD0D8A6-6B3F-42CE-9BE8-939A31D1EF32}"/>
    <cellStyle name="Normal 5 5 2 3 4 2 4" xfId="24286" xr:uid="{3CFF6EAA-EDB0-499A-9796-7F66AB3210EC}"/>
    <cellStyle name="Normal 5 5 2 3 4 2 5" xfId="16878" xr:uid="{2D32F98B-B02E-4001-9DE0-3512A9204993}"/>
    <cellStyle name="Normal 5 5 2 3 4 3" xfId="6461" xr:uid="{2FB364DC-9F63-4378-A765-FFE26852EFA1}"/>
    <cellStyle name="Normal 5 5 2 3 4 3 2" xfId="28506" xr:uid="{E46FEC19-25A8-41D1-9E9E-F837B82D817F}"/>
    <cellStyle name="Normal 5 5 2 3 4 3 3" xfId="16030" xr:uid="{6B1741DC-DD47-4366-A77A-6C91FB96F7E8}"/>
    <cellStyle name="Normal 5 5 2 3 4 4" xfId="8483" xr:uid="{26F589C5-8AA2-46F8-8D30-0C3957415999}"/>
    <cellStyle name="Normal 5 5 2 3 4 4 2" xfId="18863" xr:uid="{C2F0E494-D165-447D-9C73-A07C3E213218}"/>
    <cellStyle name="Normal 5 5 2 3 4 5" xfId="11316" xr:uid="{F1100F0A-5524-485F-97EF-198837DD2B12}"/>
    <cellStyle name="Normal 5 5 2 3 4 5 2" xfId="21696" xr:uid="{C2512AFB-C13F-4200-BFD6-460666FE85D9}"/>
    <cellStyle name="Normal 5 5 2 3 4 6" xfId="25459" xr:uid="{39A89928-82E4-42AA-AACE-414D949F0D52}"/>
    <cellStyle name="Normal 5 5 2 3 4 7" xfId="13973" xr:uid="{B931D6F4-09D9-4878-AA4E-83C74FEEC357}"/>
    <cellStyle name="Normal 5 5 2 3 5" xfId="2601" xr:uid="{00000000-0005-0000-0000-000049070000}"/>
    <cellStyle name="Normal 5 5 2 3 5 2" xfId="5866" xr:uid="{8CA84A59-3D12-4140-B704-810F7F8BB9B5}"/>
    <cellStyle name="Normal 5 5 2 3 5 2 2" xfId="27677" xr:uid="{B34AA183-AF95-4421-BD12-6CA45FD1F7EC}"/>
    <cellStyle name="Normal 5 5 2 3 5 2 3" xfId="15273" xr:uid="{8D3D921D-3627-4DBB-8190-3285C2924F5C}"/>
    <cellStyle name="Normal 5 5 2 3 5 3" xfId="7726" xr:uid="{3683B3FC-E6CD-4740-9AA9-5A4F8BE774F9}"/>
    <cellStyle name="Normal 5 5 2 3 5 3 2" xfId="18106" xr:uid="{E734DFCF-DE69-49E3-B3CB-38185BB03C8F}"/>
    <cellStyle name="Normal 5 5 2 3 5 4" xfId="10559" xr:uid="{1C724209-78D5-484E-A28F-699333AF832B}"/>
    <cellStyle name="Normal 5 5 2 3 5 4 2" xfId="20939" xr:uid="{7E771965-5606-45B5-B080-F4AC3DA3A46B}"/>
    <cellStyle name="Normal 5 5 2 3 5 5" xfId="22950" xr:uid="{05A09500-D41E-4758-B579-BAC8258145FF}"/>
    <cellStyle name="Normal 5 5 2 3 5 6" xfId="12989" xr:uid="{2B788BB1-C6D6-4797-9F95-7985B9F54858}"/>
    <cellStyle name="Normal 5 5 2 3 6" xfId="29679" xr:uid="{97CDD6DB-E3BD-4C8B-B733-D86227385425}"/>
    <cellStyle name="Normal 5 5 2 4" xfId="1196" xr:uid="{00000000-0005-0000-0000-000072060000}"/>
    <cellStyle name="Normal 5 5 2 4 10" xfId="12614" xr:uid="{AED3A222-BE3F-43A8-A2CD-B3B6A7D3D31F}"/>
    <cellStyle name="Normal 5 5 2 4 2" xfId="2422" xr:uid="{00000000-0005-0000-0000-00004B070000}"/>
    <cellStyle name="Normal 5 5 2 4 2 2" xfId="2964" xr:uid="{00000000-0005-0000-0000-00004C070000}"/>
    <cellStyle name="Normal 5 5 2 4 2 2 2" xfId="6129" xr:uid="{B3F3E835-BA36-4B91-ACB6-07FE4F08BDFA}"/>
    <cellStyle name="Normal 5 5 2 4 2 2 2 2" xfId="28454" xr:uid="{9415BD04-6CBF-4AD5-925A-00197043B54D}"/>
    <cellStyle name="Normal 5 5 2 4 2 2 2 3" xfId="15607" xr:uid="{F82E2E44-F54D-4AE3-8704-A3D143665C0F}"/>
    <cellStyle name="Normal 5 5 2 4 2 2 3" xfId="8060" xr:uid="{D09C5622-EC48-4741-84A2-E66803103994}"/>
    <cellStyle name="Normal 5 5 2 4 2 2 3 2" xfId="18440" xr:uid="{376970FA-94EC-46ED-8FD2-69263C98A43F}"/>
    <cellStyle name="Normal 5 5 2 4 2 2 4" xfId="10893" xr:uid="{3E796100-E2F8-4174-82A4-99B0D96B7952}"/>
    <cellStyle name="Normal 5 5 2 4 2 2 4 2" xfId="21273" xr:uid="{0570EA1B-E07A-4F0D-A53F-E28CC566A038}"/>
    <cellStyle name="Normal 5 5 2 4 2 2 5" xfId="24657" xr:uid="{4DB03E19-2133-4F4A-8F72-10283576C025}"/>
    <cellStyle name="Normal 5 5 2 4 2 2 6" xfId="13470" xr:uid="{67250B66-8465-45F2-98BA-878749E54BD2}"/>
    <cellStyle name="Normal 5 5 2 4 2 3" xfId="5722" xr:uid="{44EF2934-2F80-47C0-9F33-1624D1649667}"/>
    <cellStyle name="Normal 5 5 2 4 2 3 2" xfId="27461" xr:uid="{7C929BAF-0485-40A0-AAFD-610B3F638FC8}"/>
    <cellStyle name="Normal 5 5 2 4 2 3 3" xfId="27182" xr:uid="{43ACC9D2-DA91-4B56-A4FB-F4488E58E4D4}"/>
    <cellStyle name="Normal 5 5 2 4 2 3 4" xfId="15096" xr:uid="{DA1AFAD7-ED03-45FD-82C0-FA804A0F63C8}"/>
    <cellStyle name="Normal 5 5 2 4 2 4" xfId="7549" xr:uid="{C5938237-BB39-457E-B136-B74CE64AC8EE}"/>
    <cellStyle name="Normal 5 5 2 4 2 4 2" xfId="28243" xr:uid="{C3A8557A-288D-40CB-8222-F57CCE20C34D}"/>
    <cellStyle name="Normal 5 5 2 4 2 4 3" xfId="17929" xr:uid="{065ED13D-6CFC-495C-AE7E-FE30859530A2}"/>
    <cellStyle name="Normal 5 5 2 4 2 5" xfId="10382" xr:uid="{9FC2122C-CA08-4247-8CD6-E1A221A8F818}"/>
    <cellStyle name="Normal 5 5 2 4 2 5 2" xfId="20762" xr:uid="{69806764-73CF-4D07-A782-39DD33E4AE43}"/>
    <cellStyle name="Normal 5 5 2 4 2 6" xfId="23771" xr:uid="{62729883-A282-4377-BD03-E0865EC4662F}"/>
    <cellStyle name="Normal 5 5 2 4 2 7" xfId="12772" xr:uid="{2A5C010A-51B8-4FC5-BC6F-64208D94E644}"/>
    <cellStyle name="Normal 5 5 2 4 3" xfId="2808" xr:uid="{00000000-0005-0000-0000-00004D070000}"/>
    <cellStyle name="Normal 5 5 2 4 3 2" xfId="6025" xr:uid="{FBE50FBE-3A2C-4A7D-88F9-5A6E0D77A724}"/>
    <cellStyle name="Normal 5 5 2 4 3 2 2" xfId="27870" xr:uid="{32C14809-69F7-4F3A-93CD-41800AE5CD54}"/>
    <cellStyle name="Normal 5 5 2 4 3 2 3" xfId="15478" xr:uid="{4C6DCDF4-F18D-4F3F-9976-324B24CBB7F6}"/>
    <cellStyle name="Normal 5 5 2 4 3 3" xfId="7931" xr:uid="{DB16F39B-ABC6-4E92-B34F-D70FA568089F}"/>
    <cellStyle name="Normal 5 5 2 4 3 3 2" xfId="18311" xr:uid="{BE68AA58-EBE5-4C97-936D-B092D26CD059}"/>
    <cellStyle name="Normal 5 5 2 4 3 4" xfId="10764" xr:uid="{FDB41842-2E59-4D59-99C5-80FBBF7FF983}"/>
    <cellStyle name="Normal 5 5 2 4 3 4 2" xfId="21144" xr:uid="{D18DB3D3-5D22-405E-93D5-0F4D155FF206}"/>
    <cellStyle name="Normal 5 5 2 4 3 5" xfId="25478" xr:uid="{83EE6245-E592-4831-9006-F21D196F58CC}"/>
    <cellStyle name="Normal 5 5 2 4 3 6" xfId="13273" xr:uid="{E5A40150-443A-4202-A762-0D460E5016B9}"/>
    <cellStyle name="Normal 5 5 2 4 4" xfId="2380" xr:uid="{00000000-0005-0000-0000-00004A070000}"/>
    <cellStyle name="Normal 5 5 2 4 4 2" xfId="7507" xr:uid="{FFDDCE91-1D08-43C2-934F-A882706053FB}"/>
    <cellStyle name="Normal 5 5 2 4 4 2 2" xfId="28634" xr:uid="{24930D2C-219D-4311-B392-9B6E8F098307}"/>
    <cellStyle name="Normal 5 5 2 4 4 2 3" xfId="17887" xr:uid="{8622FF66-B01B-4F1A-8F89-95BC46CC0386}"/>
    <cellStyle name="Normal 5 5 2 4 4 3" xfId="10340" xr:uid="{E90C3D35-6568-44B0-9985-3528F324CF10}"/>
    <cellStyle name="Normal 5 5 2 4 4 3 2" xfId="20720" xr:uid="{6F5A0F75-87B6-4F68-9D74-C2F4475F3C38}"/>
    <cellStyle name="Normal 5 5 2 4 4 4" xfId="23954" xr:uid="{B2D872B9-4242-48A8-8273-1F20FEDEB6E7}"/>
    <cellStyle name="Normal 5 5 2 4 4 5" xfId="15054" xr:uid="{138935BD-B8EE-4D60-B335-9F500E2C10C4}"/>
    <cellStyle name="Normal 5 5 2 4 5" xfId="4023" xr:uid="{671DDBE0-1E03-455F-BE11-51E48C0C8972}"/>
    <cellStyle name="Normal 5 5 2 4 5 2" xfId="8825" xr:uid="{B81C1E26-8004-4416-B432-D718C45A0979}"/>
    <cellStyle name="Normal 5 5 2 4 5 2 2" xfId="19205" xr:uid="{C70BC956-E42F-454D-B624-C6FCD21A8531}"/>
    <cellStyle name="Normal 5 5 2 4 5 3" xfId="11658" xr:uid="{2624B5EC-A761-408F-9526-438B9BA344BD}"/>
    <cellStyle name="Normal 5 5 2 4 5 3 2" xfId="22038" xr:uid="{BF0A99E9-F76A-41FC-8250-C321BA06386B}"/>
    <cellStyle name="Normal 5 5 2 4 5 4" xfId="25971" xr:uid="{7544DCCB-3EAA-45FC-BCB7-130CCA7CAECC}"/>
    <cellStyle name="Normal 5 5 2 4 5 5" xfId="16372" xr:uid="{8A667B9E-E4F8-443E-9D44-380166ACEB80}"/>
    <cellStyle name="Normal 5 5 2 4 6" xfId="5352" xr:uid="{A82351A2-39FF-417B-B3B0-9483C0F67AB8}"/>
    <cellStyle name="Normal 5 5 2 4 6 2" xfId="14651" xr:uid="{95FF415D-37D2-45D4-BF99-3FC362DD4F5C}"/>
    <cellStyle name="Normal 5 5 2 4 7" xfId="7104" xr:uid="{244CAE16-D26C-4590-AB54-46B9FAFCFA5B}"/>
    <cellStyle name="Normal 5 5 2 4 7 2" xfId="17484" xr:uid="{82989ACA-8AA6-404C-AD12-B4FA8B9BEFFF}"/>
    <cellStyle name="Normal 5 5 2 4 8" xfId="9937" xr:uid="{6EB0AB2B-3B8C-4C8A-B176-4EECBEBDD1DB}"/>
    <cellStyle name="Normal 5 5 2 4 8 2" xfId="20317" xr:uid="{FF0B0700-2C81-48D2-B3E7-97DDEB03F8F1}"/>
    <cellStyle name="Normal 5 5 2 4 9" xfId="22959" xr:uid="{C2B43556-5293-486B-81DB-B96B19651364}"/>
    <cellStyle name="Normal 5 5 2 5" xfId="1197" xr:uid="{00000000-0005-0000-0000-000073060000}"/>
    <cellStyle name="Normal 5 5 2 5 2" xfId="1198" xr:uid="{00000000-0005-0000-0000-000074060000}"/>
    <cellStyle name="Normal 5 5 2 5 2 2" xfId="7105" xr:uid="{97E7EDD7-21E0-4126-95E3-3D5BD3FF3425}"/>
    <cellStyle name="Normal 5 5 2 5 2 2 2" xfId="28449" xr:uid="{9C440D20-8335-4D3E-88FB-87C4C2F61B76}"/>
    <cellStyle name="Normal 5 5 2 5 2 2 3" xfId="28663" xr:uid="{5E38FB1F-1E9F-4190-8FC2-B039CB915A94}"/>
    <cellStyle name="Normal 5 5 2 5 2 2 4" xfId="17485" xr:uid="{937FDCC8-F30E-4761-A048-6556407477F4}"/>
    <cellStyle name="Normal 5 5 2 5 2 3" xfId="9938" xr:uid="{9CA1C17F-3392-45DB-B2DA-0490BDC17265}"/>
    <cellStyle name="Normal 5 5 2 5 2 3 2" xfId="29433" xr:uid="{E3E74FB9-EC5A-437C-8C55-0A8160E9C3AE}"/>
    <cellStyle name="Normal 5 5 2 5 2 3 3" xfId="20318" xr:uid="{B4EABE79-2C23-4200-92C3-772C5DD0F6FE}"/>
    <cellStyle name="Normal 5 5 2 5 2 4" xfId="23354" xr:uid="{EDD01117-1EC6-4A4C-8E8E-423BA0D6A18F}"/>
    <cellStyle name="Normal 5 5 2 5 2 5" xfId="14652" xr:uid="{4D88578B-E63F-48DA-ABF5-4353C5517A4B}"/>
    <cellStyle name="Normal 5 5 2 5 3" xfId="25917" xr:uid="{03506BAC-CF3B-4C18-AC04-9342DA125D85}"/>
    <cellStyle name="Normal 5 5 2 5 4" xfId="26440" xr:uid="{4E93CD67-1F3F-481C-A7B7-34C0833E5964}"/>
    <cellStyle name="Normal 5 5 2 6" xfId="1199" xr:uid="{00000000-0005-0000-0000-000075060000}"/>
    <cellStyle name="Normal 5 5 2 6 2" xfId="4560" xr:uid="{8276A7AA-FCB1-47CA-A2FC-9B2BCF877972}"/>
    <cellStyle name="Normal 5 5 2 6 2 2" xfId="9332" xr:uid="{26B080D8-BD5E-4EB4-B4AD-CA46C053269B}"/>
    <cellStyle name="Normal 5 5 2 6 2 2 2" xfId="29307" xr:uid="{89DA6ECB-CA1B-4528-A6EE-61F83A43E277}"/>
    <cellStyle name="Normal 5 5 2 6 2 2 3" xfId="19712" xr:uid="{E48EA0F4-AEE7-47B7-B745-03148457C410}"/>
    <cellStyle name="Normal 5 5 2 6 2 3" xfId="12165" xr:uid="{B02950FD-D99E-4032-8B6D-C1E52231EBBE}"/>
    <cellStyle name="Normal 5 5 2 6 2 3 2" xfId="22545" xr:uid="{D95FF548-C712-4EDA-87D3-4349A22F88AE}"/>
    <cellStyle name="Normal 5 5 2 6 2 4" xfId="25714" xr:uid="{84929477-A5FB-4928-8C8D-294C583229ED}"/>
    <cellStyle name="Normal 5 5 2 6 2 5" xfId="16879" xr:uid="{C6F78005-0801-42E2-8376-0D908C22C004}"/>
    <cellStyle name="Normal 5 5 2 6 3" xfId="5353" xr:uid="{48A05F60-D4F2-4B83-B613-2CBC6165E5E1}"/>
    <cellStyle name="Normal 5 5 2 6 3 2" xfId="24891" xr:uid="{0D175454-90D3-4CCA-9686-E97CDB9F5A71}"/>
    <cellStyle name="Normal 5 5 2 6 3 3" xfId="26259" xr:uid="{4269AF45-0528-4BA6-927E-86318ACA96EF}"/>
    <cellStyle name="Normal 5 5 2 6 3 4" xfId="14653" xr:uid="{156AF628-997C-400E-9E3F-57A7B7BF5540}"/>
    <cellStyle name="Normal 5 5 2 6 4" xfId="7106" xr:uid="{0E8AAE1D-A365-43C3-B203-FC032C2FE87E}"/>
    <cellStyle name="Normal 5 5 2 6 4 2" xfId="23399" xr:uid="{E108A015-D190-4F73-A0FD-23706EB998F0}"/>
    <cellStyle name="Normal 5 5 2 6 4 3" xfId="26895" xr:uid="{8EC1E2B5-2905-4409-94C2-CBDDCF0CA440}"/>
    <cellStyle name="Normal 5 5 2 6 4 4" xfId="17486" xr:uid="{3CE4B350-E43D-4D98-B40C-ECB2F93E90D8}"/>
    <cellStyle name="Normal 5 5 2 6 5" xfId="9939" xr:uid="{F113A67F-F1DD-404B-B548-F58CC9F81B59}"/>
    <cellStyle name="Normal 5 5 2 6 5 2" xfId="29434" xr:uid="{2FBE9848-5F1D-494C-84D3-0A9E19001BDA}"/>
    <cellStyle name="Normal 5 5 2 6 5 3" xfId="20319" xr:uid="{1CA482B6-D8C4-4700-A7A8-C4E1FC788323}"/>
    <cellStyle name="Normal 5 5 2 6 6" xfId="24375" xr:uid="{807D5AF4-B7E8-4DCD-8E55-EFD02053F92B}"/>
    <cellStyle name="Normal 5 5 2 6 7" xfId="13974" xr:uid="{F0460784-2F26-41EE-A4DE-BBD8C6CFE42B}"/>
    <cellStyle name="Normal 5 5 2 7" xfId="1200" xr:uid="{00000000-0005-0000-0000-000076060000}"/>
    <cellStyle name="Normal 5 5 2 7 2" xfId="2498" xr:uid="{00000000-0005-0000-0000-000050070000}"/>
    <cellStyle name="Normal 5 5 2 7 2 2" xfId="7623" xr:uid="{F6DD768C-D942-44DD-8091-01DABA0D6258}"/>
    <cellStyle name="Normal 5 5 2 7 2 2 2" xfId="18003" xr:uid="{90D7B603-8C02-4E3A-BF09-F12C3E8CF518}"/>
    <cellStyle name="Normal 5 5 2 7 2 3" xfId="10456" xr:uid="{5235CB24-28B3-40B9-ABD0-15133B835454}"/>
    <cellStyle name="Normal 5 5 2 7 2 3 2" xfId="20836" xr:uid="{5E4DF5BD-93A5-4C49-8A6F-7A526D59B968}"/>
    <cellStyle name="Normal 5 5 2 7 2 4" xfId="26900" xr:uid="{DD12FBF8-136E-4165-B3E5-887D9666185B}"/>
    <cellStyle name="Normal 5 5 2 7 2 5" xfId="15170" xr:uid="{DA4640D9-0BBA-4F23-83D5-D34CF3C3C93A}"/>
    <cellStyle name="Normal 5 5 2 7 3" xfId="2044" xr:uid="{00000000-0005-0000-0000-000076060000}"/>
    <cellStyle name="Normal 5 5 2 7 4" xfId="5354" xr:uid="{F5340E53-A44D-4D2F-8268-301B091803A6}"/>
    <cellStyle name="Normal 5 5 2 7 4 2" xfId="29745" xr:uid="{292C7506-2051-4783-9A25-16674A0F4704}"/>
    <cellStyle name="Normal 5 5 2 7 5" xfId="23654" xr:uid="{93B7D103-7087-4DB4-9D26-26B54F67F15C}"/>
    <cellStyle name="Normal 5 5 2 7 6" xfId="12886" xr:uid="{8BDE6A8E-2D51-4457-B797-A8744BEBBFE7}"/>
    <cellStyle name="Normal 5 5 2 8" xfId="2192" xr:uid="{00000000-0005-0000-0000-000036070000}"/>
    <cellStyle name="Normal 5 5 2 8 2" xfId="7319" xr:uid="{0B26B70C-4DCF-4138-82A2-9510C55056CD}"/>
    <cellStyle name="Normal 5 5 2 8 2 2" xfId="27814" xr:uid="{E268D4D9-8759-4BBE-813E-EC462AB9B798}"/>
    <cellStyle name="Normal 5 5 2 8 2 3" xfId="17699" xr:uid="{E00D0AF2-A52D-4FA2-B48A-62B32F6E3F31}"/>
    <cellStyle name="Normal 5 5 2 8 3" xfId="10152" xr:uid="{A8CF45FA-E702-4ABE-96E7-CB68EABB0CE0}"/>
    <cellStyle name="Normal 5 5 2 8 3 2" xfId="20532" xr:uid="{7CF810AE-1252-45AF-9684-D485DE33027F}"/>
    <cellStyle name="Normal 5 5 2 8 4" xfId="22658" xr:uid="{DE67F111-557B-4B89-AD5E-298F50D38034}"/>
    <cellStyle name="Normal 5 5 2 8 5" xfId="14866" xr:uid="{127FABBD-2796-4667-BEAC-DB9CE5AFA8A4}"/>
    <cellStyle name="Normal 5 5 2 9" xfId="23845" xr:uid="{40AEA223-EE62-4E81-96A5-CE8A1908C6D7}"/>
    <cellStyle name="Normal 5 5 2 9 2" xfId="27745" xr:uid="{33B68088-4913-4D7D-813C-D3BC979A5584}"/>
    <cellStyle name="Normal 5 5 20" xfId="12401" xr:uid="{920A1E59-9943-4B33-9F4E-A937B5EE0288}"/>
    <cellStyle name="Normal 5 5 21" xfId="29834" xr:uid="{B3E1E0EF-7306-41CF-9823-2647A17B861C}"/>
    <cellStyle name="Normal 5 5 21 2" xfId="31502" xr:uid="{4413B3F3-F116-425E-B3FC-2126AAE6FA06}"/>
    <cellStyle name="Normal 5 5 22" xfId="29979" xr:uid="{D67E6B79-0BB9-41EF-9496-F362FC77F6A8}"/>
    <cellStyle name="Normal 5 5 23" xfId="30142" xr:uid="{E141DD7A-B371-4E36-AC36-3D3BBD6F49D4}"/>
    <cellStyle name="Normal 5 5 3" xfId="1201" xr:uid="{00000000-0005-0000-0000-000077060000}"/>
    <cellStyle name="Normal 5 5 3 10" xfId="5355" xr:uid="{456F42B0-FDC7-4AC1-BF57-5FBB34825683}"/>
    <cellStyle name="Normal 5 5 3 10 2" xfId="14654" xr:uid="{441A91CA-3B39-4BA2-AA58-911CFE58C0A5}"/>
    <cellStyle name="Normal 5 5 3 11" xfId="7107" xr:uid="{EF7E2884-25DF-4A8A-A804-658FBB21938B}"/>
    <cellStyle name="Normal 5 5 3 11 2" xfId="17487" xr:uid="{F824BE7B-647E-4157-8A69-ED1C21686BC8}"/>
    <cellStyle name="Normal 5 5 3 12" xfId="9940" xr:uid="{B34500C8-B836-41E2-AD32-424C131619F8}"/>
    <cellStyle name="Normal 5 5 3 12 2" xfId="20320" xr:uid="{733F732C-4E98-48F5-B6C2-9689D3022AB3}"/>
    <cellStyle name="Normal 5 5 3 13" xfId="22725" xr:uid="{89692063-D300-45F6-B4DC-8E88388DEB01}"/>
    <cellStyle name="Normal 5 5 3 14" xfId="12461" xr:uid="{562B8F56-0E4A-4E6C-8539-89AD4E39A53D}"/>
    <cellStyle name="Normal 5 5 3 2" xfId="1202" xr:uid="{00000000-0005-0000-0000-000078060000}"/>
    <cellStyle name="Normal 5 5 3 2 10" xfId="9941" xr:uid="{DE90DB23-472F-4DC9-A5D2-E5919C07C289}"/>
    <cellStyle name="Normal 5 5 3 2 10 2" xfId="20321" xr:uid="{C4791485-6491-4A49-966F-A1C9A5D60886}"/>
    <cellStyle name="Normal 5 5 3 2 11" xfId="25057" xr:uid="{9A9F5825-F7A1-40C8-884A-0810AB39EC49}"/>
    <cellStyle name="Normal 5 5 3 2 12" xfId="12615" xr:uid="{7B3EAB81-9AA6-45ED-BF74-895E9A45F7DD}"/>
    <cellStyle name="Normal 5 5 3 2 2" xfId="1203" xr:uid="{00000000-0005-0000-0000-000079060000}"/>
    <cellStyle name="Normal 5 5 3 2 2 2" xfId="3405" xr:uid="{00000000-0005-0000-0000-000054070000}"/>
    <cellStyle name="Normal 5 5 3 2 2 2 2" xfId="6463" xr:uid="{E7480105-5EAA-4C05-A2ED-3E56FF7B07CA}"/>
    <cellStyle name="Normal 5 5 3 2 2 2 2 2" xfId="23388" xr:uid="{6579C5EA-03C2-4905-B2BA-7833C0650A2B}"/>
    <cellStyle name="Normal 5 5 3 2 2 2 2 3" xfId="26319" xr:uid="{37963100-8C4D-410D-B498-49A715F12F1D}"/>
    <cellStyle name="Normal 5 5 3 2 2 2 2 4" xfId="16032" xr:uid="{FC7CE297-E9C4-4E8A-B384-05A6F590E174}"/>
    <cellStyle name="Normal 5 5 3 2 2 2 3" xfId="8485" xr:uid="{9AF4C769-BD12-40D0-B2E5-0DC6FE7BE2AF}"/>
    <cellStyle name="Normal 5 5 3 2 2 2 3 2" xfId="28926" xr:uid="{ACC4B4DE-6F13-48E4-A7C2-ECE1897621B6}"/>
    <cellStyle name="Normal 5 5 3 2 2 2 3 3" xfId="18865" xr:uid="{84DAEF44-DD59-4291-8A39-7AFA1E1F2D1F}"/>
    <cellStyle name="Normal 5 5 3 2 2 2 4" xfId="11318" xr:uid="{567F539D-50B3-4A0A-B7FC-FF3B4D65DA84}"/>
    <cellStyle name="Normal 5 5 3 2 2 2 4 2" xfId="21698" xr:uid="{0EEA066B-8DEF-4345-9D16-51A79A369543}"/>
    <cellStyle name="Normal 5 5 3 2 2 2 5" xfId="24616" xr:uid="{1CE574AF-A5D1-4C5D-BB44-1EC9C5DC51BF}"/>
    <cellStyle name="Normal 5 5 3 2 2 2 6" xfId="13976" xr:uid="{3FFD0F32-1A53-44CA-AC5C-BAB75559B350}"/>
    <cellStyle name="Normal 5 5 3 2 2 3" xfId="4357" xr:uid="{FB5DED6F-4E9F-4956-9132-D1667660322F}"/>
    <cellStyle name="Normal 5 5 3 2 2 3 2" xfId="9129" xr:uid="{0336DB82-CC40-493F-BC7E-EE05B074DF04}"/>
    <cellStyle name="Normal 5 5 3 2 2 3 2 2" xfId="29172" xr:uid="{E0FFC622-6B59-4190-9CE5-A67BE75EC397}"/>
    <cellStyle name="Normal 5 5 3 2 2 3 2 3" xfId="19509" xr:uid="{1C958440-B193-46F0-A017-757FDC6D7615}"/>
    <cellStyle name="Normal 5 5 3 2 2 3 3" xfId="11962" xr:uid="{977EA646-38CD-4B57-97EF-3A5979880242}"/>
    <cellStyle name="Normal 5 5 3 2 2 3 3 2" xfId="22342" xr:uid="{25360484-7FFB-4510-BF26-7D34387ACCB5}"/>
    <cellStyle name="Normal 5 5 3 2 2 3 4" xfId="24249" xr:uid="{3C11B2F3-CF59-4548-92C9-65A7D46AECD7}"/>
    <cellStyle name="Normal 5 5 3 2 2 3 5" xfId="16676" xr:uid="{AAEE34BC-3EED-400E-9F06-1A306FDEEFE9}"/>
    <cellStyle name="Normal 5 5 3 2 2 4" xfId="5357" xr:uid="{E10F6EAE-CF96-47EC-B8B5-09B95CEA86F6}"/>
    <cellStyle name="Normal 5 5 3 2 2 4 2" xfId="26891" xr:uid="{FE0D6A30-EF25-4AEA-A92B-62AD33F5EAF6}"/>
    <cellStyle name="Normal 5 5 3 2 2 4 3" xfId="14656" xr:uid="{4E45BEFB-570F-4186-A416-D136D8E352AF}"/>
    <cellStyle name="Normal 5 5 3 2 2 5" xfId="7109" xr:uid="{C94BB74C-3A91-4292-AA77-C57413BB2FFE}"/>
    <cellStyle name="Normal 5 5 3 2 2 5 2" xfId="17489" xr:uid="{474CB33B-EC55-474B-9E3B-BFA82AE27779}"/>
    <cellStyle name="Normal 5 5 3 2 2 6" xfId="9942" xr:uid="{CFB9ED34-5A32-41DC-808D-9A6C8D0576CF}"/>
    <cellStyle name="Normal 5 5 3 2 2 6 2" xfId="20322" xr:uid="{7AFC8DCF-448E-4800-A6DD-E5A62B69C8AE}"/>
    <cellStyle name="Normal 5 5 3 2 2 7" xfId="24646" xr:uid="{2D341095-51DB-4549-888B-C2BF367FF458}"/>
    <cellStyle name="Normal 5 5 3 2 2 8" xfId="13275" xr:uid="{7C41A364-1F94-4A9A-8BC8-166C83688172}"/>
    <cellStyle name="Normal 5 5 3 2 3" xfId="3406" xr:uid="{00000000-0005-0000-0000-000055070000}"/>
    <cellStyle name="Normal 5 5 3 2 3 2" xfId="4561" xr:uid="{96C5086D-015E-4FAE-9905-A72298283C56}"/>
    <cellStyle name="Normal 5 5 3 2 3 2 2" xfId="9333" xr:uid="{67E26A36-11AE-4A29-8511-D1CF7B1017E6}"/>
    <cellStyle name="Normal 5 5 3 2 3 2 2 2" xfId="29308" xr:uid="{2301B72B-D34C-4C94-9787-19E5D499C880}"/>
    <cellStyle name="Normal 5 5 3 2 3 2 2 3" xfId="19713" xr:uid="{2513DD0D-2A90-4E3B-9FE3-97B1F64D3174}"/>
    <cellStyle name="Normal 5 5 3 2 3 2 3" xfId="12166" xr:uid="{C7F55786-F651-4090-BA9C-72238A0A79C0}"/>
    <cellStyle name="Normal 5 5 3 2 3 2 3 2" xfId="22546" xr:uid="{FA770A09-E417-4A45-86FE-82BDF0AA233D}"/>
    <cellStyle name="Normal 5 5 3 2 3 2 4" xfId="24810" xr:uid="{36D9B331-E89F-46A9-99B5-FF97382973F6}"/>
    <cellStyle name="Normal 5 5 3 2 3 2 5" xfId="16880" xr:uid="{66C7D573-8EE2-4B17-845F-1DABAE8BC7DD}"/>
    <cellStyle name="Normal 5 5 3 2 3 3" xfId="6464" xr:uid="{1FD35532-369E-4AB3-840A-ACBF909A72A5}"/>
    <cellStyle name="Normal 5 5 3 2 3 3 2" xfId="28193" xr:uid="{D30C6959-5345-430D-A752-898148BB14ED}"/>
    <cellStyle name="Normal 5 5 3 2 3 3 3" xfId="16033" xr:uid="{93C0DC4A-6DAE-4861-813F-86425C4D2025}"/>
    <cellStyle name="Normal 5 5 3 2 3 4" xfId="8486" xr:uid="{A5530E9A-0D96-4F24-9A3F-88C8525EC9AF}"/>
    <cellStyle name="Normal 5 5 3 2 3 4 2" xfId="18866" xr:uid="{279A18D5-39D6-414C-B5B5-55E7F5E3688E}"/>
    <cellStyle name="Normal 5 5 3 2 3 5" xfId="11319" xr:uid="{D37DD499-B0E1-442A-AD0D-311E6BF658C2}"/>
    <cellStyle name="Normal 5 5 3 2 3 5 2" xfId="21699" xr:uid="{6B4B354C-1C40-44F3-981F-BC84D7E29FDD}"/>
    <cellStyle name="Normal 5 5 3 2 3 6" xfId="24836" xr:uid="{B0830052-57BF-4E18-AD30-41EFB42E6411}"/>
    <cellStyle name="Normal 5 5 3 2 3 7" xfId="13977" xr:uid="{0FA613A5-4C8A-4372-A92D-3ADFD3F5309B}"/>
    <cellStyle name="Normal 5 5 3 2 4" xfId="3404" xr:uid="{00000000-0005-0000-0000-000056070000}"/>
    <cellStyle name="Normal 5 5 3 2 4 2" xfId="6462" xr:uid="{6AD0319A-2B02-4F43-A7CA-CF1F5D66F6C6}"/>
    <cellStyle name="Normal 5 5 3 2 4 2 2" xfId="26311" xr:uid="{64FC0928-0880-4F12-910D-F8409AED13C7}"/>
    <cellStyle name="Normal 5 5 3 2 4 2 3" xfId="16031" xr:uid="{B7FFE440-985B-4DDE-BE9D-5B472ED89F58}"/>
    <cellStyle name="Normal 5 5 3 2 4 3" xfId="8484" xr:uid="{A69A791C-AB5B-4926-A7BE-B01584419CC5}"/>
    <cellStyle name="Normal 5 5 3 2 4 3 2" xfId="18864" xr:uid="{5CAB69D4-3924-43E2-AAD0-4D6D537F719E}"/>
    <cellStyle name="Normal 5 5 3 2 4 4" xfId="11317" xr:uid="{A5E9B1CF-1A40-498B-86E6-A7DECA86D90F}"/>
    <cellStyle name="Normal 5 5 3 2 4 4 2" xfId="21697" xr:uid="{DA84A1A8-FF62-425D-8C74-9ED688C7B60E}"/>
    <cellStyle name="Normal 5 5 3 2 4 5" xfId="22942" xr:uid="{7551C835-94D9-4F61-A96C-043AFA60FC17}"/>
    <cellStyle name="Normal 5 5 3 2 4 6" xfId="13975" xr:uid="{03F6B80B-08D9-42D3-9DAB-61F864FAB0AE}"/>
    <cellStyle name="Normal 5 5 3 2 5" xfId="2535" xr:uid="{00000000-0005-0000-0000-000057070000}"/>
    <cellStyle name="Normal 5 5 3 2 5 2" xfId="5809" xr:uid="{500B84B4-4BD6-40EC-B25F-D91D2E1043D4}"/>
    <cellStyle name="Normal 5 5 3 2 5 2 2" xfId="26670" xr:uid="{E6D078C9-632B-43F1-A3AC-B26C6B25179A}"/>
    <cellStyle name="Normal 5 5 3 2 5 2 3" xfId="15207" xr:uid="{41FF0603-86C9-4377-B7A6-C58C594710EF}"/>
    <cellStyle name="Normal 5 5 3 2 5 3" xfId="7660" xr:uid="{80C12635-07E8-47F0-B942-36FDC8730632}"/>
    <cellStyle name="Normal 5 5 3 2 5 3 2" xfId="18040" xr:uid="{2C2326AA-B804-4D76-8EE4-123E77EB0105}"/>
    <cellStyle name="Normal 5 5 3 2 5 4" xfId="10493" xr:uid="{4FF09B1C-BF97-42E2-83B5-164182CBFD53}"/>
    <cellStyle name="Normal 5 5 3 2 5 4 2" xfId="20873" xr:uid="{EA39CCBD-998A-439C-AE02-AA411518653E}"/>
    <cellStyle name="Normal 5 5 3 2 5 5" xfId="25349" xr:uid="{59804BE7-6A98-4DB5-B089-960749C03A29}"/>
    <cellStyle name="Normal 5 5 3 2 5 6" xfId="12923" xr:uid="{868AAC3C-8BDE-441D-89CD-5C0006590111}"/>
    <cellStyle name="Normal 5 5 3 2 6" xfId="2381" xr:uid="{00000000-0005-0000-0000-000052070000}"/>
    <cellStyle name="Normal 5 5 3 2 6 2" xfId="7508" xr:uid="{3B6FD838-14E4-47AD-997E-3E4DFF3F2F0B}"/>
    <cellStyle name="Normal 5 5 3 2 6 2 2" xfId="17888" xr:uid="{FF39B6F9-D48C-47CA-9CE1-CD39F3ADAACE}"/>
    <cellStyle name="Normal 5 5 3 2 6 3" xfId="10341" xr:uid="{888701D3-A9B4-48AA-A63C-F78B98915BC4}"/>
    <cellStyle name="Normal 5 5 3 2 6 3 2" xfId="20721" xr:uid="{61EF9B68-5ECC-450A-8272-4F37A8E36E5B}"/>
    <cellStyle name="Normal 5 5 3 2 6 4" xfId="24280" xr:uid="{C27F0CDF-44CB-474F-A9F5-0AC3000892C5}"/>
    <cellStyle name="Normal 5 5 3 2 6 5" xfId="15055" xr:uid="{392F7F30-BB58-4266-A5F3-C322E9BBC5D2}"/>
    <cellStyle name="Normal 5 5 3 2 7" xfId="4025" xr:uid="{63312030-2A9C-4663-932E-5577FE4A2569}"/>
    <cellStyle name="Normal 5 5 3 2 7 2" xfId="8827" xr:uid="{0FF64E3B-7133-4B9C-B3AF-E9854E5E05A5}"/>
    <cellStyle name="Normal 5 5 3 2 7 2 2" xfId="19207" xr:uid="{2CD57BE4-4EAA-4E3F-8BA7-646E49DAF5E0}"/>
    <cellStyle name="Normal 5 5 3 2 7 3" xfId="11660" xr:uid="{0DC6D395-C61F-4D15-8A33-FA21F2E580ED}"/>
    <cellStyle name="Normal 5 5 3 2 7 3 2" xfId="22040" xr:uid="{681AE0DD-A4E1-4F91-A10A-910FADDFFA77}"/>
    <cellStyle name="Normal 5 5 3 2 7 4" xfId="16374" xr:uid="{F4204DCC-0442-4B9C-882A-849C449A92F8}"/>
    <cellStyle name="Normal 5 5 3 2 8" xfId="5356" xr:uid="{04CE837C-8658-4066-93F6-8BAC67C35461}"/>
    <cellStyle name="Normal 5 5 3 2 8 2" xfId="14655" xr:uid="{877BA591-1D54-445F-B6E7-C9D19D52FCAB}"/>
    <cellStyle name="Normal 5 5 3 2 9" xfId="7108" xr:uid="{3970AA2A-4BDF-44C1-951A-08748FE8E826}"/>
    <cellStyle name="Normal 5 5 3 2 9 2" xfId="17488"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8" xr:uid="{3F5165A9-AE88-4D28-AF3C-AED347BCFFE9}"/>
    <cellStyle name="Normal 5 5 3 3 2 2 2 2 2" xfId="28928" xr:uid="{6751F41C-4C44-4B0C-8678-7FF823FECD9C}"/>
    <cellStyle name="Normal 5 5 3 3 2 2 2 2 3" xfId="18868" xr:uid="{0C46DD60-AE4E-4BF0-AD41-59BAB98E9C0B}"/>
    <cellStyle name="Normal 5 5 3 3 2 2 2 3" xfId="11321" xr:uid="{BA7B3DAF-AF81-4F6F-9E4C-BDEDD61C0C31}"/>
    <cellStyle name="Normal 5 5 3 3 2 2 2 3 2" xfId="21701" xr:uid="{512EC35C-8D3B-4E53-995B-0B2E4FCBBB3A}"/>
    <cellStyle name="Normal 5 5 3 3 2 2 2 4" xfId="25099" xr:uid="{B2F1F5AD-ED06-46F0-8FF2-329BAD71BA85}"/>
    <cellStyle name="Normal 5 5 3 3 2 2 2 5" xfId="16035" xr:uid="{C290D445-434F-4158-A64A-B616690A1D18}"/>
    <cellStyle name="Normal 5 5 3 3 2 2 3" xfId="3653" xr:uid="{00000000-0005-0000-0000-00007C060000}"/>
    <cellStyle name="Normal 5 5 3 3 2 2 3 2" xfId="27559" xr:uid="{D7A76E9D-6CD1-4529-BB3E-38008977B488}"/>
    <cellStyle name="Normal 5 5 3 3 2 2 3 3" xfId="27323" xr:uid="{1B2B0B57-551B-4195-B3B1-1771B2582615}"/>
    <cellStyle name="Normal 5 5 3 3 2 2 4" xfId="5358" xr:uid="{0E1F81C9-C0B4-4BD4-BB16-0591CD67C286}"/>
    <cellStyle name="Normal 5 5 3 3 2 2 4 2" xfId="29784" xr:uid="{89E00D79-3211-4205-9817-0EE04526993D}"/>
    <cellStyle name="Normal 5 5 3 3 2 2 5" xfId="24694" xr:uid="{E22B5C30-2C6B-4970-B1C3-452F3FFF52A1}"/>
    <cellStyle name="Normal 5 5 3 3 2 2 6" xfId="13979" xr:uid="{C3649F74-66E1-4FD0-90AD-33DFA58BD1ED}"/>
    <cellStyle name="Normal 5 5 3 3 2 3" xfId="3408" xr:uid="{00000000-0005-0000-0000-00005B070000}"/>
    <cellStyle name="Normal 5 5 3 3 2 3 2" xfId="30086" xr:uid="{8D83AA04-EFB8-4DBE-9F2D-CA04908BDD15}"/>
    <cellStyle name="Normal 5 5 3 3 2 4" xfId="2810" xr:uid="{00000000-0005-0000-0000-000059070000}"/>
    <cellStyle name="Normal 5 5 3 3 2 4 2" xfId="7933" xr:uid="{A73E06E4-52C6-41C2-A9DE-1360A8EF2073}"/>
    <cellStyle name="Normal 5 5 3 3 2 4 2 2" xfId="25982" xr:uid="{9746B4BB-23E3-4AB4-8C1E-54E016B185AE}"/>
    <cellStyle name="Normal 5 5 3 3 2 4 2 3" xfId="18313" xr:uid="{F60611D6-D7F6-4476-BF99-83546C07164C}"/>
    <cellStyle name="Normal 5 5 3 3 2 4 3" xfId="10766" xr:uid="{5ECCC314-0298-4800-89E5-E4554EF43160}"/>
    <cellStyle name="Normal 5 5 3 3 2 4 3 2" xfId="21146" xr:uid="{F634E57E-2ACB-4738-9EA3-6F08060C9F6A}"/>
    <cellStyle name="Normal 5 5 3 3 2 4 4" xfId="23714" xr:uid="{422C99EC-FA0C-4883-8C15-FBAB8AB12BDA}"/>
    <cellStyle name="Normal 5 5 3 3 2 4 5" xfId="15480" xr:uid="{EDDED4B6-C1B4-4E35-A1C8-B2F304C8BD40}"/>
    <cellStyle name="Normal 5 5 3 3 2 5" xfId="3744" xr:uid="{00000000-0005-0000-0000-0000E2050000}"/>
    <cellStyle name="Normal 5 5 3 3 2 5 2" xfId="3788" xr:uid="{52779A0D-A5E8-4205-873C-EAFFBE836AE9}"/>
    <cellStyle name="Normal 5 5 3 3 2 5 2 2" xfId="29831" xr:uid="{269F8BD8-3951-442C-8C12-5034B99EF9C4}"/>
    <cellStyle name="Normal 5 5 3 3 2 5 3" xfId="22723" xr:uid="{5EC33E70-0B4D-40F0-A6E8-EF4A4475260D}"/>
    <cellStyle name="Normal 5 5 3 3 2 5 3 2" xfId="30092" xr:uid="{B5B6AB49-98AB-441B-87F7-DD685D6798A1}"/>
    <cellStyle name="Normal 5 5 3 3 2 5 4" xfId="23446" xr:uid="{8571319B-7759-4A87-B13E-0C7FEACCE3F9}"/>
    <cellStyle name="Normal 5 5 3 3 2 5 5" xfId="30269" xr:uid="{B88538FC-C621-4360-9D4C-DD3260457648}"/>
    <cellStyle name="Normal 5 5 3 3 2 5 5 2" xfId="31412" xr:uid="{7481AEF4-D030-4595-AF6D-9244C28EA76D}"/>
    <cellStyle name="Normal 5 5 3 3 2 5 6" xfId="31609" xr:uid="{2D73DF79-C0A1-492B-ABB8-D5521DD43C2A}"/>
    <cellStyle name="Normal 5 5 3 3 2 6" xfId="23173" xr:uid="{585B73B8-12BC-44A6-82F7-7D9C4E64E545}"/>
    <cellStyle name="Normal 5 5 3 3 2 6 2" xfId="31148" xr:uid="{D3D0E1A9-FBCA-47EC-9550-3A4C6C30E266}"/>
    <cellStyle name="Normal 5 5 3 3 2 6 3" xfId="30911" xr:uid="{B08B4DCA-5980-4F0C-A577-2BB26932546B}"/>
    <cellStyle name="Normal 5 5 3 3 2 7" xfId="13276" xr:uid="{60854C4E-F5E6-4B50-AA94-02CF9A79D755}"/>
    <cellStyle name="Normal 5 5 3 3 2 8" xfId="30924" xr:uid="{29076549-2AA4-4007-80EA-D67AC2CC5802}"/>
    <cellStyle name="Normal 5 5 3 3 3" xfId="1207" xr:uid="{00000000-0005-0000-0000-00007D060000}"/>
    <cellStyle name="Normal 5 5 3 3 3 2" xfId="3410" xr:uid="{00000000-0005-0000-0000-00005C070000}"/>
    <cellStyle name="Normal 5 5 3 3 3 2 2" xfId="8489" xr:uid="{8CE330F0-3265-4F2B-AB02-47DD44B05B5A}"/>
    <cellStyle name="Normal 5 5 3 3 3 2 2 2" xfId="28929" xr:uid="{F1B2B5CC-612B-46F9-9E9B-A15690CC029B}"/>
    <cellStyle name="Normal 5 5 3 3 3 2 2 3" xfId="18869" xr:uid="{BFD8F8CD-D589-4891-83F8-7C14D35219E3}"/>
    <cellStyle name="Normal 5 5 3 3 3 2 2 4" xfId="29822" xr:uid="{3881B992-1BB7-464F-91BE-BB29A3566EF8}"/>
    <cellStyle name="Normal 5 5 3 3 3 2 3" xfId="11322" xr:uid="{B2C88099-1FD6-45E4-9D6C-38A61BA53D1B}"/>
    <cellStyle name="Normal 5 5 3 3 3 2 3 2" xfId="21702" xr:uid="{4B2A4E7B-AAFC-485E-B963-ED9DE0293EF0}"/>
    <cellStyle name="Normal 5 5 3 3 3 2 4" xfId="25218" xr:uid="{B8090A63-5F28-4185-8095-4F4ECF2CF9D1}"/>
    <cellStyle name="Normal 5 5 3 3 3 2 5" xfId="25636" xr:uid="{EF68925E-02A3-4EB7-A1D7-ABFE95E794DA}"/>
    <cellStyle name="Normal 5 5 3 3 3 2 6" xfId="16036" xr:uid="{FA327224-DD3D-4B58-AF68-65DB995EA5E3}"/>
    <cellStyle name="Normal 5 5 3 3 3 3" xfId="3558" xr:uid="{00000000-0005-0000-0000-00007D060000}"/>
    <cellStyle name="Normal 5 5 3 3 3 3 2" xfId="25598" xr:uid="{2B2D0F06-3883-4FBB-9729-E6CA70224720}"/>
    <cellStyle name="Normal 5 5 3 3 3 3 2 2" xfId="29816" xr:uid="{02A86CA0-3F43-44CF-957F-95BA6D4BDC0E}"/>
    <cellStyle name="Normal 5 5 3 3 3 3 3" xfId="23155" xr:uid="{96AA7387-D407-4AAD-A008-F71F5F7B6C65}"/>
    <cellStyle name="Normal 5 5 3 3 3 4" xfId="4562" xr:uid="{1DD4ABF9-0AC6-4128-B006-684E9FE610C9}"/>
    <cellStyle name="Normal 5 5 3 3 3 4 2" xfId="9334" xr:uid="{0AF8BA8E-FDE7-4900-8F7D-B5B329270D40}"/>
    <cellStyle name="Normal 5 5 3 3 3 4 2 2" xfId="19714" xr:uid="{011B26BE-78F4-46EA-A2EE-F16F90DEAD00}"/>
    <cellStyle name="Normal 5 5 3 3 3 4 2 3" xfId="31104" xr:uid="{41CBFC74-9674-4514-AAE2-CB0510DF1FAF}"/>
    <cellStyle name="Normal 5 5 3 3 3 4 2 4" xfId="30912" xr:uid="{DE041240-1130-4FBE-A496-AF3E183AB993}"/>
    <cellStyle name="Normal 5 5 3 3 3 4 3" xfId="12167" xr:uid="{BA123514-4E82-4769-AFD3-99A79B6FC726}"/>
    <cellStyle name="Normal 5 5 3 3 3 4 3 2" xfId="22547" xr:uid="{487E197D-AF16-4F9E-8A92-1FE77D609998}"/>
    <cellStyle name="Normal 5 5 3 3 3 4 4" xfId="16881" xr:uid="{2FE929DC-E891-4CAA-9BE8-851030E063C4}"/>
    <cellStyle name="Normal 5 5 3 3 3 5" xfId="5359" xr:uid="{CC91ECF4-6A6D-4E86-9763-C1AB30578AAE}"/>
    <cellStyle name="Normal 5 5 3 3 3 5 2" xfId="29708" xr:uid="{C6AC9FE6-8F2F-4D98-B1CC-2EFCAC323B18}"/>
    <cellStyle name="Normal 5 5 3 3 3 5 2 2" xfId="30951" xr:uid="{5D2ADC69-5EDF-4AC9-8941-E830CD16909C}"/>
    <cellStyle name="Normal 5 5 3 3 3 6" xfId="23225" xr:uid="{07D2B74A-B30D-4BBA-A7E5-EB342AD9A434}"/>
    <cellStyle name="Normal 5 5 3 3 3 6 2" xfId="29672" xr:uid="{B112CBD1-63B3-4F58-B2F2-76F0EA1536DD}"/>
    <cellStyle name="Normal 5 5 3 3 3 7" xfId="23013" xr:uid="{EEAA545C-FB53-43F8-AC33-2C773C11FF67}"/>
    <cellStyle name="Normal 5 5 3 3 3 8" xfId="13980" xr:uid="{E4637211-795C-4AB7-BFE3-8BF1E9D332EA}"/>
    <cellStyle name="Normal 5 5 3 3 4" xfId="3407" xr:uid="{00000000-0005-0000-0000-00005D070000}"/>
    <cellStyle name="Normal 5 5 3 3 4 2" xfId="6465" xr:uid="{A25B5BAC-44F2-408C-BEC0-85D4D62418DA}"/>
    <cellStyle name="Normal 5 5 3 3 4 2 2" xfId="25788" xr:uid="{192D2398-F9FF-4441-984B-C4D2551A0186}"/>
    <cellStyle name="Normal 5 5 3 3 4 2 3" xfId="26034" xr:uid="{F5FB2520-4BA7-4F5D-9D7C-1AD371AA6455}"/>
    <cellStyle name="Normal 5 5 3 3 4 2 4" xfId="16034" xr:uid="{49A6886E-F465-4B47-B6D8-FA1B4D123904}"/>
    <cellStyle name="Normal 5 5 3 3 4 2 5" xfId="30568" xr:uid="{E8720E36-9B22-4DBC-BB87-8F396A474EBD}"/>
    <cellStyle name="Normal 5 5 3 3 4 3" xfId="8487" xr:uid="{6509FA01-A0EC-456E-A862-DAF49E6D20AA}"/>
    <cellStyle name="Normal 5 5 3 3 4 3 2" xfId="28927" xr:uid="{C4D81208-22B8-4018-90E0-7C9AF6EA32DF}"/>
    <cellStyle name="Normal 5 5 3 3 4 3 3" xfId="18867" xr:uid="{A8B22BD6-03F8-4DC4-A58F-AA0434136367}"/>
    <cellStyle name="Normal 5 5 3 3 4 4" xfId="11320" xr:uid="{6D331C84-8C36-4A27-AE3A-3F13C509601A}"/>
    <cellStyle name="Normal 5 5 3 3 4 4 2" xfId="21700" xr:uid="{7EE082D5-2FF2-414E-BAC4-A4CFC4A84400}"/>
    <cellStyle name="Normal 5 5 3 3 4 5" xfId="25080" xr:uid="{D6155E76-2395-4DDF-B9B2-493347F428B3}"/>
    <cellStyle name="Normal 5 5 3 3 4 6" xfId="26254" xr:uid="{7E1F3624-729A-4E27-B35B-DA8D4DBE72A3}"/>
    <cellStyle name="Normal 5 5 3 3 4 7" xfId="13978" xr:uid="{6DB07B96-4051-4092-A480-E23365CF7508}"/>
    <cellStyle name="Normal 5 5 3 3 5" xfId="2637" xr:uid="{00000000-0005-0000-0000-00005E070000}"/>
    <cellStyle name="Normal 5 5 3 3 5 2" xfId="5899" xr:uid="{186A16A8-69D8-4703-B34E-7A9DDBD16197}"/>
    <cellStyle name="Normal 5 5 3 3 5 2 2" xfId="15309" xr:uid="{B088E4D3-F857-46C0-8CFC-6124F53F86C1}"/>
    <cellStyle name="Normal 5 5 3 3 5 3" xfId="7762" xr:uid="{050DE08B-BA64-40DB-9D1D-AEF1C52A83B7}"/>
    <cellStyle name="Normal 5 5 3 3 5 3 2" xfId="18142" xr:uid="{8DF48DD9-C2EA-4C9A-8DF1-BAB4B426AF08}"/>
    <cellStyle name="Normal 5 5 3 3 5 4" xfId="10595" xr:uid="{9F692D93-A96D-468A-854F-99454616E6E8}"/>
    <cellStyle name="Normal 5 5 3 3 5 4 2" xfId="20975" xr:uid="{1DEB8ED8-0F2D-420E-96E7-28EEC59C295E}"/>
    <cellStyle name="Normal 5 5 3 3 5 5" xfId="23015" xr:uid="{5B4EE627-4904-4A06-88F3-0F60708F9BC4}"/>
    <cellStyle name="Normal 5 5 3 3 5 6" xfId="25979" xr:uid="{AD89A197-A5CB-450F-8245-D9DE37D4C38D}"/>
    <cellStyle name="Normal 5 5 3 3 5 7" xfId="13026" xr:uid="{7B6E7E67-601D-400B-BF29-11CFF4D4B6EA}"/>
    <cellStyle name="Normal 5 5 3 3 6" xfId="2124" xr:uid="{00000000-0005-0000-0000-0000AB020000}"/>
    <cellStyle name="Normal 5 5 3 3 6 2" xfId="4649" xr:uid="{39152408-330A-44B7-900D-FA6E2B529A91}"/>
    <cellStyle name="Normal 5 5 3 3 6 3" xfId="30205" xr:uid="{19E5DBC6-87B5-46F1-B5E0-B67573138C40}"/>
    <cellStyle name="Normal 5 5 3 3 6 3 2" xfId="31349" xr:uid="{C475E952-4287-47E3-B046-F9817D97F62D}"/>
    <cellStyle name="Normal 5 5 3 3 6 4" xfId="31545" xr:uid="{F0BED102-3B27-4E13-8163-0F2933607E19}"/>
    <cellStyle name="Normal 5 5 3 3 7" xfId="4026" xr:uid="{56D1BCD9-EAD7-442F-BEF3-F5DBF0F48EA4}"/>
    <cellStyle name="Normal 5 5 3 3 7 2" xfId="4755" xr:uid="{3B2AE6C9-CD41-44A4-85EB-03A4D5B5EDAD}"/>
    <cellStyle name="Normal 5 5 3 3 7 2 2" xfId="27784" xr:uid="{580A303F-6BB4-45D3-9C35-7FFFABBC7C95}"/>
    <cellStyle name="Normal 5 5 3 3 7 3" xfId="26287" xr:uid="{E0BDAE02-0061-4AD1-A851-0C0422048092}"/>
    <cellStyle name="Normal 5 5 3 3 7 3 2" xfId="31172" xr:uid="{E1CFC7F0-7C6D-40F3-9AAC-AEE06C15BE18}"/>
    <cellStyle name="Normal 5 5 3 3 7 4" xfId="26361" xr:uid="{2BB7C9BC-9F92-46B9-A4E8-54E7EDCFB1FE}"/>
    <cellStyle name="Normal 5 5 3 3 7 5" xfId="30323" xr:uid="{13091C6E-267B-42E9-9EC6-63A637EF4C77}"/>
    <cellStyle name="Normal 5 5 3 3 7 5 2" xfId="31466" xr:uid="{8241D67A-0B65-441D-B87C-12FCD55689C9}"/>
    <cellStyle name="Normal 5 5 3 3 7 6" xfId="31663" xr:uid="{6C15C19A-00AD-4054-8903-F5817FB38421}"/>
    <cellStyle name="Normal 5 5 3 3 8" xfId="29680" xr:uid="{0A86F2A0-5592-44C0-A478-BDA05FBB524E}"/>
    <cellStyle name="Normal 5 5 3 3 8 2" xfId="30539" xr:uid="{CD43F895-0D8D-40A6-9F78-B0640AD53663}"/>
    <cellStyle name="Normal 5 5 3 3 9" xfId="29668" xr:uid="{04524AD8-987D-44B0-8EAE-33D3F77F3D00}"/>
    <cellStyle name="Normal 5 5 3 4" xfId="1208" xr:uid="{00000000-0005-0000-0000-00007E060000}"/>
    <cellStyle name="Normal 5 5 3 4 2" xfId="3411" xr:uid="{00000000-0005-0000-0000-000060070000}"/>
    <cellStyle name="Normal 5 5 3 4 2 2" xfId="6466" xr:uid="{091CA45F-1415-4786-BD74-62F2691D01A0}"/>
    <cellStyle name="Normal 5 5 3 4 2 2 2" xfId="25688" xr:uid="{D369BE46-53A2-4165-A63E-6DCF57B1B6B5}"/>
    <cellStyle name="Normal 5 5 3 4 2 2 3" xfId="16037" xr:uid="{A22DF215-B07D-4574-ACFB-178005758E72}"/>
    <cellStyle name="Normal 5 5 3 4 2 3" xfId="8490" xr:uid="{7A3C8F66-00F3-4E69-8FCE-2A1F17232FEE}"/>
    <cellStyle name="Normal 5 5 3 4 2 3 2" xfId="18870" xr:uid="{C9D05A51-96C9-44ED-A367-714CCD54E03B}"/>
    <cellStyle name="Normal 5 5 3 4 2 4" xfId="11323" xr:uid="{0BEEC87B-62C8-49C3-A718-6F4DA063F65A}"/>
    <cellStyle name="Normal 5 5 3 4 2 4 2" xfId="21703" xr:uid="{68FC661A-8C76-42A0-813F-166B20BE874E}"/>
    <cellStyle name="Normal 5 5 3 4 2 5" xfId="23338" xr:uid="{5D6AA472-3A32-4EF8-A05D-4D0479AF9BA0}"/>
    <cellStyle name="Normal 5 5 3 4 2 6" xfId="13981" xr:uid="{B9E238CB-6508-4CA3-B03E-8A79E05F87E3}"/>
    <cellStyle name="Normal 5 5 3 4 3" xfId="2809" xr:uid="{00000000-0005-0000-0000-000061070000}"/>
    <cellStyle name="Normal 5 5 3 4 3 2" xfId="6026" xr:uid="{1A84E262-5C66-4876-8988-B9C64750BC56}"/>
    <cellStyle name="Normal 5 5 3 4 3 2 2" xfId="25833" xr:uid="{75B92EC5-AA87-49FE-8CB9-5908B1535483}"/>
    <cellStyle name="Normal 5 5 3 4 3 2 3" xfId="15479" xr:uid="{C6697673-7266-4EEF-92D7-303A24FB0548}"/>
    <cellStyle name="Normal 5 5 3 4 3 3" xfId="7932" xr:uid="{0A15193D-FDFF-4EC3-A906-BC56E5F6002D}"/>
    <cellStyle name="Normal 5 5 3 4 3 3 2" xfId="18312" xr:uid="{156F1083-34F8-4A57-BB95-66C45D08E8A1}"/>
    <cellStyle name="Normal 5 5 3 4 3 4" xfId="10765" xr:uid="{68489397-CF2F-45B8-A765-1909E9CA44D4}"/>
    <cellStyle name="Normal 5 5 3 4 3 4 2" xfId="21145" xr:uid="{BB5C1C8E-2064-4637-B49F-93C358380D67}"/>
    <cellStyle name="Normal 5 5 3 4 3 5" xfId="22773" xr:uid="{0A156C61-6A99-49A7-A4D6-58E67D3277ED}"/>
    <cellStyle name="Normal 5 5 3 4 3 6" xfId="13274" xr:uid="{1C9D7B34-B27F-4326-A60F-35EE8630D162}"/>
    <cellStyle name="Normal 5 5 3 4 4" xfId="4205" xr:uid="{EFB807DE-F504-4F73-8F65-B660665FEC0D}"/>
    <cellStyle name="Normal 5 5 3 4 4 2" xfId="8977" xr:uid="{1598C217-6F5B-428E-A1FB-07FEF1C8031C}"/>
    <cellStyle name="Normal 5 5 3 4 4 2 2" xfId="19357" xr:uid="{CD108EAB-65B3-40E1-A655-815E862C7618}"/>
    <cellStyle name="Normal 5 5 3 4 4 3" xfId="11810" xr:uid="{B3749756-E62E-45C4-8812-35F065F09F12}"/>
    <cellStyle name="Normal 5 5 3 4 4 3 2" xfId="22190" xr:uid="{3CEE6DF3-83F1-4AF7-B6BC-B0A801425AEC}"/>
    <cellStyle name="Normal 5 5 3 4 4 4" xfId="24100" xr:uid="{BEB9EC4F-9B65-4276-A9CD-9404B0C4922D}"/>
    <cellStyle name="Normal 5 5 3 4 4 5" xfId="16524" xr:uid="{4C658C52-180C-4C57-AD4A-70F3D616DAAF}"/>
    <cellStyle name="Normal 5 5 3 4 5" xfId="5360" xr:uid="{5AB1D085-E211-4002-9A68-A779FB65A4A7}"/>
    <cellStyle name="Normal 5 5 3 4 5 2" xfId="14657" xr:uid="{79F76784-48D1-494A-A462-8B146DB212BC}"/>
    <cellStyle name="Normal 5 5 3 4 6" xfId="7110" xr:uid="{F1C2CF29-7FED-44EA-A7B8-4D977008F5A1}"/>
    <cellStyle name="Normal 5 5 3 4 6 2" xfId="17490" xr:uid="{6FA4D063-4557-496A-B0E1-3528238FE0ED}"/>
    <cellStyle name="Normal 5 5 3 4 7" xfId="9943" xr:uid="{B348D9BA-F377-446F-A189-975FF517BE34}"/>
    <cellStyle name="Normal 5 5 3 4 7 2" xfId="20323" xr:uid="{D56EEEB7-862E-4E75-84EE-5354199E21C2}"/>
    <cellStyle name="Normal 5 5 3 4 8" xfId="25009" xr:uid="{1B5984A8-BDFF-436B-BDA1-C2D38884C3F2}"/>
    <cellStyle name="Normal 5 5 3 4 9" xfId="12773" xr:uid="{207A05E2-44FD-49D4-BB57-844DD163A47F}"/>
    <cellStyle name="Normal 5 5 3 5" xfId="1209" xr:uid="{00000000-0005-0000-0000-00007F060000}"/>
    <cellStyle name="Normal 5 5 3 5 2" xfId="4563" xr:uid="{1BCA9013-97FB-47C4-86AC-6325ACCED00E}"/>
    <cellStyle name="Normal 5 5 3 5 2 2" xfId="9335" xr:uid="{1B079D11-66EE-43CD-B4C1-5CF70D817D4E}"/>
    <cellStyle name="Normal 5 5 3 5 2 2 2" xfId="29309" xr:uid="{28677310-8D44-47B2-8A3B-AA3433DF51E8}"/>
    <cellStyle name="Normal 5 5 3 5 2 2 3" xfId="19715" xr:uid="{5C607BAB-2769-4ECF-BFFA-54B73665BD0B}"/>
    <cellStyle name="Normal 5 5 3 5 2 3" xfId="12168" xr:uid="{25BC621A-EE9D-4329-BB95-F36DE3E1A7D0}"/>
    <cellStyle name="Normal 5 5 3 5 2 3 2" xfId="22548" xr:uid="{8D004C08-7D11-4892-83BD-4F86601205B7}"/>
    <cellStyle name="Normal 5 5 3 5 2 4" xfId="25653" xr:uid="{702AAE8B-8E10-478F-A88A-D4C689F0EC6E}"/>
    <cellStyle name="Normal 5 5 3 5 2 5" xfId="16882" xr:uid="{BA22D103-A3F5-4026-881A-D17B5200DFF6}"/>
    <cellStyle name="Normal 5 5 3 5 3" xfId="5361" xr:uid="{6F1DB607-BB13-42A8-8622-597EC7CCA09E}"/>
    <cellStyle name="Normal 5 5 3 5 3 2" xfId="28574" xr:uid="{598316B3-EE8C-4832-89FF-6741A61A0620}"/>
    <cellStyle name="Normal 5 5 3 5 3 3" xfId="14658" xr:uid="{EE5464CF-BE4B-40D0-A089-A1091CE52773}"/>
    <cellStyle name="Normal 5 5 3 5 4" xfId="7111" xr:uid="{B8FC9F61-DCB1-434B-9165-2BF6972D01BF}"/>
    <cellStyle name="Normal 5 5 3 5 4 2" xfId="17491" xr:uid="{E69F58FD-2F5C-43CA-AD58-447F718E2EEA}"/>
    <cellStyle name="Normal 5 5 3 5 5" xfId="9944" xr:uid="{2068F8F9-21BD-4D3A-B3A3-758FC908E522}"/>
    <cellStyle name="Normal 5 5 3 5 5 2" xfId="20324" xr:uid="{791DC83C-7EEC-4BB2-95C3-33D2C0D6393F}"/>
    <cellStyle name="Normal 5 5 3 5 6" xfId="22705" xr:uid="{26E8B065-FA68-4C76-94AC-0F6A43DAD136}"/>
    <cellStyle name="Normal 5 5 3 5 7" xfId="13982" xr:uid="{3CF2D734-478E-42BA-BA56-5D9DB3FC7DD6}"/>
    <cellStyle name="Normal 5 5 3 6" xfId="2965" xr:uid="{00000000-0005-0000-0000-000063070000}"/>
    <cellStyle name="Normal 5 5 3 6 2" xfId="6130" xr:uid="{0E37E037-9851-4EB9-A3C2-64BD356B9540}"/>
    <cellStyle name="Normal 5 5 3 6 2 2" xfId="25424" xr:uid="{1148EB6E-F740-4167-874A-A1EF65DB568B}"/>
    <cellStyle name="Normal 5 5 3 6 2 3" xfId="15608" xr:uid="{E621157B-6D27-443E-9F26-16E7CBD38180}"/>
    <cellStyle name="Normal 5 5 3 6 3" xfId="8061" xr:uid="{F10D5E6D-B385-4559-A109-D58207B8982F}"/>
    <cellStyle name="Normal 5 5 3 6 3 2" xfId="18441" xr:uid="{C50D9187-302B-4068-A26B-8A8CB3E158FC}"/>
    <cellStyle name="Normal 5 5 3 6 4" xfId="10894" xr:uid="{C921355E-72F7-4125-BAB7-52A6FE548BBF}"/>
    <cellStyle name="Normal 5 5 3 6 4 2" xfId="21274" xr:uid="{9E3667AD-B115-4E65-8125-DC2EA7D4A56D}"/>
    <cellStyle name="Normal 5 5 3 6 5" xfId="24769" xr:uid="{B7E804C6-D9AD-4DE6-A2A9-10FF544E0EF0}"/>
    <cellStyle name="Normal 5 5 3 6 6" xfId="13471" xr:uid="{9A3195F6-BF57-4B18-8247-833348BDB7E5}"/>
    <cellStyle name="Normal 5 5 3 7" xfId="2475" xr:uid="{00000000-0005-0000-0000-000064070000}"/>
    <cellStyle name="Normal 5 5 3 7 2" xfId="5763" xr:uid="{E07183B6-D25C-4CC0-AE13-2A38EE114993}"/>
    <cellStyle name="Normal 5 5 3 7 2 2" xfId="28401" xr:uid="{507B183A-3DB4-4009-B4C0-4F1576EFF074}"/>
    <cellStyle name="Normal 5 5 3 7 2 3" xfId="15147" xr:uid="{652D18B1-F5FF-4845-BFD1-FF8917671EC2}"/>
    <cellStyle name="Normal 5 5 3 7 3" xfId="7600" xr:uid="{18DAE69B-A4F7-477F-8762-6CE1E368E732}"/>
    <cellStyle name="Normal 5 5 3 7 3 2" xfId="17980" xr:uid="{7D96E94B-8809-4955-8F45-38DBBA2CE966}"/>
    <cellStyle name="Normal 5 5 3 7 4" xfId="10433" xr:uid="{44B3FFAF-869E-44AB-B931-CDF9E98397FF}"/>
    <cellStyle name="Normal 5 5 3 7 4 2" xfId="20813" xr:uid="{209C42BD-D008-4B39-A856-564FE070366E}"/>
    <cellStyle name="Normal 5 5 3 7 5" xfId="22729" xr:uid="{6943EE8A-2B33-45B4-95F9-C2EDD1961D07}"/>
    <cellStyle name="Normal 5 5 3 7 6" xfId="12863" xr:uid="{2B0515C8-907A-485B-A591-F0A2A639DF21}"/>
    <cellStyle name="Normal 5 5 3 8" xfId="2229" xr:uid="{00000000-0005-0000-0000-000051070000}"/>
    <cellStyle name="Normal 5 5 3 8 2" xfId="7356" xr:uid="{1618AD18-7B7B-424F-9BEB-D299222C55F2}"/>
    <cellStyle name="Normal 5 5 3 8 2 2" xfId="17736" xr:uid="{83869EBC-213B-40D0-96E1-A1D651B52F92}"/>
    <cellStyle name="Normal 5 5 3 8 3" xfId="10189" xr:uid="{48FB3034-9292-4116-8449-599FDAB40BBA}"/>
    <cellStyle name="Normal 5 5 3 8 3 2" xfId="20569" xr:uid="{57755D7B-7216-4DBE-9B79-50915AF1F3AA}"/>
    <cellStyle name="Normal 5 5 3 8 4" xfId="23116" xr:uid="{D9EF2FC2-8CF3-4C7B-9CFB-936A7DC6878C}"/>
    <cellStyle name="Normal 5 5 3 8 5" xfId="14903" xr:uid="{B773A80F-07C8-4906-B155-A12AE8E35E9E}"/>
    <cellStyle name="Normal 5 5 3 9" xfId="4024" xr:uid="{04E98241-B413-4763-8D87-0C12090244E0}"/>
    <cellStyle name="Normal 5 5 3 9 2" xfId="8826" xr:uid="{2DD4E885-8CED-468B-A0EA-21DF2E8F00A5}"/>
    <cellStyle name="Normal 5 5 3 9 2 2" xfId="19206" xr:uid="{19E384D0-B5F7-4808-B416-14EE8B359BA2}"/>
    <cellStyle name="Normal 5 5 3 9 3" xfId="11659" xr:uid="{D509F8F9-2213-4B96-AEE4-7A6AAADF8F18}"/>
    <cellStyle name="Normal 5 5 3 9 3 2" xfId="22039" xr:uid="{A762BF18-54D9-4BB2-80CE-D7CF47DBE619}"/>
    <cellStyle name="Normal 5 5 3 9 4" xfId="16373" xr:uid="{93FEC0E4-2C60-4A83-9D0A-395AD443D74E}"/>
    <cellStyle name="Normal 5 5 4" xfId="1210" xr:uid="{00000000-0005-0000-0000-000080060000}"/>
    <cellStyle name="Normal 5 5 4 10" xfId="7112" xr:uid="{6E24754F-4139-496A-B256-B3A7608A1E70}"/>
    <cellStyle name="Normal 5 5 4 10 2" xfId="17492" xr:uid="{FEFC9BE0-9D2E-4273-901D-6405ADC29F6E}"/>
    <cellStyle name="Normal 5 5 4 11" xfId="9945" xr:uid="{4E506426-856D-48E1-9830-436B16A4402B}"/>
    <cellStyle name="Normal 5 5 4 11 2" xfId="20325" xr:uid="{56B19307-4070-41C7-97F4-984C9C4ACD71}"/>
    <cellStyle name="Normal 5 5 4 12" xfId="22668" xr:uid="{66F7D1B5-E539-4153-9F8D-61F382AE08F9}"/>
    <cellStyle name="Normal 5 5 4 13" xfId="12441" xr:uid="{1DD33C2E-3DF1-4199-9780-FE1826973C76}"/>
    <cellStyle name="Normal 5 5 4 2" xfId="1211" xr:uid="{00000000-0005-0000-0000-000081060000}"/>
    <cellStyle name="Normal 5 5 4 2 10" xfId="9946" xr:uid="{0AA280C8-05D0-4EDD-A0F0-25F6C4C0E2C2}"/>
    <cellStyle name="Normal 5 5 4 2 10 2" xfId="20326" xr:uid="{B38EED4E-B7E8-43A6-A452-0F3F6AC3A192}"/>
    <cellStyle name="Normal 5 5 4 2 11" xfId="25516" xr:uid="{1F8836FE-5842-48CD-9C27-7130A11C0DF8}"/>
    <cellStyle name="Normal 5 5 4 2 12" xfId="12616" xr:uid="{4ED1B215-A62B-4224-9B08-1DB86D03310D}"/>
    <cellStyle name="Normal 5 5 4 2 2" xfId="1212" xr:uid="{00000000-0005-0000-0000-000082060000}"/>
    <cellStyle name="Normal 5 5 4 2 2 2" xfId="3413" xr:uid="{00000000-0005-0000-0000-000068070000}"/>
    <cellStyle name="Normal 5 5 4 2 2 2 2" xfId="6468" xr:uid="{7CCB15D9-59C9-4526-9A31-724CBEB58938}"/>
    <cellStyle name="Normal 5 5 4 2 2 2 2 2" xfId="27147" xr:uid="{D8DD4CAC-C2B0-4A8C-AB8C-C0B64925EFE3}"/>
    <cellStyle name="Normal 5 5 4 2 2 2 2 3" xfId="27850" xr:uid="{183AD068-030C-4CFA-9598-24BADC3E24B2}"/>
    <cellStyle name="Normal 5 5 4 2 2 2 2 4" xfId="16039" xr:uid="{FBBC1EA9-0576-414A-A822-1E8A36E7878C}"/>
    <cellStyle name="Normal 5 5 4 2 2 2 3" xfId="8492" xr:uid="{7C67B0EB-6874-490A-AB6F-C0E9C43E16A5}"/>
    <cellStyle name="Normal 5 5 4 2 2 2 3 2" xfId="28930" xr:uid="{F9ABDF4E-3479-4731-9FBD-0A7A6F62AC8C}"/>
    <cellStyle name="Normal 5 5 4 2 2 2 3 3" xfId="18872" xr:uid="{1D7D140A-B2B0-4829-A203-C0CCB8E5AD57}"/>
    <cellStyle name="Normal 5 5 4 2 2 2 4" xfId="11325" xr:uid="{BDFB2532-6171-4425-AE58-C640DC6D5C99}"/>
    <cellStyle name="Normal 5 5 4 2 2 2 4 2" xfId="21705" xr:uid="{A6731636-272C-431C-A233-91D4C9F41C59}"/>
    <cellStyle name="Normal 5 5 4 2 2 2 5" xfId="24758" xr:uid="{5E5A21BD-C085-4EBD-8AF6-13C09DC8FD76}"/>
    <cellStyle name="Normal 5 5 4 2 2 2 6" xfId="13984" xr:uid="{25FFA09B-B9F9-4E37-8D5D-5125888B0D71}"/>
    <cellStyle name="Normal 5 5 4 2 2 3" xfId="4358" xr:uid="{88387237-01E0-4B25-8BE5-8B2376BBC437}"/>
    <cellStyle name="Normal 5 5 4 2 2 3 2" xfId="9130" xr:uid="{C2F40767-A121-40AD-A68A-26A92CB2DAB8}"/>
    <cellStyle name="Normal 5 5 4 2 2 3 2 2" xfId="29173" xr:uid="{0DBDF345-5003-44B1-81F2-DF78F3F02DB5}"/>
    <cellStyle name="Normal 5 5 4 2 2 3 2 3" xfId="19510" xr:uid="{98EF1CBC-575B-4F9E-AD57-B6D00E5F04A9}"/>
    <cellStyle name="Normal 5 5 4 2 2 3 3" xfId="11963" xr:uid="{D26025B7-29BB-40AF-AF33-59D08E610285}"/>
    <cellStyle name="Normal 5 5 4 2 2 3 3 2" xfId="22343" xr:uid="{A3B4DB2D-13D6-4FC1-84DB-0774CA906768}"/>
    <cellStyle name="Normal 5 5 4 2 2 3 4" xfId="25175" xr:uid="{61DBC9B9-1E71-4285-9860-27A3D1877045}"/>
    <cellStyle name="Normal 5 5 4 2 2 3 5" xfId="16677" xr:uid="{732B4A0F-9AA6-4BBD-9BA9-43C9B926872C}"/>
    <cellStyle name="Normal 5 5 4 2 2 4" xfId="5364" xr:uid="{0F610BEE-9DE4-4777-8999-E564D9E55943}"/>
    <cellStyle name="Normal 5 5 4 2 2 4 2" xfId="28588" xr:uid="{BE178C20-6377-4C6C-BDB1-3FD1588CEB5D}"/>
    <cellStyle name="Normal 5 5 4 2 2 4 3" xfId="14661" xr:uid="{9FFCFC9D-9C47-4ECB-81BE-AAC034414419}"/>
    <cellStyle name="Normal 5 5 4 2 2 5" xfId="7114" xr:uid="{A101A71D-F59C-4077-B1E0-6EC2FA54C6C6}"/>
    <cellStyle name="Normal 5 5 4 2 2 5 2" xfId="17494" xr:uid="{5700200F-39FB-42A2-B68A-B7B1A184B99E}"/>
    <cellStyle name="Normal 5 5 4 2 2 6" xfId="9947" xr:uid="{81343349-F28D-4BE8-B042-92BC99D6E794}"/>
    <cellStyle name="Normal 5 5 4 2 2 6 2" xfId="20327" xr:uid="{672AA7D8-40C0-41E9-A770-249F7667571C}"/>
    <cellStyle name="Normal 5 5 4 2 2 7" xfId="24134" xr:uid="{6FC67304-0A44-4136-96E5-88EF5A100FCF}"/>
    <cellStyle name="Normal 5 5 4 2 2 8" xfId="13278" xr:uid="{745892F2-0B91-467A-A005-39AED4451CCE}"/>
    <cellStyle name="Normal 5 5 4 2 3" xfId="3414" xr:uid="{00000000-0005-0000-0000-000069070000}"/>
    <cellStyle name="Normal 5 5 4 2 3 2" xfId="4564" xr:uid="{59E9896A-4AE0-410C-A3ED-3816DD832625}"/>
    <cellStyle name="Normal 5 5 4 2 3 2 2" xfId="9336" xr:uid="{D5B29995-C094-4271-9B4B-E6B4761B42CE}"/>
    <cellStyle name="Normal 5 5 4 2 3 2 2 2" xfId="29310" xr:uid="{9E676E7D-8273-4182-875D-83226C40ECF7}"/>
    <cellStyle name="Normal 5 5 4 2 3 2 2 3" xfId="19716" xr:uid="{754A0F1A-A96C-434B-BA8D-594D18240134}"/>
    <cellStyle name="Normal 5 5 4 2 3 2 3" xfId="12169" xr:uid="{A533C767-AE59-4618-8077-BC4435917938}"/>
    <cellStyle name="Normal 5 5 4 2 3 2 3 2" xfId="22549" xr:uid="{28EDD1D9-13C6-4097-A370-AC37D8CD4DB4}"/>
    <cellStyle name="Normal 5 5 4 2 3 2 4" xfId="24829" xr:uid="{07C40AB1-3864-423F-9D25-E01807021BC3}"/>
    <cellStyle name="Normal 5 5 4 2 3 2 5" xfId="16883" xr:uid="{8C01C22A-4D6C-482B-96D7-EE9F25C85FF6}"/>
    <cellStyle name="Normal 5 5 4 2 3 3" xfId="6469" xr:uid="{50345F73-2533-4705-B684-4F6C37935228}"/>
    <cellStyle name="Normal 5 5 4 2 3 3 2" xfId="28177" xr:uid="{B46D0BE0-1686-4D95-8913-518271E217B1}"/>
    <cellStyle name="Normal 5 5 4 2 3 3 3" xfId="16040" xr:uid="{27D10CD0-AA74-4768-95AF-34104D115929}"/>
    <cellStyle name="Normal 5 5 4 2 3 4" xfId="8493" xr:uid="{FC48BE13-1A01-48D6-B418-4542DED64E07}"/>
    <cellStyle name="Normal 5 5 4 2 3 4 2" xfId="18873" xr:uid="{34F15F65-921B-4CFE-A494-3BBF0EC21721}"/>
    <cellStyle name="Normal 5 5 4 2 3 5" xfId="11326" xr:uid="{4118BB6B-36ED-4676-9F40-AD7DB8EBCCE5}"/>
    <cellStyle name="Normal 5 5 4 2 3 5 2" xfId="21706" xr:uid="{C9271C97-0E97-44DE-8798-E7CA744D3D07}"/>
    <cellStyle name="Normal 5 5 4 2 3 6" xfId="24741" xr:uid="{D9047DF0-A0F0-4CB2-8500-ECE08094FFDF}"/>
    <cellStyle name="Normal 5 5 4 2 3 7" xfId="13985" xr:uid="{9857581E-720F-409C-BCF2-FA313C3412CB}"/>
    <cellStyle name="Normal 5 5 4 2 4" xfId="3412" xr:uid="{00000000-0005-0000-0000-00006A070000}"/>
    <cellStyle name="Normal 5 5 4 2 4 2" xfId="6467" xr:uid="{46726510-68DC-4E96-B0A0-9BE440840691}"/>
    <cellStyle name="Normal 5 5 4 2 4 2 2" xfId="28240" xr:uid="{E2FD7BA4-3D4A-4D80-BF4E-F4C3319F1363}"/>
    <cellStyle name="Normal 5 5 4 2 4 2 3" xfId="16038" xr:uid="{45DE6920-2544-41FE-B361-9B5DCE5E57BD}"/>
    <cellStyle name="Normal 5 5 4 2 4 3" xfId="8491" xr:uid="{99687D84-51A5-41C8-B083-20C6F10B23E2}"/>
    <cellStyle name="Normal 5 5 4 2 4 3 2" xfId="18871" xr:uid="{6F29B5F1-55CC-4EA7-8AFF-CD39617D1847}"/>
    <cellStyle name="Normal 5 5 4 2 4 4" xfId="11324" xr:uid="{0D6D5259-8272-43A1-BD9D-8464EE323750}"/>
    <cellStyle name="Normal 5 5 4 2 4 4 2" xfId="21704" xr:uid="{0B467AE6-D095-4E01-B1C6-9AD0529DB5E0}"/>
    <cellStyle name="Normal 5 5 4 2 4 5" xfId="25038" xr:uid="{09364949-5879-4291-B804-203D2A370A8A}"/>
    <cellStyle name="Normal 5 5 4 2 4 6" xfId="13983" xr:uid="{AFBEAF81-F45E-4B32-B12A-29043B6E9BDE}"/>
    <cellStyle name="Normal 5 5 4 2 5" xfId="2618" xr:uid="{00000000-0005-0000-0000-00006B070000}"/>
    <cellStyle name="Normal 5 5 4 2 5 2" xfId="5880" xr:uid="{BCB80E92-130F-4393-92A6-CF74E5E3FAA1}"/>
    <cellStyle name="Normal 5 5 4 2 5 2 2" xfId="26989" xr:uid="{462CA211-B977-4C0A-85C4-62A92E2ADAE2}"/>
    <cellStyle name="Normal 5 5 4 2 5 2 3" xfId="15290" xr:uid="{6F136D58-4914-4CCE-8629-4C8A37EE3A7D}"/>
    <cellStyle name="Normal 5 5 4 2 5 3" xfId="7743" xr:uid="{5AFD0B02-50B9-4405-8F1F-E60FB6DD50A1}"/>
    <cellStyle name="Normal 5 5 4 2 5 3 2" xfId="18123" xr:uid="{424688BD-541F-480A-8C28-374855ACE59E}"/>
    <cellStyle name="Normal 5 5 4 2 5 4" xfId="10576" xr:uid="{0DB40406-B413-4DFA-8FCF-2748CAAC8D77}"/>
    <cellStyle name="Normal 5 5 4 2 5 4 2" xfId="20956" xr:uid="{34B33404-AE11-4CD5-B582-902D4626A0B7}"/>
    <cellStyle name="Normal 5 5 4 2 5 5" xfId="23320" xr:uid="{D4A6F583-1A92-41C7-8A6A-0946187BA285}"/>
    <cellStyle name="Normal 5 5 4 2 5 6" xfId="13006" xr:uid="{09811C73-DF46-4F22-8131-516A2881FD25}"/>
    <cellStyle name="Normal 5 5 4 2 6" xfId="2382" xr:uid="{00000000-0005-0000-0000-000066070000}"/>
    <cellStyle name="Normal 5 5 4 2 6 2" xfId="7509" xr:uid="{3735F5DA-E6B9-4E9C-A838-7967AF9337B8}"/>
    <cellStyle name="Normal 5 5 4 2 6 2 2" xfId="17889" xr:uid="{9FB35E1E-9B73-411C-94E1-78DB4E436336}"/>
    <cellStyle name="Normal 5 5 4 2 6 3" xfId="10342" xr:uid="{3DA0AAF8-109E-4C8B-8BA6-D4435D8B82C2}"/>
    <cellStyle name="Normal 5 5 4 2 6 3 2" xfId="20722" xr:uid="{E0432CA7-9C2B-422E-BFF0-284E36699756}"/>
    <cellStyle name="Normal 5 5 4 2 6 4" xfId="25282" xr:uid="{20A84658-7D0F-47B3-B91D-580A981B7887}"/>
    <cellStyle name="Normal 5 5 4 2 6 5" xfId="15056" xr:uid="{62BA7A19-98C4-449D-83FE-814C97D9DA44}"/>
    <cellStyle name="Normal 5 5 4 2 7" xfId="4076" xr:uid="{FB088EE4-0F3D-4BC2-A99F-19D1BB2FE077}"/>
    <cellStyle name="Normal 5 5 4 2 7 2" xfId="8856" xr:uid="{EAC4AB74-A3D4-4B0B-A0D1-6477BB0F390F}"/>
    <cellStyle name="Normal 5 5 4 2 7 2 2" xfId="19236" xr:uid="{3A8FA0D7-2211-4A1A-BEE2-F224274F9E5A}"/>
    <cellStyle name="Normal 5 5 4 2 7 3" xfId="11689" xr:uid="{F3C263EC-B001-4BD2-A184-1C70DF0F70DB}"/>
    <cellStyle name="Normal 5 5 4 2 7 3 2" xfId="22069" xr:uid="{D6D005C5-B11A-4301-9522-39483B7DC464}"/>
    <cellStyle name="Normal 5 5 4 2 7 4" xfId="16403" xr:uid="{2A619328-B2AA-4A1D-97EC-816ACCA8C489}"/>
    <cellStyle name="Normal 5 5 4 2 8" xfId="5363" xr:uid="{0ACEBE73-E7F6-4F86-BDD3-BE2E01291193}"/>
    <cellStyle name="Normal 5 5 4 2 8 2" xfId="14660" xr:uid="{1E7A55A6-CF17-498E-8E3F-BF0AE06F160B}"/>
    <cellStyle name="Normal 5 5 4 2 9" xfId="7113" xr:uid="{C2462432-3E71-4100-9CAF-BAB609427C91}"/>
    <cellStyle name="Normal 5 5 4 2 9 2" xfId="17493" xr:uid="{1E95C8F2-0838-4E21-B878-576F8054A41A}"/>
    <cellStyle name="Normal 5 5 4 3" xfId="1213" xr:uid="{00000000-0005-0000-0000-000083060000}"/>
    <cellStyle name="Normal 5 5 4 3 2" xfId="3415" xr:uid="{00000000-0005-0000-0000-00006D070000}"/>
    <cellStyle name="Normal 5 5 4 3 2 2" xfId="6470" xr:uid="{AC59D8AD-A63F-4F69-B810-7DB7157D221D}"/>
    <cellStyle name="Normal 5 5 4 3 2 2 2" xfId="25158" xr:uid="{23B3473D-7E5E-4004-9F1D-A94AA09D630D}"/>
    <cellStyle name="Normal 5 5 4 3 2 2 3" xfId="27418" xr:uid="{0597AE7C-F5F3-4C32-B52A-3336B8870B89}"/>
    <cellStyle name="Normal 5 5 4 3 2 2 4" xfId="16041" xr:uid="{FA4C670E-7C0A-4498-BC35-5AB9EEC67189}"/>
    <cellStyle name="Normal 5 5 4 3 2 3" xfId="8494" xr:uid="{3C267D15-F83E-4CEC-A25A-8CEDB28B3AA4}"/>
    <cellStyle name="Normal 5 5 4 3 2 3 2" xfId="28931" xr:uid="{6984EE01-1911-4902-89ED-A1CA0D278011}"/>
    <cellStyle name="Normal 5 5 4 3 2 3 3" xfId="18874" xr:uid="{048FA31C-1C1E-4A45-B594-D1609CFBC415}"/>
    <cellStyle name="Normal 5 5 4 3 2 4" xfId="11327" xr:uid="{0912AB62-A87E-4AAE-A26B-28E10A450010}"/>
    <cellStyle name="Normal 5 5 4 3 2 4 2" xfId="21707" xr:uid="{58D0B03A-73FF-4073-9F18-12DC1856E031}"/>
    <cellStyle name="Normal 5 5 4 3 2 5" xfId="24603" xr:uid="{A194AE26-0E9A-4449-9DDB-EA21F77A41F7}"/>
    <cellStyle name="Normal 5 5 4 3 2 6" xfId="13986" xr:uid="{48E8543D-A77A-48F7-A5F5-EBCCAEFF3AFF}"/>
    <cellStyle name="Normal 5 5 4 3 3" xfId="2811" xr:uid="{00000000-0005-0000-0000-00006E070000}"/>
    <cellStyle name="Normal 5 5 4 3 3 2" xfId="6027" xr:uid="{217F6F0F-2140-46D5-8CE6-3D4C883F4C0F}"/>
    <cellStyle name="Normal 5 5 4 3 3 2 2" xfId="25988" xr:uid="{5EEFDEAC-E372-4922-9648-FDC3AFCC3270}"/>
    <cellStyle name="Normal 5 5 4 3 3 2 3" xfId="15481" xr:uid="{206BA647-D335-4636-B958-797D31966869}"/>
    <cellStyle name="Normal 5 5 4 3 3 3" xfId="7934" xr:uid="{F578BA06-A090-46B2-8A1B-DB179F472A2F}"/>
    <cellStyle name="Normal 5 5 4 3 3 3 2" xfId="18314" xr:uid="{5290133E-5A53-4E95-BD04-844675593609}"/>
    <cellStyle name="Normal 5 5 4 3 3 4" xfId="10767" xr:uid="{6C985679-09CE-4019-A3A6-1E2BB3D02311}"/>
    <cellStyle name="Normal 5 5 4 3 3 4 2" xfId="21147" xr:uid="{78EA3973-2134-4C51-AB0F-C5AE55D5FCAC}"/>
    <cellStyle name="Normal 5 5 4 3 3 5" xfId="24279" xr:uid="{07EAA85C-4968-4744-AADA-9BED06DCE515}"/>
    <cellStyle name="Normal 5 5 4 3 3 6" xfId="13277" xr:uid="{6CDF3F83-135F-4BC7-91CD-99B7AB23EB30}"/>
    <cellStyle name="Normal 5 5 4 3 4" xfId="4206" xr:uid="{15066793-57D5-4437-B28B-61C169F0E4AC}"/>
    <cellStyle name="Normal 5 5 4 3 4 2" xfId="8978" xr:uid="{D21FD296-27FE-4488-B8D5-388D122867AE}"/>
    <cellStyle name="Normal 5 5 4 3 4 2 2" xfId="29059" xr:uid="{DBC2EC50-7621-46E7-8386-942BC1FCAA5A}"/>
    <cellStyle name="Normal 5 5 4 3 4 2 3" xfId="19358" xr:uid="{3A4C442C-FAE9-4338-AD2A-B9825CE175E5}"/>
    <cellStyle name="Normal 5 5 4 3 4 3" xfId="11811" xr:uid="{B16D9B1C-6028-4C08-A4B6-129E5B23722D}"/>
    <cellStyle name="Normal 5 5 4 3 4 3 2" xfId="22191" xr:uid="{2A57EB7D-6C71-41AA-92D2-0E2A3A3CF7E6}"/>
    <cellStyle name="Normal 5 5 4 3 4 4" xfId="23747" xr:uid="{A05DAAD2-5842-4B6A-998C-12560685C46D}"/>
    <cellStyle name="Normal 5 5 4 3 4 5" xfId="16525" xr:uid="{C17561D3-2815-45DC-82A5-5F93F2A92885}"/>
    <cellStyle name="Normal 5 5 4 3 5" xfId="5365" xr:uid="{DB088A61-64E6-4201-89C4-69AFC83B9FBF}"/>
    <cellStyle name="Normal 5 5 4 3 5 2" xfId="26918" xr:uid="{CF76725B-BDE5-488F-91B8-D4676F444724}"/>
    <cellStyle name="Normal 5 5 4 3 5 3" xfId="14662" xr:uid="{CB004E3E-19BA-48AF-999F-6F920024FC64}"/>
    <cellStyle name="Normal 5 5 4 3 6" xfId="7115" xr:uid="{E6CB665E-F9E2-49C1-B7C9-8AEC90EC957D}"/>
    <cellStyle name="Normal 5 5 4 3 6 2" xfId="17495" xr:uid="{2AAF6171-5A59-4412-911B-F7C34FF102AA}"/>
    <cellStyle name="Normal 5 5 4 3 7" xfId="9948" xr:uid="{8BF43703-FE90-482D-96AB-785900DA65E7}"/>
    <cellStyle name="Normal 5 5 4 3 7 2" xfId="20328" xr:uid="{3432473F-743D-464A-AB4A-BCD453F869D1}"/>
    <cellStyle name="Normal 5 5 4 3 8" xfId="24184" xr:uid="{D0FD81B9-EF00-439C-9B33-886E72B50F44}"/>
    <cellStyle name="Normal 5 5 4 3 9" xfId="12774" xr:uid="{21028DE2-387F-4181-A218-A09739C44068}"/>
    <cellStyle name="Normal 5 5 4 4" xfId="1214" xr:uid="{00000000-0005-0000-0000-000084060000}"/>
    <cellStyle name="Normal 5 5 4 4 2" xfId="4565" xr:uid="{157EE7DE-ED78-41D4-BF89-854BCDBD8753}"/>
    <cellStyle name="Normal 5 5 4 4 2 2" xfId="9337" xr:uid="{46CC833B-5836-497C-83D8-337169783DE3}"/>
    <cellStyle name="Normal 5 5 4 4 2 2 2" xfId="29311" xr:uid="{EE5B18BB-9211-471B-A2C6-63FEF631B18B}"/>
    <cellStyle name="Normal 5 5 4 4 2 2 3" xfId="19717" xr:uid="{917607CE-4AD1-468A-985C-A4EDE998A94A}"/>
    <cellStyle name="Normal 5 5 4 4 2 3" xfId="12170" xr:uid="{E5A55687-2038-4D53-BEE7-F0BFB4FA39BC}"/>
    <cellStyle name="Normal 5 5 4 4 2 3 2" xfId="22550" xr:uid="{EF747E8A-3C16-4333-9232-201490E0262E}"/>
    <cellStyle name="Normal 5 5 4 4 2 4" xfId="22953" xr:uid="{3B708004-A7CE-48C6-9CB5-E218E391DB3A}"/>
    <cellStyle name="Normal 5 5 4 4 2 5" xfId="16884" xr:uid="{6E3E75C5-D46A-4737-B559-2AB79DD9B796}"/>
    <cellStyle name="Normal 5 5 4 4 3" xfId="5366" xr:uid="{0A9A3D45-D283-4CE8-8270-C55755043C6E}"/>
    <cellStyle name="Normal 5 5 4 4 3 2" xfId="28504" xr:uid="{3A7B5CAB-3EA8-4681-BCA7-A2B14946A26A}"/>
    <cellStyle name="Normal 5 5 4 4 3 3" xfId="14663" xr:uid="{D890EF97-0237-4E1A-B2DC-9FCBA898642D}"/>
    <cellStyle name="Normal 5 5 4 4 4" xfId="7116" xr:uid="{3391C957-E508-4404-BD54-4E0FA5C62B53}"/>
    <cellStyle name="Normal 5 5 4 4 4 2" xfId="17496" xr:uid="{2B55E696-D55C-430A-B8C5-2BB048403E81}"/>
    <cellStyle name="Normal 5 5 4 4 5" xfId="9949" xr:uid="{48B58101-0742-4EDF-8585-114A30975F5B}"/>
    <cellStyle name="Normal 5 5 4 4 5 2" xfId="20329" xr:uid="{2D4F3DC2-6C4A-4969-BA87-B12F912EE4CA}"/>
    <cellStyle name="Normal 5 5 4 4 6" xfId="24198" xr:uid="{CA5E9496-C789-442B-931B-6EDB9A10B695}"/>
    <cellStyle name="Normal 5 5 4 4 7" xfId="13987" xr:uid="{832AE13A-6AAB-454D-B5FE-1D62966B2F38}"/>
    <cellStyle name="Normal 5 5 4 5" xfId="2966" xr:uid="{00000000-0005-0000-0000-000070070000}"/>
    <cellStyle name="Normal 5 5 4 5 2" xfId="6131" xr:uid="{43560DDC-6333-48B3-B593-06D828932A1C}"/>
    <cellStyle name="Normal 5 5 4 5 2 2" xfId="25289" xr:uid="{F3FCD554-125C-4837-802F-EBDBE3EE0BCF}"/>
    <cellStyle name="Normal 5 5 4 5 2 3" xfId="26066" xr:uid="{52888AFD-CD49-40BE-A3A9-8284FB588678}"/>
    <cellStyle name="Normal 5 5 4 5 2 4" xfId="15609" xr:uid="{F29503EA-CD21-4E41-916C-8D818658A1A8}"/>
    <cellStyle name="Normal 5 5 4 5 3" xfId="8062" xr:uid="{CD0AC81D-4C30-43D7-AF42-06A7B31528FE}"/>
    <cellStyle name="Normal 5 5 4 5 3 2" xfId="28760" xr:uid="{AB7591CB-F89F-49C5-AB72-CB2DA27CBE9C}"/>
    <cellStyle name="Normal 5 5 4 5 3 3" xfId="18442" xr:uid="{8C7B239E-AC23-488E-8D2F-B82C80B465DF}"/>
    <cellStyle name="Normal 5 5 4 5 4" xfId="10895" xr:uid="{13236B69-3D00-425A-A559-B31B3E4CA88B}"/>
    <cellStyle name="Normal 5 5 4 5 4 2" xfId="21275" xr:uid="{05940147-B572-432E-A9BD-F2157B1FE877}"/>
    <cellStyle name="Normal 5 5 4 5 5" xfId="25211" xr:uid="{4572E5BC-DBA3-47FA-929E-B4453D0F36CB}"/>
    <cellStyle name="Normal 5 5 4 5 6" xfId="13472" xr:uid="{E4485919-9489-491C-B9CD-45FA9B034CB0}"/>
    <cellStyle name="Normal 5 5 4 6" xfId="2455" xr:uid="{00000000-0005-0000-0000-000071070000}"/>
    <cellStyle name="Normal 5 5 4 6 2" xfId="5747" xr:uid="{F06DB42E-D681-4B9D-9972-51B8D3A90435}"/>
    <cellStyle name="Normal 5 5 4 6 2 2" xfId="27460" xr:uid="{D8E3870C-88CA-47D4-9993-452C05AD3072}"/>
    <cellStyle name="Normal 5 5 4 6 2 3" xfId="15127" xr:uid="{0ED15E5C-A899-49F8-B6E9-C9F0F2908E55}"/>
    <cellStyle name="Normal 5 5 4 6 3" xfId="7580" xr:uid="{F6CADD64-4A82-439F-A05F-C9BEE3641BF0}"/>
    <cellStyle name="Normal 5 5 4 6 3 2" xfId="17960" xr:uid="{6E0C024C-1C37-4057-A849-854CC773B8AE}"/>
    <cellStyle name="Normal 5 5 4 6 4" xfId="10413" xr:uid="{4AB2F5E3-FF56-4D58-8DA2-EED3602FF820}"/>
    <cellStyle name="Normal 5 5 4 6 4 2" xfId="20793" xr:uid="{CDC85785-897D-419D-80D5-3646FAEB21C5}"/>
    <cellStyle name="Normal 5 5 4 6 5" xfId="25388" xr:uid="{716E7A91-B728-47C7-9BBA-D974E6B3B083}"/>
    <cellStyle name="Normal 5 5 4 6 6" xfId="12843" xr:uid="{FE024495-91C4-4E95-B64D-26D118050472}"/>
    <cellStyle name="Normal 5 5 4 7" xfId="2209" xr:uid="{00000000-0005-0000-0000-000065070000}"/>
    <cellStyle name="Normal 5 5 4 7 2" xfId="7336" xr:uid="{CDB152A3-FA48-46E4-B1B1-4A758871671D}"/>
    <cellStyle name="Normal 5 5 4 7 2 2" xfId="17716" xr:uid="{B3851944-EF81-43E6-BE8E-8E6902BB57FE}"/>
    <cellStyle name="Normal 5 5 4 7 3" xfId="10169" xr:uid="{83B1FE9F-3968-4327-8393-632D67E175E6}"/>
    <cellStyle name="Normal 5 5 4 7 3 2" xfId="20549" xr:uid="{73533A79-19BB-4534-9BA5-F72DCD3D4905}"/>
    <cellStyle name="Normal 5 5 4 7 4" xfId="24275" xr:uid="{442DB867-847A-43E3-AC7E-CB20FE8F471D}"/>
    <cellStyle name="Normal 5 5 4 7 5" xfId="14883" xr:uid="{E44802E5-DE8E-4138-91A8-056C6C3C5BAA}"/>
    <cellStyle name="Normal 5 5 4 8" xfId="4027" xr:uid="{0162DD0B-71A7-465E-A829-6251DA6707D0}"/>
    <cellStyle name="Normal 5 5 4 8 2" xfId="8828" xr:uid="{7F9E0C5D-5CAE-475E-BD0B-14C56A8166FF}"/>
    <cellStyle name="Normal 5 5 4 8 2 2" xfId="19208" xr:uid="{A9CDA95E-2FE3-41A7-A01E-7B7399FEDC86}"/>
    <cellStyle name="Normal 5 5 4 8 3" xfId="11661" xr:uid="{29FA82FF-BA26-47DA-BFAE-0624A1A744B2}"/>
    <cellStyle name="Normal 5 5 4 8 3 2" xfId="22041" xr:uid="{C3CC5B23-C230-495B-8130-722446E29811}"/>
    <cellStyle name="Normal 5 5 4 8 4" xfId="16375" xr:uid="{0AA7228F-51B6-4F80-9D5F-AE3D32298536}"/>
    <cellStyle name="Normal 5 5 4 9" xfId="5362" xr:uid="{83DDD56E-E7C5-4B28-97A7-4C900E28DF1F}"/>
    <cellStyle name="Normal 5 5 4 9 2" xfId="14659" xr:uid="{133DAB68-AE63-4F02-9468-2540A675DF06}"/>
    <cellStyle name="Normal 5 5 5" xfId="1215" xr:uid="{00000000-0005-0000-0000-000085060000}"/>
    <cellStyle name="Normal 5 5 5 10" xfId="9950" xr:uid="{6E19B45A-9719-4CF1-A76F-55590E64356A}"/>
    <cellStyle name="Normal 5 5 5 10 2" xfId="20330" xr:uid="{BB0444A7-C2EF-44E8-B04D-0768A6EB6435}"/>
    <cellStyle name="Normal 5 5 5 11" xfId="25572" xr:uid="{54157B82-19DE-4B4C-A0F4-6E81203A9811}"/>
    <cellStyle name="Normal 5 5 5 12" xfId="12617" xr:uid="{23E75295-F147-477E-96CA-EB5C86B5511E}"/>
    <cellStyle name="Normal 5 5 5 2" xfId="1216" xr:uid="{00000000-0005-0000-0000-000086060000}"/>
    <cellStyle name="Normal 5 5 5 2 2" xfId="1217" xr:uid="{00000000-0005-0000-0000-000087060000}"/>
    <cellStyle name="Normal 5 5 5 2 2 2" xfId="5369" xr:uid="{FCACC8EB-6DA7-4E83-87A7-9881E1E64148}"/>
    <cellStyle name="Normal 5 5 5 2 2 2 2" xfId="24366" xr:uid="{CBC1034A-6798-465D-AF7B-6C88ED5568FC}"/>
    <cellStyle name="Normal 5 5 5 2 2 2 3" xfId="27775" xr:uid="{C24177E6-CFA2-44F9-8258-23A36802CF58}"/>
    <cellStyle name="Normal 5 5 5 2 2 2 4" xfId="14666" xr:uid="{A35A8776-8A3B-43B0-A05C-B0D0FBEC4C53}"/>
    <cellStyle name="Normal 5 5 5 2 2 3" xfId="7119" xr:uid="{414C89D4-A323-4F0F-845B-5719799140A9}"/>
    <cellStyle name="Normal 5 5 5 2 2 3 2" xfId="27645" xr:uid="{F02604B8-A12F-4A96-A158-2EFDB4797422}"/>
    <cellStyle name="Normal 5 5 5 2 2 3 3" xfId="28034" xr:uid="{E9638A18-7FE1-4261-B179-82B687896246}"/>
    <cellStyle name="Normal 5 5 5 2 2 3 4" xfId="17499" xr:uid="{45ADF6DF-EFD3-4CAE-8E3A-10A16CEF4641}"/>
    <cellStyle name="Normal 5 5 5 2 2 4" xfId="9952" xr:uid="{20F04362-5A26-415D-881F-36416F5AC659}"/>
    <cellStyle name="Normal 5 5 5 2 2 4 2" xfId="29435" xr:uid="{BC9206DE-8D27-4114-9ABC-1420BD704A60}"/>
    <cellStyle name="Normal 5 5 5 2 2 4 3" xfId="20332" xr:uid="{581C1272-63CF-478C-BAB8-E4A5E61E4CC4}"/>
    <cellStyle name="Normal 5 5 5 2 2 5" xfId="24883" xr:uid="{2388C303-93F3-4749-93F1-93EA9E7ABBD1}"/>
    <cellStyle name="Normal 5 5 5 2 2 6" xfId="13988" xr:uid="{AD240362-FB4D-4B6A-AD0C-43D9833AD1A5}"/>
    <cellStyle name="Normal 5 5 5 2 3" xfId="2812" xr:uid="{00000000-0005-0000-0000-000075070000}"/>
    <cellStyle name="Normal 5 5 5 2 3 2" xfId="6028" xr:uid="{62AB6F15-9964-4C9E-8D14-8718ABD95DE2}"/>
    <cellStyle name="Normal 5 5 5 2 3 2 2" xfId="26213" xr:uid="{1136051C-9C4A-4462-A9BF-68ABF15D6279}"/>
    <cellStyle name="Normal 5 5 5 2 3 2 3" xfId="15482" xr:uid="{D594E1B4-51EF-45DC-84B1-AFC92B4B07DE}"/>
    <cellStyle name="Normal 5 5 5 2 3 3" xfId="7935" xr:uid="{3670061B-1390-40B0-872F-7C40126F21CC}"/>
    <cellStyle name="Normal 5 5 5 2 3 3 2" xfId="18315" xr:uid="{466103BF-283C-4D88-ADE1-4263E7B40722}"/>
    <cellStyle name="Normal 5 5 5 2 3 4" xfId="10768" xr:uid="{C7E2731C-C3AE-4945-9084-C93B6941B24D}"/>
    <cellStyle name="Normal 5 5 5 2 3 4 2" xfId="21148" xr:uid="{53F91B0C-7043-4FCD-B5A6-45F3B1B5AB73}"/>
    <cellStyle name="Normal 5 5 5 2 3 5" xfId="24665" xr:uid="{A19FD8AC-BF97-4D05-8A2E-76FB1CD2579B}"/>
    <cellStyle name="Normal 5 5 5 2 3 6" xfId="13279" xr:uid="{88098FBB-C014-48B5-86E3-0C17C71E0B41}"/>
    <cellStyle name="Normal 5 5 5 2 4" xfId="4207" xr:uid="{A6B1CA8D-96C0-43EB-ACA2-4F886A220171}"/>
    <cellStyle name="Normal 5 5 5 2 4 2" xfId="8979" xr:uid="{022BBE30-7EE2-4A6A-873A-8937F640EB70}"/>
    <cellStyle name="Normal 5 5 5 2 4 2 2" xfId="29060" xr:uid="{D1FEC174-600C-4F6F-8155-EF3F4025C125}"/>
    <cellStyle name="Normal 5 5 5 2 4 2 3" xfId="19359" xr:uid="{0B1C605A-9B58-44EB-B18B-979AFF7B8C7A}"/>
    <cellStyle name="Normal 5 5 5 2 4 3" xfId="11812" xr:uid="{B864424B-9BF5-48CD-939C-54F596142CE6}"/>
    <cellStyle name="Normal 5 5 5 2 4 3 2" xfId="22192" xr:uid="{7DCB35C7-FDFC-4C2B-B67C-65D7C429C395}"/>
    <cellStyle name="Normal 5 5 5 2 4 4" xfId="23835" xr:uid="{FA272100-6D47-4773-840A-2A6FF3EAD610}"/>
    <cellStyle name="Normal 5 5 5 2 4 5" xfId="16526" xr:uid="{760231F9-0ACB-4049-91C4-0D9B1B589B12}"/>
    <cellStyle name="Normal 5 5 5 2 5" xfId="5368" xr:uid="{9ADC1A57-D3CE-46B9-975F-97C8AF653527}"/>
    <cellStyle name="Normal 5 5 5 2 5 2" xfId="28332" xr:uid="{A0480643-3AB8-4E9F-957B-4AD6F55A69E3}"/>
    <cellStyle name="Normal 5 5 5 2 5 3" xfId="14665" xr:uid="{5C5310BE-E23B-4F80-B5C5-98B30FDD8638}"/>
    <cellStyle name="Normal 5 5 5 2 6" xfId="7118" xr:uid="{FB854092-8980-4F06-9F0B-ABC13970D201}"/>
    <cellStyle name="Normal 5 5 5 2 6 2" xfId="17498" xr:uid="{84D8938B-F204-458F-8BF9-653B09345A1A}"/>
    <cellStyle name="Normal 5 5 5 2 7" xfId="9951" xr:uid="{F0FA93FE-3BC4-4CD0-A9C4-D02C0CA4F127}"/>
    <cellStyle name="Normal 5 5 5 2 7 2" xfId="20331" xr:uid="{FD583938-D09D-4E9F-85A5-4844CCF11D57}"/>
    <cellStyle name="Normal 5 5 5 2 8" xfId="24528" xr:uid="{3327FE76-887A-4475-85C7-8D99DC9FB0F0}"/>
    <cellStyle name="Normal 5 5 5 2 9" xfId="12775" xr:uid="{048AB379-D15A-4E96-B231-408B758BB348}"/>
    <cellStyle name="Normal 5 5 5 3" xfId="1218" xr:uid="{00000000-0005-0000-0000-000088060000}"/>
    <cellStyle name="Normal 5 5 5 3 2" xfId="4566" xr:uid="{58A2EA87-66DA-47B7-8FBA-4DE4A6FE6248}"/>
    <cellStyle name="Normal 5 5 5 3 2 2" xfId="9338" xr:uid="{88BB48B0-B364-49DA-921C-3C2522E165C2}"/>
    <cellStyle name="Normal 5 5 5 3 2 2 2" xfId="29312" xr:uid="{24F200A2-58BC-4892-ACAF-F3D3F8E009F7}"/>
    <cellStyle name="Normal 5 5 5 3 2 2 3" xfId="19718" xr:uid="{7104412B-BF2D-4755-8E88-329C85F1FD50}"/>
    <cellStyle name="Normal 5 5 5 3 2 3" xfId="12171" xr:uid="{0728B936-A8BF-4F96-B837-FCEBB44189C4}"/>
    <cellStyle name="Normal 5 5 5 3 2 3 2" xfId="22551" xr:uid="{75A6FCC8-F9C8-4841-AC96-0C15A4CB500D}"/>
    <cellStyle name="Normal 5 5 5 3 2 4" xfId="23331" xr:uid="{1A4A6263-8FCF-4428-ABDA-A2A2FB506C08}"/>
    <cellStyle name="Normal 5 5 5 3 2 5" xfId="16885" xr:uid="{0B1D36EA-2ED6-42FF-9214-AF0150472DAC}"/>
    <cellStyle name="Normal 5 5 5 3 3" xfId="5370" xr:uid="{0845D4E4-1E27-41B8-8AF9-6D70676DD26E}"/>
    <cellStyle name="Normal 5 5 5 3 3 2" xfId="22956" xr:uid="{C14D9BED-EDDC-439B-AE86-9DDDC251009F}"/>
    <cellStyle name="Normal 5 5 5 3 3 3" xfId="28431" xr:uid="{538A9165-DE48-4606-9C13-497BC7CE77BD}"/>
    <cellStyle name="Normal 5 5 5 3 3 4" xfId="14667" xr:uid="{CE094B22-59C6-48AE-87DB-8FA20BB9D4E6}"/>
    <cellStyle name="Normal 5 5 5 3 4" xfId="7120" xr:uid="{2704CCF2-EAD6-4C0A-A2A5-7F41CC568D78}"/>
    <cellStyle name="Normal 5 5 5 3 4 2" xfId="25141" xr:uid="{B846FBE5-F26C-4FA9-B81B-065952EF2B0A}"/>
    <cellStyle name="Normal 5 5 5 3 4 3" xfId="26619" xr:uid="{54992FBD-1FAB-4252-B5DE-4A5EAF4658A6}"/>
    <cellStyle name="Normal 5 5 5 3 4 4" xfId="17500" xr:uid="{D48BAEFD-8345-4869-8553-2FE0C9785906}"/>
    <cellStyle name="Normal 5 5 5 3 5" xfId="9953" xr:uid="{F167411F-D152-45F9-B2DD-01FCC3793CFF}"/>
    <cellStyle name="Normal 5 5 5 3 5 2" xfId="29436" xr:uid="{D49AAC0F-874E-4750-AB42-62A8CF6C5BCD}"/>
    <cellStyle name="Normal 5 5 5 3 5 3" xfId="20333" xr:uid="{7B4FE8CE-6A41-4BD1-905D-607121CB3E83}"/>
    <cellStyle name="Normal 5 5 5 3 6" xfId="24556" xr:uid="{B95EE0B6-9746-411A-99C7-DF892575E63F}"/>
    <cellStyle name="Normal 5 5 5 3 7" xfId="13989" xr:uid="{14FE9674-D40A-4A33-95F0-018CC67879A2}"/>
    <cellStyle name="Normal 5 5 5 4" xfId="1219" xr:uid="{00000000-0005-0000-0000-000089060000}"/>
    <cellStyle name="Normal 5 5 5 4 2" xfId="5371" xr:uid="{45BFE719-90F2-4722-9228-23B15C1BA9EA}"/>
    <cellStyle name="Normal 5 5 5 4 2 2" xfId="23883" xr:uid="{FF7882AD-B650-43A2-8B90-299E6E6A590D}"/>
    <cellStyle name="Normal 5 5 5 4 2 3" xfId="26618" xr:uid="{DEF13D60-8810-43B8-93AA-8693590CDCE3}"/>
    <cellStyle name="Normal 5 5 5 4 2 4" xfId="14668" xr:uid="{1E14CE39-49B9-41C2-A7AC-88D35D6B40D2}"/>
    <cellStyle name="Normal 5 5 5 4 3" xfId="7121" xr:uid="{CA3ADE04-7C0F-424F-8FD7-40F3FE4BA389}"/>
    <cellStyle name="Normal 5 5 5 4 3 2" xfId="25904" xr:uid="{A236CB55-4C75-426A-BD30-1115C2901D0D}"/>
    <cellStyle name="Normal 5 5 5 4 3 3" xfId="17501" xr:uid="{589001E8-3100-4474-A7AA-0E71062318F1}"/>
    <cellStyle name="Normal 5 5 5 4 4" xfId="9954" xr:uid="{EACE63F4-D33C-4DF0-81B3-7CCD65BD08CC}"/>
    <cellStyle name="Normal 5 5 5 4 4 2" xfId="20334" xr:uid="{520863E5-B0D3-49CB-9F42-F263A001D051}"/>
    <cellStyle name="Normal 5 5 5 4 5" xfId="22837" xr:uid="{5676DE0F-F16D-4B9F-A080-9A84B89C72C9}"/>
    <cellStyle name="Normal 5 5 5 4 6" xfId="13473" xr:uid="{500602CF-302A-4AC8-A976-B86C5F74E744}"/>
    <cellStyle name="Normal 5 5 5 5" xfId="2515" xr:uid="{00000000-0005-0000-0000-000078070000}"/>
    <cellStyle name="Normal 5 5 5 5 2" xfId="5793" xr:uid="{7CCC2903-A2F6-46E1-87BE-4D0A179B818B}"/>
    <cellStyle name="Normal 5 5 5 5 2 2" xfId="27197" xr:uid="{F1F4D5FC-E796-47D2-8807-A40E26BFFB34}"/>
    <cellStyle name="Normal 5 5 5 5 2 3" xfId="15187" xr:uid="{4837B486-317E-4FC1-921D-4EEB4B46BD4C}"/>
    <cellStyle name="Normal 5 5 5 5 3" xfId="7640" xr:uid="{6220D5D8-EF26-4007-B166-3AF647AB9875}"/>
    <cellStyle name="Normal 5 5 5 5 3 2" xfId="18020" xr:uid="{0B1ABCED-48B9-497B-A66E-84D542B3E228}"/>
    <cellStyle name="Normal 5 5 5 5 4" xfId="10473" xr:uid="{1B8CCB87-F62F-4772-BFF4-2D938484667A}"/>
    <cellStyle name="Normal 5 5 5 5 4 2" xfId="20853" xr:uid="{3769DF5C-8962-4083-8F0A-7BC47C781775}"/>
    <cellStyle name="Normal 5 5 5 5 5" xfId="22739" xr:uid="{92A8D6B5-003A-480D-AD45-9AB1CA391AAC}"/>
    <cellStyle name="Normal 5 5 5 5 6" xfId="12903" xr:uid="{F1DF4D56-D263-4DC4-81BE-2663EC073DDF}"/>
    <cellStyle name="Normal 5 5 5 6" xfId="2383" xr:uid="{00000000-0005-0000-0000-000072070000}"/>
    <cellStyle name="Normal 5 5 5 6 2" xfId="7510" xr:uid="{8D3C0B12-98E6-4B26-918D-28448EBBA08C}"/>
    <cellStyle name="Normal 5 5 5 6 2 2" xfId="27822" xr:uid="{AC81FED6-16C4-48B8-8C17-E609DFC7659F}"/>
    <cellStyle name="Normal 5 5 5 6 2 3" xfId="17890" xr:uid="{4F234D36-F14F-455D-A28B-8DB25B608DFB}"/>
    <cellStyle name="Normal 5 5 5 6 3" xfId="10343" xr:uid="{97EF8C04-5C97-449B-AC86-6ADC8DA6D556}"/>
    <cellStyle name="Normal 5 5 5 6 3 2" xfId="20723" xr:uid="{655B5E20-0F29-4C2B-A74C-4EBEF19867B7}"/>
    <cellStyle name="Normal 5 5 5 6 4" xfId="23205" xr:uid="{C86AB3B4-A5CB-4767-95D9-6E3840BC1E29}"/>
    <cellStyle name="Normal 5 5 5 6 5" xfId="15057" xr:uid="{9E5CF3C3-0E9E-4E8F-98EB-96AE2671A85F}"/>
    <cellStyle name="Normal 5 5 5 7" xfId="4028" xr:uid="{C7AA4B3D-D9F4-4E25-AADC-168DD5111C03}"/>
    <cellStyle name="Normal 5 5 5 7 2" xfId="8829" xr:uid="{5AA0BE2A-161F-44BA-872C-DCA0D1F8191D}"/>
    <cellStyle name="Normal 5 5 5 7 2 2" xfId="19209" xr:uid="{C772A02D-D990-4CA4-83BE-A7C708D3901F}"/>
    <cellStyle name="Normal 5 5 5 7 3" xfId="11662" xr:uid="{097005BF-3A8B-44FF-8489-CD1E2FB75373}"/>
    <cellStyle name="Normal 5 5 5 7 3 2" xfId="22042" xr:uid="{F809DEF3-E1B4-4316-A22F-FC98C786A3FE}"/>
    <cellStyle name="Normal 5 5 5 7 4" xfId="28644" xr:uid="{1EF527F3-D27E-4D69-8538-0BE485A897A3}"/>
    <cellStyle name="Normal 5 5 5 7 5" xfId="16376" xr:uid="{39826876-4779-4AA2-A43B-1D60609EDC91}"/>
    <cellStyle name="Normal 5 5 5 8" xfId="5367" xr:uid="{9D5E061F-7615-4BE5-BAC0-217AB53DF3CC}"/>
    <cellStyle name="Normal 5 5 5 8 2" xfId="14664" xr:uid="{86C6D9B4-4739-4F80-87E4-24CA576FFBC5}"/>
    <cellStyle name="Normal 5 5 5 9" xfId="7117" xr:uid="{7A9C01FA-CD4F-4744-AA62-996255D40237}"/>
    <cellStyle name="Normal 5 5 5 9 2" xfId="17497" xr:uid="{3E75972A-A69E-45EB-93ED-EA4B0032F62E}"/>
    <cellStyle name="Normal 5 5 6" xfId="1220" xr:uid="{00000000-0005-0000-0000-00008A060000}"/>
    <cellStyle name="Normal 5 5 6 10" xfId="9955" xr:uid="{6EEB70CD-A015-4A9B-AC88-D035DFFCB62D}"/>
    <cellStyle name="Normal 5 5 6 10 2" xfId="20335" xr:uid="{B4A1A7B8-1FEE-4206-B280-9DCBD474C172}"/>
    <cellStyle name="Normal 5 5 6 11" xfId="24162" xr:uid="{B8349E58-0DEA-4C18-AF48-5526BB9C7BCA}"/>
    <cellStyle name="Normal 5 5 6 12" xfId="12618" xr:uid="{9C293F44-D44C-4663-86D2-00E27104FD4F}"/>
    <cellStyle name="Normal 5 5 6 2" xfId="1221" xr:uid="{00000000-0005-0000-0000-00008B060000}"/>
    <cellStyle name="Normal 5 5 6 2 2" xfId="1222" xr:uid="{00000000-0005-0000-0000-00008C060000}"/>
    <cellStyle name="Normal 5 5 6 2 2 2" xfId="5374" xr:uid="{CDE40F86-F9DF-4DC3-9980-578B96CB55D3}"/>
    <cellStyle name="Normal 5 5 6 2 2 2 2" xfId="25699" xr:uid="{F7D92C3C-FC85-4B0B-B152-E9B7EE05937F}"/>
    <cellStyle name="Normal 5 5 6 2 2 2 3" xfId="27311" xr:uid="{B1ED235E-B447-4C10-811A-E3A301235D32}"/>
    <cellStyle name="Normal 5 5 6 2 2 2 4" xfId="14671" xr:uid="{5C5616AD-2DAD-4D67-9C9F-5F6DCBA8E4A8}"/>
    <cellStyle name="Normal 5 5 6 2 2 3" xfId="7124" xr:uid="{FEF6CD90-16F7-4057-AEF9-17B409260224}"/>
    <cellStyle name="Normal 5 5 6 2 2 3 2" xfId="27646" xr:uid="{0B3B660A-7011-4368-8FB3-B27BE3F4CDE4}"/>
    <cellStyle name="Normal 5 5 6 2 2 3 3" xfId="26192" xr:uid="{E23577E3-8C64-48F2-82A9-5900E1494813}"/>
    <cellStyle name="Normal 5 5 6 2 2 3 4" xfId="17504" xr:uid="{B5D80408-07A1-4519-BF70-B6C1D147F2F8}"/>
    <cellStyle name="Normal 5 5 6 2 2 4" xfId="9957" xr:uid="{446F0DFD-8CE2-419E-88B7-B6DF48636C48}"/>
    <cellStyle name="Normal 5 5 6 2 2 4 2" xfId="29437" xr:uid="{65D94745-4EE7-4EB2-9A3F-41C69496D278}"/>
    <cellStyle name="Normal 5 5 6 2 2 4 3" xfId="20337" xr:uid="{05475EAF-E766-4F31-997A-B3C55DB3C61E}"/>
    <cellStyle name="Normal 5 5 6 2 2 5" xfId="23653" xr:uid="{29DC5747-4388-4069-9CD7-83318DBC9509}"/>
    <cellStyle name="Normal 5 5 6 2 2 6" xfId="13990" xr:uid="{92A932BF-932B-4A06-B455-BDBF41B6A85A}"/>
    <cellStyle name="Normal 5 5 6 2 3" xfId="2813" xr:uid="{00000000-0005-0000-0000-00007C070000}"/>
    <cellStyle name="Normal 5 5 6 2 3 2" xfId="6029" xr:uid="{13C3605F-2576-4686-B7A9-A2C135517A5B}"/>
    <cellStyle name="Normal 5 5 6 2 3 2 2" xfId="26713" xr:uid="{628696E7-D89A-4D16-BD64-6C184FC453C1}"/>
    <cellStyle name="Normal 5 5 6 2 3 2 3" xfId="15483" xr:uid="{615A8357-04D1-4671-B0EA-66FDB86B4534}"/>
    <cellStyle name="Normal 5 5 6 2 3 3" xfId="7936" xr:uid="{83E1C646-6BA7-460A-A3E9-39E698708535}"/>
    <cellStyle name="Normal 5 5 6 2 3 3 2" xfId="18316" xr:uid="{E1ECE0D1-EFD8-46AF-BB41-48C8D2A65BF4}"/>
    <cellStyle name="Normal 5 5 6 2 3 4" xfId="10769" xr:uid="{55F877D8-1DC6-420B-AD0F-8E9082ED7B79}"/>
    <cellStyle name="Normal 5 5 6 2 3 4 2" xfId="21149" xr:uid="{553701C5-EAAD-43E7-8CBB-1858BABCB8C5}"/>
    <cellStyle name="Normal 5 5 6 2 3 5" xfId="25377" xr:uid="{03934C22-396E-4729-8431-8374205DF924}"/>
    <cellStyle name="Normal 5 5 6 2 3 6" xfId="13280" xr:uid="{31BBC8F6-AE54-4AF1-9339-B1A8F606F659}"/>
    <cellStyle name="Normal 5 5 6 2 4" xfId="4208" xr:uid="{C5EBD5B1-84A3-4D3A-9865-BF68F20B2782}"/>
    <cellStyle name="Normal 5 5 6 2 4 2" xfId="8980" xr:uid="{13D76342-EC5E-4AF0-9E4B-6A88ED465A60}"/>
    <cellStyle name="Normal 5 5 6 2 4 2 2" xfId="29061" xr:uid="{8D2A4BD1-AF0A-4879-9B45-8AFB7EA9D996}"/>
    <cellStyle name="Normal 5 5 6 2 4 2 3" xfId="19360" xr:uid="{B1ECAA98-F080-4B67-AD68-E76C3E8B4857}"/>
    <cellStyle name="Normal 5 5 6 2 4 3" xfId="11813" xr:uid="{AC66E1A0-9AA7-4A47-823A-789B7595EA98}"/>
    <cellStyle name="Normal 5 5 6 2 4 3 2" xfId="22193" xr:uid="{84C60AFC-2716-41AA-B1CB-3A20BD141741}"/>
    <cellStyle name="Normal 5 5 6 2 4 4" xfId="24183" xr:uid="{44CEF633-C0DB-45B9-A242-DE29C09DA71C}"/>
    <cellStyle name="Normal 5 5 6 2 4 5" xfId="16527" xr:uid="{0D879ADC-3C70-485F-BCB0-9E626CE4AB60}"/>
    <cellStyle name="Normal 5 5 6 2 5" xfId="5373" xr:uid="{03C0E654-1E46-42BD-9DAE-F03D7614F235}"/>
    <cellStyle name="Normal 5 5 6 2 5 2" xfId="26364" xr:uid="{9A8328A8-C0E4-46B4-8068-4A4266341067}"/>
    <cellStyle name="Normal 5 5 6 2 5 3" xfId="14670" xr:uid="{51156F89-C961-4DBD-ADCD-864D8202C171}"/>
    <cellStyle name="Normal 5 5 6 2 6" xfId="7123" xr:uid="{2329B334-BD2C-4E7B-B94A-ABB4C00B17EF}"/>
    <cellStyle name="Normal 5 5 6 2 6 2" xfId="17503" xr:uid="{70018A48-9751-46A9-8AE3-14CAEEBD4F81}"/>
    <cellStyle name="Normal 5 5 6 2 7" xfId="9956" xr:uid="{6EA1EA1C-01B4-44C8-83BC-065584F05E93}"/>
    <cellStyle name="Normal 5 5 6 2 7 2" xfId="20336" xr:uid="{2EE71426-43B2-46BB-B971-3B2DDB9F3D48}"/>
    <cellStyle name="Normal 5 5 6 2 8" xfId="24475" xr:uid="{C6A8A916-DD63-4CA0-B32C-738BEA8EA594}"/>
    <cellStyle name="Normal 5 5 6 2 9" xfId="12776" xr:uid="{BC527640-3D79-4958-B1D2-C02A79A6E76C}"/>
    <cellStyle name="Normal 5 5 6 3" xfId="1223" xr:uid="{00000000-0005-0000-0000-00008D060000}"/>
    <cellStyle name="Normal 5 5 6 3 2" xfId="4567" xr:uid="{ACD83D57-3DE5-4558-BE38-8475C61839FE}"/>
    <cellStyle name="Normal 5 5 6 3 2 2" xfId="9339" xr:uid="{B2082EEB-65FE-4F3B-BFFB-5544B1414BDE}"/>
    <cellStyle name="Normal 5 5 6 3 2 2 2" xfId="29313" xr:uid="{8A92274D-027B-4A60-A6E7-C43392C0C43B}"/>
    <cellStyle name="Normal 5 5 6 3 2 2 3" xfId="19719" xr:uid="{D3513F62-205E-49C7-A0D8-7242F205123E}"/>
    <cellStyle name="Normal 5 5 6 3 2 3" xfId="12172" xr:uid="{00C44274-DA69-4A6C-9265-49E7873A84CD}"/>
    <cellStyle name="Normal 5 5 6 3 2 3 2" xfId="22552" xr:uid="{A81F6365-28D6-4CA6-8501-C6F296B31710}"/>
    <cellStyle name="Normal 5 5 6 3 2 4" xfId="24777" xr:uid="{4597C8CF-6853-4785-A153-F2D6BEB4A80D}"/>
    <cellStyle name="Normal 5 5 6 3 2 5" xfId="16886" xr:uid="{E26DD20E-0140-4D48-A1A4-B69222AF14F1}"/>
    <cellStyle name="Normal 5 5 6 3 3" xfId="5375" xr:uid="{F51C0721-BBA3-461C-9BB7-C687AFDC0ABB}"/>
    <cellStyle name="Normal 5 5 6 3 3 2" xfId="26853" xr:uid="{A495A101-35A8-4017-A3CA-76C27D562F57}"/>
    <cellStyle name="Normal 5 5 6 3 3 3" xfId="27732" xr:uid="{DDCBFF35-41AE-4524-85CD-0AF80E2A4BD4}"/>
    <cellStyle name="Normal 5 5 6 3 3 4" xfId="14672" xr:uid="{432695F9-6711-4AC9-88D9-FD85C71B1064}"/>
    <cellStyle name="Normal 5 5 6 3 4" xfId="7125" xr:uid="{C6515211-7A56-4FEF-A578-57C661268797}"/>
    <cellStyle name="Normal 5 5 6 3 4 2" xfId="26294" xr:uid="{CF22D48D-09C9-49FB-A2FF-C2F69C9C45F3}"/>
    <cellStyle name="Normal 5 5 6 3 4 3" xfId="28403" xr:uid="{9B985830-4FA7-4645-8568-0B9F49912AE0}"/>
    <cellStyle name="Normal 5 5 6 3 4 4" xfId="17505" xr:uid="{5C33A17E-3D29-43F0-BBDE-F347BE8C996D}"/>
    <cellStyle name="Normal 5 5 6 3 5" xfId="9958" xr:uid="{08FC8579-C9D5-4FC4-BD15-8576FF1397AC}"/>
    <cellStyle name="Normal 5 5 6 3 5 2" xfId="29438" xr:uid="{B27F0A07-3523-418C-B6BB-98F3D23D0A4E}"/>
    <cellStyle name="Normal 5 5 6 3 5 3" xfId="20338" xr:uid="{126EDBB3-8A5F-46EF-8E95-D4F13FED7E5E}"/>
    <cellStyle name="Normal 5 5 6 3 6" xfId="23082" xr:uid="{E237F0A5-6513-4735-A38F-86FB094DBCA1}"/>
    <cellStyle name="Normal 5 5 6 3 7" xfId="13991" xr:uid="{DF9C8095-BC55-4766-A742-79804A643804}"/>
    <cellStyle name="Normal 5 5 6 4" xfId="1224" xr:uid="{00000000-0005-0000-0000-00008E060000}"/>
    <cellStyle name="Normal 5 5 6 4 2" xfId="5376" xr:uid="{86FD4E8C-082F-4BEC-916B-07BFF450C7AF}"/>
    <cellStyle name="Normal 5 5 6 4 2 2" xfId="22949" xr:uid="{D66E9271-00C6-48E6-9854-C9FCA2482B6E}"/>
    <cellStyle name="Normal 5 5 6 4 2 3" xfId="26732" xr:uid="{81D18B65-E513-42F7-B581-A75F2EDB1D2F}"/>
    <cellStyle name="Normal 5 5 6 4 2 4" xfId="14673" xr:uid="{B4B4FF8D-0A85-4AA9-8DF9-379D4EB57653}"/>
    <cellStyle name="Normal 5 5 6 4 3" xfId="7126" xr:uid="{3B0E9406-A094-4E19-8AF5-BFE908960147}"/>
    <cellStyle name="Normal 5 5 6 4 3 2" xfId="28416" xr:uid="{BA43560F-41EA-43C1-AF4A-B43F7C22E59F}"/>
    <cellStyle name="Normal 5 5 6 4 3 3" xfId="17506" xr:uid="{3A34CD3A-4373-47F0-8B09-C815DBB85517}"/>
    <cellStyle name="Normal 5 5 6 4 4" xfId="9959" xr:uid="{00A68561-A889-4876-BD93-DCD4E076BA39}"/>
    <cellStyle name="Normal 5 5 6 4 4 2" xfId="20339" xr:uid="{3ABC0843-2C5F-46D9-B912-5C12BB77CA5B}"/>
    <cellStyle name="Normal 5 5 6 4 5" xfId="22944" xr:uid="{356FEBF9-1137-4BF0-8596-C71DB88BD296}"/>
    <cellStyle name="Normal 5 5 6 4 6" xfId="13474" xr:uid="{001E17DE-2D5E-489E-BFC4-4AEF2E917B35}"/>
    <cellStyle name="Normal 5 5 6 5" xfId="2578" xr:uid="{00000000-0005-0000-0000-00007F070000}"/>
    <cellStyle name="Normal 5 5 6 5 2" xfId="5843" xr:uid="{151CA46E-5812-4546-9888-067ACA00706C}"/>
    <cellStyle name="Normal 5 5 6 5 2 2" xfId="27895" xr:uid="{C8FDCBE8-1CFA-45A8-A557-2BAB27E8DB55}"/>
    <cellStyle name="Normal 5 5 6 5 2 3" xfId="15250" xr:uid="{0670CA33-C44B-4A1C-926B-D5A1F99BE1A2}"/>
    <cellStyle name="Normal 5 5 6 5 3" xfId="7703" xr:uid="{488B38C3-B909-489F-9E3E-C127E39FE0FC}"/>
    <cellStyle name="Normal 5 5 6 5 3 2" xfId="18083" xr:uid="{6CAB44CC-D3F5-4FAF-B02E-06875B7715CC}"/>
    <cellStyle name="Normal 5 5 6 5 4" xfId="10536" xr:uid="{F0BB4B85-C2FE-48C0-9035-F59F6B6AF553}"/>
    <cellStyle name="Normal 5 5 6 5 4 2" xfId="20916" xr:uid="{5D34E16D-65A8-4796-B423-B869C0EC33AE}"/>
    <cellStyle name="Normal 5 5 6 5 5" xfId="25041" xr:uid="{10CE3F26-A178-42B3-8CFB-B5EE0FBF41E0}"/>
    <cellStyle name="Normal 5 5 6 5 6" xfId="12966" xr:uid="{9F7E1AE8-61D7-43B4-84C3-BB6A2BC47D29}"/>
    <cellStyle name="Normal 5 5 6 6" xfId="2384" xr:uid="{00000000-0005-0000-0000-000079070000}"/>
    <cellStyle name="Normal 5 5 6 6 2" xfId="7511" xr:uid="{915E2F73-636F-47E4-9C3E-B5751BBAC000}"/>
    <cellStyle name="Normal 5 5 6 6 2 2" xfId="27524" xr:uid="{A9800C9F-CA9F-438C-8267-C35D597EC015}"/>
    <cellStyle name="Normal 5 5 6 6 2 3" xfId="17891" xr:uid="{AD156AFE-689A-4610-B8D3-86099B7264D1}"/>
    <cellStyle name="Normal 5 5 6 6 3" xfId="10344" xr:uid="{50B70286-31B7-4705-A652-EEA9BF7487C1}"/>
    <cellStyle name="Normal 5 5 6 6 3 2" xfId="20724" xr:uid="{10AB95FA-D702-4886-A63B-ABFA0AC50956}"/>
    <cellStyle name="Normal 5 5 6 6 4" xfId="25398" xr:uid="{6FF132A8-AC59-47F8-B313-57B497617DD7}"/>
    <cellStyle name="Normal 5 5 6 6 5" xfId="15058" xr:uid="{D9CF1F1B-CA38-45C6-BB21-400D5B7E3B6B}"/>
    <cellStyle name="Normal 5 5 6 7" xfId="4029" xr:uid="{4C08CD9B-604C-4ADB-A4AF-D05931C1CD7D}"/>
    <cellStyle name="Normal 5 5 6 7 2" xfId="8830" xr:uid="{A1F41227-AEFD-4126-8736-F2CFC05EA1AF}"/>
    <cellStyle name="Normal 5 5 6 7 2 2" xfId="19210" xr:uid="{B4E907F3-BE3A-4D0A-9835-3CE217D62A2B}"/>
    <cellStyle name="Normal 5 5 6 7 3" xfId="11663" xr:uid="{A62C39DD-9B42-4CF3-B6C6-0A1CFF9C6F99}"/>
    <cellStyle name="Normal 5 5 6 7 3 2" xfId="22043" xr:uid="{121163AC-B2D9-428B-BAEA-9FBE2FFE74DC}"/>
    <cellStyle name="Normal 5 5 6 7 4" xfId="26764" xr:uid="{CD398623-6C6C-4BC2-82A4-C832B8AB9E58}"/>
    <cellStyle name="Normal 5 5 6 7 5" xfId="16377" xr:uid="{AFFAC0D2-105D-4FD1-9A2C-08044472405C}"/>
    <cellStyle name="Normal 5 5 6 8" xfId="5372" xr:uid="{C8B8751A-F737-4FFF-B4AF-2ED804A41D50}"/>
    <cellStyle name="Normal 5 5 6 8 2" xfId="14669" xr:uid="{D4DB0CD4-5517-4CA3-927B-01EB62213EAC}"/>
    <cellStyle name="Normal 5 5 6 9" xfId="7122" xr:uid="{085E023A-E4FA-4ACC-B822-992E07188A31}"/>
    <cellStyle name="Normal 5 5 6 9 2" xfId="17502" xr:uid="{E75F1C48-21C4-4E40-8F71-C8D5459D0AFD}"/>
    <cellStyle name="Normal 5 5 7" xfId="1225" xr:uid="{00000000-0005-0000-0000-00008F060000}"/>
    <cellStyle name="Normal 5 5 7 10" xfId="12619" xr:uid="{2CE59225-D865-4685-BFE3-B2793300DD83}"/>
    <cellStyle name="Normal 5 5 7 2" xfId="1226" xr:uid="{00000000-0005-0000-0000-000090060000}"/>
    <cellStyle name="Normal 5 5 7 2 2" xfId="2967" xr:uid="{00000000-0005-0000-0000-000082070000}"/>
    <cellStyle name="Normal 5 5 7 2 2 2" xfId="6132" xr:uid="{DF12A09B-446A-4806-8AA7-52F18594D853}"/>
    <cellStyle name="Normal 5 5 7 2 2 2 2" xfId="28133" xr:uid="{287D7080-CAC1-48FB-BDC8-DBDEF7205421}"/>
    <cellStyle name="Normal 5 5 7 2 2 2 3" xfId="26679" xr:uid="{2D34B869-C594-4F32-BA84-C78E41629D48}"/>
    <cellStyle name="Normal 5 5 7 2 2 2 4" xfId="15610" xr:uid="{15546E4B-B6FC-4619-BDB9-9AF5F1C16235}"/>
    <cellStyle name="Normal 5 5 7 2 2 3" xfId="8063" xr:uid="{64AF773E-6ACD-420B-B8D2-4FB5849D8190}"/>
    <cellStyle name="Normal 5 5 7 2 2 3 2" xfId="28761" xr:uid="{BE449C1B-FF30-4ADA-8453-43358F611491}"/>
    <cellStyle name="Normal 5 5 7 2 2 3 3" xfId="18443" xr:uid="{0075D294-103E-41F3-8119-1E6847751D82}"/>
    <cellStyle name="Normal 5 5 7 2 2 4" xfId="10896" xr:uid="{C0E9075E-DA7D-4089-AFF1-44199F22AC36}"/>
    <cellStyle name="Normal 5 5 7 2 2 4 2" xfId="21276" xr:uid="{75EC0386-19EF-4DCD-8937-70975FCEA266}"/>
    <cellStyle name="Normal 5 5 7 2 2 5" xfId="22794" xr:uid="{C80C1820-97C4-4E5B-AB92-0FAE4E57DF58}"/>
    <cellStyle name="Normal 5 5 7 2 2 6" xfId="13475" xr:uid="{114C263B-841E-45C9-9B90-A4796F0A2D8B}"/>
    <cellStyle name="Normal 5 5 7 2 3" xfId="5378" xr:uid="{62B1FFD8-3506-4F23-A9D5-0A302EE5EC5B}"/>
    <cellStyle name="Normal 5 5 7 2 3 2" xfId="24709" xr:uid="{5E132235-FA12-4C6C-9BC5-1DF08708EBE7}"/>
    <cellStyle name="Normal 5 5 7 2 3 3" xfId="28236" xr:uid="{D45E94F4-FED9-4F57-9576-3BFCFDDB1983}"/>
    <cellStyle name="Normal 5 5 7 2 3 4" xfId="14675" xr:uid="{73BF6DC8-DC03-4F41-B6BA-BF9712DA6D16}"/>
    <cellStyle name="Normal 5 5 7 2 4" xfId="7128" xr:uid="{007A5B14-E276-4597-8BA7-3A1D9F27A771}"/>
    <cellStyle name="Normal 5 5 7 2 4 2" xfId="26708" xr:uid="{4204EA0E-2CD8-4B31-BF39-F255100557C7}"/>
    <cellStyle name="Normal 5 5 7 2 4 3" xfId="26603" xr:uid="{9587304A-298C-42C2-89FE-A8D871D8B372}"/>
    <cellStyle name="Normal 5 5 7 2 4 4" xfId="17508" xr:uid="{F4219942-775D-49A8-B231-ADDF3238F212}"/>
    <cellStyle name="Normal 5 5 7 2 5" xfId="9961" xr:uid="{AA89878B-9247-486A-AEA6-FA18B854A097}"/>
    <cellStyle name="Normal 5 5 7 2 5 2" xfId="29439" xr:uid="{725804D9-55D1-48E9-9120-665ED0F66786}"/>
    <cellStyle name="Normal 5 5 7 2 5 3" xfId="20341" xr:uid="{EAF87BE4-15A0-4052-B4EA-009CD7B85D1C}"/>
    <cellStyle name="Normal 5 5 7 2 6" xfId="24532" xr:uid="{0DE5A35A-2E97-4301-8B12-1416B692F726}"/>
    <cellStyle name="Normal 5 5 7 2 7" xfId="12777" xr:uid="{E65F1D4D-7A99-4C0B-BB48-AD4A31224019}"/>
    <cellStyle name="Normal 5 5 7 3" xfId="1227" xr:uid="{00000000-0005-0000-0000-000091060000}"/>
    <cellStyle name="Normal 5 5 7 3 2" xfId="5379" xr:uid="{5D1B5A8B-DFD3-4E3B-B7AE-8808F340FA31}"/>
    <cellStyle name="Normal 5 5 7 3 2 2" xfId="26715" xr:uid="{B71CB86C-65D1-407B-8217-2604C578C11A}"/>
    <cellStyle name="Normal 5 5 7 3 2 3" xfId="25847" xr:uid="{AE74042E-DD15-4649-9D09-647A425563FF}"/>
    <cellStyle name="Normal 5 5 7 3 2 4" xfId="14676" xr:uid="{E5A02E31-6126-4AF7-95E5-AAAABE9064F1}"/>
    <cellStyle name="Normal 5 5 7 3 3" xfId="7129" xr:uid="{4F3261E5-D6A6-43ED-95EF-0D3E97758D08}"/>
    <cellStyle name="Normal 5 5 7 3 3 2" xfId="27426" xr:uid="{FC15D81A-F1B1-45F9-A769-5A122F50485D}"/>
    <cellStyle name="Normal 5 5 7 3 3 3" xfId="26844" xr:uid="{CE0ED922-644C-4F58-ACED-9C99FFD88B89}"/>
    <cellStyle name="Normal 5 5 7 3 3 4" xfId="17509" xr:uid="{C5163A04-4DD4-4ABD-80FE-8EC5140B5C0C}"/>
    <cellStyle name="Normal 5 5 7 3 4" xfId="9962" xr:uid="{8CBBAEC9-B7D1-46C6-B886-F34EAF682803}"/>
    <cellStyle name="Normal 5 5 7 3 4 2" xfId="29440" xr:uid="{16DDF990-AB59-42FC-AE78-DBAD703881B7}"/>
    <cellStyle name="Normal 5 5 7 3 4 3" xfId="20342" xr:uid="{005259F5-E70A-4213-AF68-0E4641894199}"/>
    <cellStyle name="Normal 5 5 7 3 5" xfId="22855" xr:uid="{0348CF96-F6F3-4C6D-B4BA-A803C5FEC7A0}"/>
    <cellStyle name="Normal 5 5 7 3 6" xfId="13281" xr:uid="{31327C97-CA05-47DE-A323-66B96157E7E6}"/>
    <cellStyle name="Normal 5 5 7 4" xfId="2385" xr:uid="{00000000-0005-0000-0000-000080070000}"/>
    <cellStyle name="Normal 5 5 7 4 2" xfId="7512" xr:uid="{06620718-82D7-449D-BC8A-65A1FCA7CD1B}"/>
    <cellStyle name="Normal 5 5 7 4 2 2" xfId="28370" xr:uid="{77AAB7CD-CFEC-44E3-96B6-8B73E3271381}"/>
    <cellStyle name="Normal 5 5 7 4 2 3" xfId="17892" xr:uid="{203BDB86-0203-4140-B4EB-DAF2293C7CCB}"/>
    <cellStyle name="Normal 5 5 7 4 3" xfId="10345" xr:uid="{67C5DDFE-B833-4338-A4EC-91A2E34F312A}"/>
    <cellStyle name="Normal 5 5 7 4 3 2" xfId="20725" xr:uid="{EC4D44FF-D7FF-4402-B5A6-8BA33E08BAC5}"/>
    <cellStyle name="Normal 5 5 7 4 4" xfId="25462" xr:uid="{DA714827-6702-43DE-B389-0EDF388AE5EA}"/>
    <cellStyle name="Normal 5 5 7 4 5" xfId="15059" xr:uid="{A7F1EB7E-D4B4-4905-B109-EC7EF55C49F8}"/>
    <cellStyle name="Normal 5 5 7 5" xfId="4030" xr:uid="{ED947DAA-371E-4C03-B6A7-8372C0C37EB6}"/>
    <cellStyle name="Normal 5 5 7 5 2" xfId="8831" xr:uid="{F9271682-9920-47AF-A906-7F969C6C0BCB}"/>
    <cellStyle name="Normal 5 5 7 5 2 2" xfId="28990" xr:uid="{9A639588-9BB2-45D2-9A6E-0F165BF35CC5}"/>
    <cellStyle name="Normal 5 5 7 5 2 3" xfId="19211" xr:uid="{6D987478-876F-4959-B431-5670F63D80AC}"/>
    <cellStyle name="Normal 5 5 7 5 3" xfId="11664" xr:uid="{0B668A09-0B6A-4A72-B2A7-B046302FC851}"/>
    <cellStyle name="Normal 5 5 7 5 3 2" xfId="22044" xr:uid="{E8ADD2EE-4298-424F-AAA2-20A7F2FE34F5}"/>
    <cellStyle name="Normal 5 5 7 5 4" xfId="23976" xr:uid="{362AAFC4-B91E-4DEC-B618-C89A9892DD4E}"/>
    <cellStyle name="Normal 5 5 7 5 5" xfId="16378" xr:uid="{086519B5-B122-460C-B5FC-1E50E222F34D}"/>
    <cellStyle name="Normal 5 5 7 6" xfId="5377" xr:uid="{26300556-557E-4082-8B60-B8830D25A460}"/>
    <cellStyle name="Normal 5 5 7 6 2" xfId="27757" xr:uid="{885ED2A7-0EDC-48D2-97DD-F55865D06BC9}"/>
    <cellStyle name="Normal 5 5 7 6 3" xfId="28211" xr:uid="{EC5D5EA3-7881-46A6-B0A6-BF5F976471EA}"/>
    <cellStyle name="Normal 5 5 7 6 4" xfId="14674" xr:uid="{50C9F68A-C3C5-4C1D-9F17-A272EAD10A97}"/>
    <cellStyle name="Normal 5 5 7 7" xfId="7127" xr:uid="{17F7932A-0BB0-42C5-9388-A4903D0A5069}"/>
    <cellStyle name="Normal 5 5 7 7 2" xfId="27293" xr:uid="{0EA9BA65-7403-4833-8623-2657BE8EA453}"/>
    <cellStyle name="Normal 5 5 7 7 3" xfId="17507" xr:uid="{9A2206DC-59DF-4A72-9FFC-5E36168D1C10}"/>
    <cellStyle name="Normal 5 5 7 8" xfId="9960" xr:uid="{6935D2E1-57D5-41C9-8D13-32764C290B24}"/>
    <cellStyle name="Normal 5 5 7 8 2" xfId="20340" xr:uid="{C53E5CD7-732F-4FFC-95AD-8B0C6F9D5534}"/>
    <cellStyle name="Normal 5 5 7 9" xfId="23853" xr:uid="{EA45A73B-8161-459B-8D64-E0A17181CCBC}"/>
    <cellStyle name="Normal 5 5 8" xfId="1228" xr:uid="{00000000-0005-0000-0000-000092060000}"/>
    <cellStyle name="Normal 5 5 8 10" xfId="12620" xr:uid="{4692576D-8AE3-450E-8272-9E48C4FD90CD}"/>
    <cellStyle name="Normal 5 5 8 2" xfId="1229" xr:uid="{00000000-0005-0000-0000-000093060000}"/>
    <cellStyle name="Normal 5 5 8 2 2" xfId="2968" xr:uid="{00000000-0005-0000-0000-000086070000}"/>
    <cellStyle name="Normal 5 5 8 2 2 2" xfId="6133" xr:uid="{23583555-56F1-4626-A3D2-93F8AD74FC7C}"/>
    <cellStyle name="Normal 5 5 8 2 2 2 2" xfId="26060" xr:uid="{17BB1EC5-47B5-42DC-A7F1-62E1932F379A}"/>
    <cellStyle name="Normal 5 5 8 2 2 2 3" xfId="28204" xr:uid="{1CD5DF35-3813-48B7-9249-D550A8FBFBC1}"/>
    <cellStyle name="Normal 5 5 8 2 2 2 4" xfId="15611" xr:uid="{C98894EB-883D-493A-B53D-A6A32DB37AF4}"/>
    <cellStyle name="Normal 5 5 8 2 2 3" xfId="8064" xr:uid="{D241DEDD-FF0C-4A85-9445-1C80D1D9D2BB}"/>
    <cellStyle name="Normal 5 5 8 2 2 3 2" xfId="28762" xr:uid="{AEF191AE-C1DB-4F24-8595-4374070D62A5}"/>
    <cellStyle name="Normal 5 5 8 2 2 3 3" xfId="18444" xr:uid="{8971FB0E-A446-4AE9-88ED-CCF7E3AB18B5}"/>
    <cellStyle name="Normal 5 5 8 2 2 4" xfId="10897" xr:uid="{4A64BE24-DD55-4796-BF60-CCC45FC14999}"/>
    <cellStyle name="Normal 5 5 8 2 2 4 2" xfId="21277" xr:uid="{A0448FD8-514E-4B38-97B0-5C920562CCE6}"/>
    <cellStyle name="Normal 5 5 8 2 2 5" xfId="25389" xr:uid="{304FCE7B-DBF4-4A85-A0EB-2D09E9A4E16C}"/>
    <cellStyle name="Normal 5 5 8 2 2 6" xfId="13476" xr:uid="{0FDF7A1A-7DE7-4386-8B1E-0081216BA5B1}"/>
    <cellStyle name="Normal 5 5 8 2 3" xfId="5381" xr:uid="{28E26E73-B0EA-480D-A7FA-647939548711}"/>
    <cellStyle name="Normal 5 5 8 2 3 2" xfId="22788" xr:uid="{05A1BB14-5CC5-4969-9205-57AA7EABDBFC}"/>
    <cellStyle name="Normal 5 5 8 2 3 3" xfId="25862" xr:uid="{E4A49593-FE91-4477-A730-9BCC4AB579B5}"/>
    <cellStyle name="Normal 5 5 8 2 3 4" xfId="14678" xr:uid="{8632A19C-0EAA-43DC-A8E8-F2F97D8C4A28}"/>
    <cellStyle name="Normal 5 5 8 2 4" xfId="7131" xr:uid="{29DA3E0B-4167-4F0C-939E-5866351703BB}"/>
    <cellStyle name="Normal 5 5 8 2 4 2" xfId="25937" xr:uid="{FD958FAC-B768-4688-B47A-D42A14956D24}"/>
    <cellStyle name="Normal 5 5 8 2 4 3" xfId="28640" xr:uid="{A8B49F71-4CD3-4161-923F-BFE38AB9D0E6}"/>
    <cellStyle name="Normal 5 5 8 2 4 4" xfId="17511" xr:uid="{AAFE3A54-9E83-4D75-A862-B7A2AC257A8B}"/>
    <cellStyle name="Normal 5 5 8 2 5" xfId="9964" xr:uid="{86CA0C47-DEE8-4923-BBA0-B6917FB44FD3}"/>
    <cellStyle name="Normal 5 5 8 2 5 2" xfId="29441" xr:uid="{9109907C-4C0F-4B69-85D7-F8D1191FD9E8}"/>
    <cellStyle name="Normal 5 5 8 2 5 3" xfId="20344" xr:uid="{CDE8E9AF-4DAE-4662-AC89-5032923A5175}"/>
    <cellStyle name="Normal 5 5 8 2 6" xfId="24402" xr:uid="{A31D9859-204A-484B-807F-2F0083417206}"/>
    <cellStyle name="Normal 5 5 8 2 7" xfId="12778" xr:uid="{0E95C321-2520-4C9A-88AD-5D434E3F727B}"/>
    <cellStyle name="Normal 5 5 8 3" xfId="1230" xr:uid="{00000000-0005-0000-0000-000094060000}"/>
    <cellStyle name="Normal 5 5 8 3 2" xfId="5382" xr:uid="{88FD3DDF-4C7F-4F5B-8FAD-3A109E913FFF}"/>
    <cellStyle name="Normal 5 5 8 3 2 2" xfId="27117" xr:uid="{CF8DD38A-CD75-4DA5-BFFA-82DC0BA5D007}"/>
    <cellStyle name="Normal 5 5 8 3 2 3" xfId="27181" xr:uid="{2B08D43A-53B8-448B-84A9-E9102893CD8A}"/>
    <cellStyle name="Normal 5 5 8 3 2 4" xfId="14679" xr:uid="{46ED660E-0474-4C37-9A58-989BEE2A2F67}"/>
    <cellStyle name="Normal 5 5 8 3 3" xfId="7132" xr:uid="{3AF719DC-EEBB-4037-8A07-3409B0B4026D}"/>
    <cellStyle name="Normal 5 5 8 3 3 2" xfId="28001" xr:uid="{6DCBEFDC-1A2D-4C78-A7C8-925F50C1DAF4}"/>
    <cellStyle name="Normal 5 5 8 3 3 3" xfId="28134" xr:uid="{4F50F1CA-3439-4758-92E8-1C92B121C9C4}"/>
    <cellStyle name="Normal 5 5 8 3 3 4" xfId="17512" xr:uid="{B9102EEC-5509-405C-ACCD-30FDFAD1F030}"/>
    <cellStyle name="Normal 5 5 8 3 4" xfId="9965" xr:uid="{B9D2C06B-972E-488D-9A65-F3FE21FE0D8D}"/>
    <cellStyle name="Normal 5 5 8 3 4 2" xfId="29442" xr:uid="{1A6A0D2B-9F47-4568-9BBC-A727B9EBBBB1}"/>
    <cellStyle name="Normal 5 5 8 3 4 3" xfId="20345" xr:uid="{EA313959-F7BC-4595-B38D-D6B2039B8207}"/>
    <cellStyle name="Normal 5 5 8 3 5" xfId="24717" xr:uid="{1D4D5F3A-B42C-4E6D-9BB2-594F2E456AC4}"/>
    <cellStyle name="Normal 5 5 8 3 6" xfId="13282" xr:uid="{CC60B2D0-00F3-4C65-A4FF-8CFC5973BC19}"/>
    <cellStyle name="Normal 5 5 8 4" xfId="2386" xr:uid="{00000000-0005-0000-0000-000084070000}"/>
    <cellStyle name="Normal 5 5 8 4 2" xfId="7513" xr:uid="{0E501E06-021C-4E16-9171-904D17CD0F51}"/>
    <cellStyle name="Normal 5 5 8 4 2 2" xfId="27616" xr:uid="{0129CB36-5BB4-4EFF-8AF5-876BDBFD24B9}"/>
    <cellStyle name="Normal 5 5 8 4 2 3" xfId="17893" xr:uid="{B310EC6F-2212-4190-A4B1-F70EA5F45D76}"/>
    <cellStyle name="Normal 5 5 8 4 3" xfId="10346" xr:uid="{C09EB9F6-35D9-4AA0-AC49-F8222A3DD781}"/>
    <cellStyle name="Normal 5 5 8 4 3 2" xfId="20726" xr:uid="{248D407E-3C7C-4679-B9BB-E19D64B0AD1E}"/>
    <cellStyle name="Normal 5 5 8 4 4" xfId="25176" xr:uid="{DBD86CAA-906A-40DC-8A27-C3BD988E3D0F}"/>
    <cellStyle name="Normal 5 5 8 4 5" xfId="15060" xr:uid="{6655A872-F6DC-41B0-B026-D6C078598353}"/>
    <cellStyle name="Normal 5 5 8 5" xfId="4031" xr:uid="{6FD30347-E184-4327-B45F-7226DDACB066}"/>
    <cellStyle name="Normal 5 5 8 5 2" xfId="8832" xr:uid="{3E3659E3-7EDE-43BE-9B86-26156D6890FE}"/>
    <cellStyle name="Normal 5 5 8 5 2 2" xfId="28991" xr:uid="{0145E712-EAAD-4297-AB0F-A1705372752A}"/>
    <cellStyle name="Normal 5 5 8 5 2 3" xfId="19212" xr:uid="{C8D2A082-A26C-40D6-8777-E977FE91F652}"/>
    <cellStyle name="Normal 5 5 8 5 3" xfId="11665" xr:uid="{BBA9C86D-8B7E-4068-BD7C-64971C5CF0BE}"/>
    <cellStyle name="Normal 5 5 8 5 3 2" xfId="22045" xr:uid="{0283CA92-74AB-4338-BCA3-D9BA32AE6180}"/>
    <cellStyle name="Normal 5 5 8 5 4" xfId="23017" xr:uid="{86435221-29A9-419C-AD4D-C63D913CAE0A}"/>
    <cellStyle name="Normal 5 5 8 5 5" xfId="16379" xr:uid="{4201ABC3-F5F7-4C3D-9C5E-44EA5E11C04E}"/>
    <cellStyle name="Normal 5 5 8 6" xfId="5380" xr:uid="{2B6F67D7-2E1F-4B28-9F6E-F54B4F89B037}"/>
    <cellStyle name="Normal 5 5 8 6 2" xfId="28734" xr:uid="{967795E7-74C9-42ED-93AB-D7521134F9D6}"/>
    <cellStyle name="Normal 5 5 8 6 3" xfId="26227" xr:uid="{BED9E503-CAC9-4497-85A1-2B2915EBB4A8}"/>
    <cellStyle name="Normal 5 5 8 6 4" xfId="14677" xr:uid="{829F3A83-B132-403D-AE92-711F3C17F0D4}"/>
    <cellStyle name="Normal 5 5 8 7" xfId="7130" xr:uid="{0FACAD69-D070-49F9-8403-38F7B1AABAD7}"/>
    <cellStyle name="Normal 5 5 8 7 2" xfId="26190" xr:uid="{F4F9371D-5CE0-4F5A-9451-65D4C3851AE0}"/>
    <cellStyle name="Normal 5 5 8 7 3" xfId="17510" xr:uid="{B7A14410-470A-4573-941F-E325DB05E722}"/>
    <cellStyle name="Normal 5 5 8 8" xfId="9963" xr:uid="{69CBE24C-AEDE-4A2B-9DE0-1E446FF6810F}"/>
    <cellStyle name="Normal 5 5 8 8 2" xfId="20343" xr:uid="{B7D3E168-ACD8-4D0A-A031-27A7A05810D9}"/>
    <cellStyle name="Normal 5 5 8 9" xfId="23704"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5" xr:uid="{F083B5EB-43B9-4590-83CA-856969DC4BF4}"/>
    <cellStyle name="Normal 5 6 2" xfId="29637" xr:uid="{B75DEE0B-F534-46AF-9926-93D48AEAA1C2}"/>
    <cellStyle name="Normal 5 6 3" xfId="30361" xr:uid="{94F71B0E-9972-43D2-A698-4F5F8EC6B35B}"/>
    <cellStyle name="Normal 5 6 3 2" xfId="30510" xr:uid="{9F3E153B-B09B-471D-A946-A10EBA1534EE}"/>
    <cellStyle name="Normal 5 6 4" xfId="31701" xr:uid="{41B7F247-B74F-4329-A0A1-682D6C24C354}"/>
    <cellStyle name="Normal 5 7" xfId="30109" xr:uid="{B86EA2F7-3D8C-4453-9463-4535C564224A}"/>
    <cellStyle name="Normal 5 7 2" xfId="31495"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5"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8" xr:uid="{36DF93BC-14C0-4C8D-9939-43490568E73B}"/>
    <cellStyle name="Normal 6 2 4 2 3 3" xfId="30270" xr:uid="{64E7B98A-5618-4F94-BBB0-CE729F04F1ED}"/>
    <cellStyle name="Normal 6 2 4 2 3 3 2" xfId="31413" xr:uid="{F1A26C63-AE42-4F04-8891-03B490C2D338}"/>
    <cellStyle name="Normal 6 2 4 2 3 4" xfId="31610" xr:uid="{E337A21F-9B74-4399-88F3-B6426EE26747}"/>
    <cellStyle name="Normal 6 2 4 3" xfId="1241" xr:uid="{00000000-0005-0000-0000-00009F060000}"/>
    <cellStyle name="Normal 6 2 4 3 2" xfId="31304" xr:uid="{928413FA-20ED-46F2-9E40-B8E246A45F39}"/>
    <cellStyle name="Normal 6 2 4 4" xfId="29854" xr:uid="{AA4C1F12-DEA9-457E-AEF5-0DB4A6E59CD3}"/>
    <cellStyle name="Normal 6 2 5" xfId="1242" xr:uid="{00000000-0005-0000-0000-0000A0060000}"/>
    <cellStyle name="Normal 6 2 6" xfId="31264"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3" xr:uid="{BCEE65C1-493F-43A2-8225-D8AF26E4B811}"/>
    <cellStyle name="Normal 6 3 3 3 2 3 2 2 3" xfId="23064"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3" xr:uid="{52032595-B136-4D2C-B500-82ADF7DF1B2A}"/>
    <cellStyle name="Normal 6 3 3 3 2 3 2 3 3 3" xfId="30271" xr:uid="{D89606A7-7F62-4BEF-BBAC-371DD44B78A1}"/>
    <cellStyle name="Normal 6 3 3 3 2 3 2 3 3 3 2" xfId="31414" xr:uid="{0B73902A-7494-489D-AE53-A905FA779E9C}"/>
    <cellStyle name="Normal 6 3 3 3 2 3 2 3 3 4" xfId="31611" xr:uid="{F3422B09-C712-4715-9E74-E2360D1499BA}"/>
    <cellStyle name="Normal 6 3 3 3 2 3 2 4" xfId="23722" xr:uid="{CF6E8B82-0990-4BE4-9413-7C6041332850}"/>
    <cellStyle name="Normal 6 3 3 3 2 3 3" xfId="1254" xr:uid="{00000000-0005-0000-0000-0000AD060000}"/>
    <cellStyle name="Normal 6 3 3 3 2 3 4" xfId="2970" xr:uid="{00000000-0005-0000-0000-000096070000}"/>
    <cellStyle name="Normal 6 3 3 3 2 3 4 2" xfId="31281" xr:uid="{8609F323-400D-4035-9BBF-4A50ABE08EC3}"/>
    <cellStyle name="Normal 6 3 3 3 2 3 5" xfId="2126" xr:uid="{00000000-0005-0000-0000-0000BE020000}"/>
    <cellStyle name="Normal 6 3 3 3 2 3 5 2" xfId="4679" xr:uid="{D6398DC9-E5C9-496E-A2A7-CD5014D2DFA6}"/>
    <cellStyle name="Normal 6 3 3 3 2 3 5 3" xfId="30207" xr:uid="{356E9707-CCEF-4F7C-BF32-0303F4791FE4}"/>
    <cellStyle name="Normal 6 3 3 3 2 3 5 3 2" xfId="31351" xr:uid="{CC12E4D3-F8EB-4CF6-AB97-4D8B2B3693C7}"/>
    <cellStyle name="Normal 6 3 3 3 2 3 5 4" xfId="31547" xr:uid="{87A857A3-2AA9-43F2-8657-50394276CAF6}"/>
    <cellStyle name="Normal 6 3 3 3 2 3 6" xfId="4033" xr:uid="{C3B2AF05-98DC-463A-BA12-C74208D497DD}"/>
    <cellStyle name="Normal 6 3 3 3 2 3 6 2" xfId="4811" xr:uid="{F613BC84-EDE5-4885-8459-F27AF0BB6E85}"/>
    <cellStyle name="Normal 6 3 3 3 2 3 6 3" xfId="30325" xr:uid="{FE425496-F8E2-4D8D-BACC-24E101135861}"/>
    <cellStyle name="Normal 6 3 3 3 2 3 6 3 2" xfId="31468" xr:uid="{E634AE3F-E674-4AA0-825F-3A0FBFBCA056}"/>
    <cellStyle name="Normal 6 3 3 3 2 3 6 4" xfId="31665" xr:uid="{C88B7139-BB51-44C6-81F9-0169CA295B19}"/>
    <cellStyle name="Normal 6 3 3 3 2 3 7" xfId="30145" xr:uid="{DC11676B-B130-4A24-B13D-A1AF24211213}"/>
    <cellStyle name="Normal 6 3 3 3 2 3 7 2" xfId="30512" xr:uid="{2A90FA8B-F176-40AB-B942-C645A0B2AC10}"/>
    <cellStyle name="Normal 6 3 3 3 2 4" xfId="1255" xr:uid="{00000000-0005-0000-0000-0000AE060000}"/>
    <cellStyle name="Normal 6 3 3 3 2 4 2" xfId="2969" xr:uid="{00000000-0005-0000-0000-000097070000}"/>
    <cellStyle name="Normal 6 3 3 3 2 4 3" xfId="24636" xr:uid="{0B99EDD5-5B90-41B3-B148-FF54C30227C9}"/>
    <cellStyle name="Normal 6 3 3 3 2 4 3 2" xfId="29620" xr:uid="{5AD4FC9D-CD04-4CDE-9532-33EB4917BF7B}"/>
    <cellStyle name="Normal 6 3 3 3 2 4 3 3" xfId="29606" xr:uid="{F36EC8D3-C075-4FCC-BB6E-6F17B0D09736}"/>
    <cellStyle name="Normal 6 3 3 3 2 4 3 3 2" xfId="29647" xr:uid="{826F20A1-EE0D-443B-B788-37E26F103C4E}"/>
    <cellStyle name="Normal 6 3 3 3 2 4 3 3 3" xfId="30389" xr:uid="{68412F80-5B7F-4324-AB06-AB62463D18A8}"/>
    <cellStyle name="Normal 6 3 3 3 2 4 3 3 4" xfId="30376" xr:uid="{F1CFB043-722D-4FF7-8349-A408EBFE1248}"/>
    <cellStyle name="Normal 6 3 3 3 2 4 3 3 4 2" xfId="31715" xr:uid="{E1047207-F524-459C-9D5A-B00766BB0693}"/>
    <cellStyle name="Normal 6 3 3 3 2 4 3 4" xfId="30362" xr:uid="{3A82768C-6B5D-4D32-86C4-08DE35B49E64}"/>
    <cellStyle name="Normal 6 3 3 3 2 4 3 4 2" xfId="31702" xr:uid="{7FCFC7B6-2244-4C07-99E2-5744C78CE1C6}"/>
    <cellStyle name="Normal 6 3 3 3 2 5" xfId="2125" xr:uid="{00000000-0005-0000-0000-0000BC020000}"/>
    <cellStyle name="Normal 6 3 3 3 2 5 2" xfId="4636" xr:uid="{6DCD8049-BC85-477D-8DF4-71B624F9476D}"/>
    <cellStyle name="Normal 6 3 3 3 2 5 3" xfId="30206" xr:uid="{37F318ED-ADB1-4A63-94B9-7AD18DADE9C4}"/>
    <cellStyle name="Normal 6 3 3 3 2 5 3 2" xfId="31350" xr:uid="{63937397-5761-4327-97C3-F1A1F4AC80AD}"/>
    <cellStyle name="Normal 6 3 3 3 2 5 4" xfId="31546" xr:uid="{CD9790C9-4E7C-4C12-8572-B6779880FCFF}"/>
    <cellStyle name="Normal 6 3 3 3 2 6" xfId="4032" xr:uid="{2F86E8C3-CFCF-4CC5-896B-92C102F9D7BD}"/>
    <cellStyle name="Normal 6 3 3 3 2 6 2" xfId="4724" xr:uid="{3DE8FA29-3805-45F1-AFC0-AABB851E3B0A}"/>
    <cellStyle name="Normal 6 3 3 3 2 6 3" xfId="30324" xr:uid="{0ECF71C3-B132-42F9-91D6-FA49DFB6CC23}"/>
    <cellStyle name="Normal 6 3 3 3 2 6 3 2" xfId="31467" xr:uid="{64226B14-8E2D-4A6B-B1EA-CFD0A01681C0}"/>
    <cellStyle name="Normal 6 3 3 3 2 6 4" xfId="31664" xr:uid="{DBA5C1A5-A154-4B8F-A90E-5CFDC92DCCDC}"/>
    <cellStyle name="Normal 6 3 3 3 2 7" xfId="30144" xr:uid="{80BE168A-ACEA-40EE-BC12-1FF256FF1F93}"/>
    <cellStyle name="Normal 6 3 3 3 2 7 2" xfId="30511"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4" xr:uid="{AC20A973-25C7-4EEA-B8FC-5F924C46B0FC}"/>
    <cellStyle name="Normal 6 3 3 3 4 2 2 2 3" xfId="3747" xr:uid="{00000000-0005-0000-0000-000016060000}"/>
    <cellStyle name="Normal 6 3 3 3 4 2 2 2 3 2" xfId="4776" xr:uid="{AAE7B9DD-D69F-4E10-BB8B-20D4AC9962F5}"/>
    <cellStyle name="Normal 6 3 3 3 4 2 2 2 3 3" xfId="30272" xr:uid="{C37F18FF-54D7-4AE5-9692-111929E55625}"/>
    <cellStyle name="Normal 6 3 3 3 4 2 2 2 3 3 2" xfId="31415" xr:uid="{249FE48C-C7E7-4065-967D-49544C157FBD}"/>
    <cellStyle name="Normal 6 3 3 3 4 2 2 2 3 4" xfId="31612" xr:uid="{189EC8A1-D2C2-42E5-A270-697BF07C7A33}"/>
    <cellStyle name="Normal 6 3 3 3 4 2 2 2 4" xfId="22660" xr:uid="{CBF90421-D5AC-4CAD-9FD2-36B22A63D893}"/>
    <cellStyle name="Normal 6 3 3 3 4 2 2 3" xfId="2015" xr:uid="{00000000-0005-0000-0000-0000B5060000}"/>
    <cellStyle name="Normal 6 3 3 3 4 2 2 4" xfId="25705" xr:uid="{C5F7ECBA-4F92-4F46-BA83-52E1E22E980F}"/>
    <cellStyle name="Normal 6 3 3 3 4 2 3" xfId="1261" xr:uid="{00000000-0005-0000-0000-0000B6060000}"/>
    <cellStyle name="Normal 6 3 3 3 4 2 3 2" xfId="1262" xr:uid="{00000000-0005-0000-0000-0000B7060000}"/>
    <cellStyle name="Normal 6 3 3 3 4 2 3 2 2" xfId="25667" xr:uid="{E957DF7A-A3D2-43E6-AE06-9A9BCADFE3C5}"/>
    <cellStyle name="Normal 6 3 3 3 4 2 3 2 3" xfId="23563" xr:uid="{82449096-A430-4189-883B-B78564EA965D}"/>
    <cellStyle name="Normal 6 3 3 3 4 2 3 3" xfId="1263" xr:uid="{00000000-0005-0000-0000-0000B8060000}"/>
    <cellStyle name="Normal 6 3 3 3 4 2 3 3 2" xfId="25803" xr:uid="{7B562051-5010-423F-A5F3-DA3469A63612}"/>
    <cellStyle name="Normal 6 3 3 3 4 2 3 3 3" xfId="24255" xr:uid="{D37E907C-74A2-4123-B6C7-51638602FEE9}"/>
    <cellStyle name="Normal 6 3 3 3 4 2 3 4" xfId="2128" xr:uid="{00000000-0005-0000-0000-0000C4020000}"/>
    <cellStyle name="Normal 6 3 3 3 4 2 3 4 2" xfId="4781" xr:uid="{59B8D440-8137-4B7F-A656-CF0510303CA0}"/>
    <cellStyle name="Normal 6 3 3 3 4 2 3 4 3" xfId="30209" xr:uid="{A160096C-0CB9-4F26-AE17-C47BB86B37E8}"/>
    <cellStyle name="Normal 6 3 3 3 4 2 3 4 3 2" xfId="31353" xr:uid="{C3EE6054-A4E1-4094-825A-1C1BF8659EA8}"/>
    <cellStyle name="Normal 6 3 3 3 4 2 3 4 4" xfId="31549" xr:uid="{9102B438-FA41-4457-A61B-AE31F663F9E7}"/>
    <cellStyle name="Normal 6 3 3 3 4 2 3 5" xfId="25801" xr:uid="{593CE574-319A-4AC6-9B5C-702D762FB4CA}"/>
    <cellStyle name="Normal 6 3 3 3 4 2 3 6" xfId="30540" xr:uid="{5EBC0163-4363-4F13-A5DD-AE3FCBD0410B}"/>
    <cellStyle name="Normal 6 3 3 3 4 2 4" xfId="25639" xr:uid="{EABC3D6A-712F-4FB3-BEB7-DF746EAFE1AE}"/>
    <cellStyle name="Normal 6 3 3 3 4 3" xfId="1264" xr:uid="{00000000-0005-0000-0000-0000B9060000}"/>
    <cellStyle name="Normal 6 3 3 3 4 4" xfId="2971" xr:uid="{00000000-0005-0000-0000-00009F070000}"/>
    <cellStyle name="Normal 6 3 3 3 4 4 2" xfId="31293" xr:uid="{186211C7-282C-42A3-AABA-91AA76594D8B}"/>
    <cellStyle name="Normal 6 3 3 3 4 5" xfId="2127" xr:uid="{00000000-0005-0000-0000-0000C1020000}"/>
    <cellStyle name="Normal 6 3 3 3 4 5 2" xfId="4671" xr:uid="{3CF7EC19-F0E2-4711-B08D-946163A456F8}"/>
    <cellStyle name="Normal 6 3 3 3 4 5 3" xfId="30208" xr:uid="{04383268-857B-47C7-9699-654DD5736F7C}"/>
    <cellStyle name="Normal 6 3 3 3 4 5 3 2" xfId="31352" xr:uid="{8F87091D-845B-4E2D-9607-3B2C3F78CB20}"/>
    <cellStyle name="Normal 6 3 3 3 4 5 4" xfId="31548" xr:uid="{F438C024-05C0-4B0E-BC65-1729E3C29826}"/>
    <cellStyle name="Normal 6 3 3 3 4 6" xfId="4034" xr:uid="{4F2918E3-7CCF-44F2-8B12-399DCD69E664}"/>
    <cellStyle name="Normal 6 3 3 3 4 6 2" xfId="4703" xr:uid="{66B78E9E-F4AB-4BA4-9562-EF211951A15F}"/>
    <cellStyle name="Normal 6 3 3 3 4 6 3" xfId="30326" xr:uid="{95C354DC-76FB-4CBE-9FB3-F1E8EDAD6C87}"/>
    <cellStyle name="Normal 6 3 3 3 4 6 3 2" xfId="31469" xr:uid="{B4430622-35CF-4C2E-B9B8-E001BD4035B7}"/>
    <cellStyle name="Normal 6 3 3 3 4 6 4" xfId="31666" xr:uid="{76813517-A76E-44EB-B0B6-46D7F2837E3A}"/>
    <cellStyle name="Normal 6 3 3 3 4 7" xfId="30146" xr:uid="{C2411ACB-20F6-4EE0-8B84-B62097023916}"/>
    <cellStyle name="Normal 6 3 3 3 4 7 2" xfId="30513"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7" xr:uid="{86D2124D-0952-4EE0-8EFD-833837240DB9}"/>
    <cellStyle name="Normal 6 3 3 3 5 3 2 2" xfId="27329" xr:uid="{4A976EB1-446E-435E-9AE3-41D706587218}"/>
    <cellStyle name="Normal 6 3 3 3 5 3 3" xfId="24910" xr:uid="{1B73AC05-9E14-42B7-981E-924978277EB1}"/>
    <cellStyle name="Normal 6 3 3 3 5 3 4" xfId="30273" xr:uid="{B96C46A8-B0B0-4A78-8D66-296041A1E571}"/>
    <cellStyle name="Normal 6 3 3 3 5 3 4 2" xfId="31416" xr:uid="{4EF581FF-DB98-4273-BAC1-15F20033B499}"/>
    <cellStyle name="Normal 6 3 3 3 5 3 5" xfId="31613" xr:uid="{304492C9-34A5-491B-90A2-9FC308872402}"/>
    <cellStyle name="Normal 6 3 3 3 5 4" xfId="24242"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2" xr:uid="{7F0C0093-2374-413B-A5E9-43C55EFC788B}"/>
    <cellStyle name="Normal 6 3 3 4 3 2 2 3" xfId="22912"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2" xr:uid="{DBCCADD4-FC4E-4BFC-A7C2-891AFFCEA356}"/>
    <cellStyle name="Normal 6 3 3 4 3 2 3 3 3" xfId="30274" xr:uid="{91ACDD3A-0E04-489A-B8EF-6EF1F1AE6AAE}"/>
    <cellStyle name="Normal 6 3 3 4 3 2 3 3 3 2" xfId="31417" xr:uid="{9ED99E49-38F8-4258-8C5C-4E6CCF898051}"/>
    <cellStyle name="Normal 6 3 3 4 3 2 3 3 4" xfId="31614" xr:uid="{86DC850B-5ABA-4168-A12B-52BB2D92300C}"/>
    <cellStyle name="Normal 6 3 3 4 3 2 4" xfId="25724" xr:uid="{458F7302-1896-4444-8A91-7EEE77D9B42E}"/>
    <cellStyle name="Normal 6 3 3 4 3 3" xfId="1273" xr:uid="{00000000-0005-0000-0000-0000C3060000}"/>
    <cellStyle name="Normal 6 3 3 4 3 4" xfId="2972" xr:uid="{00000000-0005-0000-0000-0000A5070000}"/>
    <cellStyle name="Normal 6 3 3 4 3 4 2" xfId="31300" xr:uid="{9A618AA1-F692-4092-9D65-77B750975D70}"/>
    <cellStyle name="Normal 6 3 3 4 3 5" xfId="2130" xr:uid="{00000000-0005-0000-0000-0000C8020000}"/>
    <cellStyle name="Normal 6 3 3 4 3 5 2" xfId="3854" xr:uid="{14ADEC9D-23D5-4755-9DD0-8765D24571A4}"/>
    <cellStyle name="Normal 6 3 3 4 3 5 3" xfId="30211" xr:uid="{8435FB26-6920-4CAD-AA91-3600F415560A}"/>
    <cellStyle name="Normal 6 3 3 4 3 5 3 2" xfId="31355" xr:uid="{35DA6502-A4A2-4046-B3CE-4037C2DBBE69}"/>
    <cellStyle name="Normal 6 3 3 4 3 5 4" xfId="31551" xr:uid="{072920CB-D524-41F0-B9ED-C02DFA5CF3AC}"/>
    <cellStyle name="Normal 6 3 3 4 3 6" xfId="4036" xr:uid="{C66D090D-F948-4628-9A4B-3556EC8A8993}"/>
    <cellStyle name="Normal 6 3 3 4 3 6 2" xfId="4739" xr:uid="{6CDE8700-2BC6-4C40-AD11-A661C27D6699}"/>
    <cellStyle name="Normal 6 3 3 4 3 6 3" xfId="30328" xr:uid="{A9169C37-2F33-4AC5-9D16-6468DBFE55C7}"/>
    <cellStyle name="Normal 6 3 3 4 3 6 3 2" xfId="31471" xr:uid="{C08347BC-2FE4-4A4C-88AE-047B4F1111EB}"/>
    <cellStyle name="Normal 6 3 3 4 3 6 4" xfId="31668" xr:uid="{25C9AC63-04F8-44DF-BE45-828C1A0EFA15}"/>
    <cellStyle name="Normal 6 3 3 4 3 7" xfId="30148" xr:uid="{5DD134DE-7771-4AC1-A6C7-CAB182204804}"/>
    <cellStyle name="Normal 6 3 3 4 3 7 2" xfId="30515"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3" xr:uid="{8C9E0BAB-6342-4926-AFDE-1D1CEAEB8D50}"/>
    <cellStyle name="Normal 6 3 3 4 4 3 3" xfId="30275" xr:uid="{7F3E6705-4643-4EF6-886B-EF89E8C009A2}"/>
    <cellStyle name="Normal 6 3 3 4 4 3 3 2" xfId="31418" xr:uid="{519FAA7A-C692-4C62-A964-CCC9D5705A0C}"/>
    <cellStyle name="Normal 6 3 3 4 4 3 4" xfId="31615" xr:uid="{C2001405-3A9E-407C-A41F-4E4E1ECCA430}"/>
    <cellStyle name="Normal 6 3 3 4 5" xfId="2129" xr:uid="{00000000-0005-0000-0000-0000C6020000}"/>
    <cellStyle name="Normal 6 3 3 4 5 2" xfId="3775" xr:uid="{E7CE2CBA-ABE9-40BC-B051-DB9C5FB798E6}"/>
    <cellStyle name="Normal 6 3 3 4 5 3" xfId="30210" xr:uid="{89A8051D-31C3-40B3-9711-90934B61F108}"/>
    <cellStyle name="Normal 6 3 3 4 5 3 2" xfId="31354" xr:uid="{85BF3F84-4BD4-4F22-BAF8-1486D86B8D5C}"/>
    <cellStyle name="Normal 6 3 3 4 5 4" xfId="31550" xr:uid="{A28A8BEB-C65E-4662-A83C-828FBC0BB7C6}"/>
    <cellStyle name="Normal 6 3 3 4 6" xfId="4035" xr:uid="{45BFAD04-BCD7-4CAC-953D-0DBD444CB6D4}"/>
    <cellStyle name="Normal 6 3 3 4 6 2" xfId="4725" xr:uid="{E376E65A-2E16-478D-B2B0-FCA698161DA4}"/>
    <cellStyle name="Normal 6 3 3 4 6 3" xfId="30327" xr:uid="{7B491ED7-6C6A-4219-B6F7-978B126F66AF}"/>
    <cellStyle name="Normal 6 3 3 4 6 3 2" xfId="31470" xr:uid="{7C5376D0-737F-432C-B2D8-A4762CC89502}"/>
    <cellStyle name="Normal 6 3 3 4 6 4" xfId="31667" xr:uid="{5D3A6406-FADF-46CF-957E-3CA6899F60ED}"/>
    <cellStyle name="Normal 6 3 3 4 7" xfId="30147" xr:uid="{838F89EF-1D7F-4065-8D4C-3A4DAF9BF3DA}"/>
    <cellStyle name="Normal 6 3 3 4 7 2" xfId="30514" xr:uid="{05F24ADF-AA50-4531-B604-5CFE29E6FEC6}"/>
    <cellStyle name="Normal 6 3 3 5" xfId="2069" xr:uid="{00000000-0005-0000-0000-0000B9020000}"/>
    <cellStyle name="Normal 6 3 3 5 2" xfId="4798" xr:uid="{907E5E47-F6B2-4DC4-A325-33901AAEA066}"/>
    <cellStyle name="Normal 6 3 3 5 3" xfId="30169" xr:uid="{35A6137A-9A79-4FA9-A0E4-BC9B9671A559}"/>
    <cellStyle name="Normal 6 3 3 5 3 2" xfId="30516" xr:uid="{DABD6C2B-49F9-41EE-B9EE-279CE22049EF}"/>
    <cellStyle name="Normal 6 3 3 5 4" xfId="31509" xr:uid="{FE5EE180-0A6C-4451-850A-0F128D00BDF6}"/>
    <cellStyle name="Normal 6 3 3 6" xfId="30101" xr:uid="{39D311B1-3F99-4637-B6B6-3945F5B433CC}"/>
    <cellStyle name="Normal 6 3 3 6 2" xfId="30474"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6" xr:uid="{914EF0C8-D56B-478B-810B-7CA84A865AFB}"/>
    <cellStyle name="Normal 6 3 4 3 2 2 3" xfId="24994"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2" xr:uid="{FB4D8310-7AEF-4531-9242-402D4EE4CBCA}"/>
    <cellStyle name="Normal 6 3 4 3 2 3 3 3" xfId="30276" xr:uid="{E5F840FE-5104-4857-8DCE-96279A827F92}"/>
    <cellStyle name="Normal 6 3 4 3 2 3 3 3 2" xfId="31419" xr:uid="{4198C9AA-B1FD-49F4-9439-E7F43D107413}"/>
    <cellStyle name="Normal 6 3 4 3 2 3 3 4" xfId="31616" xr:uid="{909DD0D0-1364-42A4-A034-3430836BB697}"/>
    <cellStyle name="Normal 6 3 4 3 2 4" xfId="24958" xr:uid="{0DA149DA-ADAC-4AFA-94DC-BF3AC20BD344}"/>
    <cellStyle name="Normal 6 3 4 3 3" xfId="1281" xr:uid="{00000000-0005-0000-0000-0000CD060000}"/>
    <cellStyle name="Normal 6 3 4 3 4" xfId="2974" xr:uid="{00000000-0005-0000-0000-0000AC070000}"/>
    <cellStyle name="Normal 6 3 4 3 4 2" xfId="31288" xr:uid="{BE8648E5-FB61-43AA-BB56-FE67109396AA}"/>
    <cellStyle name="Normal 6 3 4 3 5" xfId="2132" xr:uid="{00000000-0005-0000-0000-0000CC020000}"/>
    <cellStyle name="Normal 6 3 4 3 5 2" xfId="4640" xr:uid="{B14B5BE6-0AD9-4024-B6A3-83DB74FA6323}"/>
    <cellStyle name="Normal 6 3 4 3 5 3" xfId="30213" xr:uid="{E0D683BA-EFB6-4E11-8ABF-098065B0A36F}"/>
    <cellStyle name="Normal 6 3 4 3 5 3 2" xfId="31357" xr:uid="{9C8FE98E-1D8F-4973-8A1E-AB187A709B52}"/>
    <cellStyle name="Normal 6 3 4 3 5 4" xfId="31553" xr:uid="{83DF3942-78DD-4E7E-8FC5-59A81BE0190A}"/>
    <cellStyle name="Normal 6 3 4 3 6" xfId="4038" xr:uid="{85017E11-7866-4279-9063-BD1F44AA9952}"/>
    <cellStyle name="Normal 6 3 4 3 6 2" xfId="4784" xr:uid="{121F7278-5066-479E-804E-839EF523D6AF}"/>
    <cellStyle name="Normal 6 3 4 3 6 3" xfId="30330" xr:uid="{10D4AA31-3BD6-458F-BF46-08A025222983}"/>
    <cellStyle name="Normal 6 3 4 3 6 3 2" xfId="31473" xr:uid="{45E35B95-8A5B-4E1D-9384-E5D7227BFA78}"/>
    <cellStyle name="Normal 6 3 4 3 6 4" xfId="31670" xr:uid="{5ABCB488-C596-4F4D-A1BD-D5E366D7C9F2}"/>
    <cellStyle name="Normal 6 3 4 3 7" xfId="30150" xr:uid="{7EB70341-ADA0-4143-B80B-2417C60D5EFB}"/>
    <cellStyle name="Normal 6 3 4 3 7 2" xfId="30518" xr:uid="{35C90F93-35F2-4DF2-AF1A-E04B1075095B}"/>
    <cellStyle name="Normal 6 3 4 4" xfId="2973" xr:uid="{00000000-0005-0000-0000-0000AD070000}"/>
    <cellStyle name="Normal 6 3 4 4 2" xfId="24838" xr:uid="{A731FBC4-F028-41EF-AC44-B734738D1241}"/>
    <cellStyle name="Normal 6 3 4 4 2 2" xfId="29622" xr:uid="{7D19FE9A-8DE5-4212-8041-0E8E01477532}"/>
    <cellStyle name="Normal 6 3 4 4 2 3" xfId="29607" xr:uid="{6844FE66-0350-45B6-8749-E96EC837CDEA}"/>
    <cellStyle name="Normal 6 3 4 4 2 3 2" xfId="29648" xr:uid="{306B9646-B3CB-4206-96D3-173A2C19F6A4}"/>
    <cellStyle name="Normal 6 3 4 4 2 3 3" xfId="30390" xr:uid="{5C1B9AE5-B079-4BE9-940F-38DB98168A0F}"/>
    <cellStyle name="Normal 6 3 4 4 2 3 4" xfId="30377" xr:uid="{0C630832-C427-48AC-B7B7-CDBA068EF46E}"/>
    <cellStyle name="Normal 6 3 4 4 2 3 4 2" xfId="31716" xr:uid="{59210765-A088-4B60-B438-476422DF6627}"/>
    <cellStyle name="Normal 6 3 4 4 2 4" xfId="30363" xr:uid="{ED8C1BC9-242E-4E34-A350-F2FCEF2ABD52}"/>
    <cellStyle name="Normal 6 3 4 4 2 4 2" xfId="31703" xr:uid="{1508FF5D-6EE9-4924-B426-3723E8CF7E8F}"/>
    <cellStyle name="Normal 6 3 4 4 3" xfId="24975" xr:uid="{B81CA4B1-D0EC-4903-82C2-3729418C66EC}"/>
    <cellStyle name="Normal 6 3 4 5" xfId="2131" xr:uid="{00000000-0005-0000-0000-0000CA020000}"/>
    <cellStyle name="Normal 6 3 4 5 2" xfId="4625" xr:uid="{385DF0D6-58F0-450D-88C9-C3CEB76D1408}"/>
    <cellStyle name="Normal 6 3 4 5 3" xfId="30212" xr:uid="{90312F7B-2D6D-405C-8052-43F9AAADE25C}"/>
    <cellStyle name="Normal 6 3 4 5 3 2" xfId="31356" xr:uid="{E7349462-429D-4D08-82F3-1A2EB2E58B37}"/>
    <cellStyle name="Normal 6 3 4 5 4" xfId="31552" xr:uid="{1042ECBD-2BB7-4E90-905B-07F8507D3AB7}"/>
    <cellStyle name="Normal 6 3 4 6" xfId="4037" xr:uid="{8D1101F3-0C22-4BE8-AF14-06E549D8B1C0}"/>
    <cellStyle name="Normal 6 3 4 6 2" xfId="4707" xr:uid="{309113B5-9206-44C4-9B50-F0859B4F4AC0}"/>
    <cellStyle name="Normal 6 3 4 6 3" xfId="30329" xr:uid="{75C41231-A56E-451C-A0E6-06EE355C936A}"/>
    <cellStyle name="Normal 6 3 4 6 3 2" xfId="31472" xr:uid="{E83C45BE-E56B-493C-B749-8DBB698D4281}"/>
    <cellStyle name="Normal 6 3 4 6 4" xfId="31669" xr:uid="{BED4E2F1-8BFE-49E7-94A6-F6C20E56EE89}"/>
    <cellStyle name="Normal 6 3 4 7" xfId="30149" xr:uid="{230E3327-1DCE-4021-B3F8-983D1A5A137A}"/>
    <cellStyle name="Normal 6 3 4 7 2" xfId="30517" xr:uid="{E88A4B4D-5E2F-4EF4-8F91-154A61DEACCE}"/>
    <cellStyle name="Normal 6 3 5" xfId="29608" xr:uid="{631E655F-7844-43BA-9955-2AD29CB8158C}"/>
    <cellStyle name="Normal 6 3 5 2" xfId="29636" xr:uid="{B4AFCDD8-862C-4144-A948-C80FD9D9C627}"/>
    <cellStyle name="Normal 6 3 5 3" xfId="30364" xr:uid="{BB71A935-D937-468C-AA47-D9536B9840FB}"/>
    <cellStyle name="Normal 6 3 5 3 2" xfId="30519" xr:uid="{EB168DF3-E7E9-4582-9E18-6217A4D688DD}"/>
    <cellStyle name="Normal 6 3 6" xfId="31499" xr:uid="{DD156CEF-7EAB-43B9-BB83-25E20C183EA0}"/>
    <cellStyle name="Normal 6 4" xfId="1282" xr:uid="{00000000-0005-0000-0000-0000CE060000}"/>
    <cellStyle name="Normal 6 4 2" xfId="29576"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5" xr:uid="{6CE7B02B-D1CE-4710-96B7-8A6DF2DAC870}"/>
    <cellStyle name="Normal 6 5 3 2 3 2 2 3" xfId="23024"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9" xr:uid="{5673C234-99C3-4A51-9CB0-6C6BF3ACCAF4}"/>
    <cellStyle name="Normal 6 5 3 2 3 2 3 3 3" xfId="30277" xr:uid="{E39C729E-3986-412E-9582-DDBDB6F5B372}"/>
    <cellStyle name="Normal 6 5 3 2 3 2 3 3 3 2" xfId="31420" xr:uid="{3CA02C8E-1377-438F-8ACF-277F8C8DB7A0}"/>
    <cellStyle name="Normal 6 5 3 2 3 2 3 3 4" xfId="31617" xr:uid="{0A1895AA-EE88-42AC-B89A-BCDB4B9319D4}"/>
    <cellStyle name="Normal 6 5 3 2 3 2 4" xfId="22681" xr:uid="{9FD8EF5C-1DF1-4ABC-86B0-BC0A24BC7DB0}"/>
    <cellStyle name="Normal 6 5 3 2 3 3" xfId="1292" xr:uid="{00000000-0005-0000-0000-0000D9060000}"/>
    <cellStyle name="Normal 6 5 3 2 3 4" xfId="2976" xr:uid="{00000000-0005-0000-0000-0000B7070000}"/>
    <cellStyle name="Normal 6 5 3 2 3 4 2" xfId="31276" xr:uid="{AC78F16B-C398-421C-B6DA-60754B2F6068}"/>
    <cellStyle name="Normal 6 5 3 2 3 5" xfId="2135" xr:uid="{00000000-0005-0000-0000-0000D4020000}"/>
    <cellStyle name="Normal 6 5 3 2 3 5 2" xfId="4647" xr:uid="{6EE5CD5D-2630-46DB-98C1-E0A91C088B26}"/>
    <cellStyle name="Normal 6 5 3 2 3 5 3" xfId="30216" xr:uid="{ADF6D548-1F3A-459F-A750-74CD99FDEE9A}"/>
    <cellStyle name="Normal 6 5 3 2 3 5 3 2" xfId="31360" xr:uid="{B71D2F94-18B1-4748-AC7B-9E99EEE3BBE2}"/>
    <cellStyle name="Normal 6 5 3 2 3 5 4" xfId="31556" xr:uid="{F49B284C-4158-45C7-A289-51B9D8DE13A3}"/>
    <cellStyle name="Normal 6 5 3 2 3 6" xfId="4041" xr:uid="{8B315A9F-8391-474D-B4C0-405EE4404F8E}"/>
    <cellStyle name="Normal 6 5 3 2 3 6 2" xfId="4712" xr:uid="{B2D6BDD1-5721-402C-A1EB-DE58BA876C84}"/>
    <cellStyle name="Normal 6 5 3 2 3 6 3" xfId="30333" xr:uid="{BB68FD68-7256-47F7-953D-2BBE26864CDA}"/>
    <cellStyle name="Normal 6 5 3 2 3 6 3 2" xfId="31475" xr:uid="{8C01FEE2-79B9-4A0F-A784-4FD92A5B6B0B}"/>
    <cellStyle name="Normal 6 5 3 2 3 6 4" xfId="31673" xr:uid="{EBE5DAA1-C59B-46EC-A8F2-1CE773456805}"/>
    <cellStyle name="Normal 6 5 3 2 3 7" xfId="30152" xr:uid="{49112585-27FD-43F2-BF44-AC831E47158C}"/>
    <cellStyle name="Normal 6 5 3 2 3 7 2" xfId="30521" xr:uid="{97E9803D-6432-444E-A890-68A0602A16F1}"/>
    <cellStyle name="Normal 6 5 3 2 4" xfId="1293" xr:uid="{00000000-0005-0000-0000-0000DA060000}"/>
    <cellStyle name="Normal 6 5 3 2 4 2" xfId="2975" xr:uid="{00000000-0005-0000-0000-0000B8070000}"/>
    <cellStyle name="Normal 6 5 3 2 4 3" xfId="22771" xr:uid="{CD57B1BC-3F34-42E2-9CEF-B7D110F41FF7}"/>
    <cellStyle name="Normal 6 5 3 2 4 3 2" xfId="29617" xr:uid="{9DAA4DA3-BA88-49B7-AE77-A0A630F355B2}"/>
    <cellStyle name="Normal 6 5 3 2 4 3 3" xfId="29609" xr:uid="{8CF9AABB-3F53-411E-BD53-F0F5DD0A33EC}"/>
    <cellStyle name="Normal 6 5 3 2 4 3 3 2" xfId="29649" xr:uid="{40128613-59DC-4F9E-A541-DEA5B2B014E4}"/>
    <cellStyle name="Normal 6 5 3 2 4 3 3 3" xfId="30391" xr:uid="{3896CCD4-4803-40CF-8441-650569527929}"/>
    <cellStyle name="Normal 6 5 3 2 4 3 3 4" xfId="30378" xr:uid="{CBA19119-5BB4-4E00-A950-1BDA2D9F3805}"/>
    <cellStyle name="Normal 6 5 3 2 4 3 3 4 2" xfId="31717" xr:uid="{8630AAF4-9A72-44FF-B5C2-D15011E2D118}"/>
    <cellStyle name="Normal 6 5 3 2 4 3 4" xfId="30365" xr:uid="{ECE487CF-3F45-4A59-B530-7A43F95E48BF}"/>
    <cellStyle name="Normal 6 5 3 2 4 3 4 2" xfId="31704" xr:uid="{08509A36-70E6-4EBD-A46D-BFCD7652D951}"/>
    <cellStyle name="Normal 6 5 3 2 5" xfId="2134" xr:uid="{00000000-0005-0000-0000-0000D2020000}"/>
    <cellStyle name="Normal 6 5 3 2 5 2" xfId="4683" xr:uid="{985E2EB5-9E1E-43AC-B0AB-0DDE28EC2B5C}"/>
    <cellStyle name="Normal 6 5 3 2 5 3" xfId="30215" xr:uid="{D46CE359-6D20-457D-B96B-F51C055BD562}"/>
    <cellStyle name="Normal 6 5 3 2 5 3 2" xfId="31359" xr:uid="{988CB04C-674F-41D1-A07E-95491E04BE7D}"/>
    <cellStyle name="Normal 6 5 3 2 5 4" xfId="31555" xr:uid="{D1D84B56-D950-4446-AE9F-C32773F7F07D}"/>
    <cellStyle name="Normal 6 5 3 2 6" xfId="4040" xr:uid="{8635F82C-04F7-4EC6-B923-CFC4350C7830}"/>
    <cellStyle name="Normal 6 5 3 2 6 2" xfId="4720" xr:uid="{5D5E7BFF-9D34-4E6B-9329-AD7DE75B6822}"/>
    <cellStyle name="Normal 6 5 3 2 6 3" xfId="30332" xr:uid="{32DCCDDE-5942-4CE1-9E1F-32A881D5BAD7}"/>
    <cellStyle name="Normal 6 5 3 2 6 3 2" xfId="31474" xr:uid="{5FA83714-5914-4708-8333-1CC83A3DDB0D}"/>
    <cellStyle name="Normal 6 5 3 2 6 4" xfId="31672" xr:uid="{E9FE8281-905A-4173-80C7-82183386EABC}"/>
    <cellStyle name="Normal 6 5 3 2 7" xfId="30151" xr:uid="{940D94C0-6359-4490-BCCE-8FEBED747550}"/>
    <cellStyle name="Normal 6 5 3 2 7 2" xfId="30520"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70" xr:uid="{CE4D3F89-E104-4E7C-94DC-8DEA8C31FCE9}"/>
    <cellStyle name="Normal 6 5 3 4 2 2 2 3" xfId="3753" xr:uid="{00000000-0005-0000-0000-000041060000}"/>
    <cellStyle name="Normal 6 5 3 4 2 2 2 3 2" xfId="4750" xr:uid="{26BAC224-8031-4231-90D3-310CC68CB6C0}"/>
    <cellStyle name="Normal 6 5 3 4 2 2 2 3 3" xfId="30278" xr:uid="{D5CEC65A-2ADC-4D45-B3B7-ADDDF3F54B9C}"/>
    <cellStyle name="Normal 6 5 3 4 2 2 2 3 3 2" xfId="31421" xr:uid="{F627CE79-B180-42C5-A491-6351F4C67CBE}"/>
    <cellStyle name="Normal 6 5 3 4 2 2 2 3 4" xfId="31618" xr:uid="{BB2108BE-1192-4E13-B6B9-9D2AB265B6C3}"/>
    <cellStyle name="Normal 6 5 3 4 2 2 2 4" xfId="25649" xr:uid="{027883EB-AA0E-41FF-81FB-F1BBC81CE7B2}"/>
    <cellStyle name="Normal 6 5 3 4 2 2 3" xfId="2021" xr:uid="{00000000-0005-0000-0000-0000E1060000}"/>
    <cellStyle name="Normal 6 5 3 4 2 2 4" xfId="23688" xr:uid="{CA3DAEF0-6343-4558-A238-4D98377C6D1B}"/>
    <cellStyle name="Normal 6 5 3 4 2 3" xfId="1299" xr:uid="{00000000-0005-0000-0000-0000E2060000}"/>
    <cellStyle name="Normal 6 5 3 4 2 3 2" xfId="1300" xr:uid="{00000000-0005-0000-0000-0000E3060000}"/>
    <cellStyle name="Normal 6 5 3 4 2 3 2 2" xfId="24929" xr:uid="{E909B7A4-5CBD-4AAC-BDAA-0C01073A2252}"/>
    <cellStyle name="Normal 6 5 3 4 2 3 2 3" xfId="24546" xr:uid="{FAAE128B-02E0-4F7E-969B-D2ECFB9E58C6}"/>
    <cellStyle name="Normal 6 5 3 4 2 3 3" xfId="1301" xr:uid="{00000000-0005-0000-0000-0000E4060000}"/>
    <cellStyle name="Normal 6 5 3 4 2 3 3 2" xfId="23110" xr:uid="{5C06B36C-8B41-47F4-8669-E1A3D37189EF}"/>
    <cellStyle name="Normal 6 5 3 4 2 3 3 3" xfId="24192" xr:uid="{E0A3CB2B-323E-45C9-B368-4BFDAA379657}"/>
    <cellStyle name="Normal 6 5 3 4 2 3 4" xfId="2137" xr:uid="{00000000-0005-0000-0000-0000DA020000}"/>
    <cellStyle name="Normal 6 5 3 4 2 3 4 2" xfId="4791" xr:uid="{654C328A-1FF9-4AC4-BD39-89BAD01AAAF1}"/>
    <cellStyle name="Normal 6 5 3 4 2 3 4 3" xfId="30218" xr:uid="{315EE6F0-4A4B-4614-90D5-5242C6E49BBC}"/>
    <cellStyle name="Normal 6 5 3 4 2 3 4 3 2" xfId="31362" xr:uid="{946949EA-0176-4BCD-B99E-F7D135D21458}"/>
    <cellStyle name="Normal 6 5 3 4 2 3 4 4" xfId="31558" xr:uid="{F5FB7FA9-7FF9-4592-9A76-78A07223589D}"/>
    <cellStyle name="Normal 6 5 3 4 2 3 5" xfId="25818" xr:uid="{146A0A89-FA15-4673-83D1-1BD48BA23B4F}"/>
    <cellStyle name="Normal 6 5 3 4 2 3 6" xfId="30541" xr:uid="{1E4E56E2-FCF3-4C9E-A5C1-C675C3F1A005}"/>
    <cellStyle name="Normal 6 5 3 4 2 4" xfId="24938" xr:uid="{FD27707B-D4A4-422F-BC64-0031AA3E4D05}"/>
    <cellStyle name="Normal 6 5 3 4 3" xfId="1302" xr:uid="{00000000-0005-0000-0000-0000E5060000}"/>
    <cellStyle name="Normal 6 5 3 4 4" xfId="2977" xr:uid="{00000000-0005-0000-0000-0000C0070000}"/>
    <cellStyle name="Normal 6 5 3 4 4 2" xfId="31294" xr:uid="{AB74C274-9F21-4F33-97DC-03C78C47142A}"/>
    <cellStyle name="Normal 6 5 3 4 5" xfId="2136" xr:uid="{00000000-0005-0000-0000-0000D7020000}"/>
    <cellStyle name="Normal 6 5 3 4 5 2" xfId="4667" xr:uid="{D2333BB9-76BA-48B1-B619-1F9C6401FD25}"/>
    <cellStyle name="Normal 6 5 3 4 5 3" xfId="30217" xr:uid="{62554BF8-65F6-4FEE-9102-1517F5320031}"/>
    <cellStyle name="Normal 6 5 3 4 5 3 2" xfId="31361" xr:uid="{8411E2B0-CE72-4FAF-B1B5-E2FDF3AB6116}"/>
    <cellStyle name="Normal 6 5 3 4 5 4" xfId="31557" xr:uid="{613255CF-C246-4231-95AD-15A9EA1A28E1}"/>
    <cellStyle name="Normal 6 5 3 4 6" xfId="4042" xr:uid="{13FADCA8-36DC-469D-8F55-211BB24FA64B}"/>
    <cellStyle name="Normal 6 5 3 4 6 2" xfId="4754" xr:uid="{ABAADEE5-6BDD-4DDF-988F-045E065F16C3}"/>
    <cellStyle name="Normal 6 5 3 4 6 3" xfId="30334" xr:uid="{C370706B-D050-44A6-8DBC-4B79D80786ED}"/>
    <cellStyle name="Normal 6 5 3 4 6 3 2" xfId="31476" xr:uid="{A2072E34-E841-4339-9FD5-C6D6C717F7C6}"/>
    <cellStyle name="Normal 6 5 3 4 6 4" xfId="31674" xr:uid="{A7B8BC6B-0D84-401C-BCE1-1C3CE034DBAA}"/>
    <cellStyle name="Normal 6 5 3 4 7" xfId="30153" xr:uid="{B6B1B1A2-B731-440F-A283-79585C0A73B2}"/>
    <cellStyle name="Normal 6 5 3 4 7 2" xfId="30522"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9" xr:uid="{AA82DB5A-447D-4511-8EB9-24556BA2CB0E}"/>
    <cellStyle name="Normal 6 5 3 5 3 2 2" xfId="27330" xr:uid="{B4F852AE-EC89-4A98-8D9A-9E80570804CD}"/>
    <cellStyle name="Normal 6 5 3 5 3 3" xfId="23852" xr:uid="{67DDA71D-7964-413D-BDC5-5EE7AA0D2113}"/>
    <cellStyle name="Normal 6 5 3 5 3 4" xfId="30279" xr:uid="{0F482ABE-F9DD-4AE1-B958-7F9AACCE1E1C}"/>
    <cellStyle name="Normal 6 5 3 5 3 4 2" xfId="31422" xr:uid="{8090AB6F-2CAE-48D4-BCB0-D8D0AD244004}"/>
    <cellStyle name="Normal 6 5 3 5 3 5" xfId="31619" xr:uid="{F37F9835-CED0-41DF-BE2E-CCAD9E7DE39B}"/>
    <cellStyle name="Normal 6 5 3 5 4" xfId="23273"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2" xr:uid="{42C34BA9-5B93-4F83-838A-E71B19AEACFC}"/>
    <cellStyle name="Normal 6 5 4 3 2 2 3" xfId="24337"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2" xr:uid="{156ECD42-9B10-42E7-81DB-911B21DCE73A}"/>
    <cellStyle name="Normal 6 5 4 3 2 3 3 3" xfId="30280" xr:uid="{44E45A56-0938-496E-848A-9D883B75B8E6}"/>
    <cellStyle name="Normal 6 5 4 3 2 3 3 3 2" xfId="31423" xr:uid="{104720AE-072D-43E6-A876-8E12BB329AC9}"/>
    <cellStyle name="Normal 6 5 4 3 2 3 3 4" xfId="31620" xr:uid="{C63255E8-1A1C-4DD5-BCD8-566984E31045}"/>
    <cellStyle name="Normal 6 5 4 3 2 4" xfId="24663" xr:uid="{C8FD317F-C620-40B3-9E84-C86134062E28}"/>
    <cellStyle name="Normal 6 5 4 3 3" xfId="1311" xr:uid="{00000000-0005-0000-0000-0000EF060000}"/>
    <cellStyle name="Normal 6 5 4 3 4" xfId="2978" xr:uid="{00000000-0005-0000-0000-0000C6070000}"/>
    <cellStyle name="Normal 6 5 4 3 4 2" xfId="31299" xr:uid="{1D63F91C-4880-4AD8-ACE6-3490B3C191AF}"/>
    <cellStyle name="Normal 6 5 4 3 5" xfId="2139" xr:uid="{00000000-0005-0000-0000-0000DE020000}"/>
    <cellStyle name="Normal 6 5 4 3 5 2" xfId="3771" xr:uid="{0DAEABF9-E059-45BB-9EA3-DB8CCF44184B}"/>
    <cellStyle name="Normal 6 5 4 3 5 3" xfId="30220" xr:uid="{45838C83-4A43-4932-BDCE-C8F337A6FF93}"/>
    <cellStyle name="Normal 6 5 4 3 5 3 2" xfId="31364" xr:uid="{1681B1FF-BD73-48EA-B617-B273CD937AF6}"/>
    <cellStyle name="Normal 6 5 4 3 5 4" xfId="31560" xr:uid="{D408C2DC-B73E-44AF-B237-D74B8744DB20}"/>
    <cellStyle name="Normal 6 5 4 3 6" xfId="4044" xr:uid="{3B6C1D61-E8B0-4D32-BD74-479DABBA050E}"/>
    <cellStyle name="Normal 6 5 4 3 6 2" xfId="4742" xr:uid="{AB0FA666-59CA-452D-8185-BFDD339259A5}"/>
    <cellStyle name="Normal 6 5 4 3 6 3" xfId="30336" xr:uid="{A0F6DACF-5765-4B5B-B0D5-474B058864BF}"/>
    <cellStyle name="Normal 6 5 4 3 6 3 2" xfId="31478" xr:uid="{399043F7-6F4A-4A3E-9634-085F7EF1332F}"/>
    <cellStyle name="Normal 6 5 4 3 6 4" xfId="31676" xr:uid="{0C618089-00EB-4E10-B4F7-F237E3E30D1F}"/>
    <cellStyle name="Normal 6 5 4 3 7" xfId="30155" xr:uid="{E689BF94-8089-4EDB-8A90-EC9DD05FAEB6}"/>
    <cellStyle name="Normal 6 5 4 3 7 2" xfId="30524"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2" xr:uid="{7A47A254-C6AA-423D-9FA2-08282F4CE5E0}"/>
    <cellStyle name="Normal 6 5 4 4 3 3" xfId="30281" xr:uid="{0B00FD0E-6729-4916-9762-F885F79C9AA2}"/>
    <cellStyle name="Normal 6 5 4 4 3 3 2" xfId="31424" xr:uid="{06166BF6-49AB-4FD9-B6C9-466EFABFB73C}"/>
    <cellStyle name="Normal 6 5 4 4 3 4" xfId="31621" xr:uid="{F51A84E7-859C-4016-A24B-CC6BB58A5781}"/>
    <cellStyle name="Normal 6 5 4 5" xfId="2138" xr:uid="{00000000-0005-0000-0000-0000DC020000}"/>
    <cellStyle name="Normal 6 5 4 5 2" xfId="4627" xr:uid="{F656D414-B9FB-4E57-A874-02EABF4164A9}"/>
    <cellStyle name="Normal 6 5 4 5 3" xfId="30219" xr:uid="{CC65D777-7FA0-471D-A07E-954A4411B4C7}"/>
    <cellStyle name="Normal 6 5 4 5 3 2" xfId="31363" xr:uid="{73E9ABE8-24A6-412C-9014-B32C406F5254}"/>
    <cellStyle name="Normal 6 5 4 5 4" xfId="31559" xr:uid="{6EB7D5EF-0E62-4B3E-BC7A-4EBD9D7356D9}"/>
    <cellStyle name="Normal 6 5 4 6" xfId="4043" xr:uid="{275714B7-5104-4FAB-9E0E-B1CADB04BD20}"/>
    <cellStyle name="Normal 6 5 4 6 2" xfId="4757" xr:uid="{66B4AC42-B19A-46C7-BB60-AA3BF5A56B35}"/>
    <cellStyle name="Normal 6 5 4 6 3" xfId="30335" xr:uid="{0B89003E-3F94-4F85-8781-8734CDF2F216}"/>
    <cellStyle name="Normal 6 5 4 6 3 2" xfId="31477" xr:uid="{28AE4F89-814E-43D6-B004-239043802B5A}"/>
    <cellStyle name="Normal 6 5 4 6 4" xfId="31675" xr:uid="{C9E8D383-49F9-4B00-9D73-DB9D2C0D47B7}"/>
    <cellStyle name="Normal 6 5 4 7" xfId="30154" xr:uid="{2552D7E3-E9B3-4241-AB50-FAF890DD8E42}"/>
    <cellStyle name="Normal 6 5 4 7 2" xfId="30523" xr:uid="{4C0D5AE6-EFC9-4BFA-B323-123CB782B2A7}"/>
    <cellStyle name="Normal 6 5 5" xfId="2070" xr:uid="{00000000-0005-0000-0000-0000CF020000}"/>
    <cellStyle name="Normal 6 5 5 2" xfId="4761" xr:uid="{58B42343-3889-4193-AB92-064DC779A64F}"/>
    <cellStyle name="Normal 6 5 5 3" xfId="30170" xr:uid="{1B9038EE-4F4C-4744-8861-25102551DC54}"/>
    <cellStyle name="Normal 6 5 5 3 2" xfId="30525" xr:uid="{438B0090-C4E0-4040-B6B8-2ED195399BE5}"/>
    <cellStyle name="Normal 6 5 5 4" xfId="31510" xr:uid="{22A88986-2C4B-4B97-B1CE-8329EB5EAAF9}"/>
    <cellStyle name="Normal 6 5 6" xfId="30114" xr:uid="{8D7A58C9-2680-41F9-B10A-5FB6EB00FD95}"/>
    <cellStyle name="Normal 6 5 6 2" xfId="30475" xr:uid="{6AC3E222-93E2-4ED5-A04F-8AD2183A95F8}"/>
    <cellStyle name="Normal 6 6" xfId="1313" xr:uid="{00000000-0005-0000-0000-0000F2060000}"/>
    <cellStyle name="Normal 6 6 10" xfId="30156" xr:uid="{52A1F13F-0078-432B-BBAA-5F6768E9F38E}"/>
    <cellStyle name="Normal 6 6 10 2" xfId="31503"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9" xr:uid="{FF7B7CA6-5BAD-4B3B-BFA9-B67F9521BFD9}"/>
    <cellStyle name="Normal 6 6 3 3 2 3" xfId="23761" xr:uid="{C401F704-A611-42D7-8DE8-0593ABE99CAF}"/>
    <cellStyle name="Normal 6 6 3 3 3" xfId="1319" xr:uid="{00000000-0005-0000-0000-0000F8060000}"/>
    <cellStyle name="Normal 6 6 3 3 4" xfId="2141" xr:uid="{00000000-0005-0000-0000-0000E4020000}"/>
    <cellStyle name="Normal 6 6 3 3 4 2" xfId="4746" xr:uid="{DCE992B0-96C0-4517-B80E-99DBA26EC200}"/>
    <cellStyle name="Normal 6 6 3 3 4 3" xfId="25600" xr:uid="{C235D33F-C474-40C8-AD55-EC553E1D42A9}"/>
    <cellStyle name="Normal 6 6 3 3 4 4" xfId="30222" xr:uid="{1E0F7A3C-2BD1-4F71-A059-2E52E4FFE1B1}"/>
    <cellStyle name="Normal 6 6 3 3 4 4 2" xfId="31366" xr:uid="{0CD2B232-A623-46D5-BE56-9B0330ABDEE6}"/>
    <cellStyle name="Normal 6 6 3 3 4 5" xfId="31562" xr:uid="{644EB2C4-45E6-4172-BD45-78B17057F6A4}"/>
    <cellStyle name="Normal 6 6 3 3 5" xfId="30462" xr:uid="{904D57A7-5920-484C-BF65-E06F982671D6}"/>
    <cellStyle name="Normal 6 6 3 3 6" xfId="30542"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40" xr:uid="{CCE72AF1-1693-42F5-A9FF-B4A64FA2FDC4}"/>
    <cellStyle name="Normal 6 6 3 4 3 3" xfId="30282" xr:uid="{43EAA275-4ABE-462B-9447-B627D0C084F1}"/>
    <cellStyle name="Normal 6 6 3 4 3 3 2" xfId="31425" xr:uid="{93AAD6B1-80BF-4EEF-8D5D-CD727227AB72}"/>
    <cellStyle name="Normal 6 6 3 4 3 4" xfId="31622"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3" xr:uid="{7F9A15D0-EF01-4699-9491-9EC3553B5AF8}"/>
    <cellStyle name="Normal 6 6 4 2 2 3" xfId="25240"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9" xr:uid="{D4480518-64CC-4BAE-AD63-DB0C87A603E7}"/>
    <cellStyle name="Normal 6 6 4 2 3 3 3" xfId="30283" xr:uid="{A757C1CC-289F-47DA-B927-DF3F89752397}"/>
    <cellStyle name="Normal 6 6 4 2 3 3 3 2" xfId="31426" xr:uid="{E50733EF-7DA7-4CC6-8EE1-0A08A8F17A48}"/>
    <cellStyle name="Normal 6 6 4 2 3 3 4" xfId="31623" xr:uid="{116C31C3-ADCC-4EDA-827C-4B657CD536F0}"/>
    <cellStyle name="Normal 6 6 4 2 4" xfId="24611" xr:uid="{0E019910-37DE-43E1-BDD5-941731A48A83}"/>
    <cellStyle name="Normal 6 6 4 3" xfId="1326" xr:uid="{00000000-0005-0000-0000-000000070000}"/>
    <cellStyle name="Normal 6 6 4 4" xfId="2979" xr:uid="{00000000-0005-0000-0000-0000D1070000}"/>
    <cellStyle name="Normal 6 6 4 4 2" xfId="31285" xr:uid="{19635C23-0322-4BD8-97B1-5DC1FA748C5B}"/>
    <cellStyle name="Normal 6 6 4 5" xfId="2142" xr:uid="{00000000-0005-0000-0000-0000E6020000}"/>
    <cellStyle name="Normal 6 6 4 5 2" xfId="4635" xr:uid="{BD1045AF-7E49-48EA-AF41-B1E7071CB221}"/>
    <cellStyle name="Normal 6 6 4 5 3" xfId="30223" xr:uid="{6D024BB1-BCE9-45B1-B4E9-3324C92FA7CE}"/>
    <cellStyle name="Normal 6 6 4 5 3 2" xfId="31367" xr:uid="{A3F6340C-D451-475A-A982-207B891A2261}"/>
    <cellStyle name="Normal 6 6 4 5 4" xfId="31563" xr:uid="{E815B1D5-FDA4-48C8-A684-C03B7EE3E407}"/>
    <cellStyle name="Normal 6 6 4 6" xfId="4046" xr:uid="{7E3C1600-D01B-4C17-A3C8-5A48EC2345CF}"/>
    <cellStyle name="Normal 6 6 4 6 2" xfId="4714" xr:uid="{68449821-113B-44E2-90F0-E71E4937E5CF}"/>
    <cellStyle name="Normal 6 6 4 6 3" xfId="30338" xr:uid="{4FEA25DB-3C81-4F82-B8DE-5FCA09BE2E0B}"/>
    <cellStyle name="Normal 6 6 4 6 3 2" xfId="31480" xr:uid="{1305EA02-9F5C-4ACE-9E7C-1E5681505D17}"/>
    <cellStyle name="Normal 6 6 4 6 4" xfId="31678" xr:uid="{6C3874CC-609C-48F8-B7E4-A3BC65EC6DA6}"/>
    <cellStyle name="Normal 6 6 4 7" xfId="30157" xr:uid="{5E7B4808-922D-4165-8936-0598A0A6DAFF}"/>
    <cellStyle name="Normal 6 6 4 7 2" xfId="30526"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5" xr:uid="{7B28557E-58D5-4C46-AD75-D9193304C79B}"/>
    <cellStyle name="Normal 6 6 6 3 2 3" xfId="30349" xr:uid="{3218E97D-CD8C-4646-865A-D9FE354D3366}"/>
    <cellStyle name="Normal 6 6 6 3 2 3 2" xfId="31489" xr:uid="{3CAE3964-BC01-4657-A282-A605E568255D}"/>
    <cellStyle name="Normal 6 6 6 3 2 4" xfId="31689" xr:uid="{678B2E18-3999-4540-B1B8-C66D5ECF9D30}"/>
    <cellStyle name="Normal 6 6 6 3 3" xfId="25363" xr:uid="{25F2D5BA-2D6F-4E91-8FBB-4B9D252657D9}"/>
    <cellStyle name="Normal 6 6 6 4" xfId="2152" xr:uid="{00000000-0005-0000-0000-0000E9020000}"/>
    <cellStyle name="Normal 6 6 6 4 2" xfId="4690" xr:uid="{114F1330-7415-461B-B792-61BE07D55AC7}"/>
    <cellStyle name="Normal 6 6 6 4 3" xfId="30233" xr:uid="{F58AE918-38CD-4E0E-A2D9-09149BED6B00}"/>
    <cellStyle name="Normal 6 6 6 4 3 2" xfId="31377" xr:uid="{4B856CE8-FBE5-40B9-9BC7-A62E57FFCD5D}"/>
    <cellStyle name="Normal 6 6 6 4 4" xfId="31573" xr:uid="{4C1B4E78-3692-4AD9-812B-F104F8C9273E}"/>
    <cellStyle name="Normal 6 6 6 5" xfId="4095" xr:uid="{E42903F7-CF43-4BB8-AC03-F1EB46C1FC19}"/>
    <cellStyle name="Normal 6 6 6 5 2" xfId="4766" xr:uid="{2CC1BF88-5B5D-4701-8916-7B15CC9D2D01}"/>
    <cellStyle name="Normal 6 6 6 5 3" xfId="30347" xr:uid="{98CCC825-4A1A-42E6-B1AA-0E2C69D86523}"/>
    <cellStyle name="Normal 6 6 6 5 3 2" xfId="30468" xr:uid="{4FBD431D-8DEA-4803-A24A-7EA12E3C3A28}"/>
    <cellStyle name="Normal 6 6 6 5 4" xfId="31687" xr:uid="{C49B3C7B-D919-4712-AAA7-9D97D397881B}"/>
    <cellStyle name="Normal 6 6 6 6" xfId="25713" xr:uid="{CE44424C-FDE2-4274-9AAC-2B2782EEB566}"/>
    <cellStyle name="Normal 6 6 6 6 2" xfId="26402" xr:uid="{DEBDC983-AB32-4C69-A2AF-B29A4C97979C}"/>
    <cellStyle name="Normal 6 6 6 6 3" xfId="31162"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7" xr:uid="{7A2B7AA4-4D8E-47BA-B48E-48FE92EFB13B}"/>
    <cellStyle name="Normal 6 6 7 3 3" xfId="30284" xr:uid="{2C0FF210-3F32-4667-BC76-A197BDA7207F}"/>
    <cellStyle name="Normal 6 6 7 3 3 2" xfId="31427" xr:uid="{AD38E9A4-55DA-497D-9BB3-C9C7088878B7}"/>
    <cellStyle name="Normal 6 6 7 3 4" xfId="31624" xr:uid="{42646DD9-025F-4705-9E62-4F3B5975772E}"/>
    <cellStyle name="Normal 6 6 8" xfId="2140" xr:uid="{00000000-0005-0000-0000-0000E0020000}"/>
    <cellStyle name="Normal 6 6 8 2" xfId="4773" xr:uid="{C961BEA7-4CED-4BA6-BDFD-A714A0F418E5}"/>
    <cellStyle name="Normal 6 6 8 3" xfId="30221" xr:uid="{37158C93-C128-47BC-9E38-D6AD1178AECA}"/>
    <cellStyle name="Normal 6 6 8 3 2" xfId="31365" xr:uid="{872114F9-D194-46EE-A5D9-EE1B0BAD18D4}"/>
    <cellStyle name="Normal 6 6 8 4" xfId="31561" xr:uid="{3F39477A-ED45-441A-A75D-B419A820AC75}"/>
    <cellStyle name="Normal 6 6 9" xfId="4045" xr:uid="{A50BAD3F-B140-4A20-83B4-791B93C5BDD0}"/>
    <cellStyle name="Normal 6 6 9 2" xfId="4822" xr:uid="{7CDE7D59-F383-4AF9-8CAA-D8B18AFC360A}"/>
    <cellStyle name="Normal 6 6 9 3" xfId="30337" xr:uid="{3A6A9E50-0BA5-4941-9213-B78E13DA814B}"/>
    <cellStyle name="Normal 6 6 9 3 2" xfId="31479" xr:uid="{6013DB08-71B5-4C90-970E-D19F82C70232}"/>
    <cellStyle name="Normal 6 6 9 4" xfId="31677" xr:uid="{53DDC73E-BA27-4E23-88D4-7A4DBD3D816F}"/>
    <cellStyle name="Normal 6 7" xfId="29574" xr:uid="{949E648E-1627-4304-B1D4-9DF911CA9729}"/>
    <cellStyle name="Normal 6 7 2" xfId="29631" xr:uid="{0E90CD01-BDD5-4813-BF65-92255AD7581D}"/>
    <cellStyle name="Normal 6 7 2 2" xfId="31250" xr:uid="{93E5B342-B8B5-4605-BBB7-D65BB0DA361E}"/>
    <cellStyle name="Normal 6 7 2 3" xfId="30418" xr:uid="{12179D78-6B54-4E06-83B0-9939D6079D0B}"/>
    <cellStyle name="Normal 6 7 3" xfId="29610" xr:uid="{7AF28517-C91E-49FA-99C2-5F623D4C0532}"/>
    <cellStyle name="Normal 6 7 3 2" xfId="29650" xr:uid="{53DFD4C6-C645-4A38-ACB5-6A77D465B439}"/>
    <cellStyle name="Normal 6 7 3 3" xfId="30392" xr:uid="{A5E5D95B-DDD1-4A2C-BD44-CABFE47ABDB3}"/>
    <cellStyle name="Normal 6 7 3 4" xfId="30379" xr:uid="{5155BC23-F086-4F1A-906F-131E56510975}"/>
    <cellStyle name="Normal 6 7 3 4 2" xfId="31718" xr:uid="{2BC8B870-CC42-4F6F-B727-0ADF1FB26729}"/>
    <cellStyle name="Normal 6 7 4" xfId="29639" xr:uid="{BF5B92AD-058E-4424-9669-B083BD07B8A2}"/>
    <cellStyle name="Normal 6 7 5" xfId="30366" xr:uid="{F68FEA24-123A-403F-96BE-EBB35A98CD3A}"/>
    <cellStyle name="Normal 6 7 5 2" xfId="31244" xr:uid="{E6CAD0FF-2279-4F48-A47B-5AABE6331490}"/>
    <cellStyle name="Normal 6 7 5 3" xfId="31705" xr:uid="{5A1A3DA2-D180-456E-AB85-E966B8A9EF63}"/>
    <cellStyle name="Normal 6 8" xfId="31496" xr:uid="{87BFBF72-39C8-449B-BCD7-58E40C532503}"/>
    <cellStyle name="Normal 7" xfId="1333" xr:uid="{00000000-0005-0000-0000-000007070000}"/>
    <cellStyle name="Normal 7 10" xfId="1334" xr:uid="{00000000-0005-0000-0000-000008070000}"/>
    <cellStyle name="Normal 7 10 10" xfId="9966" xr:uid="{359EDB8F-CE3F-4AAB-BA56-64B93A8BE2F6}"/>
    <cellStyle name="Normal 7 10 10 2" xfId="20346" xr:uid="{A0EBA2BB-938B-403C-AE99-D606E1476D6E}"/>
    <cellStyle name="Normal 7 10 11" xfId="24756" xr:uid="{DCAAA4C2-9861-49AD-92EC-882F2EE993BF}"/>
    <cellStyle name="Normal 7 10 12" xfId="12621" xr:uid="{9C120931-6A9C-4D9E-867D-D45C3FFA9BE0}"/>
    <cellStyle name="Normal 7 10 2" xfId="1335" xr:uid="{00000000-0005-0000-0000-000009070000}"/>
    <cellStyle name="Normal 7 10 2 2" xfId="1336" xr:uid="{00000000-0005-0000-0000-00000A070000}"/>
    <cellStyle name="Normal 7 10 2 2 2" xfId="5385" xr:uid="{A4B9A53A-3A43-4F3E-97AF-AF5E34941C4F}"/>
    <cellStyle name="Normal 7 10 2 2 2 2" xfId="23997" xr:uid="{5EF00CC8-C1B7-452B-B020-E7942E28CFBA}"/>
    <cellStyle name="Normal 7 10 2 2 2 3" xfId="26135" xr:uid="{DA00C987-569E-4341-827D-79B457BCFD94}"/>
    <cellStyle name="Normal 7 10 2 2 2 4" xfId="14682" xr:uid="{AF8FDFBD-6E65-4DA8-8B0E-B3F6654E15C5}"/>
    <cellStyle name="Normal 7 10 2 2 3" xfId="7135" xr:uid="{1F695DB0-07BF-463B-8722-C8FD9DE9EB6F}"/>
    <cellStyle name="Normal 7 10 2 2 3 2" xfId="27650" xr:uid="{8920B3EA-FA12-4A67-8439-E48C80F70C78}"/>
    <cellStyle name="Normal 7 10 2 2 3 3" xfId="26463" xr:uid="{E77B95E4-620B-4F7D-AC90-1902E601BB1F}"/>
    <cellStyle name="Normal 7 10 2 2 3 4" xfId="17515" xr:uid="{F420B961-5D2F-4632-BE6A-9C566417EBFD}"/>
    <cellStyle name="Normal 7 10 2 2 4" xfId="9968" xr:uid="{5F7FA390-95AA-49B3-AFEE-72F4C6921564}"/>
    <cellStyle name="Normal 7 10 2 2 4 2" xfId="29443" xr:uid="{9F168CC0-FBA2-4457-95B5-94D8723EC7E6}"/>
    <cellStyle name="Normal 7 10 2 2 4 3" xfId="20348" xr:uid="{20AEA8B9-C71C-492C-B138-253E81DD2236}"/>
    <cellStyle name="Normal 7 10 2 2 5" xfId="23412" xr:uid="{8A0A8ABF-D98B-4B79-A80A-A3B39774D71E}"/>
    <cellStyle name="Normal 7 10 2 2 6" xfId="13992" xr:uid="{6D8B82FA-0E6C-4705-9C7C-2244EF70DF8B}"/>
    <cellStyle name="Normal 7 10 2 3" xfId="2814" xr:uid="{00000000-0005-0000-0000-0000DA070000}"/>
    <cellStyle name="Normal 7 10 2 3 2" xfId="6030" xr:uid="{E04C8CEC-3F9D-4245-AA24-EF8271A18E37}"/>
    <cellStyle name="Normal 7 10 2 3 2 2" xfId="27610" xr:uid="{47AA8E0E-5398-489F-9C7E-069702AF5635}"/>
    <cellStyle name="Normal 7 10 2 3 2 3" xfId="15484" xr:uid="{7ED1D0C9-1B01-46B9-9DAD-C57BBC4FCD35}"/>
    <cellStyle name="Normal 7 10 2 3 3" xfId="7937" xr:uid="{1FEF77F3-0BD1-4C29-8FBA-6684FC4B16E9}"/>
    <cellStyle name="Normal 7 10 2 3 3 2" xfId="18317" xr:uid="{55CD75F5-A303-475B-ADFC-8BC97820FAA9}"/>
    <cellStyle name="Normal 7 10 2 3 4" xfId="10770" xr:uid="{AF006C00-1996-4209-87E4-9E26DBCAE9E4}"/>
    <cellStyle name="Normal 7 10 2 3 4 2" xfId="21150" xr:uid="{A4287C7A-E3EA-47F2-9467-86089E66D99F}"/>
    <cellStyle name="Normal 7 10 2 3 5" xfId="25407" xr:uid="{F96F5F49-5B26-4FCC-A7A2-514258545DFA}"/>
    <cellStyle name="Normal 7 10 2 3 6" xfId="13283" xr:uid="{A7A63833-42D2-46E1-964C-4D829DD7806C}"/>
    <cellStyle name="Normal 7 10 2 4" xfId="4209" xr:uid="{0F502A3E-63E3-4E2E-8374-0554430612A7}"/>
    <cellStyle name="Normal 7 10 2 4 2" xfId="8981" xr:uid="{AB6A1B5F-780F-4A02-8EBF-59D98E232FA1}"/>
    <cellStyle name="Normal 7 10 2 4 2 2" xfId="29062" xr:uid="{BE39E1FE-354A-41F3-A150-7076FFA64329}"/>
    <cellStyle name="Normal 7 10 2 4 2 3" xfId="19361" xr:uid="{76DF4956-5777-4EED-9D8B-AF88C6B58339}"/>
    <cellStyle name="Normal 7 10 2 4 3" xfId="11814" xr:uid="{11388FA3-A7FB-4627-B1A8-85D14666261B}"/>
    <cellStyle name="Normal 7 10 2 4 3 2" xfId="22194" xr:uid="{18DDC2C6-0556-401C-AEC8-9E605AC46C13}"/>
    <cellStyle name="Normal 7 10 2 4 4" xfId="24511" xr:uid="{1D9F726A-6BCE-4942-A09A-7B22BDAD81ED}"/>
    <cellStyle name="Normal 7 10 2 4 5" xfId="16528" xr:uid="{76A4361B-AE12-42E6-9D40-C4A92532D484}"/>
    <cellStyle name="Normal 7 10 2 5" xfId="5384" xr:uid="{E5553ABE-3B56-49CC-AFEC-C7BD663E3D93}"/>
    <cellStyle name="Normal 7 10 2 5 2" xfId="27740" xr:uid="{6FB7CD1E-BB98-47A7-866A-C32DB96261CF}"/>
    <cellStyle name="Normal 7 10 2 5 3" xfId="14681" xr:uid="{BFF043C1-DCF2-4466-9280-99DB4D43F2AE}"/>
    <cellStyle name="Normal 7 10 2 6" xfId="7134" xr:uid="{6361ED63-A707-4DFE-9CD2-D4B3AAB26F1C}"/>
    <cellStyle name="Normal 7 10 2 6 2" xfId="17514" xr:uid="{3F86AD79-75C2-4043-9D87-7D65193261D4}"/>
    <cellStyle name="Normal 7 10 2 7" xfId="9967" xr:uid="{E54C6F80-500C-4B60-A673-1AE452898B48}"/>
    <cellStyle name="Normal 7 10 2 7 2" xfId="20347" xr:uid="{51356147-A5F8-47C0-A2EC-BB586B96B995}"/>
    <cellStyle name="Normal 7 10 2 8" xfId="23327" xr:uid="{04908B98-1AF4-44E0-98BC-2FDD3A60EB33}"/>
    <cellStyle name="Normal 7 10 2 9" xfId="12779" xr:uid="{D1BE6283-3FDA-49AA-8341-13787A20BF3F}"/>
    <cellStyle name="Normal 7 10 3" xfId="1337" xr:uid="{00000000-0005-0000-0000-00000B070000}"/>
    <cellStyle name="Normal 7 10 3 2" xfId="4568" xr:uid="{11FCBC09-A35D-4151-A26B-9C6373D21978}"/>
    <cellStyle name="Normal 7 10 3 2 2" xfId="9340" xr:uid="{D9CF7BA1-92E5-4591-9602-33ECCA660599}"/>
    <cellStyle name="Normal 7 10 3 2 2 2" xfId="29314" xr:uid="{9145F611-582B-4B1F-BCE6-D7A1BCD64F24}"/>
    <cellStyle name="Normal 7 10 3 2 2 3" xfId="19720" xr:uid="{BE77D7EB-6259-4ACB-8F57-D12C7AB8F4A3}"/>
    <cellStyle name="Normal 7 10 3 2 3" xfId="12173" xr:uid="{A8FF997D-3A24-4D21-91AF-B7051C583D89}"/>
    <cellStyle name="Normal 7 10 3 2 3 2" xfId="22553" xr:uid="{3C37EBCB-BCA8-4433-9BA6-1FFA34A34C78}"/>
    <cellStyle name="Normal 7 10 3 2 4" xfId="24775" xr:uid="{DA082615-1FF6-43D0-849D-F4B31354C96A}"/>
    <cellStyle name="Normal 7 10 3 2 5" xfId="16887" xr:uid="{B9FDA2A6-F21D-4474-8FE5-A5A79B469669}"/>
    <cellStyle name="Normal 7 10 3 3" xfId="5386" xr:uid="{6608DE53-BD66-4FE6-A7ED-DEEE29BF5B7A}"/>
    <cellStyle name="Normal 7 10 3 3 2" xfId="23457" xr:uid="{AD02EF29-A0BC-4C69-9C51-E0CCE8F7985D}"/>
    <cellStyle name="Normal 7 10 3 3 3" xfId="28176" xr:uid="{5786EC6E-BC84-46CD-9DCF-C5BF731604E8}"/>
    <cellStyle name="Normal 7 10 3 3 4" xfId="14683" xr:uid="{DC83B160-367D-4B98-BCE1-0DC66EBC19B5}"/>
    <cellStyle name="Normal 7 10 3 4" xfId="7136" xr:uid="{37226F6C-8048-4F92-BE47-4D8E2236DF60}"/>
    <cellStyle name="Normal 7 10 3 4 2" xfId="23394" xr:uid="{41637022-843A-442E-8875-D6C6DF8B744A}"/>
    <cellStyle name="Normal 7 10 3 4 3" xfId="26427" xr:uid="{25EC9742-984F-4EBF-B238-BFA9D1E97032}"/>
    <cellStyle name="Normal 7 10 3 4 4" xfId="17516" xr:uid="{190C4A24-CB20-40C2-93A7-61356E2833BD}"/>
    <cellStyle name="Normal 7 10 3 5" xfId="9969" xr:uid="{4210E821-E696-44AC-A9C0-8619178DC8C7}"/>
    <cellStyle name="Normal 7 10 3 5 2" xfId="29444" xr:uid="{80A92848-3D34-423A-8117-F7F695E07DDF}"/>
    <cellStyle name="Normal 7 10 3 5 3" xfId="20349" xr:uid="{40C46509-62EF-4080-9C0C-473775E255EA}"/>
    <cellStyle name="Normal 7 10 3 6" xfId="24566" xr:uid="{2CAF589F-8D02-41D7-B31B-B14902BAD6B1}"/>
    <cellStyle name="Normal 7 10 3 7" xfId="13993" xr:uid="{4BA0991D-B842-41FD-A4E6-6706B5AC3923}"/>
    <cellStyle name="Normal 7 10 4" xfId="1338" xr:uid="{00000000-0005-0000-0000-00000C070000}"/>
    <cellStyle name="Normal 7 10 4 2" xfId="5387" xr:uid="{7F2299F0-9DB4-4D9A-9001-239F73A775C7}"/>
    <cellStyle name="Normal 7 10 4 2 2" xfId="25555" xr:uid="{E5CEE4C4-4715-4AF9-9AA9-3AB12C7D7BF8}"/>
    <cellStyle name="Normal 7 10 4 2 3" xfId="26718" xr:uid="{0518671A-3004-4D51-92EB-14748FE8D4D0}"/>
    <cellStyle name="Normal 7 10 4 2 4" xfId="14684" xr:uid="{55D487BB-2CE0-4823-9C2E-173D990CFA5F}"/>
    <cellStyle name="Normal 7 10 4 3" xfId="7137" xr:uid="{C8001552-B498-40A9-A99C-CEE758884F72}"/>
    <cellStyle name="Normal 7 10 4 3 2" xfId="28478" xr:uid="{E5EEF2C8-A902-4BCF-96B2-5CC315E52353}"/>
    <cellStyle name="Normal 7 10 4 3 3" xfId="17517" xr:uid="{6358BC15-32A6-4BE3-B493-53E3BDD20DAE}"/>
    <cellStyle name="Normal 7 10 4 4" xfId="9970" xr:uid="{323580FE-EEE3-4E8D-80EE-29C6171B7494}"/>
    <cellStyle name="Normal 7 10 4 4 2" xfId="20350" xr:uid="{543851B6-A0ED-47F7-B76F-4F54F2EE5AB8}"/>
    <cellStyle name="Normal 7 10 4 5" xfId="22746" xr:uid="{3749016E-AA7A-4454-A1DA-C500517CF5AF}"/>
    <cellStyle name="Normal 7 10 4 6" xfId="13477" xr:uid="{502BFF64-2BE5-4EE4-B1CD-8F3328BE0C78}"/>
    <cellStyle name="Normal 7 10 5" xfId="2507" xr:uid="{00000000-0005-0000-0000-0000DD070000}"/>
    <cellStyle name="Normal 7 10 5 2" xfId="5787" xr:uid="{F0CC4165-7ADF-41DD-9346-8605F4BE5F3F}"/>
    <cellStyle name="Normal 7 10 5 2 2" xfId="25866" xr:uid="{B61FC58C-C78F-4942-ACE6-ACDE5712BCEF}"/>
    <cellStyle name="Normal 7 10 5 2 3" xfId="15179" xr:uid="{06A66D68-83F9-4B41-B43E-B0BCDBDFA79B}"/>
    <cellStyle name="Normal 7 10 5 3" xfId="7632" xr:uid="{DC12FF0F-A626-4A05-B5C9-CD8DE60BA160}"/>
    <cellStyle name="Normal 7 10 5 3 2" xfId="18012" xr:uid="{5787543C-7E1F-4E36-B71B-5D68C378B636}"/>
    <cellStyle name="Normal 7 10 5 4" xfId="10465" xr:uid="{46DB715C-7B80-44DC-9221-E9A221CBC736}"/>
    <cellStyle name="Normal 7 10 5 4 2" xfId="20845" xr:uid="{EECD5737-11A0-43FC-9A91-FF0D15B9D4B4}"/>
    <cellStyle name="Normal 7 10 5 5" xfId="25102" xr:uid="{4597B0DB-FED5-4E2B-B408-D8ED4E270D5D}"/>
    <cellStyle name="Normal 7 10 5 6" xfId="12895" xr:uid="{CEC3B7B2-46A5-4240-8249-298F51D0FDF8}"/>
    <cellStyle name="Normal 7 10 6" xfId="2387" xr:uid="{00000000-0005-0000-0000-0000D7070000}"/>
    <cellStyle name="Normal 7 10 6 2" xfId="7514" xr:uid="{33EEEEBC-3999-4154-AF49-1DDEC298D42F}"/>
    <cellStyle name="Normal 7 10 6 2 2" xfId="27728" xr:uid="{6E27EFFE-3410-442F-AB71-2298894BF39B}"/>
    <cellStyle name="Normal 7 10 6 2 3" xfId="17894" xr:uid="{166C65E8-4599-47E7-9E14-4A04EC4114C6}"/>
    <cellStyle name="Normal 7 10 6 3" xfId="10347" xr:uid="{7A5E4030-AFE3-4F5F-8ABC-172E1EB362CC}"/>
    <cellStyle name="Normal 7 10 6 3 2" xfId="20727" xr:uid="{84B406C7-CBEC-47CD-9FE7-F652727532BA}"/>
    <cellStyle name="Normal 7 10 6 4" xfId="23002" xr:uid="{451DD849-E7A2-416E-9306-9DD9DD1584EB}"/>
    <cellStyle name="Normal 7 10 6 5" xfId="15061" xr:uid="{5AF3D516-CBE8-4A12-8927-868403AD4680}"/>
    <cellStyle name="Normal 7 10 7" xfId="4047" xr:uid="{6E59AE2C-8E82-494C-B3FD-012447F7B53B}"/>
    <cellStyle name="Normal 7 10 7 2" xfId="8833" xr:uid="{22EDCD99-8D6E-4D4F-A745-3609BA3D8FCE}"/>
    <cellStyle name="Normal 7 10 7 2 2" xfId="19213" xr:uid="{F6B184DA-BF4F-4E31-877F-25BC400D3FB4}"/>
    <cellStyle name="Normal 7 10 7 3" xfId="11666" xr:uid="{40CECD75-8C86-4DBF-85D4-8E4C5D42882A}"/>
    <cellStyle name="Normal 7 10 7 3 2" xfId="22046" xr:uid="{AEEFDBF3-74B8-4DDB-8B03-B040D14A0ADF}"/>
    <cellStyle name="Normal 7 10 7 4" xfId="27428" xr:uid="{2103D2B5-8BCE-41ED-8FCE-241BE7C0470A}"/>
    <cellStyle name="Normal 7 10 7 5" xfId="16380" xr:uid="{1A0EA109-9C61-4286-AECE-80E16F59AB5F}"/>
    <cellStyle name="Normal 7 10 8" xfId="5383" xr:uid="{91C3F893-9AC0-43F1-A489-DF9A5D70CB6F}"/>
    <cellStyle name="Normal 7 10 8 2" xfId="14680" xr:uid="{8DCBDF70-C312-4F7B-9F46-EE95B2AB0865}"/>
    <cellStyle name="Normal 7 10 9" xfId="7133" xr:uid="{15515014-6102-4EEC-8091-16EDB1B419C8}"/>
    <cellStyle name="Normal 7 10 9 2" xfId="17513" xr:uid="{E0F45A6C-1380-40AF-953D-8F8EC9A6BF5E}"/>
    <cellStyle name="Normal 7 11" xfId="1339" xr:uid="{00000000-0005-0000-0000-00000D070000}"/>
    <cellStyle name="Normal 7 11 10" xfId="9971" xr:uid="{22363347-2364-4785-9EB3-D6EE67D8D6F9}"/>
    <cellStyle name="Normal 7 11 10 2" xfId="20351" xr:uid="{D482AEAA-D25E-4AFC-B026-BD68ADA08397}"/>
    <cellStyle name="Normal 7 11 11" xfId="24779" xr:uid="{0D03B689-F3C3-414F-A68D-8351DA2E048C}"/>
    <cellStyle name="Normal 7 11 12" xfId="12622" xr:uid="{EC8688B2-80C3-4313-A060-3151A0DA0DE4}"/>
    <cellStyle name="Normal 7 11 2" xfId="1340" xr:uid="{00000000-0005-0000-0000-00000E070000}"/>
    <cellStyle name="Normal 7 11 2 2" xfId="1341" xr:uid="{00000000-0005-0000-0000-00000F070000}"/>
    <cellStyle name="Normal 7 11 2 2 2" xfId="5390" xr:uid="{8988D664-B5A8-496D-9580-6A16654365BE}"/>
    <cellStyle name="Normal 7 11 2 2 2 2" xfId="23083" xr:uid="{2975A7BF-990C-4EB9-9FE8-09F902CEE05D}"/>
    <cellStyle name="Normal 7 11 2 2 2 3" xfId="28019" xr:uid="{30920CE1-C917-4DEE-BD2A-0A0ADF2E79A0}"/>
    <cellStyle name="Normal 7 11 2 2 2 4" xfId="14687" xr:uid="{671B26F3-3577-4616-B5B5-55038CCCEF22}"/>
    <cellStyle name="Normal 7 11 2 2 3" xfId="7140" xr:uid="{65E79FC5-F13B-483E-A18B-B523871FF8EA}"/>
    <cellStyle name="Normal 7 11 2 2 3 2" xfId="27652" xr:uid="{1F447489-C760-4008-BF9A-963663F4F494}"/>
    <cellStyle name="Normal 7 11 2 2 3 3" xfId="26149" xr:uid="{BBD97FE4-4EEF-4535-B758-1DBF9848DBAF}"/>
    <cellStyle name="Normal 7 11 2 2 3 4" xfId="17520" xr:uid="{1E6750DA-7494-4FFF-8E5E-106522FD205C}"/>
    <cellStyle name="Normal 7 11 2 2 4" xfId="9973" xr:uid="{713C0F8E-83B0-4BFC-954C-AA99327C3BB6}"/>
    <cellStyle name="Normal 7 11 2 2 4 2" xfId="29445" xr:uid="{E593ECA3-1A30-446D-A231-9434060115B5}"/>
    <cellStyle name="Normal 7 11 2 2 4 3" xfId="20353" xr:uid="{033D2FB3-A140-4952-81E1-D1EBA10C7073}"/>
    <cellStyle name="Normal 7 11 2 2 5" xfId="24790" xr:uid="{19BD2E79-0BDF-4C70-BAE1-D84ECE040918}"/>
    <cellStyle name="Normal 7 11 2 2 6" xfId="13994" xr:uid="{39CD0ED1-E0DF-4B7C-9F24-EA6975AF709F}"/>
    <cellStyle name="Normal 7 11 2 3" xfId="2815" xr:uid="{00000000-0005-0000-0000-0000E1070000}"/>
    <cellStyle name="Normal 7 11 2 3 2" xfId="6031" xr:uid="{B3499556-E0C0-40C1-A3F5-6D139E58775D}"/>
    <cellStyle name="Normal 7 11 2 3 2 2" xfId="28470" xr:uid="{6446AA42-626D-4812-BD9C-9BA3A2B1A16F}"/>
    <cellStyle name="Normal 7 11 2 3 2 3" xfId="15485" xr:uid="{6D2591B6-AD6D-458F-BE31-B961D271A5D8}"/>
    <cellStyle name="Normal 7 11 2 3 3" xfId="7938" xr:uid="{B11481E7-C52A-430F-A6A9-79845D0D0905}"/>
    <cellStyle name="Normal 7 11 2 3 3 2" xfId="18318" xr:uid="{EC7DB7D9-279D-47C5-B892-78AB28936435}"/>
    <cellStyle name="Normal 7 11 2 3 4" xfId="10771" xr:uid="{A294334B-7AB2-4BE7-8BBC-EDE42B16F733}"/>
    <cellStyle name="Normal 7 11 2 3 4 2" xfId="21151" xr:uid="{59BD4C94-5818-4225-8EE9-0676871EE40A}"/>
    <cellStyle name="Normal 7 11 2 3 5" xfId="22984" xr:uid="{982E7633-AB26-42ED-821A-58EF5A73554B}"/>
    <cellStyle name="Normal 7 11 2 3 6" xfId="13284" xr:uid="{7C6C56FD-6166-47FA-A994-CF7328094250}"/>
    <cellStyle name="Normal 7 11 2 4" xfId="4210" xr:uid="{03FEBAA3-ABD2-4159-8032-1B1639440376}"/>
    <cellStyle name="Normal 7 11 2 4 2" xfId="8982" xr:uid="{E244D5CC-479E-4B54-8335-EEEB4922CB6B}"/>
    <cellStyle name="Normal 7 11 2 4 2 2" xfId="29063" xr:uid="{5ACFA86F-47FB-4AD9-AC48-971BBD014052}"/>
    <cellStyle name="Normal 7 11 2 4 2 3" xfId="19362" xr:uid="{0C284C7A-9173-47A4-8674-4E00B9C49257}"/>
    <cellStyle name="Normal 7 11 2 4 3" xfId="11815" xr:uid="{C1073F48-C366-435F-ADD9-85E76175FD1E}"/>
    <cellStyle name="Normal 7 11 2 4 3 2" xfId="22195" xr:uid="{C0671745-4072-450D-B085-3F3BDA1631C1}"/>
    <cellStyle name="Normal 7 11 2 4 4" xfId="23462" xr:uid="{F4430A89-939B-403D-95E7-821BB245F15C}"/>
    <cellStyle name="Normal 7 11 2 4 5" xfId="16529" xr:uid="{6CB6507E-4EB5-4336-A00B-89561EB712C1}"/>
    <cellStyle name="Normal 7 11 2 5" xfId="5389" xr:uid="{33BC3003-5F75-4A00-B41C-1C326665A7E7}"/>
    <cellStyle name="Normal 7 11 2 5 2" xfId="26690" xr:uid="{1D5FE240-5B8C-4BE8-A775-60BCA533EF2D}"/>
    <cellStyle name="Normal 7 11 2 5 3" xfId="14686" xr:uid="{6B135D0D-D75E-4BCF-A439-F8F6D830949D}"/>
    <cellStyle name="Normal 7 11 2 6" xfId="7139" xr:uid="{4C754E41-B74C-4AF5-8DBE-1D20CADFDF17}"/>
    <cellStyle name="Normal 7 11 2 6 2" xfId="17519" xr:uid="{9709B54F-A3FB-4619-B026-9EEEA158A0B2}"/>
    <cellStyle name="Normal 7 11 2 7" xfId="9972" xr:uid="{E9E114BA-5E97-43B4-B002-1EC42D644C46}"/>
    <cellStyle name="Normal 7 11 2 7 2" xfId="20352" xr:uid="{FF924DB4-FE08-47AD-BDD5-07FE49CE2E17}"/>
    <cellStyle name="Normal 7 11 2 8" xfId="23103" xr:uid="{8E9B7949-C2D4-4A5C-945B-49928DDC6DB0}"/>
    <cellStyle name="Normal 7 11 2 9" xfId="12780" xr:uid="{36C38E79-D0A4-447D-808C-55992FED73C8}"/>
    <cellStyle name="Normal 7 11 3" xfId="1342" xr:uid="{00000000-0005-0000-0000-000010070000}"/>
    <cellStyle name="Normal 7 11 3 2" xfId="4569" xr:uid="{F08FB077-443F-4C3C-896B-7515BA92433E}"/>
    <cellStyle name="Normal 7 11 3 2 2" xfId="9341" xr:uid="{D27B75A4-C000-467A-888F-1365130BA248}"/>
    <cellStyle name="Normal 7 11 3 2 2 2" xfId="29315" xr:uid="{A2FADAEA-ACA2-4144-8B05-40848E622347}"/>
    <cellStyle name="Normal 7 11 3 2 2 3" xfId="19721" xr:uid="{83BA6AA1-CCA4-45A7-820C-0465F5FEB0CA}"/>
    <cellStyle name="Normal 7 11 3 2 3" xfId="12174" xr:uid="{C82CB428-B76D-467F-988A-CA6D9E9E7A19}"/>
    <cellStyle name="Normal 7 11 3 2 3 2" xfId="22554" xr:uid="{9377B91C-26C4-41C9-BEE6-00E76C7B3FD7}"/>
    <cellStyle name="Normal 7 11 3 2 4" xfId="24895" xr:uid="{F31113B0-56C7-4E4C-93A6-8AF8E5789575}"/>
    <cellStyle name="Normal 7 11 3 2 5" xfId="16888" xr:uid="{8A63E600-65C8-4046-87F2-D20EF988AEDB}"/>
    <cellStyle name="Normal 7 11 3 3" xfId="5391" xr:uid="{E83D9A71-3DF9-43C8-B99C-E8E7B5C91885}"/>
    <cellStyle name="Normal 7 11 3 3 2" xfId="26857" xr:uid="{4BF5156C-88F7-4E45-9120-659344145EE1}"/>
    <cellStyle name="Normal 7 11 3 3 3" xfId="26386" xr:uid="{E7B2315B-E9DD-45FD-ADB1-13B5781B4026}"/>
    <cellStyle name="Normal 7 11 3 3 4" xfId="14688" xr:uid="{BF1817F3-3BA0-46A5-A4BF-75EE8ECFE377}"/>
    <cellStyle name="Normal 7 11 3 4" xfId="7141" xr:uid="{5280A6C7-2B48-4649-87D3-ADCC9DE95D0D}"/>
    <cellStyle name="Normal 7 11 3 4 2" xfId="28201" xr:uid="{812E5A52-87B2-4B40-843F-2D4080B355B3}"/>
    <cellStyle name="Normal 7 11 3 4 3" xfId="26738" xr:uid="{F071AE18-5C98-42D9-8191-89BC464A6E09}"/>
    <cellStyle name="Normal 7 11 3 4 4" xfId="17521" xr:uid="{14CFB8E9-AF26-41C8-AD18-296C9923FCBD}"/>
    <cellStyle name="Normal 7 11 3 5" xfId="9974" xr:uid="{896AB2E8-DD97-4B33-8F61-8C857134410C}"/>
    <cellStyle name="Normal 7 11 3 5 2" xfId="29446" xr:uid="{D5BA7E4F-8041-4F50-9F60-E57D00D4F08C}"/>
    <cellStyle name="Normal 7 11 3 5 3" xfId="20354" xr:uid="{2405E0A6-8308-436C-8A8A-D9C945072D28}"/>
    <cellStyle name="Normal 7 11 3 6" xfId="23988" xr:uid="{E4BF764F-3EA3-4134-BB4F-58F274E37C53}"/>
    <cellStyle name="Normal 7 11 3 7" xfId="13995" xr:uid="{BC402E3E-614B-4EC0-9F88-BC7D83AF55C6}"/>
    <cellStyle name="Normal 7 11 4" xfId="1343" xr:uid="{00000000-0005-0000-0000-000011070000}"/>
    <cellStyle name="Normal 7 11 4 2" xfId="5392" xr:uid="{2B1EB956-87F5-405E-84BF-C14AABB8AC93}"/>
    <cellStyle name="Normal 7 11 4 2 2" xfId="25700" xr:uid="{03F5981A-72C0-49A1-80CE-EF63FB9D190A}"/>
    <cellStyle name="Normal 7 11 4 2 3" xfId="28016" xr:uid="{FE2C575B-A880-4548-A54F-F6561E8BAF53}"/>
    <cellStyle name="Normal 7 11 4 2 4" xfId="14689" xr:uid="{4733B9B7-2481-42CE-A00E-680030EFEDC2}"/>
    <cellStyle name="Normal 7 11 4 3" xfId="7142" xr:uid="{9315D5C9-5A1E-4CB2-A88B-BF8C964D2BEF}"/>
    <cellStyle name="Normal 7 11 4 3 2" xfId="26139" xr:uid="{1CC7326F-494D-4DD0-B298-1CEA679D0896}"/>
    <cellStyle name="Normal 7 11 4 3 3" xfId="17522" xr:uid="{75DE99CE-A15C-4A73-8BDB-D8AF3D881DC3}"/>
    <cellStyle name="Normal 7 11 4 4" xfId="9975" xr:uid="{F9946A74-E173-43E3-B0BA-96C2ABB2266E}"/>
    <cellStyle name="Normal 7 11 4 4 2" xfId="20355" xr:uid="{39529DF1-034E-45DC-AA26-E9CB938FD2F2}"/>
    <cellStyle name="Normal 7 11 4 5" xfId="22826" xr:uid="{AB87E6D9-E620-421D-A83A-875ADE506B2E}"/>
    <cellStyle name="Normal 7 11 4 6" xfId="13478" xr:uid="{B9F47F6D-4538-4CFF-A2B7-BC413BFB317D}"/>
    <cellStyle name="Normal 7 11 5" xfId="2567" xr:uid="{00000000-0005-0000-0000-0000E4070000}"/>
    <cellStyle name="Normal 7 11 5 2" xfId="5836" xr:uid="{26C688D1-BC0D-4F50-A5C7-7657C905B376}"/>
    <cellStyle name="Normal 7 11 5 2 2" xfId="28564" xr:uid="{7D9370AA-0A8E-41EC-B483-4BE5D92A6336}"/>
    <cellStyle name="Normal 7 11 5 2 3" xfId="15239" xr:uid="{7C6C7EA9-C124-4B2D-A0B6-3002D630344F}"/>
    <cellStyle name="Normal 7 11 5 3" xfId="7692" xr:uid="{BEDCB853-65FC-4481-831B-524757D3FCAC}"/>
    <cellStyle name="Normal 7 11 5 3 2" xfId="18072" xr:uid="{664C40D8-033B-4F6E-8A3F-20052D54B7FA}"/>
    <cellStyle name="Normal 7 11 5 4" xfId="10525" xr:uid="{6BEFBC81-C896-460A-AF49-67FB03DBD65D}"/>
    <cellStyle name="Normal 7 11 5 4 2" xfId="20905" xr:uid="{9784D248-BDC7-4DAD-8326-3937CEAA7CBF}"/>
    <cellStyle name="Normal 7 11 5 5" xfId="22961" xr:uid="{A3774CC2-50E6-45FC-A5EF-F71506B10216}"/>
    <cellStyle name="Normal 7 11 5 6" xfId="12955" xr:uid="{03371C5D-BDEC-46D2-B5BA-E5D0E54B2A6D}"/>
    <cellStyle name="Normal 7 11 6" xfId="2388" xr:uid="{00000000-0005-0000-0000-0000DE070000}"/>
    <cellStyle name="Normal 7 11 6 2" xfId="7515" xr:uid="{71D714A7-6425-4457-A44E-C0871A29E4D1}"/>
    <cellStyle name="Normal 7 11 6 2 2" xfId="26745" xr:uid="{45F2AD07-E73E-4F52-B3D4-7FA7DADA198E}"/>
    <cellStyle name="Normal 7 11 6 2 3" xfId="17895" xr:uid="{1D76FDE9-70BF-4C37-BEA9-A8F50FBE07C0}"/>
    <cellStyle name="Normal 7 11 6 3" xfId="10348" xr:uid="{03A8D8C7-3A30-41C0-8D5F-EA494CA6BF65}"/>
    <cellStyle name="Normal 7 11 6 3 2" xfId="20728" xr:uid="{D5C21043-BB2A-4BE9-A353-E036D0635D5F}"/>
    <cellStyle name="Normal 7 11 6 4" xfId="25228" xr:uid="{2258CC28-F1D6-4E1D-8E91-0B27D3C48212}"/>
    <cellStyle name="Normal 7 11 6 5" xfId="15062" xr:uid="{52ADF66A-EB29-4A19-9CFB-5C7149705B6B}"/>
    <cellStyle name="Normal 7 11 7" xfId="4048" xr:uid="{EE667E84-03EA-4DAE-9CA5-DE6E77CCCF57}"/>
    <cellStyle name="Normal 7 11 7 2" xfId="8834" xr:uid="{EC9C2E3F-2204-4C36-8420-00000D705654}"/>
    <cellStyle name="Normal 7 11 7 2 2" xfId="19214" xr:uid="{4C367804-265D-474F-8198-FD538DAF5C9C}"/>
    <cellStyle name="Normal 7 11 7 3" xfId="11667" xr:uid="{56C55BEB-45EC-47E1-9373-A82619D5626C}"/>
    <cellStyle name="Normal 7 11 7 3 2" xfId="22047" xr:uid="{40342CC9-EA1D-41D4-B8B6-DCF058DCDC7A}"/>
    <cellStyle name="Normal 7 11 7 4" xfId="26606" xr:uid="{FC4E2446-8912-4D18-A47F-03FE12A54429}"/>
    <cellStyle name="Normal 7 11 7 5" xfId="16381" xr:uid="{39A3BD08-EAD5-4B60-B444-33BF85C21607}"/>
    <cellStyle name="Normal 7 11 8" xfId="5388" xr:uid="{AE210D88-C35F-41A1-892C-EC73F777EA89}"/>
    <cellStyle name="Normal 7 11 8 2" xfId="14685" xr:uid="{697C4BEC-E756-4A56-BB90-A414E65CC7E7}"/>
    <cellStyle name="Normal 7 11 9" xfId="7138" xr:uid="{566D06A8-060B-4D4C-BF61-F11ACD1F1823}"/>
    <cellStyle name="Normal 7 11 9 2" xfId="17518" xr:uid="{8C424DED-38E2-4C61-9583-22F0578D51C4}"/>
    <cellStyle name="Normal 7 12" xfId="1344" xr:uid="{00000000-0005-0000-0000-000012070000}"/>
    <cellStyle name="Normal 7 12 10" xfId="23318" xr:uid="{520EC44C-78C8-4AC2-929A-A416E99E52C9}"/>
    <cellStyle name="Normal 7 12 11" xfId="12623" xr:uid="{A97707B5-E08C-48E6-9EE8-4A9B22071A35}"/>
    <cellStyle name="Normal 7 12 2" xfId="1345" xr:uid="{00000000-0005-0000-0000-000013070000}"/>
    <cellStyle name="Normal 7 12 2 2" xfId="3416" xr:uid="{00000000-0005-0000-0000-0000E7070000}"/>
    <cellStyle name="Normal 7 12 2 2 2" xfId="6471" xr:uid="{39A9088A-FC78-4479-9DC7-ADCB235A6669}"/>
    <cellStyle name="Normal 7 12 2 2 2 2" xfId="28742" xr:uid="{A27641FD-E14A-4138-B691-D10FAFFA8D97}"/>
    <cellStyle name="Normal 7 12 2 2 2 3" xfId="27111" xr:uid="{4FD4AE5D-EC8D-49D8-B84F-943CA7D5760D}"/>
    <cellStyle name="Normal 7 12 2 2 2 4" xfId="16042" xr:uid="{C6D30117-175F-40B3-B79A-8E6B2759B86F}"/>
    <cellStyle name="Normal 7 12 2 2 3" xfId="8495" xr:uid="{09FAAEA6-2902-43B4-9CD5-58F656E01952}"/>
    <cellStyle name="Normal 7 12 2 2 3 2" xfId="28932" xr:uid="{4A32288B-9108-4ED3-B56C-46CD030CE8B9}"/>
    <cellStyle name="Normal 7 12 2 2 3 3" xfId="18875" xr:uid="{4A4AC680-1106-44EC-AB55-AA9572950355}"/>
    <cellStyle name="Normal 7 12 2 2 4" xfId="11328" xr:uid="{5D538C14-F16A-4F0B-9C06-428974AD32AD}"/>
    <cellStyle name="Normal 7 12 2 2 4 2" xfId="21708" xr:uid="{5E4EDEA6-1091-4DD7-A00A-CE92F8725E34}"/>
    <cellStyle name="Normal 7 12 2 2 5" xfId="24414" xr:uid="{7901D2B0-000F-4F6C-86FD-56A29FAF769F}"/>
    <cellStyle name="Normal 7 12 2 2 6" xfId="13996" xr:uid="{C5FE40AD-E36F-4CCB-BEFB-5E5A72A83FC6}"/>
    <cellStyle name="Normal 7 12 2 3" xfId="4211" xr:uid="{A9517A6B-EEC9-445A-9525-80D1579B21DF}"/>
    <cellStyle name="Normal 7 12 2 3 2" xfId="8983" xr:uid="{363605A0-3161-4FD3-A341-C6B64A6FB591}"/>
    <cellStyle name="Normal 7 12 2 3 2 2" xfId="29064" xr:uid="{AE9A9A4D-7143-464C-B961-1A5B50B8556C}"/>
    <cellStyle name="Normal 7 12 2 3 2 3" xfId="19363" xr:uid="{DFB227FE-7EFF-4B28-BEEC-F9530618E177}"/>
    <cellStyle name="Normal 7 12 2 3 3" xfId="11816" xr:uid="{D9F5E44E-8BC3-4854-B5FC-FF8E49C7FD99}"/>
    <cellStyle name="Normal 7 12 2 3 3 2" xfId="22196" xr:uid="{24610BF3-40D6-4CEA-A2DD-EE28C0F58DAE}"/>
    <cellStyle name="Normal 7 12 2 3 4" xfId="23164" xr:uid="{A120F433-790D-4C3E-B9C5-19B3E2843367}"/>
    <cellStyle name="Normal 7 12 2 3 5" xfId="16530" xr:uid="{247C4DF2-A610-4F4C-8B2F-72E87FA7ACBB}"/>
    <cellStyle name="Normal 7 12 2 4" xfId="5394" xr:uid="{DAF4E148-D4C3-47A6-8253-21AE8D606AFB}"/>
    <cellStyle name="Normal 7 12 2 4 2" xfId="28070" xr:uid="{15DB74D0-3538-414A-B215-1041392378D9}"/>
    <cellStyle name="Normal 7 12 2 4 3" xfId="26882" xr:uid="{E5DE6082-145C-469C-BD01-97F0936D8F74}"/>
    <cellStyle name="Normal 7 12 2 4 4" xfId="14691" xr:uid="{0FE1914F-D6AB-48FB-A6F7-19C438EA792D}"/>
    <cellStyle name="Normal 7 12 2 5" xfId="7144" xr:uid="{CEEAC735-1F80-42A3-8321-BEBDBBA0EDAD}"/>
    <cellStyle name="Normal 7 12 2 5 2" xfId="26862" xr:uid="{7FC277FB-F359-49BC-944E-08714D7C8310}"/>
    <cellStyle name="Normal 7 12 2 5 3" xfId="17524" xr:uid="{A21AEE0E-7E2E-4844-9A39-7F70268A3FAA}"/>
    <cellStyle name="Normal 7 12 2 6" xfId="9977" xr:uid="{5D104CE3-2005-4D2C-91BA-62CD2764C2A5}"/>
    <cellStyle name="Normal 7 12 2 6 2" xfId="20357" xr:uid="{9DD75C04-C32C-41B7-8B04-005C3689DFA0}"/>
    <cellStyle name="Normal 7 12 2 7" xfId="23335" xr:uid="{8C58B10D-58D2-47E9-A3E4-FC944654C601}"/>
    <cellStyle name="Normal 7 12 2 8" xfId="12781" xr:uid="{E649DBA6-EF38-4C42-A68A-E78C329FCC2E}"/>
    <cellStyle name="Normal 7 12 3" xfId="1346" xr:uid="{00000000-0005-0000-0000-000014070000}"/>
    <cellStyle name="Normal 7 12 3 2" xfId="5395" xr:uid="{443EB7AA-966A-4D81-A596-F8B71D54BD25}"/>
    <cellStyle name="Normal 7 12 3 2 2" xfId="25612" xr:uid="{5D5DB393-479B-466F-B4E5-4C66F774489E}"/>
    <cellStyle name="Normal 7 12 3 2 3" xfId="28419" xr:uid="{C6B812D9-43A0-45C7-A9CF-806826CD411E}"/>
    <cellStyle name="Normal 7 12 3 2 4" xfId="14692" xr:uid="{04FFAD5B-49AD-4C32-AFAF-8DA40DBBAA22}"/>
    <cellStyle name="Normal 7 12 3 3" xfId="7145" xr:uid="{31D08A08-FD56-40CA-BFA7-63A6747620DA}"/>
    <cellStyle name="Normal 7 12 3 3 2" xfId="26762" xr:uid="{20E146AB-C481-46EA-834B-687A32370159}"/>
    <cellStyle name="Normal 7 12 3 3 3" xfId="27372" xr:uid="{126CBA36-0DF7-45A9-8ED3-446F54B25D2D}"/>
    <cellStyle name="Normal 7 12 3 3 4" xfId="17525" xr:uid="{C685EBA9-8168-4E70-83F3-57D4600FB1AD}"/>
    <cellStyle name="Normal 7 12 3 4" xfId="9978" xr:uid="{A4249746-35AA-4BE6-8243-638427CB4973}"/>
    <cellStyle name="Normal 7 12 3 4 2" xfId="27576" xr:uid="{A2246321-1797-4EEC-A361-427FBB7A3C71}"/>
    <cellStyle name="Normal 7 12 3 4 3" xfId="29447" xr:uid="{FC474E0F-94E7-4478-AED2-F6A01BFD2FDA}"/>
    <cellStyle name="Normal 7 12 3 4 4" xfId="20358" xr:uid="{51FAB024-1226-42E8-AAF6-A5FB5429E163}"/>
    <cellStyle name="Normal 7 12 3 5" xfId="25255" xr:uid="{1421110F-A50F-449B-AB95-D639693CB953}"/>
    <cellStyle name="Normal 7 12 3 6" xfId="28276" xr:uid="{FF454D42-2019-4230-B53B-246989797AB1}"/>
    <cellStyle name="Normal 7 12 3 7" xfId="13479" xr:uid="{2801D4D9-EDE0-43F3-B730-EE8A7669444F}"/>
    <cellStyle name="Normal 7 12 4" xfId="2816" xr:uid="{00000000-0005-0000-0000-0000E9070000}"/>
    <cellStyle name="Normal 7 12 4 2" xfId="6032" xr:uid="{32FBEA4A-82E4-4966-A90C-DE535393E8C0}"/>
    <cellStyle name="Normal 7 12 4 2 2" xfId="26917" xr:uid="{D83921AD-51A7-496B-9F3B-A4793FF82044}"/>
    <cellStyle name="Normal 7 12 4 2 3" xfId="15486" xr:uid="{2D53276B-54CA-41C8-BE80-BF030D7DCF54}"/>
    <cellStyle name="Normal 7 12 4 3" xfId="7939" xr:uid="{0B88E007-E916-454D-BD47-675A750BAA0F}"/>
    <cellStyle name="Normal 7 12 4 3 2" xfId="18319" xr:uid="{248BA8B1-C989-48FC-B454-D0156789335F}"/>
    <cellStyle name="Normal 7 12 4 4" xfId="10772" xr:uid="{86F5B672-2CD3-4166-969E-FCF60CE9557C}"/>
    <cellStyle name="Normal 7 12 4 4 2" xfId="21152" xr:uid="{A8B38EA7-380D-48A1-8AAE-42F90DAC3DEA}"/>
    <cellStyle name="Normal 7 12 4 5" xfId="23352" xr:uid="{2EE5C875-92FB-4244-85F1-A7B5269EC329}"/>
    <cellStyle name="Normal 7 12 4 6" xfId="13285" xr:uid="{BD1FAE01-0A6B-405B-AB96-B89554939E0D}"/>
    <cellStyle name="Normal 7 12 5" xfId="2389" xr:uid="{00000000-0005-0000-0000-0000E5070000}"/>
    <cellStyle name="Normal 7 12 5 2" xfId="7516" xr:uid="{2881FDC1-79F9-44C7-AA11-057B3B302194}"/>
    <cellStyle name="Normal 7 12 5 2 2" xfId="25854" xr:uid="{A46F6F50-8C06-4C42-9B61-6C5CC67905B2}"/>
    <cellStyle name="Normal 7 12 5 2 3" xfId="17896" xr:uid="{F32CDA9C-1E49-45A3-B185-E476210ABDD6}"/>
    <cellStyle name="Normal 7 12 5 3" xfId="10349" xr:uid="{D381B5B9-B7F2-4A87-978F-37E3CDBA402E}"/>
    <cellStyle name="Normal 7 12 5 3 2" xfId="20729" xr:uid="{20523882-9569-42C4-B086-CBD4A3E82B11}"/>
    <cellStyle name="Normal 7 12 5 4" xfId="23056" xr:uid="{A6F9EEEE-E8DC-402C-A9B2-22B84D550CD6}"/>
    <cellStyle name="Normal 7 12 5 5" xfId="15063" xr:uid="{85D507C5-997B-4EAA-87BA-0875FAA4D589}"/>
    <cellStyle name="Normal 7 12 6" xfId="4049" xr:uid="{3596E1EC-2AB1-4D44-B20A-1ED70535BDF9}"/>
    <cellStyle name="Normal 7 12 6 2" xfId="8835" xr:uid="{3890EE2A-C302-4021-B00A-634E4D23842F}"/>
    <cellStyle name="Normal 7 12 6 2 2" xfId="28992" xr:uid="{955CD499-595D-414F-AAE0-F71BB9C01778}"/>
    <cellStyle name="Normal 7 12 6 2 3" xfId="19215" xr:uid="{913F2D5D-8627-4B2A-9E1A-D7DD3106EAED}"/>
    <cellStyle name="Normal 7 12 6 3" xfId="11668" xr:uid="{8D6AD15C-FE8F-413E-BF2C-CC63FCCFFCB8}"/>
    <cellStyle name="Normal 7 12 6 3 2" xfId="22048" xr:uid="{471792B2-66A8-4D60-B43F-BA638C8B7E91}"/>
    <cellStyle name="Normal 7 12 6 4" xfId="27818" xr:uid="{0DE08D80-981E-47DC-87CF-4F862B724AE2}"/>
    <cellStyle name="Normal 7 12 6 5" xfId="16382" xr:uid="{0BAED52F-AFEE-4DA3-8A28-08092205E7E4}"/>
    <cellStyle name="Normal 7 12 7" xfId="5393" xr:uid="{E8A85330-10A0-460A-939F-343ADD733E52}"/>
    <cellStyle name="Normal 7 12 7 2" xfId="26835" xr:uid="{43749EB2-AA72-4AF7-BF22-85B893F561AE}"/>
    <cellStyle name="Normal 7 12 7 3" xfId="14690" xr:uid="{C0F1CF48-03EC-48B2-B752-F79DF60FEEC7}"/>
    <cellStyle name="Normal 7 12 8" xfId="7143" xr:uid="{19AAED7C-FA0E-4E9F-B250-A2B26DF88045}"/>
    <cellStyle name="Normal 7 12 8 2" xfId="17523" xr:uid="{F44AA86D-E803-46B6-AFD8-5D043216ECE4}"/>
    <cellStyle name="Normal 7 12 9" xfId="9976" xr:uid="{4B10B018-C750-4555-B579-BF05472304FB}"/>
    <cellStyle name="Normal 7 12 9 2" xfId="20356" xr:uid="{D19C51ED-E470-46EA-B869-F4DFDED11AAE}"/>
    <cellStyle name="Normal 7 13" xfId="1347" xr:uid="{00000000-0005-0000-0000-000015070000}"/>
    <cellStyle name="Normal 7 13 10" xfId="12624" xr:uid="{2D384B92-5D75-46D6-9018-93A54C225D1C}"/>
    <cellStyle name="Normal 7 13 2" xfId="1348" xr:uid="{00000000-0005-0000-0000-000016070000}"/>
    <cellStyle name="Normal 7 13 2 2" xfId="2980" xr:uid="{00000000-0005-0000-0000-0000EC070000}"/>
    <cellStyle name="Normal 7 13 2 2 2" xfId="6134" xr:uid="{FE8D53A9-6625-4430-99D9-D9C3115D7D7F}"/>
    <cellStyle name="Normal 7 13 2 2 2 2" xfId="26922" xr:uid="{D35E8CFE-4AE8-4C13-B4F2-8CD714D39F81}"/>
    <cellStyle name="Normal 7 13 2 2 2 3" xfId="27614" xr:uid="{CF0D11E8-5A7A-4820-A722-7C16EC81CB42}"/>
    <cellStyle name="Normal 7 13 2 2 2 4" xfId="15612" xr:uid="{3C8BF89B-DCC0-4D53-9917-6FCA126DD74B}"/>
    <cellStyle name="Normal 7 13 2 2 3" xfId="8065" xr:uid="{68DDBB74-D7DA-4A47-B658-51081B2BF2CE}"/>
    <cellStyle name="Normal 7 13 2 2 3 2" xfId="28763" xr:uid="{4173E0ED-2598-4D03-AEB0-DE0A25AF7D91}"/>
    <cellStyle name="Normal 7 13 2 2 3 3" xfId="18445" xr:uid="{D59CC203-F6EF-4720-BC0E-DB4824764562}"/>
    <cellStyle name="Normal 7 13 2 2 4" xfId="10898" xr:uid="{C5659DA6-8FD7-405B-AD77-8FD632A8F8C0}"/>
    <cellStyle name="Normal 7 13 2 2 4 2" xfId="21278" xr:uid="{5EAC393A-E25D-4040-AA99-C5645CB40D94}"/>
    <cellStyle name="Normal 7 13 2 2 5" xfId="24435" xr:uid="{3994F3C3-412E-48B0-ADFB-64C6C0CABA60}"/>
    <cellStyle name="Normal 7 13 2 2 6" xfId="13480" xr:uid="{90E73610-F862-45F8-8E78-35B01AF3730E}"/>
    <cellStyle name="Normal 7 13 2 3" xfId="5397" xr:uid="{C2511337-16C9-45A8-9333-468C081E9C80}"/>
    <cellStyle name="Normal 7 13 2 3 2" xfId="23415" xr:uid="{C3B71349-DC77-4278-B639-76402E9E57BC}"/>
    <cellStyle name="Normal 7 13 2 3 3" xfId="28180" xr:uid="{F8A5584B-9B09-4954-8A17-C135DB60EF34}"/>
    <cellStyle name="Normal 7 13 2 3 4" xfId="14694" xr:uid="{D31934AC-F6BB-4307-A8AF-7E5977253F78}"/>
    <cellStyle name="Normal 7 13 2 4" xfId="7147" xr:uid="{20B6FFD0-323F-4558-8FF5-79FB207F6696}"/>
    <cellStyle name="Normal 7 13 2 4 2" xfId="26147" xr:uid="{FF4FF221-A08B-4504-947A-0343A1DB8537}"/>
    <cellStyle name="Normal 7 13 2 4 3" xfId="27174" xr:uid="{20F8625E-931C-4469-924A-DE4AB335F6EB}"/>
    <cellStyle name="Normal 7 13 2 4 4" xfId="17527" xr:uid="{1FF3CC5F-0612-4F2F-B13F-5712F1F3C11E}"/>
    <cellStyle name="Normal 7 13 2 5" xfId="9980" xr:uid="{4AE7471D-0114-489F-8CA8-726EC8830133}"/>
    <cellStyle name="Normal 7 13 2 5 2" xfId="29448" xr:uid="{D7AD06FC-802D-43E1-8C8B-0A71DC954DBA}"/>
    <cellStyle name="Normal 7 13 2 5 3" xfId="20360" xr:uid="{102748FF-B588-497E-B490-1D8C4B75F89E}"/>
    <cellStyle name="Normal 7 13 2 6" xfId="23102" xr:uid="{B4881FC2-88B5-4AF5-8CCF-37B88EFA183D}"/>
    <cellStyle name="Normal 7 13 2 7" xfId="12782" xr:uid="{FC89DDCE-20E0-4D06-9AE1-904260F698CB}"/>
    <cellStyle name="Normal 7 13 3" xfId="1349" xr:uid="{00000000-0005-0000-0000-000017070000}"/>
    <cellStyle name="Normal 7 13 3 2" xfId="5398" xr:uid="{DCB20980-7643-4535-88F9-578CE8FBFBCD}"/>
    <cellStyle name="Normal 7 13 3 2 2" xfId="27765" xr:uid="{23C00D56-7A99-4A54-90B1-0B147FC68906}"/>
    <cellStyle name="Normal 7 13 3 2 3" xfId="26816" xr:uid="{20460F01-06EE-4D47-A0BE-B0A32B9D05B2}"/>
    <cellStyle name="Normal 7 13 3 2 4" xfId="14695" xr:uid="{B0B13E8D-91B0-4667-8658-1ADDDDEE0915}"/>
    <cellStyle name="Normal 7 13 3 3" xfId="7148" xr:uid="{64CD0462-F6AC-497F-9989-CBA317968155}"/>
    <cellStyle name="Normal 7 13 3 3 2" xfId="27379" xr:uid="{11DC4761-E4F6-4690-AE9A-B56E67E30089}"/>
    <cellStyle name="Normal 7 13 3 3 3" xfId="27443" xr:uid="{E9AA02BF-9AB4-42F7-A16C-CE009BAA2A77}"/>
    <cellStyle name="Normal 7 13 3 3 4" xfId="17528" xr:uid="{2A80C9F8-14FC-4F30-8B24-C2E6DEE33964}"/>
    <cellStyle name="Normal 7 13 3 4" xfId="9981" xr:uid="{98DBFA60-2698-46F4-BF5C-075BAC410C90}"/>
    <cellStyle name="Normal 7 13 3 4 2" xfId="29449" xr:uid="{84CEC67C-FAC1-4B94-A702-87E75276E1F3}"/>
    <cellStyle name="Normal 7 13 3 4 3" xfId="20361" xr:uid="{59F6F00D-9A4D-4140-B6DF-F155B26FD33D}"/>
    <cellStyle name="Normal 7 13 3 5" xfId="24274" xr:uid="{9ECC0C4F-35AC-4BF6-A677-6556CB126B7C}"/>
    <cellStyle name="Normal 7 13 3 6" xfId="13286" xr:uid="{9A463FB0-23D4-4E20-BE85-7FEB1D78479A}"/>
    <cellStyle name="Normal 7 13 4" xfId="2390" xr:uid="{00000000-0005-0000-0000-0000EA070000}"/>
    <cellStyle name="Normal 7 13 4 2" xfId="7517" xr:uid="{AB47B31C-1842-46B8-BFC4-5DFFF4EFD572}"/>
    <cellStyle name="Normal 7 13 4 2 2" xfId="28063" xr:uid="{DB5496FD-3ECA-4527-9C12-ED22E11A1F40}"/>
    <cellStyle name="Normal 7 13 4 2 3" xfId="17897" xr:uid="{9D218ECA-F844-4997-8237-106A1F8729BE}"/>
    <cellStyle name="Normal 7 13 4 3" xfId="10350" xr:uid="{FC2FC417-DB07-4826-87D7-5B2446E9E3D4}"/>
    <cellStyle name="Normal 7 13 4 3 2" xfId="20730" xr:uid="{CC12FB36-B1F2-4EC9-B42F-50595556BD13}"/>
    <cellStyle name="Normal 7 13 4 4" xfId="22853" xr:uid="{BF373A71-7832-4175-8084-02F7704F61C2}"/>
    <cellStyle name="Normal 7 13 4 5" xfId="15064" xr:uid="{E13BC127-0E7F-4E10-BA34-579DB90C1102}"/>
    <cellStyle name="Normal 7 13 5" xfId="4050" xr:uid="{C48EAA1B-737A-4259-88AF-A88E11F7D0B2}"/>
    <cellStyle name="Normal 7 13 5 2" xfId="8836" xr:uid="{77A6E992-268E-475C-A367-69EAF4F88609}"/>
    <cellStyle name="Normal 7 13 5 2 2" xfId="28993" xr:uid="{4C50D351-F50B-4D38-ADF8-BDC32A258787}"/>
    <cellStyle name="Normal 7 13 5 2 3" xfId="19216" xr:uid="{E91DCA4A-113A-4BF8-98F5-3433F4BDA44E}"/>
    <cellStyle name="Normal 7 13 5 3" xfId="11669" xr:uid="{6424C1A2-E0FA-46CB-865D-D2637C8733E4}"/>
    <cellStyle name="Normal 7 13 5 3 2" xfId="22049" xr:uid="{A8877C6E-3F80-4ECE-BBAC-9E25EE1C5063}"/>
    <cellStyle name="Normal 7 13 5 4" xfId="24052" xr:uid="{4CD85591-419B-4589-8A19-007BB58E4ABA}"/>
    <cellStyle name="Normal 7 13 5 5" xfId="16383" xr:uid="{E002FDFB-78F4-48F0-B689-BCA90642B069}"/>
    <cellStyle name="Normal 7 13 6" xfId="5396" xr:uid="{9FC5ABBE-5778-416A-8388-E134B2F82B4D}"/>
    <cellStyle name="Normal 7 13 6 2" xfId="26081" xr:uid="{9042DCD2-8FD3-4FED-BC94-87E103CDB104}"/>
    <cellStyle name="Normal 7 13 6 3" xfId="28137" xr:uid="{47920828-9C9D-495D-BB4B-107B93789533}"/>
    <cellStyle name="Normal 7 13 6 4" xfId="14693" xr:uid="{3A164B11-B58D-49F7-BAE4-EAB2B732401E}"/>
    <cellStyle name="Normal 7 13 7" xfId="7146" xr:uid="{3F7AF10C-BBF5-44CB-AE49-D899F1B58A2A}"/>
    <cellStyle name="Normal 7 13 7 2" xfId="27500" xr:uid="{CD4C4EB5-DBD3-48EC-8F2A-53F58EEB111E}"/>
    <cellStyle name="Normal 7 13 7 3" xfId="17526" xr:uid="{80DCB9DD-116E-4C3F-89E8-0FC8E6A33AFF}"/>
    <cellStyle name="Normal 7 13 8" xfId="9979" xr:uid="{9FE94840-706F-4124-B963-1EAF1B222905}"/>
    <cellStyle name="Normal 7 13 8 2" xfId="20359" xr:uid="{BDFD353B-89F6-463A-BA27-9F07C438FE06}"/>
    <cellStyle name="Normal 7 13 9" xfId="23990" xr:uid="{1DBB7AE5-BB86-489A-8864-C46BF4D7E5AD}"/>
    <cellStyle name="Normal 7 14" xfId="1350" xr:uid="{00000000-0005-0000-0000-000018070000}"/>
    <cellStyle name="Normal 7 14 2" xfId="4570" xr:uid="{4072DF07-EF14-43D3-B167-C35CAF4234D0}"/>
    <cellStyle name="Normal 7 14 2 2" xfId="9342" xr:uid="{B8A9AD22-3410-4FF4-83C7-E2DC3D14ED22}"/>
    <cellStyle name="Normal 7 14 2 2 2" xfId="29316" xr:uid="{A5799844-DFFA-455D-A86E-8427EBCB3714}"/>
    <cellStyle name="Normal 7 14 2 2 3" xfId="19722" xr:uid="{7C974998-D80F-4756-8AA6-8EBE02DE6977}"/>
    <cellStyle name="Normal 7 14 2 2 4" xfId="31105" xr:uid="{30963E68-DF7F-441E-B851-E7A8DAB34A08}"/>
    <cellStyle name="Normal 7 14 2 2 5" xfId="30420" xr:uid="{B8C63CF5-2E3D-473B-81DF-62C1DAE53521}"/>
    <cellStyle name="Normal 7 14 2 3" xfId="12175" xr:uid="{14EEB91B-D8F9-4F06-B344-22845EF1E6AA}"/>
    <cellStyle name="Normal 7 14 2 3 2" xfId="22555" xr:uid="{3B072E4D-49A0-409B-9BD9-9B2AAEACA31C}"/>
    <cellStyle name="Normal 7 14 2 4" xfId="24583" xr:uid="{5942702B-591C-4132-A5C1-66F61F49F937}"/>
    <cellStyle name="Normal 7 14 2 4 2" xfId="31153" xr:uid="{DFD19340-27A1-4EB4-9771-AFF3F37C5F8F}"/>
    <cellStyle name="Normal 7 14 2 4 3" xfId="30527" xr:uid="{097927A9-822F-4CE1-ABAF-BC40902279A8}"/>
    <cellStyle name="Normal 7 14 2 5" xfId="16889" xr:uid="{683ACCB9-7C62-4B63-B4F1-090AB6DAC786}"/>
    <cellStyle name="Normal 7 14 2 6" xfId="30415" xr:uid="{CAAFDBF3-936A-463B-A3A3-49A746E7DF3C}"/>
    <cellStyle name="Normal 7 14 3" xfId="5399" xr:uid="{FAC9975F-8F2F-4E63-A9C3-9F3C1010A589}"/>
    <cellStyle name="Normal 7 14 3 2" xfId="25773" xr:uid="{8D397C2B-E913-4504-B12F-1B0EE6347D16}"/>
    <cellStyle name="Normal 7 14 3 2 2" xfId="30608" xr:uid="{8CB35ADA-85AD-456B-A4A2-9E7935D7A153}"/>
    <cellStyle name="Normal 7 14 3 2 3" xfId="30627" xr:uid="{844DF4E4-5553-4C45-8863-EB680F88D5AA}"/>
    <cellStyle name="Normal 7 14 3 2 4" xfId="30933" xr:uid="{01A695C0-06D1-4038-BF9D-2C5EAC4E3B89}"/>
    <cellStyle name="Normal 7 14 3 3" xfId="27632" xr:uid="{07857877-B5B2-4CEB-A569-43A78CB1FF4C}"/>
    <cellStyle name="Normal 7 14 3 3 2" xfId="30636" xr:uid="{B264691C-E730-4EB5-8788-D14FC0F420C6}"/>
    <cellStyle name="Normal 7 14 3 3 3" xfId="30946" xr:uid="{6CD0E69B-2973-47A6-BAED-35F716DDA0C5}"/>
    <cellStyle name="Normal 7 14 3 4" xfId="14696" xr:uid="{15E50FBB-3C72-4F94-9257-EF48A0129430}"/>
    <cellStyle name="Normal 7 14 3 5" xfId="29615" xr:uid="{02CF52A5-91C5-41D2-A0F8-38F4DC89323C}"/>
    <cellStyle name="Normal 7 14 3 6" xfId="29611" xr:uid="{26C82F45-E903-4829-958C-65A95733CA82}"/>
    <cellStyle name="Normal 7 14 3 6 2" xfId="29651" xr:uid="{FAD90F05-E5B6-4B3C-A1D0-A7981FC7DD94}"/>
    <cellStyle name="Normal 7 14 3 6 3" xfId="30393" xr:uid="{FA523EAF-70B8-4AB1-B244-F2E2D64AD147}"/>
    <cellStyle name="Normal 7 14 3 6 4" xfId="30380" xr:uid="{D9D852A3-6220-47B4-992C-3A8987A5120D}"/>
    <cellStyle name="Normal 7 14 3 6 4 2" xfId="31719" xr:uid="{E0D828CE-13E3-40E8-9A67-00BAC0712D97}"/>
    <cellStyle name="Normal 7 14 3 7" xfId="29634" xr:uid="{34C97F94-45C7-4B15-9ED5-2C3B425DF668}"/>
    <cellStyle name="Normal 7 14 3 8" xfId="30367" xr:uid="{41672123-6C8D-4359-9C8E-48BF387564A2}"/>
    <cellStyle name="Normal 7 14 3 8 2" xfId="31706" xr:uid="{E814CD8D-8D5B-49AD-88A8-8E69D7486D14}"/>
    <cellStyle name="Normal 7 14 4" xfId="7149" xr:uid="{BDE5B7F9-0BFE-44EC-A692-1FD60098272B}"/>
    <cellStyle name="Normal 7 14 4 2" xfId="23784" xr:uid="{C36A6A98-8F2F-4C86-9EEE-E1C5209BFEB8}"/>
    <cellStyle name="Normal 7 14 4 3" xfId="25874" xr:uid="{A4AA3AA3-09A8-434A-A46E-2D81674CCE1A}"/>
    <cellStyle name="Normal 7 14 4 4" xfId="17529" xr:uid="{0CE44A9C-B3B6-4F7D-8D17-9610CFE16AA4}"/>
    <cellStyle name="Normal 7 14 4 5" xfId="30998" xr:uid="{2F8BC7AC-73B7-4F15-821E-FB071EE57409}"/>
    <cellStyle name="Normal 7 14 4 6" xfId="30419" xr:uid="{385EB25C-5F27-41F3-A609-38B7663A6BFD}"/>
    <cellStyle name="Normal 7 14 5" xfId="9982" xr:uid="{8235CE7C-372C-4318-A599-8E62C285DA7B}"/>
    <cellStyle name="Normal 7 14 5 2" xfId="29450" xr:uid="{AEDE9949-7169-4514-AE0E-4A891C24561E}"/>
    <cellStyle name="Normal 7 14 5 3" xfId="20362" xr:uid="{9449C78C-D33B-459C-BBF9-694343407FAB}"/>
    <cellStyle name="Normal 7 14 5 4" xfId="30938" xr:uid="{E0BCDBFB-8F60-42E5-B625-B2599670E8F5}"/>
    <cellStyle name="Normal 7 14 6" xfId="24135" xr:uid="{9092CC78-A25F-48A6-83D4-F44869564DEA}"/>
    <cellStyle name="Normal 7 14 7" xfId="13997" xr:uid="{0FCA37D2-3715-410D-9450-DBE88E718CBE}"/>
    <cellStyle name="Normal 7 15" xfId="2431" xr:uid="{00000000-0005-0000-0000-0000EF070000}"/>
    <cellStyle name="Normal 7 15 2" xfId="5728" xr:uid="{C5D7E416-4228-41E8-ABDC-EE69883A12CC}"/>
    <cellStyle name="Normal 7 15 2 2" xfId="23595" xr:uid="{65C6AC73-A0E6-4BCE-92BE-B668B8D5257A}"/>
    <cellStyle name="Normal 7 15 2 3" xfId="15103" xr:uid="{17D943AA-C222-4B4C-A18F-6CCE6BA583AE}"/>
    <cellStyle name="Normal 7 15 2 4" xfId="30934" xr:uid="{33745800-52FB-4055-8019-A260A36BC408}"/>
    <cellStyle name="Normal 7 15 3" xfId="7556" xr:uid="{F1E98D2C-5E23-44D7-A17A-E7E508629C08}"/>
    <cellStyle name="Normal 7 15 3 2" xfId="17936" xr:uid="{AE558860-C380-4D33-B8F4-BAFABF7E14FC}"/>
    <cellStyle name="Normal 7 15 3 3" xfId="30947" xr:uid="{0DCC9790-3146-4601-AB3F-28C8BDFFB878}"/>
    <cellStyle name="Normal 7 15 4" xfId="10389" xr:uid="{0365E554-FA94-4190-A1D6-9E0EE659857C}"/>
    <cellStyle name="Normal 7 15 4 2" xfId="20769" xr:uid="{2A88BA57-D2E1-463D-AEDB-D1CD92CC2019}"/>
    <cellStyle name="Normal 7 15 5" xfId="23727" xr:uid="{7232D1CA-690F-4D52-9D19-42CE68785447}"/>
    <cellStyle name="Normal 7 15 6" xfId="12818" xr:uid="{F5044BB9-43F3-49F3-B21A-9AD06E1D6815}"/>
    <cellStyle name="Normal 7 16" xfId="2158" xr:uid="{00000000-0005-0000-0000-0000D6070000}"/>
    <cellStyle name="Normal 7 16 2" xfId="7285" xr:uid="{487A9249-76DA-44C0-9FB7-C1ECCC926A3F}"/>
    <cellStyle name="Normal 7 16 2 2" xfId="17665" xr:uid="{E8531131-82DE-4A9C-9E7C-B57E41F8A0D7}"/>
    <cellStyle name="Normal 7 16 2 3" xfId="30949" xr:uid="{A45B824F-5108-4980-B469-78E9818C36B4}"/>
    <cellStyle name="Normal 7 16 3" xfId="10118" xr:uid="{55FE5E11-08C7-4A4A-B6B1-9A55D8442D61}"/>
    <cellStyle name="Normal 7 16 3 2" xfId="20498" xr:uid="{5B263FD6-644E-4205-BA6A-B5FA3C82A433}"/>
    <cellStyle name="Normal 7 16 4" xfId="24614" xr:uid="{3531CAC4-9557-447A-A968-11C6FD1FBF49}"/>
    <cellStyle name="Normal 7 16 5" xfId="14832" xr:uid="{EA3CD99F-CEAA-4377-8E06-36E914726435}"/>
    <cellStyle name="Normal 7 17" xfId="3783" xr:uid="{341F80F6-8699-4561-8A3C-2CE4C55CAADA}"/>
    <cellStyle name="Normal 7 17 2" xfId="8622" xr:uid="{1FC80999-4DDE-48CF-962D-7BAF4D6653EE}"/>
    <cellStyle name="Normal 7 17 2 2" xfId="19002" xr:uid="{ED9F5490-6BEC-49DB-B407-08529B63281F}"/>
    <cellStyle name="Normal 7 17 3" xfId="11455" xr:uid="{85BFA86A-976C-4244-B91D-A4A316DF7FAA}"/>
    <cellStyle name="Normal 7 17 3 2" xfId="21835" xr:uid="{EBB9E23C-1929-404A-8369-AB114746F9B3}"/>
    <cellStyle name="Normal 7 17 4" xfId="16169" xr:uid="{19ED6957-761A-498A-9DB7-0D4BB90DEA23}"/>
    <cellStyle name="Normal 7 18" xfId="23715" xr:uid="{275285CC-AC04-46B2-8894-D88E3A4793D8}"/>
    <cellStyle name="Normal 7 19" xfId="12390" xr:uid="{409BED8C-AD22-4BB5-AC49-DFFDB915DE9E}"/>
    <cellStyle name="Normal 7 2" xfId="1351" xr:uid="{00000000-0005-0000-0000-000019070000}"/>
    <cellStyle name="Normal 7 2 2" xfId="1352" xr:uid="{00000000-0005-0000-0000-00001A070000}"/>
    <cellStyle name="Normal 7 2 3" xfId="29578" xr:uid="{C9FAE160-566D-4193-A935-2D0DA2B23E4F}"/>
    <cellStyle name="Normal 7 20" xfId="29577" xr:uid="{642B267D-0DF7-40DE-B31F-199C69FB4D2F}"/>
    <cellStyle name="Normal 7 20 2" xfId="29833" xr:uid="{06A9DF73-34B1-440D-84B3-8A48C8702549}"/>
    <cellStyle name="Normal 7 20 2 2" xfId="31245" xr:uid="{209E63D4-6E49-46E2-AC41-4E8AA5C77F37}"/>
    <cellStyle name="Normal 7 21" xfId="29978" xr:uid="{9CE9C7A0-056C-44AD-A33D-E7968E3C6153}"/>
    <cellStyle name="Normal 7 21 2" xfId="31500" xr:uid="{FFA9F5D8-7DC6-4F24-B4CD-E82A02F1D2A8}"/>
    <cellStyle name="Normal 7 22" xfId="30110"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8" xr:uid="{3A610EB4-A016-4959-9696-204DE0AAB876}"/>
    <cellStyle name="Normal 7 3 3 2 3 2 2 3" xfId="25206"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8" xr:uid="{14F8C66C-3AFD-4960-8379-ECACDC0C00A0}"/>
    <cellStyle name="Normal 7 3 3 2 3 2 3 3 3" xfId="30285" xr:uid="{CC748A5D-0BEB-4944-8F3D-97F8CF0BB353}"/>
    <cellStyle name="Normal 7 3 3 2 3 2 3 3 3 2" xfId="31428" xr:uid="{6DA37E3D-007F-49C2-A12C-7354CDCD0FDC}"/>
    <cellStyle name="Normal 7 3 3 2 3 2 3 3 4" xfId="31625" xr:uid="{A591BBBB-0D4A-46D3-A04A-7C0B2D602A7C}"/>
    <cellStyle name="Normal 7 3 3 2 3 2 4" xfId="24307" xr:uid="{4F4781A6-ECE1-4C9E-AC58-6E5C10C0A2BA}"/>
    <cellStyle name="Normal 7 3 3 2 3 3" xfId="1362" xr:uid="{00000000-0005-0000-0000-000025070000}"/>
    <cellStyle name="Normal 7 3 3 2 3 4" xfId="2982" xr:uid="{00000000-0005-0000-0000-0000FA070000}"/>
    <cellStyle name="Normal 7 3 3 2 3 4 2" xfId="31275" xr:uid="{FE80F6DF-4597-4CFB-BBD3-5BE6A13FC5D1}"/>
    <cellStyle name="Normal 7 3 3 2 3 5" xfId="2144" xr:uid="{00000000-0005-0000-0000-0000F7020000}"/>
    <cellStyle name="Normal 7 3 3 2 3 5 2" xfId="4634" xr:uid="{4276D1A2-DC93-4587-8A35-0E2B48A1053D}"/>
    <cellStyle name="Normal 7 3 3 2 3 5 3" xfId="30225" xr:uid="{26797C4E-8D1E-4032-A1BF-A4CEED6C0C3E}"/>
    <cellStyle name="Normal 7 3 3 2 3 5 3 2" xfId="31369" xr:uid="{AE22E742-9D01-4013-99C2-F097DBB0C902}"/>
    <cellStyle name="Normal 7 3 3 2 3 5 4" xfId="31565" xr:uid="{44215A84-68FA-41D8-95CF-672B06952FBE}"/>
    <cellStyle name="Normal 7 3 3 2 3 6" xfId="4054" xr:uid="{B827FBD5-2E2E-4EC7-8D41-DDFF87CC148D}"/>
    <cellStyle name="Normal 7 3 3 2 3 6 2" xfId="4799" xr:uid="{41E9EAB1-F610-481E-9DBF-172EE15DBDDE}"/>
    <cellStyle name="Normal 7 3 3 2 3 6 3" xfId="30340" xr:uid="{1870D514-1782-4A72-924A-46F157C54A64}"/>
    <cellStyle name="Normal 7 3 3 2 3 6 3 2" xfId="31482" xr:uid="{10473CFF-088B-46C0-9F1B-6A43DFDE6F83}"/>
    <cellStyle name="Normal 7 3 3 2 3 6 4" xfId="31680" xr:uid="{A0C69ABB-68AB-49B8-8AA7-23CBE1147DF3}"/>
    <cellStyle name="Normal 7 3 3 2 3 7" xfId="30159" xr:uid="{780A71C4-DEF8-4E6E-ACC0-3655804A98B1}"/>
    <cellStyle name="Normal 7 3 3 2 3 7 2" xfId="30529" xr:uid="{0EEE45BB-0632-4849-9B3D-03E60AC02070}"/>
    <cellStyle name="Normal 7 3 3 2 4" xfId="1363" xr:uid="{00000000-0005-0000-0000-000026070000}"/>
    <cellStyle name="Normal 7 3 3 2 4 2" xfId="2981" xr:uid="{00000000-0005-0000-0000-0000FB070000}"/>
    <cellStyle name="Normal 7 3 3 2 4 3" xfId="25207" xr:uid="{B0C3B96C-3DDC-4AE2-9FBF-450A9524DC4A}"/>
    <cellStyle name="Normal 7 3 3 2 4 3 2" xfId="29623" xr:uid="{D5A67649-7538-431D-8D7A-5AD8C95F5258}"/>
    <cellStyle name="Normal 7 3 3 2 4 3 3" xfId="29612" xr:uid="{66300240-9CE0-4062-9E28-4F6B04AC2CFD}"/>
    <cellStyle name="Normal 7 3 3 2 4 3 3 2" xfId="29652" xr:uid="{6CAF7E09-E7DB-45FE-975B-5EBB75C74D81}"/>
    <cellStyle name="Normal 7 3 3 2 4 3 3 3" xfId="30394" xr:uid="{298B7D3F-FBD5-4460-93A9-F54645816E7E}"/>
    <cellStyle name="Normal 7 3 3 2 4 3 3 4" xfId="30381" xr:uid="{EB6E69B1-D944-4719-98E3-285669324B35}"/>
    <cellStyle name="Normal 7 3 3 2 4 3 3 4 2" xfId="31720" xr:uid="{C95F887A-0DE3-4885-9933-DFDC3C26B10C}"/>
    <cellStyle name="Normal 7 3 3 2 4 3 4" xfId="30368" xr:uid="{51F68BB7-1CBC-471B-8C45-133EBC2770D2}"/>
    <cellStyle name="Normal 7 3 3 2 4 3 4 2" xfId="31707" xr:uid="{9A461396-9683-439E-A844-9F185B081F12}"/>
    <cellStyle name="Normal 7 3 3 2 5" xfId="2143" xr:uid="{00000000-0005-0000-0000-0000F5020000}"/>
    <cellStyle name="Normal 7 3 3 2 5 2" xfId="4662" xr:uid="{8519FF03-5F6D-4EB4-B933-25C9AA886D70}"/>
    <cellStyle name="Normal 7 3 3 2 5 3" xfId="30224" xr:uid="{3961AF33-EFDD-4226-A841-E3976186FFD4}"/>
    <cellStyle name="Normal 7 3 3 2 5 3 2" xfId="31368" xr:uid="{16EBF1E3-7968-444B-8C3D-D7DC786844C8}"/>
    <cellStyle name="Normal 7 3 3 2 5 4" xfId="31564" xr:uid="{214AA77A-3A32-4BAE-847A-D697B49E96EA}"/>
    <cellStyle name="Normal 7 3 3 2 6" xfId="4053" xr:uid="{0F69AA1D-AABD-4773-8E71-6D7F88104E7D}"/>
    <cellStyle name="Normal 7 3 3 2 6 2" xfId="4705" xr:uid="{FBE10302-99A6-4D2B-BB8D-B20AC5081845}"/>
    <cellStyle name="Normal 7 3 3 2 6 3" xfId="30339" xr:uid="{A37C4874-8220-4154-9C48-359C73DA2E56}"/>
    <cellStyle name="Normal 7 3 3 2 6 3 2" xfId="31481" xr:uid="{1468B4C2-4CC6-4853-886D-572963C37F80}"/>
    <cellStyle name="Normal 7 3 3 2 6 4" xfId="31679" xr:uid="{70321CC2-308C-492B-9C17-C00F1D0D05E8}"/>
    <cellStyle name="Normal 7 3 3 2 7" xfId="30158" xr:uid="{FA8D9B86-1118-4618-BB6D-43B775B037D2}"/>
    <cellStyle name="Normal 7 3 3 2 7 2" xfId="30528"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9" xr:uid="{3537F8E7-8F63-4952-A614-60ED7C47A13A}"/>
    <cellStyle name="Normal 7 3 3 4 2 2 2 3" xfId="3761" xr:uid="{00000000-0005-0000-0000-00008B060000}"/>
    <cellStyle name="Normal 7 3 3 4 2 2 2 3 2" xfId="4689" xr:uid="{FFDAA0C2-4A8B-4197-B6CC-922603129983}"/>
    <cellStyle name="Normal 7 3 3 4 2 2 2 3 3" xfId="30286" xr:uid="{A5F56370-D827-4B99-ABC8-6275F53DD26A}"/>
    <cellStyle name="Normal 7 3 3 4 2 2 2 3 3 2" xfId="31429" xr:uid="{1B7941D8-E613-4CAB-A60E-F55CDB998239}"/>
    <cellStyle name="Normal 7 3 3 4 2 2 2 3 4" xfId="31626" xr:uid="{07B95D85-B905-48E7-BD19-0355BFAB2114}"/>
    <cellStyle name="Normal 7 3 3 4 2 2 2 4" xfId="23537" xr:uid="{5DC698DF-1EB8-4352-991D-5DF81557D20A}"/>
    <cellStyle name="Normal 7 3 3 4 2 2 3" xfId="2027" xr:uid="{00000000-0005-0000-0000-00002D070000}"/>
    <cellStyle name="Normal 7 3 3 4 2 2 4" xfId="24127" xr:uid="{6B4D953D-C7AF-48CD-AB50-65538F78D7AC}"/>
    <cellStyle name="Normal 7 3 3 4 2 3" xfId="1369" xr:uid="{00000000-0005-0000-0000-00002E070000}"/>
    <cellStyle name="Normal 7 3 3 4 2 3 2" xfId="1370" xr:uid="{00000000-0005-0000-0000-00002F070000}"/>
    <cellStyle name="Normal 7 3 3 4 2 3 2 2" xfId="25759" xr:uid="{9FC1AC3D-9F28-4DA0-9380-BC7E4A0369FC}"/>
    <cellStyle name="Normal 7 3 3 4 2 3 2 3" xfId="23621" xr:uid="{84AE4A6D-2B0B-43BB-8CE5-1E2B5F205C09}"/>
    <cellStyle name="Normal 7 3 3 4 2 3 3" xfId="1371" xr:uid="{00000000-0005-0000-0000-000030070000}"/>
    <cellStyle name="Normal 7 3 3 4 2 3 3 2" xfId="23824" xr:uid="{CCE458EA-8A72-49FE-A77A-634330E76522}"/>
    <cellStyle name="Normal 7 3 3 4 2 3 3 3" xfId="22772" xr:uid="{D5AB1874-6DDC-44B8-AD25-F7B2D8D3E562}"/>
    <cellStyle name="Normal 7 3 3 4 2 3 4" xfId="2146" xr:uid="{00000000-0005-0000-0000-0000FD020000}"/>
    <cellStyle name="Normal 7 3 3 4 2 3 4 2" xfId="4812" xr:uid="{85B8BA1F-331D-494F-A0E7-481902D278F4}"/>
    <cellStyle name="Normal 7 3 3 4 2 3 4 3" xfId="30227" xr:uid="{F67EB70F-E06D-4EBB-9414-4F6A0ABDCA9A}"/>
    <cellStyle name="Normal 7 3 3 4 2 3 4 3 2" xfId="31371" xr:uid="{150FAA65-DC89-4157-9322-130B051ADE2F}"/>
    <cellStyle name="Normal 7 3 3 4 2 3 4 4" xfId="31567" xr:uid="{BC1256C2-D523-4DD4-AA26-053BFC807901}"/>
    <cellStyle name="Normal 7 3 3 4 2 3 5" xfId="24401" xr:uid="{AE0E1D6A-38CA-406E-AE73-788945631526}"/>
    <cellStyle name="Normal 7 3 3 4 2 3 6" xfId="30543" xr:uid="{AC01CEC4-5B95-4E42-8FF7-121F69B77E99}"/>
    <cellStyle name="Normal 7 3 3 4 2 4" xfId="23707" xr:uid="{E6762BC0-4988-4223-B09E-CC35F0BD73AE}"/>
    <cellStyle name="Normal 7 3 3 4 3" xfId="1372" xr:uid="{00000000-0005-0000-0000-000031070000}"/>
    <cellStyle name="Normal 7 3 3 4 4" xfId="2983" xr:uid="{00000000-0005-0000-0000-000003080000}"/>
    <cellStyle name="Normal 7 3 3 4 4 2" xfId="31289" xr:uid="{9F4A7FD4-2CC3-4D75-A163-54E002A5B431}"/>
    <cellStyle name="Normal 7 3 3 4 5" xfId="2145" xr:uid="{00000000-0005-0000-0000-0000FA020000}"/>
    <cellStyle name="Normal 7 3 3 4 5 2" xfId="4022" xr:uid="{6D2F6D47-4728-4B49-AE2E-D503982C4500}"/>
    <cellStyle name="Normal 7 3 3 4 5 3" xfId="30226" xr:uid="{B4C65A3C-9A2A-47E6-ACA6-EABEB7F3EC73}"/>
    <cellStyle name="Normal 7 3 3 4 5 3 2" xfId="31370" xr:uid="{16A1F998-BDD9-48F0-A1CA-3C3865A23834}"/>
    <cellStyle name="Normal 7 3 3 4 5 4" xfId="31566" xr:uid="{C81BDD7A-E442-49FA-9146-5D12360A9450}"/>
    <cellStyle name="Normal 7 3 3 4 6" xfId="4055" xr:uid="{3D663429-9E72-4EFF-8B04-88C376DF2815}"/>
    <cellStyle name="Normal 7 3 3 4 6 2" xfId="4795" xr:uid="{AEA4314F-DE64-4934-8CDE-F04585260C3B}"/>
    <cellStyle name="Normal 7 3 3 4 6 3" xfId="30341" xr:uid="{6116923A-F62C-4F9F-A326-D07A8FD4381A}"/>
    <cellStyle name="Normal 7 3 3 4 6 3 2" xfId="31483" xr:uid="{CDC4F293-C87D-4A0F-B788-8B9E787F9DF4}"/>
    <cellStyle name="Normal 7 3 3 4 6 4" xfId="31681" xr:uid="{85689CFE-9FF2-4DE3-9BD0-535F40259C97}"/>
    <cellStyle name="Normal 7 3 3 4 7" xfId="30160" xr:uid="{52394549-E29E-4278-9C6A-6C4AFCC85D43}"/>
    <cellStyle name="Normal 7 3 3 4 7 2" xfId="30530"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6" xr:uid="{E8168558-99C5-46A5-A612-2FC93BC3CDFD}"/>
    <cellStyle name="Normal 7 3 3 5 3 2 2" xfId="27331" xr:uid="{602079EF-2278-456C-B1D0-880B1CB11283}"/>
    <cellStyle name="Normal 7 3 3 5 3 3" xfId="25222" xr:uid="{B55B4F7C-6E21-48BE-9E2E-2D34FC86B976}"/>
    <cellStyle name="Normal 7 3 3 5 3 4" xfId="30287" xr:uid="{7DB1975E-D21E-4CBF-9637-4AE3E6D74C12}"/>
    <cellStyle name="Normal 7 3 3 5 3 4 2" xfId="31430" xr:uid="{99ECBF59-1354-4783-BEAE-B7E19B25B945}"/>
    <cellStyle name="Normal 7 3 3 5 3 5" xfId="31627" xr:uid="{7D588285-A419-4667-B536-46B1B8B1ACDD}"/>
    <cellStyle name="Normal 7 3 3 5 4" xfId="24260"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6" xr:uid="{D88E8471-D92D-49F6-980C-BD36AA4D314B}"/>
    <cellStyle name="Normal 7 3 4 3 2 2 3" xfId="25734"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20" xr:uid="{AF1FEBE8-E3EC-4326-BAB1-44332DCC67E2}"/>
    <cellStyle name="Normal 7 3 4 3 2 3 3 3" xfId="30288" xr:uid="{30109096-014C-4DA2-92E3-E5015E0ECB5D}"/>
    <cellStyle name="Normal 7 3 4 3 2 3 3 3 2" xfId="31431" xr:uid="{EAB0C2EA-DC67-4172-92E3-7F9D56EB00AD}"/>
    <cellStyle name="Normal 7 3 4 3 2 3 3 4" xfId="31628" xr:uid="{9BD9345E-9D68-4A3B-B175-A464CEC94D75}"/>
    <cellStyle name="Normal 7 3 4 3 2 4" xfId="25413" xr:uid="{F055F10B-64A1-40D8-B460-1A174561E6AE}"/>
    <cellStyle name="Normal 7 3 4 3 3" xfId="1381" xr:uid="{00000000-0005-0000-0000-00003B070000}"/>
    <cellStyle name="Normal 7 3 4 3 4" xfId="2984" xr:uid="{00000000-0005-0000-0000-000009080000}"/>
    <cellStyle name="Normal 7 3 4 3 4 2" xfId="31298" xr:uid="{51B7DBEA-ED31-4954-9F86-83029453074D}"/>
    <cellStyle name="Normal 7 3 4 3 5" xfId="2148" xr:uid="{00000000-0005-0000-0000-000001030000}"/>
    <cellStyle name="Normal 7 3 4 3 5 2" xfId="4668" xr:uid="{E82F8251-A2EF-493C-99EC-798453FDB072}"/>
    <cellStyle name="Normal 7 3 4 3 5 3" xfId="30229" xr:uid="{A6924A06-14A6-48AE-A85A-4DABC1CC13E5}"/>
    <cellStyle name="Normal 7 3 4 3 5 3 2" xfId="31373" xr:uid="{C8D4E907-8DE5-4032-99CD-497732C57A8C}"/>
    <cellStyle name="Normal 7 3 4 3 5 4" xfId="31569" xr:uid="{2AED3941-1FFB-4F03-B67E-AF20682A3540}"/>
    <cellStyle name="Normal 7 3 4 3 6" xfId="4057" xr:uid="{19AF6C94-1102-41EB-A615-06CFDA2F78F6}"/>
    <cellStyle name="Normal 7 3 4 3 6 2" xfId="4818" xr:uid="{0CC34133-4C51-4581-8706-421D8E52AF25}"/>
    <cellStyle name="Normal 7 3 4 3 6 3" xfId="30343" xr:uid="{F2BB3124-6AE4-40BC-B519-5A61E185E003}"/>
    <cellStyle name="Normal 7 3 4 3 6 3 2" xfId="31485" xr:uid="{6FDB91E1-41FC-4670-9B2F-D9DC69D295B1}"/>
    <cellStyle name="Normal 7 3 4 3 6 4" xfId="31683" xr:uid="{94F26B9A-DF18-4DFF-9BB3-356E8653AEE6}"/>
    <cellStyle name="Normal 7 3 4 3 7" xfId="30162" xr:uid="{8FB8729F-E256-4613-98CA-4EC4024F1636}"/>
    <cellStyle name="Normal 7 3 4 3 7 2" xfId="30532"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7" xr:uid="{0576D2F5-5022-46BF-A95D-FDE144D163B9}"/>
    <cellStyle name="Normal 7 3 4 4 3 3" xfId="30289" xr:uid="{33067305-5030-4C44-A096-EB1A04AB9E17}"/>
    <cellStyle name="Normal 7 3 4 4 3 3 2" xfId="31432" xr:uid="{5464B581-FC1F-4F05-88EE-62C6E6E88CAA}"/>
    <cellStyle name="Normal 7 3 4 4 3 4" xfId="31629" xr:uid="{0A8F1EDA-FA33-459B-B2F0-524CCFD0733E}"/>
    <cellStyle name="Normal 7 3 4 5" xfId="2147" xr:uid="{00000000-0005-0000-0000-0000FF020000}"/>
    <cellStyle name="Normal 7 3 4 5 2" xfId="4675" xr:uid="{62B191F5-1F42-4E10-9F64-94BCDEA70967}"/>
    <cellStyle name="Normal 7 3 4 5 3" xfId="30228" xr:uid="{754916DA-38F4-4DB4-AC60-276D3B784FE8}"/>
    <cellStyle name="Normal 7 3 4 5 3 2" xfId="31372" xr:uid="{044A87F7-8EA1-490E-9C8D-11D6D6BAE37E}"/>
    <cellStyle name="Normal 7 3 4 5 4" xfId="31568" xr:uid="{5DA86EC8-8286-4878-8542-77217A13FFA4}"/>
    <cellStyle name="Normal 7 3 4 6" xfId="4056" xr:uid="{FA0FC87F-FC4E-4E3F-98FE-B3C6B8313692}"/>
    <cellStyle name="Normal 7 3 4 6 2" xfId="4765" xr:uid="{56DF81AD-9939-4BBA-9856-A8B717C867ED}"/>
    <cellStyle name="Normal 7 3 4 6 3" xfId="30342" xr:uid="{B20B5A7A-FDC4-4249-8466-A745C0238C84}"/>
    <cellStyle name="Normal 7 3 4 6 3 2" xfId="31484" xr:uid="{A0200AC4-E0FC-4EF7-BE2C-B088557646B3}"/>
    <cellStyle name="Normal 7 3 4 6 4" xfId="31682" xr:uid="{3694F6B6-85D0-4B9D-A3E8-21FFBEDC8837}"/>
    <cellStyle name="Normal 7 3 4 7" xfId="30161" xr:uid="{547D83AB-00BA-499B-81A0-779EECACE4D6}"/>
    <cellStyle name="Normal 7 3 4 7 2" xfId="30531" xr:uid="{C34CEC2F-9910-42A5-A6D6-E9823FE39A10}"/>
    <cellStyle name="Normal 7 3 5" xfId="2071" xr:uid="{00000000-0005-0000-0000-0000F2020000}"/>
    <cellStyle name="Normal 7 3 5 2" xfId="4779" xr:uid="{2BC8EFBC-06F5-4C7E-B0DC-F1B8E24A78E5}"/>
    <cellStyle name="Normal 7 3 5 3" xfId="30171" xr:uid="{DECA1B29-BBE5-4B43-B1E4-970DDF40EAFE}"/>
    <cellStyle name="Normal 7 3 5 3 2" xfId="30533" xr:uid="{1E65DB43-42EC-4ED4-993E-326E053D0E1B}"/>
    <cellStyle name="Normal 7 3 5 4" xfId="31511" xr:uid="{62585BCE-F536-46B9-8EFD-7DDBD82F7D6A}"/>
    <cellStyle name="Normal 7 3 6" xfId="29579" xr:uid="{F508C06F-0760-4DB3-8A82-A860AE1FCD26}"/>
    <cellStyle name="Normal 7 3 6 2" xfId="31246" xr:uid="{35461E4B-121A-4F8F-8CB4-021E38307A97}"/>
    <cellStyle name="Normal 7 3 6 3" xfId="30476" xr:uid="{EA0BC44F-1276-48AD-906F-6873BECD3DA1}"/>
    <cellStyle name="Normal 7 3 7" xfId="30115" xr:uid="{AA681422-51CE-46B6-A8B2-24AE11AA003A}"/>
    <cellStyle name="Normal 7 3 7 2" xfId="31501" xr:uid="{57282A1B-C9B2-4738-A048-DE5BEE2B6052}"/>
    <cellStyle name="Normal 7 4" xfId="1383" xr:uid="{00000000-0005-0000-0000-00003E070000}"/>
    <cellStyle name="Normal 7 4 10" xfId="1384" xr:uid="{00000000-0005-0000-0000-00003F070000}"/>
    <cellStyle name="Normal 7 4 10 10" xfId="12625" xr:uid="{E39E0DB2-1C99-4921-9289-604FC440D3A7}"/>
    <cellStyle name="Normal 7 4 10 2" xfId="1385" xr:uid="{00000000-0005-0000-0000-000040070000}"/>
    <cellStyle name="Normal 7 4 10 2 2" xfId="2985" xr:uid="{00000000-0005-0000-0000-00000E080000}"/>
    <cellStyle name="Normal 7 4 10 2 2 2" xfId="6135" xr:uid="{58BC0567-405B-4413-914D-5689FA1AE9E6}"/>
    <cellStyle name="Normal 7 4 10 2 2 2 2" xfId="25974" xr:uid="{F32906AA-0510-44F9-AFF5-3E96B250F34E}"/>
    <cellStyle name="Normal 7 4 10 2 2 2 3" xfId="27350" xr:uid="{D1FF3C20-ECA0-445F-B991-2445EF58CA2F}"/>
    <cellStyle name="Normal 7 4 10 2 2 2 4" xfId="15613" xr:uid="{A53AFE9F-0E8E-4969-A9A4-79BCBB14F77E}"/>
    <cellStyle name="Normal 7 4 10 2 2 3" xfId="8066" xr:uid="{7212056B-159D-48BF-83C8-1347DB78FEC6}"/>
    <cellStyle name="Normal 7 4 10 2 2 3 2" xfId="28764" xr:uid="{0667C046-2EFC-4FAD-A0D1-FF6576649D79}"/>
    <cellStyle name="Normal 7 4 10 2 2 3 3" xfId="18446" xr:uid="{6262987E-DA53-4006-977A-3849AD0E8858}"/>
    <cellStyle name="Normal 7 4 10 2 2 4" xfId="10899" xr:uid="{F637C2E1-7753-4B4C-8F16-9AA66DDDAEF0}"/>
    <cellStyle name="Normal 7 4 10 2 2 4 2" xfId="21279" xr:uid="{6613C23C-B3E5-4227-8591-EB121E6D78E9}"/>
    <cellStyle name="Normal 7 4 10 2 2 5" xfId="22713" xr:uid="{3706A199-799F-4D6F-83FD-41BDE783AE20}"/>
    <cellStyle name="Normal 7 4 10 2 2 6" xfId="13481" xr:uid="{F64751DD-61FF-49E7-BFF5-F0A719CB7884}"/>
    <cellStyle name="Normal 7 4 10 2 3" xfId="5402" xr:uid="{5983E34B-CA1D-45DA-8353-366D5E3A0CB4}"/>
    <cellStyle name="Normal 7 4 10 2 3 2" xfId="23454" xr:uid="{225ACEA7-5C66-4905-85C6-E09D28963687}"/>
    <cellStyle name="Normal 7 4 10 2 3 3" xfId="26501" xr:uid="{EC4744C8-04D9-4EC6-8C7D-BD8F9EF2515F}"/>
    <cellStyle name="Normal 7 4 10 2 3 4" xfId="14699" xr:uid="{3D4EA00A-6101-40BC-B90B-10E6FC343E5C}"/>
    <cellStyle name="Normal 7 4 10 2 4" xfId="7152" xr:uid="{A7ECD047-1A9C-410E-881F-47F5A66CACB4}"/>
    <cellStyle name="Normal 7 4 10 2 4 2" xfId="28100" xr:uid="{ABDA0BE5-DD38-480E-92B7-0A0E036EF30E}"/>
    <cellStyle name="Normal 7 4 10 2 4 3" xfId="26537" xr:uid="{B3F0F765-866B-42F2-8B79-EDCEE9283A31}"/>
    <cellStyle name="Normal 7 4 10 2 4 4" xfId="17532" xr:uid="{A6A9B4F8-16F6-490E-AB24-06E45B887DEE}"/>
    <cellStyle name="Normal 7 4 10 2 5" xfId="9985" xr:uid="{B0E34A6C-8106-4A35-BE87-8A751D666FA6}"/>
    <cellStyle name="Normal 7 4 10 2 5 2" xfId="29451" xr:uid="{6D64EC46-F50E-44F4-860D-875C63C9FF2B}"/>
    <cellStyle name="Normal 7 4 10 2 5 3" xfId="20365" xr:uid="{B05791DD-FB82-4608-A729-E2967A40F98A}"/>
    <cellStyle name="Normal 7 4 10 2 6" xfId="23357" xr:uid="{BB82E11A-01DC-407C-BA19-8383DF702642}"/>
    <cellStyle name="Normal 7 4 10 2 7" xfId="12783" xr:uid="{2A40A123-DB6D-4CAD-B3EF-8D16581D2066}"/>
    <cellStyle name="Normal 7 4 10 3" xfId="1386" xr:uid="{00000000-0005-0000-0000-000041070000}"/>
    <cellStyle name="Normal 7 4 10 3 2" xfId="5403" xr:uid="{90229E99-CEEA-4005-976E-676561CE60D7}"/>
    <cellStyle name="Normal 7 4 10 3 2 2" xfId="27218" xr:uid="{68BD47C5-D462-4D85-B923-6CEFB2F05EF6}"/>
    <cellStyle name="Normal 7 4 10 3 2 3" xfId="28098" xr:uid="{DE055B0B-A8BE-45C7-ABC5-2C84D52B9FE3}"/>
    <cellStyle name="Normal 7 4 10 3 2 4" xfId="14700" xr:uid="{2D77293D-C59F-4086-931B-813966E04C5A}"/>
    <cellStyle name="Normal 7 4 10 3 3" xfId="7153" xr:uid="{F1967FBE-A3A8-4F88-8621-8D068AA57768}"/>
    <cellStyle name="Normal 7 4 10 3 3 2" xfId="28573" xr:uid="{2CE122AC-64CC-4038-8FB4-F43AAC17B16B}"/>
    <cellStyle name="Normal 7 4 10 3 3 3" xfId="26355" xr:uid="{B1A30EA3-D358-431D-A7CF-EDDD9E8E93B9}"/>
    <cellStyle name="Normal 7 4 10 3 3 4" xfId="17533" xr:uid="{50931B32-2847-4DB6-8D45-6F68A911D218}"/>
    <cellStyle name="Normal 7 4 10 3 4" xfId="9986" xr:uid="{D28DB7C0-0AF3-46D3-AC36-B9786005EE04}"/>
    <cellStyle name="Normal 7 4 10 3 4 2" xfId="29452" xr:uid="{D7534AF6-ADC2-493F-A75A-91233F6F7645}"/>
    <cellStyle name="Normal 7 4 10 3 4 3" xfId="20366" xr:uid="{E7C29FA1-E4CF-43C0-832F-7E082E95E71A}"/>
    <cellStyle name="Normal 7 4 10 3 5" xfId="23166" xr:uid="{BC4588E6-59EB-42D4-8C1A-C396DA859E20}"/>
    <cellStyle name="Normal 7 4 10 3 6" xfId="13288" xr:uid="{5FAD2BCB-9C26-4C51-BDB6-E0584DEC405D}"/>
    <cellStyle name="Normal 7 4 10 4" xfId="2391" xr:uid="{00000000-0005-0000-0000-00000C080000}"/>
    <cellStyle name="Normal 7 4 10 4 2" xfId="7518" xr:uid="{6071AF00-0683-4207-8FFF-1FA95E4222DF}"/>
    <cellStyle name="Normal 7 4 10 4 2 2" xfId="28090" xr:uid="{E8F543B3-88BC-48D6-AD29-96E64116D095}"/>
    <cellStyle name="Normal 7 4 10 4 2 3" xfId="17898" xr:uid="{3F714F41-FAB1-45A4-AEC1-FFFF63D53736}"/>
    <cellStyle name="Normal 7 4 10 4 3" xfId="10351" xr:uid="{AC62CA15-CE9F-470F-BF7F-19EFF0654FFD}"/>
    <cellStyle name="Normal 7 4 10 4 3 2" xfId="20731" xr:uid="{2B5476F8-1542-4A45-9B8B-CA77C4C773B9}"/>
    <cellStyle name="Normal 7 4 10 4 4" xfId="22886" xr:uid="{CEE392DA-D99F-41B2-9AB5-1684E1A933D9}"/>
    <cellStyle name="Normal 7 4 10 4 5" xfId="15065" xr:uid="{ECCB2C17-EA3D-4753-B88E-D1A79FC6BB59}"/>
    <cellStyle name="Normal 7 4 10 5" xfId="4059" xr:uid="{A47C9DAF-18CB-48BA-8AD7-5149BEA6F166}"/>
    <cellStyle name="Normal 7 4 10 5 2" xfId="8839" xr:uid="{93A520FB-BDD6-4069-BCED-3F1BC303313B}"/>
    <cellStyle name="Normal 7 4 10 5 2 2" xfId="28994" xr:uid="{0C8C64D4-78B4-42B4-8837-FAD504081FC6}"/>
    <cellStyle name="Normal 7 4 10 5 2 3" xfId="19219" xr:uid="{E0313ABF-E8D0-4EF3-B070-B58464E5B21E}"/>
    <cellStyle name="Normal 7 4 10 5 3" xfId="11672" xr:uid="{8B166987-21CC-4FE9-90CF-4B5C0D0BF008}"/>
    <cellStyle name="Normal 7 4 10 5 3 2" xfId="22052" xr:uid="{26496B1F-C615-4E80-8037-4D4E0929AD27}"/>
    <cellStyle name="Normal 7 4 10 5 4" xfId="24473" xr:uid="{BFEDEBE2-F864-495A-899E-53D5D1B5AB36}"/>
    <cellStyle name="Normal 7 4 10 5 5" xfId="16386" xr:uid="{36CBD321-650A-4674-8A2E-13B231E90F45}"/>
    <cellStyle name="Normal 7 4 10 6" xfId="5401" xr:uid="{15474A07-3C10-49DE-874C-C083673A395B}"/>
    <cellStyle name="Normal 7 4 10 6 2" xfId="27163" xr:uid="{D4D8E402-8606-4174-9130-005E070C7A57}"/>
    <cellStyle name="Normal 7 4 10 6 3" xfId="28700" xr:uid="{AAD42802-2F27-424F-890C-4FD7599FF5B0}"/>
    <cellStyle name="Normal 7 4 10 6 4" xfId="14698" xr:uid="{61584101-1BC3-499F-B444-1B5DC1EE4865}"/>
    <cellStyle name="Normal 7 4 10 7" xfId="7151" xr:uid="{04AB0BB5-814C-4F52-A8CA-8C1F0AE8867C}"/>
    <cellStyle name="Normal 7 4 10 7 2" xfId="27947" xr:uid="{C558BB38-0E73-4659-A8A0-91FE0F16FF06}"/>
    <cellStyle name="Normal 7 4 10 7 3" xfId="17531" xr:uid="{571B3FC1-21A8-45C8-93F5-0BA17E336227}"/>
    <cellStyle name="Normal 7 4 10 8" xfId="9984" xr:uid="{03793677-D02C-48A4-AB20-AB22B8E884A6}"/>
    <cellStyle name="Normal 7 4 10 8 2" xfId="20364" xr:uid="{81B37CF5-A956-49DE-BA6A-F3A156E5D91D}"/>
    <cellStyle name="Normal 7 4 10 9" xfId="23486" xr:uid="{70C65870-8499-4097-83B5-10365053E891}"/>
    <cellStyle name="Normal 7 4 11" xfId="1387" xr:uid="{00000000-0005-0000-0000-000042070000}"/>
    <cellStyle name="Normal 7 4 11 10" xfId="12501" xr:uid="{9BEF4524-4829-4979-8370-839308CFC792}"/>
    <cellStyle name="Normal 7 4 11 2" xfId="3417" xr:uid="{00000000-0005-0000-0000-000011080000}"/>
    <cellStyle name="Normal 7 4 11 2 2" xfId="6472" xr:uid="{56A464E2-F958-41E9-88E6-4F5E11A858F6}"/>
    <cellStyle name="Normal 7 4 11 2 2 2" xfId="23038" xr:uid="{5F7D9BE0-8BD6-482E-A322-C8983DFBAE09}"/>
    <cellStyle name="Normal 7 4 11 2 2 3" xfId="28008" xr:uid="{E9DC5484-2CC7-452C-8017-5982DB62A54E}"/>
    <cellStyle name="Normal 7 4 11 2 2 4" xfId="16043" xr:uid="{D4C3B72B-1C5A-4D24-A675-DFFD132575F8}"/>
    <cellStyle name="Normal 7 4 11 2 3" xfId="8496" xr:uid="{94706112-406A-44CD-B0C2-467DC57FC4CB}"/>
    <cellStyle name="Normal 7 4 11 2 3 2" xfId="28615" xr:uid="{F10440D7-0FA7-43DA-8767-2FC1B0B01ED3}"/>
    <cellStyle name="Normal 7 4 11 2 3 3" xfId="28933" xr:uid="{DF0F9BB2-3AE3-43A8-89B5-647D76FA9FF3}"/>
    <cellStyle name="Normal 7 4 11 2 3 4" xfId="18876" xr:uid="{3A6FFCC7-DE6A-4B74-8ACA-2BBC545E5CAD}"/>
    <cellStyle name="Normal 7 4 11 2 4" xfId="11329" xr:uid="{0CE2380F-264F-420E-8716-A243A9787FB4}"/>
    <cellStyle name="Normal 7 4 11 2 4 2" xfId="29482" xr:uid="{C6EF1CE8-29B6-4241-9DD1-64ED89631239}"/>
    <cellStyle name="Normal 7 4 11 2 4 3" xfId="21709" xr:uid="{41EB82DA-43E0-441F-92C5-EC986F91CB76}"/>
    <cellStyle name="Normal 7 4 11 2 5" xfId="23271" xr:uid="{E66039F7-CF61-4055-93B1-FB74E638F62E}"/>
    <cellStyle name="Normal 7 4 11 2 6" xfId="13998" xr:uid="{DCDACEC0-61C6-4FE1-A6AE-D95E55FECA20}"/>
    <cellStyle name="Normal 7 4 11 3" xfId="2817" xr:uid="{00000000-0005-0000-0000-000012080000}"/>
    <cellStyle name="Normal 7 4 11 3 2" xfId="6033" xr:uid="{015F607C-C5BA-47F0-9077-B6A5367B7857}"/>
    <cellStyle name="Normal 7 4 11 3 2 2" xfId="26513" xr:uid="{1DB3F147-0DF4-4A67-89A2-0EE7A9ECB8EA}"/>
    <cellStyle name="Normal 7 4 11 3 2 3" xfId="15487" xr:uid="{EF31F597-F30B-4827-BB92-323198C7688A}"/>
    <cellStyle name="Normal 7 4 11 3 3" xfId="7940" xr:uid="{1B610E9B-1938-4DEB-99B5-75A8D02A9270}"/>
    <cellStyle name="Normal 7 4 11 3 3 2" xfId="18320" xr:uid="{B31BC9A6-5186-46A9-96DD-538B165E66A0}"/>
    <cellStyle name="Normal 7 4 11 3 4" xfId="10773" xr:uid="{795713ED-7E30-4ABB-B50C-E0BE9BC9BFFC}"/>
    <cellStyle name="Normal 7 4 11 3 4 2" xfId="21153" xr:uid="{215CED11-D531-4524-B3EA-9CAD4873CAC5}"/>
    <cellStyle name="Normal 7 4 11 3 5" xfId="24597" xr:uid="{972C80E3-438F-4583-93A7-502503F64D0D}"/>
    <cellStyle name="Normal 7 4 11 3 6" xfId="13287" xr:uid="{FE607638-FDCE-4126-B7F9-101AC49FE9D4}"/>
    <cellStyle name="Normal 7 4 11 4" xfId="2269" xr:uid="{00000000-0005-0000-0000-000010080000}"/>
    <cellStyle name="Normal 7 4 11 4 2" xfId="7396" xr:uid="{7BB7EF9D-4851-44A7-9510-1CB0FFF6EF85}"/>
    <cellStyle name="Normal 7 4 11 4 2 2" xfId="28274" xr:uid="{DA11D543-0EE4-47D6-94AF-349B46E85CAC}"/>
    <cellStyle name="Normal 7 4 11 4 2 3" xfId="17776" xr:uid="{623B9985-75AE-4679-9B67-34BF13072187}"/>
    <cellStyle name="Normal 7 4 11 4 3" xfId="10229" xr:uid="{9ECD19C3-FFB6-4740-B8CB-9CFA90730B94}"/>
    <cellStyle name="Normal 7 4 11 4 3 2" xfId="20609" xr:uid="{A88319F0-B6A7-49DD-A3BB-D23EF6CC62D0}"/>
    <cellStyle name="Normal 7 4 11 4 4" xfId="25471" xr:uid="{F4304C93-9A1A-4AC7-B4C1-4683D0AE4DA4}"/>
    <cellStyle name="Normal 7 4 11 4 5" xfId="14943" xr:uid="{E5EE7506-D514-4CF9-BFB6-F53C9628D025}"/>
    <cellStyle name="Normal 7 4 11 5" xfId="4058" xr:uid="{3893B720-22DE-418C-BCFF-F939857B3691}"/>
    <cellStyle name="Normal 7 4 11 5 2" xfId="8838" xr:uid="{8C77606E-F367-4C2C-847B-E32170DA67E2}"/>
    <cellStyle name="Normal 7 4 11 5 2 2" xfId="19218" xr:uid="{D809E49E-C5B7-43B8-9B85-796BE2E323F0}"/>
    <cellStyle name="Normal 7 4 11 5 3" xfId="11671" xr:uid="{49EF51CA-0745-482E-BCAE-346B1E3DD61C}"/>
    <cellStyle name="Normal 7 4 11 5 3 2" xfId="22051" xr:uid="{634DCD8F-7447-42B4-B51C-F73E018D1D91}"/>
    <cellStyle name="Normal 7 4 11 5 4" xfId="26608" xr:uid="{6607F834-8310-4FAB-AF3A-C987064EBA7D}"/>
    <cellStyle name="Normal 7 4 11 5 5" xfId="16385" xr:uid="{2807DCF7-21C1-402B-A4C1-263FC1FE6DD6}"/>
    <cellStyle name="Normal 7 4 11 6" xfId="5404" xr:uid="{8E270C27-9D00-4E1B-8BBC-4ED1D11CCD4D}"/>
    <cellStyle name="Normal 7 4 11 6 2" xfId="14701" xr:uid="{5ED0D250-85DA-463A-9268-20A15AB5B81F}"/>
    <cellStyle name="Normal 7 4 11 7" xfId="7154" xr:uid="{722FA43A-6E4C-4E77-80C2-9CAD274880D3}"/>
    <cellStyle name="Normal 7 4 11 7 2" xfId="17534" xr:uid="{7097922A-8254-4B00-A4DE-A162705755B0}"/>
    <cellStyle name="Normal 7 4 11 8" xfId="9987" xr:uid="{E70B3B93-5916-4254-97DA-345D84BACCDF}"/>
    <cellStyle name="Normal 7 4 11 8 2" xfId="20367" xr:uid="{0D389D67-370B-4658-8F72-5D2ECED72B84}"/>
    <cellStyle name="Normal 7 4 11 9" xfId="23664" xr:uid="{B1565FF6-FCBB-4338-8555-D139FA72E5D0}"/>
    <cellStyle name="Normal 7 4 12" xfId="1388" xr:uid="{00000000-0005-0000-0000-000043070000}"/>
    <cellStyle name="Normal 7 4 12 2" xfId="3418" xr:uid="{00000000-0005-0000-0000-000014080000}"/>
    <cellStyle name="Normal 7 4 12 2 2" xfId="6473" xr:uid="{C53A0368-3BD9-4648-86B9-9FBDB991B38C}"/>
    <cellStyle name="Normal 7 4 12 2 2 2" xfId="27725" xr:uid="{95B83E74-EF60-4EAD-A6C9-C0ED5BA194DF}"/>
    <cellStyle name="Normal 7 4 12 2 2 3" xfId="16044" xr:uid="{6A35A00E-3B8B-4927-B9D1-49897D5041D7}"/>
    <cellStyle name="Normal 7 4 12 2 3" xfId="8497" xr:uid="{27B2C5E9-D1AE-4620-AC38-BC35C286A93C}"/>
    <cellStyle name="Normal 7 4 12 2 3 2" xfId="18877" xr:uid="{D4654E81-1D4D-4809-A2F5-0484A441C4A9}"/>
    <cellStyle name="Normal 7 4 12 2 4" xfId="11330" xr:uid="{73E84DC8-78B2-4A3A-80AE-C6FC2D7B9558}"/>
    <cellStyle name="Normal 7 4 12 2 4 2" xfId="21710" xr:uid="{D11AF022-3223-4726-9A85-68D8E66554E0}"/>
    <cellStyle name="Normal 7 4 12 2 5" xfId="23834" xr:uid="{C8093F53-6DCE-40E7-9C84-186F93EFBB1A}"/>
    <cellStyle name="Normal 7 4 12 2 6" xfId="13999" xr:uid="{553E88FE-93CB-4E52-B1E2-B8F82EDC187A}"/>
    <cellStyle name="Normal 7 4 12 3" xfId="4116" xr:uid="{CF6AE729-3400-4866-8295-14C644B958B1}"/>
    <cellStyle name="Normal 7 4 12 3 2" xfId="8888" xr:uid="{5C20B8B2-50A4-4906-8756-31284492D646}"/>
    <cellStyle name="Normal 7 4 12 3 2 2" xfId="29003" xr:uid="{453A5423-36A4-4D82-9A42-1748DE6B5DD1}"/>
    <cellStyle name="Normal 7 4 12 3 2 3" xfId="19268" xr:uid="{7DA8253D-3D21-4D9A-8A93-E030AC3F2F3F}"/>
    <cellStyle name="Normal 7 4 12 3 3" xfId="11721" xr:uid="{3A48A19B-3F2D-4760-869D-835E5A68682C}"/>
    <cellStyle name="Normal 7 4 12 3 3 2" xfId="22101" xr:uid="{67781054-8DFF-4D16-BA03-FE53DAF3ABE9}"/>
    <cellStyle name="Normal 7 4 12 3 4" xfId="25606" xr:uid="{EDD4C9DD-27EE-49A8-84B3-85C72607E545}"/>
    <cellStyle name="Normal 7 4 12 3 5" xfId="16435" xr:uid="{5720CED4-1D1D-437E-98FE-8D030602EA43}"/>
    <cellStyle name="Normal 7 4 12 4" xfId="5405" xr:uid="{D423420C-71DF-4A48-93C3-1B18F353F3EE}"/>
    <cellStyle name="Normal 7 4 12 4 2" xfId="25605" xr:uid="{086AB1D6-2839-417D-910A-3E22595AB373}"/>
    <cellStyle name="Normal 7 4 12 4 3" xfId="26548" xr:uid="{79BF2465-24BC-4F16-972F-782A852D7926}"/>
    <cellStyle name="Normal 7 4 12 4 4" xfId="14702" xr:uid="{DFD2889B-EE37-4557-BA49-D391147A3CC0}"/>
    <cellStyle name="Normal 7 4 12 5" xfId="7155" xr:uid="{E86D86D3-D11B-4CA0-8F5A-37140ECB7C13}"/>
    <cellStyle name="Normal 7 4 12 5 2" xfId="26462" xr:uid="{99809174-949D-475C-A707-19CB4C775426}"/>
    <cellStyle name="Normal 7 4 12 5 3" xfId="17535" xr:uid="{FFF0C2B8-6A3F-4202-AEF0-9FD2712E1A76}"/>
    <cellStyle name="Normal 7 4 12 6" xfId="9988" xr:uid="{96AD20DD-F12E-4CAD-8298-2BFB0780256B}"/>
    <cellStyle name="Normal 7 4 12 6 2" xfId="20368" xr:uid="{697AD989-A40B-40AB-A6ED-F1463052333B}"/>
    <cellStyle name="Normal 7 4 12 7" xfId="25415" xr:uid="{A71B0B51-9961-4A1B-8B03-2AD732A86524}"/>
    <cellStyle name="Normal 7 4 12 8" xfId="12659" xr:uid="{E40EC2A3-C163-47D6-B782-3F5EABD0688A}"/>
    <cellStyle name="Normal 7 4 13" xfId="1389" xr:uid="{00000000-0005-0000-0000-000044070000}"/>
    <cellStyle name="Normal 7 4 13 2" xfId="5406" xr:uid="{26788EDD-418F-4E1C-9DCD-CED5B9F56936}"/>
    <cellStyle name="Normal 7 4 13 2 2" xfId="23571" xr:uid="{33F23C0F-79EB-4A7F-B8A1-245C3DA1E51F}"/>
    <cellStyle name="Normal 7 4 13 2 3" xfId="28326" xr:uid="{036C5285-F597-488E-8D2B-9530BA725187}"/>
    <cellStyle name="Normal 7 4 13 2 4" xfId="14703" xr:uid="{3118D945-0194-4CE5-9FE1-9FC8EB95E9C6}"/>
    <cellStyle name="Normal 7 4 13 3" xfId="7156" xr:uid="{9377453A-6ED2-4A9C-8041-8CDDD80AC99E}"/>
    <cellStyle name="Normal 7 4 13 3 2" xfId="25331" xr:uid="{D5C8EE71-B73A-4B2D-BCBB-AF26FF13E38B}"/>
    <cellStyle name="Normal 7 4 13 3 3" xfId="17536" xr:uid="{87865F9E-9231-4361-899D-88FB39190BB3}"/>
    <cellStyle name="Normal 7 4 13 4" xfId="9989" xr:uid="{1E5E9B8A-4DC2-4DC3-9BA3-BC349DC9D373}"/>
    <cellStyle name="Normal 7 4 13 4 2" xfId="20369" xr:uid="{A2FBD245-1426-4591-9B7F-8E4D5790A08B}"/>
    <cellStyle name="Normal 7 4 13 5" xfId="25351" xr:uid="{6C027075-70AD-4093-92FC-3B16D5CE26C3}"/>
    <cellStyle name="Normal 7 4 13 6" xfId="13357" xr:uid="{04EA1659-C33E-44CB-A130-87D58BBB89D5}"/>
    <cellStyle name="Normal 7 4 14" xfId="2432" xr:uid="{00000000-0005-0000-0000-000016080000}"/>
    <cellStyle name="Normal 7 4 14 2" xfId="5729" xr:uid="{C84917D8-661A-4DF3-9292-38E074A869A2}"/>
    <cellStyle name="Normal 7 4 14 2 2" xfId="28175" xr:uid="{454898D2-36CA-4CAC-825D-DFFE598FCDE9}"/>
    <cellStyle name="Normal 7 4 14 2 3" xfId="15104" xr:uid="{BFFD30BA-1915-43A2-B593-BE77E98D0E0F}"/>
    <cellStyle name="Normal 7 4 14 3" xfId="7557" xr:uid="{36F7DBAC-847F-4235-9CAC-C21825755F5C}"/>
    <cellStyle name="Normal 7 4 14 3 2" xfId="17937" xr:uid="{1213D01D-F1E9-4B79-B43F-CED2C27A9937}"/>
    <cellStyle name="Normal 7 4 14 4" xfId="10390" xr:uid="{83821BF0-1014-4935-9284-D3A32CE8B058}"/>
    <cellStyle name="Normal 7 4 14 4 2" xfId="20770" xr:uid="{2CEBC873-2637-4ACE-9411-EE3B78AC1970}"/>
    <cellStyle name="Normal 7 4 14 5" xfId="24151" xr:uid="{808ACA6E-43F7-4D0E-8708-8534AAB96C6F}"/>
    <cellStyle name="Normal 7 4 14 6" xfId="12819" xr:uid="{D165B4CD-8F0C-4025-B281-6729F877C19E}"/>
    <cellStyle name="Normal 7 4 15" xfId="2159" xr:uid="{00000000-0005-0000-0000-00000B080000}"/>
    <cellStyle name="Normal 7 4 15 2" xfId="7286" xr:uid="{A1D9749D-AA1F-4C7B-8E4B-FDE3E7D745A1}"/>
    <cellStyle name="Normal 7 4 15 2 2" xfId="27851" xr:uid="{404C3E8C-AE5A-4434-918B-8C31DDDA27C6}"/>
    <cellStyle name="Normal 7 4 15 2 3" xfId="17666" xr:uid="{F6D6B153-70C7-4B43-BF28-1826DBA583C5}"/>
    <cellStyle name="Normal 7 4 15 3" xfId="10119" xr:uid="{DF3F9963-4E60-4007-B72C-6B8F9A98951C}"/>
    <cellStyle name="Normal 7 4 15 3 2" xfId="20499" xr:uid="{D25CB1A1-CB9C-4466-A48A-FC54E50F2F5A}"/>
    <cellStyle name="Normal 7 4 15 4" xfId="24794" xr:uid="{6EC9E56A-F77C-441C-BFC3-8BCFDB60924E}"/>
    <cellStyle name="Normal 7 4 15 5" xfId="14833" xr:uid="{A175781E-297D-4418-B069-1F62AA874812}"/>
    <cellStyle name="Normal 7 4 16" xfId="3784" xr:uid="{81EF1548-4C16-47BF-BF10-25113C404E93}"/>
    <cellStyle name="Normal 7 4 16 2" xfId="8623" xr:uid="{19D7927A-4375-4499-ADB9-430C7C019806}"/>
    <cellStyle name="Normal 7 4 16 2 2" xfId="19003" xr:uid="{F2ECE25F-CF2B-4EED-970A-53DBF76CE5EE}"/>
    <cellStyle name="Normal 7 4 16 3" xfId="11456" xr:uid="{47F1BCB7-C5EC-4E1C-B846-A8A092D2D81B}"/>
    <cellStyle name="Normal 7 4 16 3 2" xfId="21836" xr:uid="{9E2E5B5B-3FD1-4659-ACEE-A960D12B4ECC}"/>
    <cellStyle name="Normal 7 4 16 4" xfId="24922" xr:uid="{DEB5D9B5-18EC-4772-9D52-1F1FE0439B11}"/>
    <cellStyle name="Normal 7 4 16 5" xfId="16170" xr:uid="{477ADB08-19B0-4E67-AB1B-27FFD2786841}"/>
    <cellStyle name="Normal 7 4 17" xfId="5400" xr:uid="{690F1435-7DE8-4925-9F66-0628E9CBD82C}"/>
    <cellStyle name="Normal 7 4 17 2" xfId="14697" xr:uid="{727F5B02-50AC-4BFD-8BF7-8F22A0FD67C4}"/>
    <cellStyle name="Normal 7 4 18" xfId="7150" xr:uid="{7CAAF367-0132-4C7E-AEF8-5CEFDC4924E3}"/>
    <cellStyle name="Normal 7 4 18 2" xfId="17530" xr:uid="{BA9E2749-73E0-42D0-877C-FC3362712D9C}"/>
    <cellStyle name="Normal 7 4 19" xfId="9983" xr:uid="{69D094E0-89BE-41C0-91FE-B3D34D4F5A3E}"/>
    <cellStyle name="Normal 7 4 19 2" xfId="20363"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4" xr:uid="{326DA066-606D-4A6F-81A5-7393C513F2D5}"/>
    <cellStyle name="Normal 7 4 2 10 2 2 2" xfId="26864" xr:uid="{516BE980-12FE-4044-9D3F-5BA13CD2085E}"/>
    <cellStyle name="Normal 7 4 2 10 2 2 3" xfId="16045" xr:uid="{7F7F1EDD-CDE6-490F-8330-0456F1444D76}"/>
    <cellStyle name="Normal 7 4 2 10 2 3" xfId="8498" xr:uid="{EB0523FF-7D02-453C-A773-C50BBEFD07B5}"/>
    <cellStyle name="Normal 7 4 2 10 2 3 2" xfId="18878" xr:uid="{625D427A-F717-4599-82F5-33DD73340015}"/>
    <cellStyle name="Normal 7 4 2 10 2 4" xfId="11331" xr:uid="{F9C60D2A-364D-4923-8195-EA68D3532E69}"/>
    <cellStyle name="Normal 7 4 2 10 2 4 2" xfId="21711" xr:uid="{5CDF6532-6CDB-451F-93D4-EA356A37AA50}"/>
    <cellStyle name="Normal 7 4 2 10 2 5" xfId="22667" xr:uid="{C5BE352D-7F0C-40C2-BFA1-BD7FAD1A0E8A}"/>
    <cellStyle name="Normal 7 4 2 10 2 6" xfId="14000" xr:uid="{5CCE3A02-F844-4C4B-81FA-ADDC7E513042}"/>
    <cellStyle name="Normal 7 4 2 10 3" xfId="4212" xr:uid="{2FDC487A-39A3-470F-B49B-EC1A9D081FDE}"/>
    <cellStyle name="Normal 7 4 2 10 3 2" xfId="8984" xr:uid="{A3AB1BF2-6BE2-4370-BD23-DD1782EE57FB}"/>
    <cellStyle name="Normal 7 4 2 10 3 2 2" xfId="29065" xr:uid="{6503F4A7-8A46-488C-B990-EFB6EEB6D363}"/>
    <cellStyle name="Normal 7 4 2 10 3 2 3" xfId="19364" xr:uid="{A9337CC3-2831-4699-8F03-C1229443EDA7}"/>
    <cellStyle name="Normal 7 4 2 10 3 3" xfId="11817" xr:uid="{D1B2F3AF-8E11-4E5E-A133-5F096E3E2F38}"/>
    <cellStyle name="Normal 7 4 2 10 3 3 2" xfId="22197" xr:uid="{B185E9CA-C730-4B5C-A4D6-3205FA860155}"/>
    <cellStyle name="Normal 7 4 2 10 3 4" xfId="23541" xr:uid="{63ACD1BA-4F2A-4A66-9C39-A623DB27C9F0}"/>
    <cellStyle name="Normal 7 4 2 10 3 5" xfId="16531" xr:uid="{FA13A13D-A3AE-471A-89E9-A5917BF8E08A}"/>
    <cellStyle name="Normal 7 4 2 10 4" xfId="5408" xr:uid="{E8955726-9D9A-4ADC-B24B-48ACF6178402}"/>
    <cellStyle name="Normal 7 4 2 10 4 2" xfId="23204" xr:uid="{6EC121F8-F564-4D79-A6EC-6C882CC04332}"/>
    <cellStyle name="Normal 7 4 2 10 4 3" xfId="28565" xr:uid="{D600E24F-2772-499C-8F12-5F346802DE5F}"/>
    <cellStyle name="Normal 7 4 2 10 4 4" xfId="14705" xr:uid="{A6166809-6A5A-4DAF-88E0-611DEF6FCC24}"/>
    <cellStyle name="Normal 7 4 2 10 5" xfId="7158" xr:uid="{E9758D8C-D6E5-4E66-A396-52FABC3BDC4F}"/>
    <cellStyle name="Normal 7 4 2 10 5 2" xfId="28579" xr:uid="{FE4A5594-827C-4716-A4D4-FACBFDCD9897}"/>
    <cellStyle name="Normal 7 4 2 10 5 3" xfId="17538" xr:uid="{124C9572-1BE1-461A-AAB7-3F7FB7B43BE1}"/>
    <cellStyle name="Normal 7 4 2 10 6" xfId="9991" xr:uid="{9A48B0D7-F318-4E58-9ACD-139FF626719D}"/>
    <cellStyle name="Normal 7 4 2 10 6 2" xfId="20371" xr:uid="{BCD9409F-361E-4FED-9036-95356DABF1A3}"/>
    <cellStyle name="Normal 7 4 2 10 7" xfId="22798" xr:uid="{6B5C48F1-0C89-4841-B7B0-C96EB1372B0C}"/>
    <cellStyle name="Normal 7 4 2 10 8" xfId="12784" xr:uid="{C9A5AD2C-0E08-4DF4-83FF-F49C3E235C16}"/>
    <cellStyle name="Normal 7 4 2 11" xfId="1392" xr:uid="{00000000-0005-0000-0000-000047070000}"/>
    <cellStyle name="Normal 7 4 2 11 2" xfId="5409" xr:uid="{B2818A0B-3226-4E9A-A6DB-2902C1C321C0}"/>
    <cellStyle name="Normal 7 4 2 11 2 2" xfId="22744" xr:uid="{7C46150B-D20C-4138-A989-B899F15D0020}"/>
    <cellStyle name="Normal 7 4 2 11 2 3" xfId="27399" xr:uid="{DA955C69-C619-4E89-866A-99FC71794A6A}"/>
    <cellStyle name="Normal 7 4 2 11 2 4" xfId="14706" xr:uid="{DC394850-23FD-4BC1-AE7C-B243455E5BFE}"/>
    <cellStyle name="Normal 7 4 2 11 3" xfId="7159" xr:uid="{8F07DAEF-A773-4BC8-8493-43E703161E6C}"/>
    <cellStyle name="Normal 7 4 2 11 3 2" xfId="28747" xr:uid="{F4EDA823-90FF-4654-9102-8028CA743AB7}"/>
    <cellStyle name="Normal 7 4 2 11 3 3" xfId="17539" xr:uid="{4BA17A94-8B40-48FA-8E07-1131E1FD5466}"/>
    <cellStyle name="Normal 7 4 2 11 4" xfId="9992" xr:uid="{0B784868-CED5-413E-8599-BC9795D9C71E}"/>
    <cellStyle name="Normal 7 4 2 11 4 2" xfId="20372" xr:uid="{BDF57F71-1963-401E-B664-CC14C5C6772F}"/>
    <cellStyle name="Normal 7 4 2 11 5" xfId="25460" xr:uid="{F4A7E4C1-1C5F-486B-84AF-2AE5F4F66ED4}"/>
    <cellStyle name="Normal 7 4 2 11 6" xfId="13482" xr:uid="{B3475F9D-CEB3-4B6D-A7A0-ED5ECEEBB213}"/>
    <cellStyle name="Normal 7 4 2 12" xfId="2441" xr:uid="{00000000-0005-0000-0000-00001B080000}"/>
    <cellStyle name="Normal 7 4 2 12 2" xfId="5736" xr:uid="{F802D390-8974-4741-A616-85DF37F57A94}"/>
    <cellStyle name="Normal 7 4 2 12 2 2" xfId="27462" xr:uid="{FE3DADE7-BA77-471C-B666-80231FFE0D12}"/>
    <cellStyle name="Normal 7 4 2 12 2 3" xfId="15113" xr:uid="{27FAF4B7-29D2-4EEB-B8EC-41B4FBE301D4}"/>
    <cellStyle name="Normal 7 4 2 12 3" xfId="7566" xr:uid="{BAC59092-22A6-444D-AA12-82517F30C920}"/>
    <cellStyle name="Normal 7 4 2 12 3 2" xfId="17946" xr:uid="{EBFEE1AF-C45F-463B-B94A-DF1507751316}"/>
    <cellStyle name="Normal 7 4 2 12 4" xfId="10399" xr:uid="{C2E2FDC4-C132-488F-9028-088E677F6C7A}"/>
    <cellStyle name="Normal 7 4 2 12 4 2" xfId="20779" xr:uid="{7F26E151-12B5-4364-A2E3-12A91E743A80}"/>
    <cellStyle name="Normal 7 4 2 12 5" xfId="24563" xr:uid="{6978E79D-05B2-4DAA-9844-11905C1D9E82}"/>
    <cellStyle name="Normal 7 4 2 12 6" xfId="12828" xr:uid="{23C034C9-8E69-405D-91FD-BCD5C34BF8FB}"/>
    <cellStyle name="Normal 7 4 2 13" xfId="2171" xr:uid="{00000000-0005-0000-0000-000017080000}"/>
    <cellStyle name="Normal 7 4 2 13 2" xfId="7298" xr:uid="{56B5096C-C4E8-4DC5-96DC-1895B036C687}"/>
    <cellStyle name="Normal 7 4 2 13 2 2" xfId="26406" xr:uid="{BB44E6A2-BCF9-4550-B02B-40C106B3E225}"/>
    <cellStyle name="Normal 7 4 2 13 2 3" xfId="17678" xr:uid="{E5AA7D10-29B5-434D-8755-3A02B5CA15BA}"/>
    <cellStyle name="Normal 7 4 2 13 3" xfId="10131" xr:uid="{3DAC6334-6E8E-4C5F-A1DC-4115783478A2}"/>
    <cellStyle name="Normal 7 4 2 13 3 2" xfId="20511" xr:uid="{A318CEA3-2CFA-4422-8E9E-D6651C2F9AD0}"/>
    <cellStyle name="Normal 7 4 2 13 4" xfId="24906" xr:uid="{1A9502AB-86C5-44AB-8357-D8B4DF11BDDF}"/>
    <cellStyle name="Normal 7 4 2 13 5" xfId="14845" xr:uid="{1BD20AEE-596E-4290-9730-036968BFBF81}"/>
    <cellStyle name="Normal 7 4 2 14" xfId="4060" xr:uid="{A52C928B-0856-4A01-A9BB-4449A1D1B8B3}"/>
    <cellStyle name="Normal 7 4 2 14 2" xfId="8840" xr:uid="{FB30465F-B7CC-4F28-A063-BCC281A06B9F}"/>
    <cellStyle name="Normal 7 4 2 14 2 2" xfId="19220" xr:uid="{32B52E39-52B1-4CB8-AC61-1D9D5D33F77B}"/>
    <cellStyle name="Normal 7 4 2 14 3" xfId="11673" xr:uid="{96CC59EF-D42B-464E-AC7E-0233127F020C}"/>
    <cellStyle name="Normal 7 4 2 14 3 2" xfId="22053" xr:uid="{50F0EC97-0FF3-4EA3-8098-DB91A8AD16C0}"/>
    <cellStyle name="Normal 7 4 2 14 4" xfId="28487" xr:uid="{0E4F3AB4-D552-4CA0-A239-6F2EEB860CEA}"/>
    <cellStyle name="Normal 7 4 2 14 5" xfId="16387" xr:uid="{B3186367-6A9D-4680-8A0E-F7529DB54631}"/>
    <cellStyle name="Normal 7 4 2 15" xfId="5407" xr:uid="{79D4F8DE-5A10-4E99-B27D-9889D740562A}"/>
    <cellStyle name="Normal 7 4 2 15 2" xfId="14704" xr:uid="{A71FBF59-8740-450F-8FF6-396BF640BEFF}"/>
    <cellStyle name="Normal 7 4 2 16" xfId="7157" xr:uid="{D4533FCC-9BC1-4F1F-977D-AF718844C10E}"/>
    <cellStyle name="Normal 7 4 2 16 2" xfId="17537" xr:uid="{B8F27E90-A354-4925-A8CA-661F7482FC7D}"/>
    <cellStyle name="Normal 7 4 2 17" xfId="9990" xr:uid="{B470953D-E08F-4A8D-B6E4-39CD18B6BC23}"/>
    <cellStyle name="Normal 7 4 2 17 2" xfId="20370" xr:uid="{3D9F4D91-CB94-499B-87C0-B00147E1E8DA}"/>
    <cellStyle name="Normal 7 4 2 18" xfId="24593" xr:uid="{1796535B-5A62-45B6-8751-25DBCD745909}"/>
    <cellStyle name="Normal 7 4 2 19" xfId="12403" xr:uid="{DAA70829-EF14-479D-847E-D32B374477F0}"/>
    <cellStyle name="Normal 7 4 2 2" xfId="1393" xr:uid="{00000000-0005-0000-0000-000048070000}"/>
    <cellStyle name="Normal 7 4 2 2 10" xfId="5410" xr:uid="{E97C6693-A0A6-445A-ACF3-2EDAE9C7C0C5}"/>
    <cellStyle name="Normal 7 4 2 2 10 2" xfId="14707" xr:uid="{E686141F-7619-48D9-B4DF-B2D3975BA336}"/>
    <cellStyle name="Normal 7 4 2 2 11" xfId="7160" xr:uid="{3078900C-0F6E-4EF1-A5C6-9A490BE7798A}"/>
    <cellStyle name="Normal 7 4 2 2 11 2" xfId="17540" xr:uid="{53F6BD4D-E911-4F6E-BA75-1713252FBBB0}"/>
    <cellStyle name="Normal 7 4 2 2 12" xfId="9993" xr:uid="{0AF1A047-3E7B-422C-8AA3-8721B1313F7A}"/>
    <cellStyle name="Normal 7 4 2 2 12 2" xfId="20373" xr:uid="{9F1E3723-DE9B-4694-9019-A5B51B998673}"/>
    <cellStyle name="Normal 7 4 2 2 13" xfId="23135" xr:uid="{5DA3417C-B410-4F90-BDC1-5BEB3381B700}"/>
    <cellStyle name="Normal 7 4 2 2 14" xfId="12426" xr:uid="{6621C35F-B735-4972-A4AE-7273D70F2315}"/>
    <cellStyle name="Normal 7 4 2 2 2" xfId="1394" xr:uid="{00000000-0005-0000-0000-000049070000}"/>
    <cellStyle name="Normal 7 4 2 2 2 10" xfId="7161" xr:uid="{D0A072D4-8F60-47E2-A223-B65122EA8217}"/>
    <cellStyle name="Normal 7 4 2 2 2 10 2" xfId="17541" xr:uid="{A4273BB8-873A-4994-9C25-8E879758E895}"/>
    <cellStyle name="Normal 7 4 2 2 2 11" xfId="9994" xr:uid="{69E11266-35BE-4819-B7C9-1AF0AB0F913D}"/>
    <cellStyle name="Normal 7 4 2 2 2 11 2" xfId="20374" xr:uid="{6FF9A40D-BE4F-48A7-ACA8-DFEA8147D2F0}"/>
    <cellStyle name="Normal 7 4 2 2 2 12" xfId="24609" xr:uid="{EE61ED54-3AE3-4231-B2FF-D558C7454AF3}"/>
    <cellStyle name="Normal 7 4 2 2 2 13" xfId="12486" xr:uid="{BCE1313A-25B7-4100-BB87-A1D57C9031C6}"/>
    <cellStyle name="Normal 7 4 2 2 2 2" xfId="1395" xr:uid="{00000000-0005-0000-0000-00004A070000}"/>
    <cellStyle name="Normal 7 4 2 2 2 2 10" xfId="13051" xr:uid="{C2FBA6EB-B97E-45E2-A289-B4E94C86452C}"/>
    <cellStyle name="Normal 7 4 2 2 2 2 2" xfId="2821" xr:uid="{00000000-0005-0000-0000-00001F080000}"/>
    <cellStyle name="Normal 7 4 2 2 2 2 2 2" xfId="3422" xr:uid="{00000000-0005-0000-0000-000020080000}"/>
    <cellStyle name="Normal 7 4 2 2 2 2 2 2 2" xfId="6477" xr:uid="{9DB5A884-C42E-4013-A577-F942EA5D9517}"/>
    <cellStyle name="Normal 7 4 2 2 2 2 2 2 2 2" xfId="26347" xr:uid="{8B79CBA3-CC95-4806-980F-151F8701DC98}"/>
    <cellStyle name="Normal 7 4 2 2 2 2 2 2 2 3" xfId="16048" xr:uid="{2BAA1D17-0A06-4EBA-BD0C-970DED256A9E}"/>
    <cellStyle name="Normal 7 4 2 2 2 2 2 2 3" xfId="8501" xr:uid="{350BAA97-AD0C-47B6-A5F4-A0031EA88E71}"/>
    <cellStyle name="Normal 7 4 2 2 2 2 2 2 3 2" xfId="18881" xr:uid="{0663128D-6438-4678-A1F1-DA39B199FEDE}"/>
    <cellStyle name="Normal 7 4 2 2 2 2 2 2 4" xfId="11334" xr:uid="{6D06BC0B-4DDF-48B2-8E87-E56E6E0ADDE9}"/>
    <cellStyle name="Normal 7 4 2 2 2 2 2 2 4 2" xfId="21714" xr:uid="{3C007C49-D1D0-4C63-B0F3-AE1C8B2EDE17}"/>
    <cellStyle name="Normal 7 4 2 2 2 2 2 2 5" xfId="24376" xr:uid="{EAAC9070-6E16-454B-8250-8EC1BCCA33A0}"/>
    <cellStyle name="Normal 7 4 2 2 2 2 2 2 6" xfId="14003" xr:uid="{46FA7D6B-4CC6-40A7-8F6D-B85CB83ABB70}"/>
    <cellStyle name="Normal 7 4 2 2 2 2 2 3" xfId="4360" xr:uid="{7618CF6F-B551-476E-BF60-9D787EE11522}"/>
    <cellStyle name="Normal 7 4 2 2 2 2 2 3 2" xfId="9132" xr:uid="{4B8F598B-2DE0-47F6-8010-F63673C3FDB5}"/>
    <cellStyle name="Normal 7 4 2 2 2 2 2 3 2 2" xfId="29175" xr:uid="{C4FAD623-B4F6-439E-AEE9-C90E3D983ED5}"/>
    <cellStyle name="Normal 7 4 2 2 2 2 2 3 2 3" xfId="19512" xr:uid="{259F11FE-C71C-4611-9872-1D050DF15678}"/>
    <cellStyle name="Normal 7 4 2 2 2 2 2 3 3" xfId="11965" xr:uid="{C696BDEC-5101-487A-A045-2186A71EB81B}"/>
    <cellStyle name="Normal 7 4 2 2 2 2 2 3 3 2" xfId="22345" xr:uid="{BCC3F565-609E-4568-9C8B-C8F9FAEB5B31}"/>
    <cellStyle name="Normal 7 4 2 2 2 2 2 3 4" xfId="23851" xr:uid="{A03A40A1-3F18-4F11-A602-FAF727CEA6AA}"/>
    <cellStyle name="Normal 7 4 2 2 2 2 2 3 5" xfId="16679" xr:uid="{FB6C811E-6D33-4420-BAC9-9667C0A24723}"/>
    <cellStyle name="Normal 7 4 2 2 2 2 2 4" xfId="6037" xr:uid="{F82B1844-7875-4A3A-946F-B2BF492040F6}"/>
    <cellStyle name="Normal 7 4 2 2 2 2 2 4 2" xfId="26038" xr:uid="{2104FDDF-11D3-41FE-89BA-AD2749EB9FA8}"/>
    <cellStyle name="Normal 7 4 2 2 2 2 2 4 3" xfId="15491" xr:uid="{98B0D481-5FCD-4D9E-ACC3-BC16D58EB69C}"/>
    <cellStyle name="Normal 7 4 2 2 2 2 2 5" xfId="7944" xr:uid="{5E752987-CD79-433C-BD4F-9DD79F3A3F3C}"/>
    <cellStyle name="Normal 7 4 2 2 2 2 2 5 2" xfId="18324" xr:uid="{F31E17DC-0938-4580-B372-6268F07F118A}"/>
    <cellStyle name="Normal 7 4 2 2 2 2 2 6" xfId="10777" xr:uid="{4EE02466-A072-42A4-87CA-AA77CD60B9B7}"/>
    <cellStyle name="Normal 7 4 2 2 2 2 2 6 2" xfId="21157" xr:uid="{429CD86E-1AC9-4703-B0B1-79E9078F28AD}"/>
    <cellStyle name="Normal 7 4 2 2 2 2 2 7" xfId="22659" xr:uid="{7EE7DD84-AC34-4D76-826F-B52EBC30D9D6}"/>
    <cellStyle name="Normal 7 4 2 2 2 2 2 8" xfId="13292" xr:uid="{CB5164C9-11FD-4E6D-A315-CF0C51CA88AE}"/>
    <cellStyle name="Normal 7 4 2 2 2 2 3" xfId="3423" xr:uid="{00000000-0005-0000-0000-000021080000}"/>
    <cellStyle name="Normal 7 4 2 2 2 2 3 2" xfId="4571" xr:uid="{E8CD83E8-39C3-4597-AD00-8F712650C686}"/>
    <cellStyle name="Normal 7 4 2 2 2 2 3 2 2" xfId="9343" xr:uid="{31402AB5-9741-4485-95CE-983BC9A30A84}"/>
    <cellStyle name="Normal 7 4 2 2 2 2 3 2 2 2" xfId="19723" xr:uid="{4106608D-C9E2-4C5F-82B2-7EEB49042C6A}"/>
    <cellStyle name="Normal 7 4 2 2 2 2 3 2 3" xfId="12176" xr:uid="{EA1BB4BC-83D8-419A-9A09-90147BD747CD}"/>
    <cellStyle name="Normal 7 4 2 2 2 2 3 2 3 2" xfId="22556" xr:uid="{F6A73EC7-FCA8-48BF-90B8-A1C98BE65EEC}"/>
    <cellStyle name="Normal 7 4 2 2 2 2 3 2 4" xfId="28507" xr:uid="{B6E554A5-CC5A-44F0-B1B8-C88ED5AF629C}"/>
    <cellStyle name="Normal 7 4 2 2 2 2 3 2 5" xfId="16890" xr:uid="{DDD27565-7F34-4A6A-B6C8-73754A5F256C}"/>
    <cellStyle name="Normal 7 4 2 2 2 2 3 3" xfId="6478" xr:uid="{EBA8060D-8A02-40AE-BF3A-909FF341D408}"/>
    <cellStyle name="Normal 7 4 2 2 2 2 3 3 2" xfId="16049" xr:uid="{874C42DF-C533-4C26-9A18-C2C2FD5E1FFE}"/>
    <cellStyle name="Normal 7 4 2 2 2 2 3 4" xfId="8502" xr:uid="{3BE78970-22FE-45EB-B7D0-520689C46016}"/>
    <cellStyle name="Normal 7 4 2 2 2 2 3 4 2" xfId="18882" xr:uid="{F59E80A7-74F4-43D8-849D-DBF8D08F32D4}"/>
    <cellStyle name="Normal 7 4 2 2 2 2 3 5" xfId="11335" xr:uid="{6CF761E3-E685-41DC-9EBC-3944EDC8493C}"/>
    <cellStyle name="Normal 7 4 2 2 2 2 3 5 2" xfId="21715" xr:uid="{1CFDD384-FC7A-47D7-B5D4-16BCC68B229A}"/>
    <cellStyle name="Normal 7 4 2 2 2 2 3 6" xfId="25311" xr:uid="{9F3E0816-F682-4556-8D03-6E4B80BBE9FD}"/>
    <cellStyle name="Normal 7 4 2 2 2 2 3 7" xfId="14004" xr:uid="{041DE4A5-9581-4AD7-86EF-2AC5CDAF2527}"/>
    <cellStyle name="Normal 7 4 2 2 2 2 4" xfId="3421" xr:uid="{00000000-0005-0000-0000-000022080000}"/>
    <cellStyle name="Normal 7 4 2 2 2 2 4 2" xfId="6476" xr:uid="{365EBB34-4B86-44C8-BE0E-D8AFAE23C9B7}"/>
    <cellStyle name="Normal 7 4 2 2 2 2 4 2 2" xfId="28620" xr:uid="{F169F04B-1425-46B0-A3A8-79CEBB963A8D}"/>
    <cellStyle name="Normal 7 4 2 2 2 2 4 2 3" xfId="16047" xr:uid="{07A9171C-89E2-450F-ADA2-B9F1A2960BE5}"/>
    <cellStyle name="Normal 7 4 2 2 2 2 4 3" xfId="8500" xr:uid="{66256638-9C37-4B9D-9538-6A4FF2DE26F3}"/>
    <cellStyle name="Normal 7 4 2 2 2 2 4 3 2" xfId="18880" xr:uid="{F301AD12-95A0-47D3-8C4A-88CF6DF10456}"/>
    <cellStyle name="Normal 7 4 2 2 2 2 4 4" xfId="11333" xr:uid="{A373D0C9-97CA-4660-AC04-F2A14FE5EDF3}"/>
    <cellStyle name="Normal 7 4 2 2 2 2 4 4 2" xfId="21713" xr:uid="{E45BEC5E-B2B4-4E64-9F12-3723BA308CFD}"/>
    <cellStyle name="Normal 7 4 2 2 2 2 4 5" xfId="23009" xr:uid="{ABD75A91-B6DE-45C8-9DB1-FCA22F3AF19D}"/>
    <cellStyle name="Normal 7 4 2 2 2 2 4 6" xfId="14002" xr:uid="{52D16831-D2D6-47D2-B855-6E6367A2BFF4}"/>
    <cellStyle name="Normal 7 4 2 2 2 2 5" xfId="4248" xr:uid="{4CEA5DAE-F98B-4028-99C5-1EB4F184FF54}"/>
    <cellStyle name="Normal 7 4 2 2 2 2 5 2" xfId="9020" xr:uid="{AE02046C-D4E9-47FB-ABDF-DF8070D58B89}"/>
    <cellStyle name="Normal 7 4 2 2 2 2 5 2 2" xfId="29091" xr:uid="{747F736F-8D93-4752-8732-23EFC4B6BC1B}"/>
    <cellStyle name="Normal 7 4 2 2 2 2 5 2 3" xfId="19400" xr:uid="{0DCBF49C-C2D2-4B80-88DC-08C554BDB373}"/>
    <cellStyle name="Normal 7 4 2 2 2 2 5 3" xfId="11853" xr:uid="{2FBE3C4A-802D-4BB0-9C23-7FAA3E225DC4}"/>
    <cellStyle name="Normal 7 4 2 2 2 2 5 3 2" xfId="22233" xr:uid="{8DFFE79F-12FC-43F4-AA39-83E2599868A4}"/>
    <cellStyle name="Normal 7 4 2 2 2 2 5 4" xfId="23657" xr:uid="{86C4A63B-F4D7-441D-A5D9-FE1BD347C99D}"/>
    <cellStyle name="Normal 7 4 2 2 2 2 5 5" xfId="16567" xr:uid="{29D65DFE-F5A3-4F00-BCF9-7AC14A2AADD5}"/>
    <cellStyle name="Normal 7 4 2 2 2 2 6" xfId="5412" xr:uid="{441167E8-C8C1-4F7C-966C-DE5E26C0616C}"/>
    <cellStyle name="Normal 7 4 2 2 2 2 6 2" xfId="26016" xr:uid="{640D8094-D2FD-4E58-AF9C-0DAB8550FB35}"/>
    <cellStyle name="Normal 7 4 2 2 2 2 6 3" xfId="14709" xr:uid="{C86A33A9-0A95-454A-8E2E-B7E5402BFC74}"/>
    <cellStyle name="Normal 7 4 2 2 2 2 7" xfId="7162" xr:uid="{85B3AEDE-9A0F-4911-81AA-EF0F892ECA8D}"/>
    <cellStyle name="Normal 7 4 2 2 2 2 7 2" xfId="17542" xr:uid="{217D8332-7F9B-4126-B4B6-9921FE1C82CC}"/>
    <cellStyle name="Normal 7 4 2 2 2 2 8" xfId="9995" xr:uid="{8D104A86-C533-4E1B-9BF2-E6B4A17AC7DE}"/>
    <cellStyle name="Normal 7 4 2 2 2 2 8 2" xfId="20375" xr:uid="{F4F8EE0B-21D5-45EB-B477-44448C935CF3}"/>
    <cellStyle name="Normal 7 4 2 2 2 2 9" xfId="23597" xr:uid="{77143F0D-C34D-497E-82D7-9C93806EB824}"/>
    <cellStyle name="Normal 7 4 2 2 2 3" xfId="2820" xr:uid="{00000000-0005-0000-0000-000023080000}"/>
    <cellStyle name="Normal 7 4 2 2 2 3 2" xfId="3424" xr:uid="{00000000-0005-0000-0000-000024080000}"/>
    <cellStyle name="Normal 7 4 2 2 2 3 2 2" xfId="6479" xr:uid="{751BBC07-FC1F-4266-A173-3742C65CAA13}"/>
    <cellStyle name="Normal 7 4 2 2 2 3 2 2 2" xfId="27066" xr:uid="{6A9BE188-2741-4FF0-9C2E-82E96EC7ED63}"/>
    <cellStyle name="Normal 7 4 2 2 2 3 2 2 3" xfId="16050" xr:uid="{5E918990-EAFF-47A3-AE20-759332379613}"/>
    <cellStyle name="Normal 7 4 2 2 2 3 2 3" xfId="8503" xr:uid="{431474CD-4DA2-42AC-8DE9-2EC29FBAC298}"/>
    <cellStyle name="Normal 7 4 2 2 2 3 2 3 2" xfId="18883" xr:uid="{B11B2FFD-2EB7-4AA1-BBE0-FF4D516FDF28}"/>
    <cellStyle name="Normal 7 4 2 2 2 3 2 4" xfId="11336" xr:uid="{5EFF34A0-4386-434F-871E-E005BDD61BC6}"/>
    <cellStyle name="Normal 7 4 2 2 2 3 2 4 2" xfId="21716" xr:uid="{9D95512A-BA48-481E-929B-DBF73959CEF7}"/>
    <cellStyle name="Normal 7 4 2 2 2 3 2 5" xfId="23932" xr:uid="{C57A0D18-3635-448D-A425-BC17FE8EF434}"/>
    <cellStyle name="Normal 7 4 2 2 2 3 2 6" xfId="14005" xr:uid="{73E3BEF1-B1DB-4E4F-B932-496FB082A623}"/>
    <cellStyle name="Normal 7 4 2 2 2 3 3" xfId="4359" xr:uid="{ACFA9AD0-8409-4D8E-A291-B85E88EF8D53}"/>
    <cellStyle name="Normal 7 4 2 2 2 3 3 2" xfId="9131" xr:uid="{473F704A-E7CB-4407-8185-BEB1C2E7F553}"/>
    <cellStyle name="Normal 7 4 2 2 2 3 3 2 2" xfId="29174" xr:uid="{92548F11-FB3C-4417-A085-9463E509CA6B}"/>
    <cellStyle name="Normal 7 4 2 2 2 3 3 2 3" xfId="19511" xr:uid="{A1E6184C-C969-4EC7-A521-5ED4BE1E38AD}"/>
    <cellStyle name="Normal 7 4 2 2 2 3 3 3" xfId="11964" xr:uid="{0CB7AED7-3ED8-4CA6-B9D7-849FC551AD05}"/>
    <cellStyle name="Normal 7 4 2 2 2 3 3 3 2" xfId="22344" xr:uid="{7457421F-D9CE-4E38-8F2A-229727C2EC6D}"/>
    <cellStyle name="Normal 7 4 2 2 2 3 3 4" xfId="24417" xr:uid="{00CFCE18-F01B-4BE7-9DFD-1D0D03B9FCD2}"/>
    <cellStyle name="Normal 7 4 2 2 2 3 3 5" xfId="16678" xr:uid="{15A74BA4-CCF7-48C2-8708-F1C4E0B0B690}"/>
    <cellStyle name="Normal 7 4 2 2 2 3 4" xfId="6036" xr:uid="{B96C9871-83A7-4052-8445-18A546C5FEC1}"/>
    <cellStyle name="Normal 7 4 2 2 2 3 4 2" xfId="28657" xr:uid="{ACB739D5-8B98-4492-B8EF-154EE673C33A}"/>
    <cellStyle name="Normal 7 4 2 2 2 3 4 3" xfId="15490" xr:uid="{505EFCAB-6CC6-4E06-9E7F-8EC4F049CC3B}"/>
    <cellStyle name="Normal 7 4 2 2 2 3 5" xfId="7943" xr:uid="{0AFE0305-CF3F-41C0-B0CE-C64A8A66D827}"/>
    <cellStyle name="Normal 7 4 2 2 2 3 5 2" xfId="18323" xr:uid="{ED70B86F-81DC-45AE-8C41-AED2E1F586B8}"/>
    <cellStyle name="Normal 7 4 2 2 2 3 6" xfId="10776" xr:uid="{8171CDEC-30BE-467C-940E-D81AB8C6E2CB}"/>
    <cellStyle name="Normal 7 4 2 2 2 3 6 2" xfId="21156" xr:uid="{D102A5F4-3C71-4C9A-9CB5-0A04ADFC0743}"/>
    <cellStyle name="Normal 7 4 2 2 2 3 7" xfId="24439" xr:uid="{B4595E0A-868C-440B-96B8-1A86B5746850}"/>
    <cellStyle name="Normal 7 4 2 2 2 3 8" xfId="13291" xr:uid="{462CE7B5-789F-4232-BEBC-ED90A7E02A07}"/>
    <cellStyle name="Normal 7 4 2 2 2 4" xfId="3425" xr:uid="{00000000-0005-0000-0000-000025080000}"/>
    <cellStyle name="Normal 7 4 2 2 2 4 2" xfId="4572" xr:uid="{7E911584-0241-48AA-B8E2-B4838F58EF93}"/>
    <cellStyle name="Normal 7 4 2 2 2 4 2 2" xfId="9344" xr:uid="{1452BFD8-9755-4DAF-85E8-5C8545B85020}"/>
    <cellStyle name="Normal 7 4 2 2 2 4 2 2 2" xfId="19724" xr:uid="{CC2C5E72-894C-4D1F-9601-E93F43823751}"/>
    <cellStyle name="Normal 7 4 2 2 2 4 2 3" xfId="12177" xr:uid="{2A7A4FC3-B834-4CC2-AEC6-FC2B41D252DE}"/>
    <cellStyle name="Normal 7 4 2 2 2 4 2 3 2" xfId="22557" xr:uid="{EAFEFD2C-85AA-4525-A30F-33A3EDEDFC84}"/>
    <cellStyle name="Normal 7 4 2 2 2 4 2 4" xfId="27054" xr:uid="{E18E7140-5060-48E4-805B-2065C05B0A6E}"/>
    <cellStyle name="Normal 7 4 2 2 2 4 2 5" xfId="16891" xr:uid="{4BDF8A7E-5659-4431-9EB1-D9C4F57A625C}"/>
    <cellStyle name="Normal 7 4 2 2 2 4 3" xfId="6480" xr:uid="{2FC4531C-524E-4E99-9F41-216830B5F3FA}"/>
    <cellStyle name="Normal 7 4 2 2 2 4 3 2" xfId="16051" xr:uid="{81BF171A-83BB-42E9-A0EC-8A3CD7F46993}"/>
    <cellStyle name="Normal 7 4 2 2 2 4 4" xfId="8504" xr:uid="{FA954154-0875-42F9-83D1-2EDBF4A71932}"/>
    <cellStyle name="Normal 7 4 2 2 2 4 4 2" xfId="18884" xr:uid="{D704BA3E-FF1E-4DB8-B560-4701177AC587}"/>
    <cellStyle name="Normal 7 4 2 2 2 4 5" xfId="11337" xr:uid="{EC9D3C0F-2FC6-4422-B55F-CB83786AF623}"/>
    <cellStyle name="Normal 7 4 2 2 2 4 5 2" xfId="21717" xr:uid="{68C1A300-A360-413A-B024-41D728334F75}"/>
    <cellStyle name="Normal 7 4 2 2 2 4 6" xfId="25529" xr:uid="{1B5054C0-0BBB-4C59-AE6C-5F82FD104C0A}"/>
    <cellStyle name="Normal 7 4 2 2 2 4 7" xfId="14006" xr:uid="{25153F54-D0C2-4E69-B6AC-118CF42C3125}"/>
    <cellStyle name="Normal 7 4 2 2 2 5" xfId="3420" xr:uid="{00000000-0005-0000-0000-000026080000}"/>
    <cellStyle name="Normal 7 4 2 2 2 5 2" xfId="6475" xr:uid="{69F26A8D-6EA4-4AD9-A05B-8101BD1F3AC8}"/>
    <cellStyle name="Normal 7 4 2 2 2 5 2 2" xfId="27349" xr:uid="{A0732357-EA89-4CC4-BB8E-D3540250B67E}"/>
    <cellStyle name="Normal 7 4 2 2 2 5 2 3" xfId="16046" xr:uid="{FD2BE1D0-20E5-4597-8AC2-2F0B903A77D7}"/>
    <cellStyle name="Normal 7 4 2 2 2 5 3" xfId="8499" xr:uid="{79D07E95-2BF7-4A12-9594-75EC639FE02C}"/>
    <cellStyle name="Normal 7 4 2 2 2 5 3 2" xfId="18879" xr:uid="{7A992CC1-2E56-4D12-8E3B-A010DC535A9C}"/>
    <cellStyle name="Normal 7 4 2 2 2 5 4" xfId="11332" xr:uid="{CD90C17F-5F87-40A6-8701-DD45B6B3477E}"/>
    <cellStyle name="Normal 7 4 2 2 2 5 4 2" xfId="21712" xr:uid="{5E8E6086-DAF4-44DB-8DCD-B517316D4B08}"/>
    <cellStyle name="Normal 7 4 2 2 2 5 5" xfId="25448" xr:uid="{B6305010-B7E6-4630-82C6-A237BE99E17D}"/>
    <cellStyle name="Normal 7 4 2 2 2 5 6" xfId="14001" xr:uid="{E2116394-3E7C-4B6E-B09F-9240F52A11F2}"/>
    <cellStyle name="Normal 7 4 2 2 2 6" xfId="2560" xr:uid="{00000000-0005-0000-0000-000027080000}"/>
    <cellStyle name="Normal 7 4 2 2 2 6 2" xfId="5830" xr:uid="{29EF99E2-33E9-4033-9C15-5658E548A985}"/>
    <cellStyle name="Normal 7 4 2 2 2 6 2 2" xfId="27776" xr:uid="{68DC6E2F-3D57-49C2-ACEC-F9AAE377A6ED}"/>
    <cellStyle name="Normal 7 4 2 2 2 6 2 3" xfId="15232" xr:uid="{6ACAFE22-71B7-40B7-89D9-E0FB4B33B7B2}"/>
    <cellStyle name="Normal 7 4 2 2 2 6 3" xfId="7685" xr:uid="{C1A9B3FD-0C4C-4068-97F1-41A6F6E1EE18}"/>
    <cellStyle name="Normal 7 4 2 2 2 6 3 2" xfId="18065" xr:uid="{0D8F78E0-7F47-41CB-B681-C04C951AFF05}"/>
    <cellStyle name="Normal 7 4 2 2 2 6 4" xfId="10518" xr:uid="{221309B4-F85C-4292-82EC-52589DA9EFC9}"/>
    <cellStyle name="Normal 7 4 2 2 2 6 4 2" xfId="20898" xr:uid="{A169671E-D307-42E9-897E-D7C795292C71}"/>
    <cellStyle name="Normal 7 4 2 2 2 6 5" xfId="23921" xr:uid="{118BA637-206A-45C7-A144-472FDB774D34}"/>
    <cellStyle name="Normal 7 4 2 2 2 6 6" xfId="12948" xr:uid="{9B5E3005-D847-4A39-B865-4AC36EFD2211}"/>
    <cellStyle name="Normal 7 4 2 2 2 7" xfId="2254" xr:uid="{00000000-0005-0000-0000-00001D080000}"/>
    <cellStyle name="Normal 7 4 2 2 2 7 2" xfId="7381" xr:uid="{A5EBBC8A-4805-4A9B-BA14-7CBC58D0B94A}"/>
    <cellStyle name="Normal 7 4 2 2 2 7 2 2" xfId="17761" xr:uid="{CDE19C63-C84D-499C-A704-294050396E7E}"/>
    <cellStyle name="Normal 7 4 2 2 2 7 3" xfId="10214" xr:uid="{EEE9846A-CD04-4A6C-8A2E-8F2E93C33E2E}"/>
    <cellStyle name="Normal 7 4 2 2 2 7 3 2" xfId="20594" xr:uid="{469C99EE-3774-49F4-B9E6-63C1FE617EA8}"/>
    <cellStyle name="Normal 7 4 2 2 2 7 4" xfId="23213" xr:uid="{80D87983-121B-4533-AB2F-EC71820C58D4}"/>
    <cellStyle name="Normal 7 4 2 2 2 7 5" xfId="14928" xr:uid="{B7738474-AD97-410C-97D7-E114AF9835D1}"/>
    <cellStyle name="Normal 7 4 2 2 2 8" xfId="3804" xr:uid="{C06BE601-6E8E-4A23-ABC6-8F4090D579EF}"/>
    <cellStyle name="Normal 7 4 2 2 2 8 2" xfId="8640" xr:uid="{ED98D8F4-215C-4854-9C8C-8FC00A7CA332}"/>
    <cellStyle name="Normal 7 4 2 2 2 8 2 2" xfId="19020" xr:uid="{D30E7302-09BA-48F3-B231-088960639BD7}"/>
    <cellStyle name="Normal 7 4 2 2 2 8 3" xfId="11473" xr:uid="{9B563F5F-436B-453A-A53D-5031617CF4B8}"/>
    <cellStyle name="Normal 7 4 2 2 2 8 3 2" xfId="21853" xr:uid="{AA8431B8-E743-464F-9C6F-FC6E94CD75C1}"/>
    <cellStyle name="Normal 7 4 2 2 2 8 4" xfId="16187" xr:uid="{2CCFB5AC-359E-4515-A89D-75537072F78A}"/>
    <cellStyle name="Normal 7 4 2 2 2 9" xfId="5411" xr:uid="{2355B753-38F0-4078-B7EB-D469F37F6941}"/>
    <cellStyle name="Normal 7 4 2 2 2 9 2" xfId="14708" xr:uid="{9D6CCB3C-B122-4CB8-81F0-1094DB384043}"/>
    <cellStyle name="Normal 7 4 2 2 3" xfId="1396" xr:uid="{00000000-0005-0000-0000-00004B070000}"/>
    <cellStyle name="Normal 7 4 2 2 3 10" xfId="9996" xr:uid="{5A9B2C81-54B8-452F-8F8F-F6172776B0DD}"/>
    <cellStyle name="Normal 7 4 2 2 3 10 2" xfId="20376" xr:uid="{272E0C47-6312-4C18-8087-F58E67B999E8}"/>
    <cellStyle name="Normal 7 4 2 2 3 11" xfId="23417" xr:uid="{EF93F634-64F0-4801-8009-65803AD2F6F6}"/>
    <cellStyle name="Normal 7 4 2 2 3 12" xfId="12627" xr:uid="{F4F620AB-BDE0-491C-A958-483F4B9217CD}"/>
    <cellStyle name="Normal 7 4 2 2 3 2" xfId="2822" xr:uid="{00000000-0005-0000-0000-000029080000}"/>
    <cellStyle name="Normal 7 4 2 2 3 2 2" xfId="3427" xr:uid="{00000000-0005-0000-0000-00002A080000}"/>
    <cellStyle name="Normal 7 4 2 2 3 2 2 2" xfId="6482" xr:uid="{A6713F29-DF43-4476-8040-A1B679734DF4}"/>
    <cellStyle name="Normal 7 4 2 2 3 2 2 2 2" xfId="27564" xr:uid="{BD817701-15C7-4FA8-A681-D7E444A6CF06}"/>
    <cellStyle name="Normal 7 4 2 2 3 2 2 2 3" xfId="16053" xr:uid="{2127FE21-5172-47CE-A5C5-06F26AEE7F0C}"/>
    <cellStyle name="Normal 7 4 2 2 3 2 2 3" xfId="8506" xr:uid="{AAEBE416-2D34-4D93-B5A1-D016C1EEE794}"/>
    <cellStyle name="Normal 7 4 2 2 3 2 2 3 2" xfId="18886" xr:uid="{C6B85F41-2AC5-421C-B6D3-1FA9153B6167}"/>
    <cellStyle name="Normal 7 4 2 2 3 2 2 4" xfId="11339" xr:uid="{0AC66F81-689E-403F-91F1-D626B2712D79}"/>
    <cellStyle name="Normal 7 4 2 2 3 2 2 4 2" xfId="21719" xr:uid="{7063A65A-6731-4C67-AD6E-5810ED16A8DC}"/>
    <cellStyle name="Normal 7 4 2 2 3 2 2 5" xfId="23712" xr:uid="{65CC995D-D2B4-4080-8660-B3E5D6BE333E}"/>
    <cellStyle name="Normal 7 4 2 2 3 2 2 6" xfId="14008" xr:uid="{E4D5CF5D-9322-413D-9900-8FB9F33D2D09}"/>
    <cellStyle name="Normal 7 4 2 2 3 2 3" xfId="4361" xr:uid="{30083B50-655D-432F-A489-CF466DF1233B}"/>
    <cellStyle name="Normal 7 4 2 2 3 2 3 2" xfId="9133" xr:uid="{703B93D3-B8EB-4365-850A-C35CD90CAA5C}"/>
    <cellStyle name="Normal 7 4 2 2 3 2 3 2 2" xfId="29176" xr:uid="{290FDF88-8899-42B6-B214-55C5994F08B1}"/>
    <cellStyle name="Normal 7 4 2 2 3 2 3 2 3" xfId="19513" xr:uid="{CBBF34DB-388E-4EE0-8BB9-F2C19E3FA127}"/>
    <cellStyle name="Normal 7 4 2 2 3 2 3 3" xfId="11966" xr:uid="{12042743-E2DB-4EB3-8857-9EFB8C83F3C7}"/>
    <cellStyle name="Normal 7 4 2 2 3 2 3 3 2" xfId="22346" xr:uid="{8BA8EABC-E430-40D6-8C8D-E58989733B0B}"/>
    <cellStyle name="Normal 7 4 2 2 3 2 3 4" xfId="23566" xr:uid="{4213CC80-EA2C-4779-BCEF-8F4C4148B347}"/>
    <cellStyle name="Normal 7 4 2 2 3 2 3 5" xfId="16680" xr:uid="{F6DCD515-7737-4905-881D-C2027CF92F34}"/>
    <cellStyle name="Normal 7 4 2 2 3 2 4" xfId="6038" xr:uid="{8E80E5D4-1C58-4FF9-A7B1-7D6A0FD516DB}"/>
    <cellStyle name="Normal 7 4 2 2 3 2 4 2" xfId="27984" xr:uid="{2F3415E5-A939-43D6-85F3-14522630F9A7}"/>
    <cellStyle name="Normal 7 4 2 2 3 2 4 3" xfId="15492" xr:uid="{A1C27591-4548-4CE6-AD20-E04609B14B8A}"/>
    <cellStyle name="Normal 7 4 2 2 3 2 5" xfId="7945" xr:uid="{DE92313A-E0E9-4F3D-B7DD-8444C18CDCE9}"/>
    <cellStyle name="Normal 7 4 2 2 3 2 5 2" xfId="18325" xr:uid="{B2F22FEE-0C06-46A4-B925-0857560DBFD9}"/>
    <cellStyle name="Normal 7 4 2 2 3 2 6" xfId="10778" xr:uid="{CD1B608E-6C5A-431D-9416-1B26ED6C560C}"/>
    <cellStyle name="Normal 7 4 2 2 3 2 6 2" xfId="21158" xr:uid="{450140B4-0E01-4E0D-B982-C89A2EDEAA49}"/>
    <cellStyle name="Normal 7 4 2 2 3 2 7" xfId="25055" xr:uid="{EDBBF258-F243-4C65-9EF4-584622AF04AD}"/>
    <cellStyle name="Normal 7 4 2 2 3 2 8" xfId="13293" xr:uid="{B87B94FD-A80A-4C21-92F3-6CF851190746}"/>
    <cellStyle name="Normal 7 4 2 2 3 3" xfId="3428" xr:uid="{00000000-0005-0000-0000-00002B080000}"/>
    <cellStyle name="Normal 7 4 2 2 3 3 2" xfId="4573" xr:uid="{DF868D83-B479-41C7-BBF9-4DEC8D2ADE13}"/>
    <cellStyle name="Normal 7 4 2 2 3 3 2 2" xfId="9345" xr:uid="{EE5F999E-67FD-4448-80AC-1B1AAE322601}"/>
    <cellStyle name="Normal 7 4 2 2 3 3 2 2 2" xfId="29317" xr:uid="{E08D3D1E-337C-4329-801C-9A94A6342583}"/>
    <cellStyle name="Normal 7 4 2 2 3 3 2 2 3" xfId="19725" xr:uid="{5B5A4B99-454D-4546-BB5B-28DDC77971D3}"/>
    <cellStyle name="Normal 7 4 2 2 3 3 2 3" xfId="12178" xr:uid="{DC9A6113-08A3-4C8E-B76F-82FAB69C23C4}"/>
    <cellStyle name="Normal 7 4 2 2 3 3 2 3 2" xfId="22558" xr:uid="{1F11548D-FE78-41C2-B7B6-50586DEB291E}"/>
    <cellStyle name="Normal 7 4 2 2 3 3 2 4" xfId="23903" xr:uid="{10B4EE47-E4B6-4C9F-8F9B-E813072D0750}"/>
    <cellStyle name="Normal 7 4 2 2 3 3 2 5" xfId="16892" xr:uid="{560846C8-E1DE-46FA-84D5-6E0A1E87E781}"/>
    <cellStyle name="Normal 7 4 2 2 3 3 3" xfId="6483" xr:uid="{E644DBE3-541B-40C8-92B4-979B48CAF419}"/>
    <cellStyle name="Normal 7 4 2 2 3 3 3 2" xfId="26758" xr:uid="{EF29B157-3F28-427A-9A60-427013D02E7B}"/>
    <cellStyle name="Normal 7 4 2 2 3 3 3 3" xfId="16054" xr:uid="{1FE06237-B8EF-4B4A-87DF-8D30256DE294}"/>
    <cellStyle name="Normal 7 4 2 2 3 3 4" xfId="8507" xr:uid="{131BA1FF-2F34-4CAB-9FAF-FFD263B8D5CF}"/>
    <cellStyle name="Normal 7 4 2 2 3 3 4 2" xfId="18887" xr:uid="{5DD33F91-AF1E-4728-9FD2-0619C4D30824}"/>
    <cellStyle name="Normal 7 4 2 2 3 3 5" xfId="11340" xr:uid="{F2118075-934A-4B2D-9D52-8849DE4DFAC5}"/>
    <cellStyle name="Normal 7 4 2 2 3 3 5 2" xfId="21720" xr:uid="{65AD0D76-46D5-49A7-96BA-698378B9A6D9}"/>
    <cellStyle name="Normal 7 4 2 2 3 3 6" xfId="25450" xr:uid="{19931D9B-BC78-4DC3-9C5D-8AB011A869F4}"/>
    <cellStyle name="Normal 7 4 2 2 3 3 7" xfId="14009" xr:uid="{30436FE3-E892-4A3C-9AAF-5127EB420200}"/>
    <cellStyle name="Normal 7 4 2 2 3 4" xfId="3426" xr:uid="{00000000-0005-0000-0000-00002C080000}"/>
    <cellStyle name="Normal 7 4 2 2 3 4 2" xfId="6481" xr:uid="{0145A01A-8C0D-4942-9FE8-22F0171AF744}"/>
    <cellStyle name="Normal 7 4 2 2 3 4 2 2" xfId="27844" xr:uid="{3410E0E1-AE14-45A2-889A-52221ACFC69D}"/>
    <cellStyle name="Normal 7 4 2 2 3 4 2 3" xfId="16052" xr:uid="{A52495A6-5AA9-4E9E-BDF0-EFF8276F89F3}"/>
    <cellStyle name="Normal 7 4 2 2 3 4 3" xfId="8505" xr:uid="{56280F35-4E24-439D-840E-B4707D391AB0}"/>
    <cellStyle name="Normal 7 4 2 2 3 4 3 2" xfId="18885" xr:uid="{7D4D6F9E-9B54-49DA-A1EA-598AAF4A23C1}"/>
    <cellStyle name="Normal 7 4 2 2 3 4 4" xfId="11338" xr:uid="{D82DF37B-D578-41D8-8329-6A00A5FAE09B}"/>
    <cellStyle name="Normal 7 4 2 2 3 4 4 2" xfId="21718" xr:uid="{0C655F18-F268-41BB-B435-AE9C8265B927}"/>
    <cellStyle name="Normal 7 4 2 2 3 4 5" xfId="24067" xr:uid="{6F5EA0A9-2A0F-402E-AC19-145AD149419F}"/>
    <cellStyle name="Normal 7 4 2 2 3 4 6" xfId="14007" xr:uid="{7C98B0AC-F8F6-48AF-8D84-5BC1B3825922}"/>
    <cellStyle name="Normal 7 4 2 2 3 5" xfId="2603" xr:uid="{00000000-0005-0000-0000-00002D080000}"/>
    <cellStyle name="Normal 7 4 2 2 3 5 2" xfId="5868" xr:uid="{9B980913-7909-488A-A96A-307B69F95091}"/>
    <cellStyle name="Normal 7 4 2 2 3 5 2 2" xfId="26064" xr:uid="{F8FEBCFA-722C-4CE6-B57A-9C376528233E}"/>
    <cellStyle name="Normal 7 4 2 2 3 5 2 3" xfId="15275" xr:uid="{7959C7C0-617C-4C49-847E-D4CE00F20B44}"/>
    <cellStyle name="Normal 7 4 2 2 3 5 3" xfId="7728" xr:uid="{AA5525FD-ABD2-4936-B2C9-A3EA766D674A}"/>
    <cellStyle name="Normal 7 4 2 2 3 5 3 2" xfId="18108" xr:uid="{20327EAC-25A8-4D66-99C1-C5B6B9320D74}"/>
    <cellStyle name="Normal 7 4 2 2 3 5 4" xfId="10561" xr:uid="{FBAAF576-CC6E-4A56-BE24-05C54B2B0106}"/>
    <cellStyle name="Normal 7 4 2 2 3 5 4 2" xfId="20941" xr:uid="{F781C4F9-E94B-4941-95EA-98CAAB8B43DF}"/>
    <cellStyle name="Normal 7 4 2 2 3 5 5" xfId="24933" xr:uid="{37FFB7F8-A60D-44E6-9594-5221A65F1DD6}"/>
    <cellStyle name="Normal 7 4 2 2 3 5 6" xfId="12991" xr:uid="{1B9030B5-E6E5-487A-B343-DEDBFDAA41E5}"/>
    <cellStyle name="Normal 7 4 2 2 3 6" xfId="2393" xr:uid="{00000000-0005-0000-0000-000028080000}"/>
    <cellStyle name="Normal 7 4 2 2 3 6 2" xfId="7520" xr:uid="{5DE4D045-B16F-40E7-A2C9-09EAD26E002E}"/>
    <cellStyle name="Normal 7 4 2 2 3 6 2 2" xfId="17900" xr:uid="{8E32F77A-B3A8-4D1C-A761-C9EC20219E4A}"/>
    <cellStyle name="Normal 7 4 2 2 3 6 3" xfId="10353" xr:uid="{B4AA0635-3228-4837-852E-7E65F4CD2EE9}"/>
    <cellStyle name="Normal 7 4 2 2 3 6 3 2" xfId="20733" xr:uid="{3C551813-CA7E-44BF-AA87-3BEE9180A3FA}"/>
    <cellStyle name="Normal 7 4 2 2 3 6 4" xfId="25117" xr:uid="{F9AA9969-2FC7-478B-A171-64D56D51EFB0}"/>
    <cellStyle name="Normal 7 4 2 2 3 6 5" xfId="15067" xr:uid="{E6CD36DB-B9D7-430B-A8D6-9ED3605181F6}"/>
    <cellStyle name="Normal 7 4 2 2 3 7" xfId="4097" xr:uid="{84B31C01-A54F-4449-BFB1-7622A40FD18D}"/>
    <cellStyle name="Normal 7 4 2 2 3 7 2" xfId="8871" xr:uid="{B5A4DAD8-1C92-4A7D-9E26-C3C3B3CEA1D9}"/>
    <cellStyle name="Normal 7 4 2 2 3 7 2 2" xfId="19251" xr:uid="{A5C368C7-1931-4781-84D1-53CC9C081BF4}"/>
    <cellStyle name="Normal 7 4 2 2 3 7 3" xfId="11704" xr:uid="{E8EE0E5B-E995-465C-ACFE-0CD6E5F87805}"/>
    <cellStyle name="Normal 7 4 2 2 3 7 3 2" xfId="22084" xr:uid="{82B95611-9FE1-4F48-AC51-E361B86E0326}"/>
    <cellStyle name="Normal 7 4 2 2 3 7 4" xfId="16418" xr:uid="{8FC2B307-1BAE-4FFC-B76C-D8E2F45EAFFA}"/>
    <cellStyle name="Normal 7 4 2 2 3 8" xfId="5413" xr:uid="{81B71814-46F5-410E-98DE-E01ABE410EC1}"/>
    <cellStyle name="Normal 7 4 2 2 3 8 2" xfId="14710" xr:uid="{0E5E79B4-AABA-40D1-93D0-96EC3DF21040}"/>
    <cellStyle name="Normal 7 4 2 2 3 9" xfId="7163" xr:uid="{8E7A57FE-91E2-4C45-90E3-D3EA47C763DD}"/>
    <cellStyle name="Normal 7 4 2 2 3 9 2" xfId="17543" xr:uid="{6315F027-416A-4259-8AB1-F01E008A2841}"/>
    <cellStyle name="Normal 7 4 2 2 4" xfId="1397" xr:uid="{00000000-0005-0000-0000-00004C070000}"/>
    <cellStyle name="Normal 7 4 2 2 4 2" xfId="3429" xr:uid="{00000000-0005-0000-0000-00002F080000}"/>
    <cellStyle name="Normal 7 4 2 2 4 2 2" xfId="6484" xr:uid="{DE854B9F-C7C3-4C98-AB57-A65A52D2292B}"/>
    <cellStyle name="Normal 7 4 2 2 4 2 2 2" xfId="26211" xr:uid="{DBFCD840-845A-4E84-9B73-86D0152B4E16}"/>
    <cellStyle name="Normal 7 4 2 2 4 2 2 3" xfId="16055" xr:uid="{A03A2A70-9C9C-4120-A79C-63172CE1B671}"/>
    <cellStyle name="Normal 7 4 2 2 4 2 3" xfId="8508" xr:uid="{C3E4B5E2-5EC1-48B1-87D3-4CD766EE9313}"/>
    <cellStyle name="Normal 7 4 2 2 4 2 3 2" xfId="18888" xr:uid="{7113B987-0C1C-4905-91A9-0380A806233F}"/>
    <cellStyle name="Normal 7 4 2 2 4 2 4" xfId="11341" xr:uid="{E324CF82-4DF2-4155-96CE-89F1E366D390}"/>
    <cellStyle name="Normal 7 4 2 2 4 2 4 2" xfId="21721" xr:uid="{2363E80A-D10F-4807-8ED4-1C6C39B1E359}"/>
    <cellStyle name="Normal 7 4 2 2 4 2 5" xfId="25582" xr:uid="{E1E348D3-57BD-4DD6-9AB5-EB901E0FAB6C}"/>
    <cellStyle name="Normal 7 4 2 2 4 2 6" xfId="14010" xr:uid="{0DA4CF78-0F83-4406-A67A-CF9DE8F73E01}"/>
    <cellStyle name="Normal 7 4 2 2 4 3" xfId="2819" xr:uid="{00000000-0005-0000-0000-000030080000}"/>
    <cellStyle name="Normal 7 4 2 2 4 3 2" xfId="6035" xr:uid="{24275F97-422E-4BB1-91DF-37D0F599D8FB}"/>
    <cellStyle name="Normal 7 4 2 2 4 3 2 2" xfId="27539" xr:uid="{F6968377-A792-4BAA-8DEF-25671046BD29}"/>
    <cellStyle name="Normal 7 4 2 2 4 3 2 3" xfId="15489" xr:uid="{06849532-8AD2-4245-B3BA-0A39C89CAE1C}"/>
    <cellStyle name="Normal 7 4 2 2 4 3 3" xfId="7942" xr:uid="{15C81E93-7640-4B2D-9DE8-A36ECEE0310C}"/>
    <cellStyle name="Normal 7 4 2 2 4 3 3 2" xfId="18322" xr:uid="{99A9ACD3-9FDE-4DAB-8425-0B5051A27DBE}"/>
    <cellStyle name="Normal 7 4 2 2 4 3 4" xfId="10775" xr:uid="{4A543769-6BA3-41B0-B877-B40BFFE14845}"/>
    <cellStyle name="Normal 7 4 2 2 4 3 4 2" xfId="21155" xr:uid="{DD5E8543-D42A-4F51-AA02-9BA778198B7C}"/>
    <cellStyle name="Normal 7 4 2 2 4 3 5" xfId="25023" xr:uid="{27C6B879-2A9B-4C8D-BA52-667BE9BBFD24}"/>
    <cellStyle name="Normal 7 4 2 2 4 3 6" xfId="13290" xr:uid="{3F1C9EFF-1EE5-468D-98E4-2A027A15C17F}"/>
    <cellStyle name="Normal 7 4 2 2 4 4" xfId="4213" xr:uid="{AF788927-74F5-452F-99D4-A4013529F547}"/>
    <cellStyle name="Normal 7 4 2 2 4 4 2" xfId="8985" xr:uid="{B0EBA951-AD08-4382-8B05-A2DD518631AB}"/>
    <cellStyle name="Normal 7 4 2 2 4 4 2 2" xfId="19365" xr:uid="{D7301CE1-D93C-4CD9-A072-15625D17B8F2}"/>
    <cellStyle name="Normal 7 4 2 2 4 4 3" xfId="11818" xr:uid="{D12483FF-D19F-4649-82D2-9B54E11F3A5E}"/>
    <cellStyle name="Normal 7 4 2 2 4 4 3 2" xfId="22198" xr:uid="{2C2FABCD-4C85-4A66-B964-3063584DC531}"/>
    <cellStyle name="Normal 7 4 2 2 4 4 4" xfId="23218" xr:uid="{FFDB1CA5-507F-4DAB-A0B9-501CABACAD1B}"/>
    <cellStyle name="Normal 7 4 2 2 4 4 5" xfId="16532" xr:uid="{BB82FAA5-5C46-4744-8BAC-0FF1BD15A412}"/>
    <cellStyle name="Normal 7 4 2 2 4 5" xfId="5414" xr:uid="{A32B5EEA-BC34-40B9-95D1-4302E6D87236}"/>
    <cellStyle name="Normal 7 4 2 2 4 5 2" xfId="14711" xr:uid="{9F8BB946-6348-4420-9392-37B627CEE59A}"/>
    <cellStyle name="Normal 7 4 2 2 4 6" xfId="7164" xr:uid="{DAEC77F3-1C8C-4B74-98CD-5F3CF2656F7A}"/>
    <cellStyle name="Normal 7 4 2 2 4 6 2" xfId="17544" xr:uid="{C5F6AB9A-C603-467E-A82C-1D4F7268A796}"/>
    <cellStyle name="Normal 7 4 2 2 4 7" xfId="9997" xr:uid="{7B4F8D55-E74C-4B87-85DF-E6E0103E8E29}"/>
    <cellStyle name="Normal 7 4 2 2 4 7 2" xfId="20377" xr:uid="{80880717-1857-4E6D-AAA6-489A85F61717}"/>
    <cellStyle name="Normal 7 4 2 2 4 8" xfId="22730" xr:uid="{467A0ED2-EC90-473C-98DC-8255A53B9A0D}"/>
    <cellStyle name="Normal 7 4 2 2 4 9" xfId="12785" xr:uid="{B8EB3723-98B9-4927-8220-58823A7A3EA0}"/>
    <cellStyle name="Normal 7 4 2 2 5" xfId="3430" xr:uid="{00000000-0005-0000-0000-000031080000}"/>
    <cellStyle name="Normal 7 4 2 2 5 2" xfId="4574" xr:uid="{78168C4A-73C4-480C-89BC-17406287FD18}"/>
    <cellStyle name="Normal 7 4 2 2 5 2 2" xfId="9346" xr:uid="{9A97ED38-B380-4A83-8B19-F1B614E449DD}"/>
    <cellStyle name="Normal 7 4 2 2 5 2 2 2" xfId="29318" xr:uid="{5003FBDD-1731-48B2-8AD5-7F21002AA236}"/>
    <cellStyle name="Normal 7 4 2 2 5 2 2 3" xfId="19726" xr:uid="{3BD19DB3-E67B-4479-98D3-B893BEFF38DC}"/>
    <cellStyle name="Normal 7 4 2 2 5 2 3" xfId="12179" xr:uid="{43C039E7-7DFE-49E4-AE7F-5826F816AEB2}"/>
    <cellStyle name="Normal 7 4 2 2 5 2 3 2" xfId="22559" xr:uid="{096BA791-6996-4584-84AA-D9CBE0015F90}"/>
    <cellStyle name="Normal 7 4 2 2 5 2 4" xfId="24723" xr:uid="{DD6C1391-E73C-4931-8157-1A3511B235BB}"/>
    <cellStyle name="Normal 7 4 2 2 5 2 5" xfId="16893" xr:uid="{D3DA5277-97A8-4766-BC4F-4591FF1ACF9D}"/>
    <cellStyle name="Normal 7 4 2 2 5 3" xfId="6485" xr:uid="{D2CECFD3-E3E1-45D4-B8D5-C698C07FAC0C}"/>
    <cellStyle name="Normal 7 4 2 2 5 3 2" xfId="27892" xr:uid="{8B952244-3AE7-4AC9-B92D-1F402A016B3F}"/>
    <cellStyle name="Normal 7 4 2 2 5 3 3" xfId="16056" xr:uid="{84468F57-E048-4D2F-9D4D-9B0384BCA31B}"/>
    <cellStyle name="Normal 7 4 2 2 5 4" xfId="8509" xr:uid="{1050905F-D263-49CF-BF7D-503786B0BF0B}"/>
    <cellStyle name="Normal 7 4 2 2 5 4 2" xfId="18889" xr:uid="{AC6EDFB1-A6BB-42AB-B4C0-8FBAC5FED5F5}"/>
    <cellStyle name="Normal 7 4 2 2 5 5" xfId="11342" xr:uid="{91EA5473-DB12-4F7C-8707-EE41C8752789}"/>
    <cellStyle name="Normal 7 4 2 2 5 5 2" xfId="21722" xr:uid="{C27FBEAE-9812-4C1F-BCEB-9EB6BFBFF436}"/>
    <cellStyle name="Normal 7 4 2 2 5 6" xfId="24658" xr:uid="{55DEF902-AC61-48A3-9936-6030E825129F}"/>
    <cellStyle name="Normal 7 4 2 2 5 7" xfId="14011" xr:uid="{4A793EBF-9B30-41E3-90F2-E8F159926CFF}"/>
    <cellStyle name="Normal 7 4 2 2 6" xfId="2986" xr:uid="{00000000-0005-0000-0000-000032080000}"/>
    <cellStyle name="Normal 7 4 2 2 6 2" xfId="6136" xr:uid="{885CA862-FE87-40D5-ADAC-98BB7D68F214}"/>
    <cellStyle name="Normal 7 4 2 2 6 2 2" xfId="27497" xr:uid="{49ACB948-396A-49AA-A870-7044B3EA911B}"/>
    <cellStyle name="Normal 7 4 2 2 6 2 3" xfId="15614" xr:uid="{D202C4EE-4D65-4753-BFC1-FBE788747F3B}"/>
    <cellStyle name="Normal 7 4 2 2 6 3" xfId="8067" xr:uid="{0833C992-0921-49C4-A389-00BC17432EBA}"/>
    <cellStyle name="Normal 7 4 2 2 6 3 2" xfId="18447" xr:uid="{9F9D0E9F-93E3-45FC-A672-4611CF490A61}"/>
    <cellStyle name="Normal 7 4 2 2 6 4" xfId="10900" xr:uid="{8C3220A2-8012-4D07-8A6D-9380A4412557}"/>
    <cellStyle name="Normal 7 4 2 2 6 4 2" xfId="21280" xr:uid="{AFC20936-6F30-4750-9EFA-29108B1E674E}"/>
    <cellStyle name="Normal 7 4 2 2 6 5" xfId="23468" xr:uid="{B5523BE2-1C84-426B-9C30-1F58411441F7}"/>
    <cellStyle name="Normal 7 4 2 2 6 6" xfId="13483" xr:uid="{0CE8DA17-6CAF-48C4-B2FB-797ADB368D48}"/>
    <cellStyle name="Normal 7 4 2 2 7" xfId="2500" xr:uid="{00000000-0005-0000-0000-000033080000}"/>
    <cellStyle name="Normal 7 4 2 2 7 2" xfId="5781" xr:uid="{46C9377F-DD9E-44D5-8F35-C6BE65A25261}"/>
    <cellStyle name="Normal 7 4 2 2 7 2 2" xfId="25869" xr:uid="{72470397-EAC5-47B9-B3E6-E56D2566D9C7}"/>
    <cellStyle name="Normal 7 4 2 2 7 2 3" xfId="15172" xr:uid="{FCED73FE-439C-4FA6-9E9D-25114E9837FD}"/>
    <cellStyle name="Normal 7 4 2 2 7 3" xfId="7625" xr:uid="{E1DFBAD9-539B-4F59-92DF-03573E5E2357}"/>
    <cellStyle name="Normal 7 4 2 2 7 3 2" xfId="18005" xr:uid="{F14037E4-6CBB-464A-B082-F6994BEBFE73}"/>
    <cellStyle name="Normal 7 4 2 2 7 4" xfId="10458" xr:uid="{5C931ABC-546B-4A56-8B6E-95BF9B3E6AFE}"/>
    <cellStyle name="Normal 7 4 2 2 7 4 2" xfId="20838" xr:uid="{BC1A531E-9CA5-48AA-9694-781BE8B092DC}"/>
    <cellStyle name="Normal 7 4 2 2 7 5" xfId="22859" xr:uid="{15607B7D-18B4-4FBC-85CD-EB9D6D36980A}"/>
    <cellStyle name="Normal 7 4 2 2 7 6" xfId="12888" xr:uid="{367BFB58-CAD3-4BEE-B092-49B682FDD40F}"/>
    <cellStyle name="Normal 7 4 2 2 8" xfId="2194" xr:uid="{00000000-0005-0000-0000-00001C080000}"/>
    <cellStyle name="Normal 7 4 2 2 8 2" xfId="7321" xr:uid="{64345797-C159-489C-B9AB-E90EFDDCC77B}"/>
    <cellStyle name="Normal 7 4 2 2 8 2 2" xfId="17701" xr:uid="{83898018-8C4E-49CD-AB1F-68F2D2107E22}"/>
    <cellStyle name="Normal 7 4 2 2 8 3" xfId="10154" xr:uid="{AEE4DB54-113D-496D-A6BA-21276E3D7174}"/>
    <cellStyle name="Normal 7 4 2 2 8 3 2" xfId="20534" xr:uid="{E20F4350-BDB8-4826-B5DD-03E6AAC176D1}"/>
    <cellStyle name="Normal 7 4 2 2 8 4" xfId="24476" xr:uid="{6748E8E5-C49F-4643-B884-0DF9EA494750}"/>
    <cellStyle name="Normal 7 4 2 2 8 5" xfId="14868" xr:uid="{2F78EB13-F436-4C1B-AB68-EA67F7FD673A}"/>
    <cellStyle name="Normal 7 4 2 2 9" xfId="4061" xr:uid="{B46ABEFD-6A47-473A-8BDD-11556DF654C9}"/>
    <cellStyle name="Normal 7 4 2 2 9 2" xfId="8841" xr:uid="{6A88DBD8-B30B-495C-9794-291636DE9245}"/>
    <cellStyle name="Normal 7 4 2 2 9 2 2" xfId="19221" xr:uid="{56DD4781-EC25-48C9-8956-143684A094E4}"/>
    <cellStyle name="Normal 7 4 2 2 9 3" xfId="11674" xr:uid="{96E2148F-38BA-4368-9C18-4583791661D9}"/>
    <cellStyle name="Normal 7 4 2 2 9 3 2" xfId="22054" xr:uid="{56527C18-0767-4D85-8767-7287DF8BF451}"/>
    <cellStyle name="Normal 7 4 2 2 9 4" xfId="16388" xr:uid="{E56B323C-EBC0-46DD-A85E-3742D3AE952D}"/>
    <cellStyle name="Normal 7 4 2 3" xfId="1398" xr:uid="{00000000-0005-0000-0000-00004D070000}"/>
    <cellStyle name="Normal 7 4 2 3 10" xfId="5415" xr:uid="{8C8B1CD1-B6A5-467A-AF9D-289D82C2FFFB}"/>
    <cellStyle name="Normal 7 4 2 3 10 2" xfId="14712" xr:uid="{21D404C2-C36B-4169-9640-42A10BE97DDF}"/>
    <cellStyle name="Normal 7 4 2 3 11" xfId="7165" xr:uid="{F92BC005-23EB-41B2-B765-2A0FE05AC736}"/>
    <cellStyle name="Normal 7 4 2 3 11 2" xfId="17545" xr:uid="{65E3839C-1678-4AEC-8D8C-51D5A32A56E8}"/>
    <cellStyle name="Normal 7 4 2 3 12" xfId="9998" xr:uid="{0EC2392F-3625-4F96-9DAB-9E858D9CC39D}"/>
    <cellStyle name="Normal 7 4 2 3 12 2" xfId="20378" xr:uid="{5E763089-B5F7-403B-A0B8-4A022F793850}"/>
    <cellStyle name="Normal 7 4 2 3 13" xfId="25306" xr:uid="{EF046668-5702-44D2-A5A8-4FA36487B8F4}"/>
    <cellStyle name="Normal 7 4 2 3 14" xfId="12463" xr:uid="{926B9C07-A69D-46C1-8504-A0DB3191A336}"/>
    <cellStyle name="Normal 7 4 2 3 2" xfId="1399" xr:uid="{00000000-0005-0000-0000-00004E070000}"/>
    <cellStyle name="Normal 7 4 2 3 2 10" xfId="9999" xr:uid="{5588C031-AFDD-4BE2-9229-BC3BD3EBC009}"/>
    <cellStyle name="Normal 7 4 2 3 2 10 2" xfId="20379" xr:uid="{F217E0CF-C98E-4E1A-8A60-62A17BF0C8CD}"/>
    <cellStyle name="Normal 7 4 2 3 2 11" xfId="23984" xr:uid="{01B31655-4E45-48D9-9082-25E466419FA4}"/>
    <cellStyle name="Normal 7 4 2 3 2 12" xfId="12628" xr:uid="{E49CE596-0D0E-40CB-BEE2-1F84B8F33F28}"/>
    <cellStyle name="Normal 7 4 2 3 2 2" xfId="1400" xr:uid="{00000000-0005-0000-0000-00004F070000}"/>
    <cellStyle name="Normal 7 4 2 3 2 2 2" xfId="3432" xr:uid="{00000000-0005-0000-0000-000037080000}"/>
    <cellStyle name="Normal 7 4 2 3 2 2 2 2" xfId="6487" xr:uid="{B5711F0C-69AE-405C-82A4-C50BB7635633}"/>
    <cellStyle name="Normal 7 4 2 3 2 2 2 2 2" xfId="26504" xr:uid="{4F476C45-06B1-4A1C-8FBE-97090F2C0ADB}"/>
    <cellStyle name="Normal 7 4 2 3 2 2 2 2 3" xfId="26717" xr:uid="{A1CC0F1C-2CDE-4CEF-A835-41421DF29779}"/>
    <cellStyle name="Normal 7 4 2 3 2 2 2 2 4" xfId="16058" xr:uid="{1D09D644-9147-4F27-BED0-6864D311252F}"/>
    <cellStyle name="Normal 7 4 2 3 2 2 2 3" xfId="8511" xr:uid="{1C1CC2A1-1791-44D2-9246-28DEAE3821D5}"/>
    <cellStyle name="Normal 7 4 2 3 2 2 2 3 2" xfId="28934" xr:uid="{F1D6C972-A649-4FD9-B89B-CBDEF201CAB7}"/>
    <cellStyle name="Normal 7 4 2 3 2 2 2 3 3" xfId="18891" xr:uid="{5C5434A2-6896-4D07-B9E7-D8D82C5C623A}"/>
    <cellStyle name="Normal 7 4 2 3 2 2 2 4" xfId="11344" xr:uid="{FDAF0EA0-01A3-4844-8556-E87D3F1E5ACD}"/>
    <cellStyle name="Normal 7 4 2 3 2 2 2 4 2" xfId="21724" xr:uid="{9C519726-F498-488E-8980-E268B30F4178}"/>
    <cellStyle name="Normal 7 4 2 3 2 2 2 5" xfId="22685" xr:uid="{87F2C3F5-A3D9-46E5-9054-DB46D45E0E43}"/>
    <cellStyle name="Normal 7 4 2 3 2 2 2 6" xfId="14013" xr:uid="{2443BE42-3CF5-49B0-A3F3-FF7D45A9F30F}"/>
    <cellStyle name="Normal 7 4 2 3 2 2 3" xfId="4363" xr:uid="{94ED94A1-9A2F-43F9-AD2A-2B7E741A6D11}"/>
    <cellStyle name="Normal 7 4 2 3 2 2 3 2" xfId="9135" xr:uid="{9D0221DB-8492-4F03-9F62-C2E33F5D3E44}"/>
    <cellStyle name="Normal 7 4 2 3 2 2 3 2 2" xfId="29178" xr:uid="{73FD9858-82EC-48B7-BFC1-460341C59EFC}"/>
    <cellStyle name="Normal 7 4 2 3 2 2 3 2 3" xfId="19515" xr:uid="{611FEC59-E05B-4872-AAB2-BA060EE4B03C}"/>
    <cellStyle name="Normal 7 4 2 3 2 2 3 3" xfId="11968" xr:uid="{EB953968-C471-4F4C-BB25-E40106971C45}"/>
    <cellStyle name="Normal 7 4 2 3 2 2 3 3 2" xfId="22348" xr:uid="{B6CFFBD0-63E0-4BCC-969D-A7B6D53C40F3}"/>
    <cellStyle name="Normal 7 4 2 3 2 2 3 4" xfId="25022" xr:uid="{4A5EC857-2DC5-43FA-A0AC-A85F6EE6E7D8}"/>
    <cellStyle name="Normal 7 4 2 3 2 2 3 5" xfId="16682" xr:uid="{3B099161-2D2C-429D-96F3-9C20BEF4CDE6}"/>
    <cellStyle name="Normal 7 4 2 3 2 2 4" xfId="5417" xr:uid="{96CF66A8-42E5-4B3B-96C8-8A517147CC2B}"/>
    <cellStyle name="Normal 7 4 2 3 2 2 4 2" xfId="27815" xr:uid="{AD6500D6-0323-4E3D-BFB9-FE86937C92D9}"/>
    <cellStyle name="Normal 7 4 2 3 2 2 4 3" xfId="14714" xr:uid="{E967BE07-A5EB-44DD-80AF-7B7F90E96CE9}"/>
    <cellStyle name="Normal 7 4 2 3 2 2 5" xfId="7167" xr:uid="{4A58DC75-3200-4A55-BF2E-8D02B3B3027A}"/>
    <cellStyle name="Normal 7 4 2 3 2 2 5 2" xfId="17547" xr:uid="{B4DBFDA8-F731-44B4-A5C8-38B1A02EFB99}"/>
    <cellStyle name="Normal 7 4 2 3 2 2 6" xfId="10000" xr:uid="{3BB54544-8FBE-4D44-8549-7B26B4B44331}"/>
    <cellStyle name="Normal 7 4 2 3 2 2 6 2" xfId="20380" xr:uid="{AC76AF71-A62D-486B-A89B-3B19ECAB6D74}"/>
    <cellStyle name="Normal 7 4 2 3 2 2 7" xfId="24751" xr:uid="{7A7D9510-388F-40E2-93BA-E578E4F7EB8A}"/>
    <cellStyle name="Normal 7 4 2 3 2 2 8" xfId="13295" xr:uid="{E20C0592-D624-47A1-8A09-3E08B884C0C3}"/>
    <cellStyle name="Normal 7 4 2 3 2 3" xfId="3433" xr:uid="{00000000-0005-0000-0000-000038080000}"/>
    <cellStyle name="Normal 7 4 2 3 2 3 2" xfId="4575" xr:uid="{2642E171-E0CB-448E-A027-84AFC3E96FF0}"/>
    <cellStyle name="Normal 7 4 2 3 2 3 2 2" xfId="9347" xr:uid="{E3CF8F99-F321-47E5-8144-93F8FFDF976B}"/>
    <cellStyle name="Normal 7 4 2 3 2 3 2 2 2" xfId="29319" xr:uid="{2AFC9CEB-FECE-483F-953A-ABED321E6D20}"/>
    <cellStyle name="Normal 7 4 2 3 2 3 2 2 3" xfId="19727" xr:uid="{9E02E87D-686E-4317-A85D-2D4A33FB2F14}"/>
    <cellStyle name="Normal 7 4 2 3 2 3 2 3" xfId="12180" xr:uid="{EA7BD2D8-D8F8-40C1-9999-4CA79988ED7C}"/>
    <cellStyle name="Normal 7 4 2 3 2 3 2 3 2" xfId="22560" xr:uid="{7AEC5018-3A1E-4DA7-9E36-844371F7337F}"/>
    <cellStyle name="Normal 7 4 2 3 2 3 2 4" xfId="25098" xr:uid="{613729BE-7B7A-48DF-A98A-0324D9CC7896}"/>
    <cellStyle name="Normal 7 4 2 3 2 3 2 5" xfId="16894" xr:uid="{08FDC1C4-6ABA-4A7B-9145-1036EAE26631}"/>
    <cellStyle name="Normal 7 4 2 3 2 3 3" xfId="6488" xr:uid="{A85781ED-52CB-4A90-A96A-E63D87C24D21}"/>
    <cellStyle name="Normal 7 4 2 3 2 3 3 2" xfId="27451" xr:uid="{E8747902-D10F-4291-A934-5E04B75CFAE1}"/>
    <cellStyle name="Normal 7 4 2 3 2 3 3 3" xfId="16059" xr:uid="{4C667BEE-63E7-4B09-92CA-0572ADDEB1EC}"/>
    <cellStyle name="Normal 7 4 2 3 2 3 4" xfId="8512" xr:uid="{DB351BA3-2D9D-48BF-B486-C6C168BBEB17}"/>
    <cellStyle name="Normal 7 4 2 3 2 3 4 2" xfId="18892" xr:uid="{E44ED893-5F25-4E3F-BE3A-67E7D345A5EC}"/>
    <cellStyle name="Normal 7 4 2 3 2 3 5" xfId="11345" xr:uid="{B587B2D2-AFDD-4667-88BF-2211E7ED11D2}"/>
    <cellStyle name="Normal 7 4 2 3 2 3 5 2" xfId="21725" xr:uid="{5A319EE7-CECC-42E9-A6E7-D127ED4CD35D}"/>
    <cellStyle name="Normal 7 4 2 3 2 3 6" xfId="25300" xr:uid="{CF1B8EA8-E6A9-405A-B0B1-88D81E32A375}"/>
    <cellStyle name="Normal 7 4 2 3 2 3 7" xfId="14014" xr:uid="{B01ACE33-B4E8-43F8-BFDB-E16A54A75E6D}"/>
    <cellStyle name="Normal 7 4 2 3 2 4" xfId="3431" xr:uid="{00000000-0005-0000-0000-000039080000}"/>
    <cellStyle name="Normal 7 4 2 3 2 4 2" xfId="6486" xr:uid="{0F5A270F-CC57-4C4F-8E41-A53C6D61C272}"/>
    <cellStyle name="Normal 7 4 2 3 2 4 2 2" xfId="26271" xr:uid="{D6E1A9D1-6A68-4A92-9169-C0FA00208013}"/>
    <cellStyle name="Normal 7 4 2 3 2 4 2 3" xfId="16057" xr:uid="{AC5BD39D-70ED-499C-9F51-3E20DE39736E}"/>
    <cellStyle name="Normal 7 4 2 3 2 4 3" xfId="8510" xr:uid="{B706C03C-E70D-4BCA-9CE0-4834839726DE}"/>
    <cellStyle name="Normal 7 4 2 3 2 4 3 2" xfId="18890" xr:uid="{E048BDE4-74AA-49D5-B59D-D9B122159339}"/>
    <cellStyle name="Normal 7 4 2 3 2 4 4" xfId="11343" xr:uid="{DEDFD41D-4637-49F9-BFC8-CC4D2E008799}"/>
    <cellStyle name="Normal 7 4 2 3 2 4 4 2" xfId="21723" xr:uid="{4DA0E474-79B4-4059-B33A-2081634E2A56}"/>
    <cellStyle name="Normal 7 4 2 3 2 4 5" xfId="23470" xr:uid="{8C0CA739-0F46-4DDD-87A1-47C7895853FE}"/>
    <cellStyle name="Normal 7 4 2 3 2 4 6" xfId="14012" xr:uid="{737988B7-65EB-407D-A127-003ECFEE0F2E}"/>
    <cellStyle name="Normal 7 4 2 3 2 5" xfId="2537" xr:uid="{00000000-0005-0000-0000-00003A080000}"/>
    <cellStyle name="Normal 7 4 2 3 2 5 2" xfId="5811" xr:uid="{1FF86231-FF17-4F99-9AA4-D3098D8340C4}"/>
    <cellStyle name="Normal 7 4 2 3 2 5 2 2" xfId="26909" xr:uid="{1652A80E-0B7D-4869-A929-DC2770F88CCD}"/>
    <cellStyle name="Normal 7 4 2 3 2 5 2 3" xfId="15209" xr:uid="{9E8D374D-BAA5-48ED-BB4D-D94F454DEAB9}"/>
    <cellStyle name="Normal 7 4 2 3 2 5 3" xfId="7662" xr:uid="{E1E3EA2A-6393-4AC6-88C9-53712DCC99DC}"/>
    <cellStyle name="Normal 7 4 2 3 2 5 3 2" xfId="18042" xr:uid="{52BA3E61-3442-48B0-B883-612F079E78EA}"/>
    <cellStyle name="Normal 7 4 2 3 2 5 4" xfId="10495" xr:uid="{2D002C16-09DD-442E-AAE6-5C36392980DF}"/>
    <cellStyle name="Normal 7 4 2 3 2 5 4 2" xfId="20875" xr:uid="{B5904AE0-E809-4B49-A05D-121E783BAB2C}"/>
    <cellStyle name="Normal 7 4 2 3 2 5 5" xfId="23656" xr:uid="{A8F13F01-3955-4204-94B5-CBA77FE6FEF6}"/>
    <cellStyle name="Normal 7 4 2 3 2 5 6" xfId="12925" xr:uid="{F3CD5672-035A-4289-B6D9-3CE91F6189F6}"/>
    <cellStyle name="Normal 7 4 2 3 2 6" xfId="2394" xr:uid="{00000000-0005-0000-0000-000035080000}"/>
    <cellStyle name="Normal 7 4 2 3 2 6 2" xfId="7521" xr:uid="{0F39950D-8652-4161-ABDC-3F642EF46C94}"/>
    <cellStyle name="Normal 7 4 2 3 2 6 2 2" xfId="17901" xr:uid="{213839AF-EC2F-4D5D-9374-405FAC963988}"/>
    <cellStyle name="Normal 7 4 2 3 2 6 3" xfId="10354" xr:uid="{80B4AC85-96A1-4097-92B0-A8BF0291253D}"/>
    <cellStyle name="Normal 7 4 2 3 2 6 3 2" xfId="20734" xr:uid="{D46D3BF5-6AB5-4BC9-813A-92A4BF4D2CCB}"/>
    <cellStyle name="Normal 7 4 2 3 2 6 4" xfId="23910" xr:uid="{962BD4BA-EE7D-4E41-A1DB-0FC519780464}"/>
    <cellStyle name="Normal 7 4 2 3 2 6 5" xfId="15068" xr:uid="{A9A21AE6-B312-4991-9739-5ADFDAE34C66}"/>
    <cellStyle name="Normal 7 4 2 3 2 7" xfId="4098" xr:uid="{C102413C-8FEF-4D40-933E-3702638B6733}"/>
    <cellStyle name="Normal 7 4 2 3 2 7 2" xfId="8872" xr:uid="{EA41D6F8-913E-4966-A34F-2E0387505A15}"/>
    <cellStyle name="Normal 7 4 2 3 2 7 2 2" xfId="19252" xr:uid="{1E98A5DD-80D7-432B-922E-17A65C89C845}"/>
    <cellStyle name="Normal 7 4 2 3 2 7 3" xfId="11705" xr:uid="{7F139A08-1225-4F51-B75A-DD915D734B23}"/>
    <cellStyle name="Normal 7 4 2 3 2 7 3 2" xfId="22085" xr:uid="{FD6D2266-D976-4DC2-ACE7-23BB555E0D56}"/>
    <cellStyle name="Normal 7 4 2 3 2 7 4" xfId="16419" xr:uid="{3E15CA83-7512-407A-9EF5-1D6F5C6CEF29}"/>
    <cellStyle name="Normal 7 4 2 3 2 8" xfId="5416" xr:uid="{DE81DCA1-8885-4BEF-852E-1027D0916375}"/>
    <cellStyle name="Normal 7 4 2 3 2 8 2" xfId="14713" xr:uid="{CFE9DFE0-EF44-4FBE-8B56-133E5B4BEDD9}"/>
    <cellStyle name="Normal 7 4 2 3 2 9" xfId="7166" xr:uid="{1B4BA926-DEEE-4563-AF66-B8E391B5C91A}"/>
    <cellStyle name="Normal 7 4 2 3 2 9 2" xfId="17546" xr:uid="{DF10D89F-BCCA-4387-80B6-AB7E05C0C1C7}"/>
    <cellStyle name="Normal 7 4 2 3 3" xfId="1401" xr:uid="{00000000-0005-0000-0000-000050070000}"/>
    <cellStyle name="Normal 7 4 2 3 3 10" xfId="25004" xr:uid="{74A6D7E1-902E-4E7E-BB83-92D9A50C5297}"/>
    <cellStyle name="Normal 7 4 2 3 3 11" xfId="12786" xr:uid="{DF1EF04B-825C-4097-B6A5-99B5D581394A}"/>
    <cellStyle name="Normal 7 4 2 3 3 2" xfId="2823" xr:uid="{00000000-0005-0000-0000-00003C080000}"/>
    <cellStyle name="Normal 7 4 2 3 3 2 2" xfId="3435" xr:uid="{00000000-0005-0000-0000-00003D080000}"/>
    <cellStyle name="Normal 7 4 2 3 3 2 2 2" xfId="6490" xr:uid="{01988EE1-718A-4D93-8EA9-01FEC39B7208}"/>
    <cellStyle name="Normal 7 4 2 3 3 2 2 2 2" xfId="27743" xr:uid="{DDDDBCEC-506F-4A4E-8ADA-6C2ED5B7708E}"/>
    <cellStyle name="Normal 7 4 2 3 3 2 2 2 3" xfId="16061" xr:uid="{89BA0241-2803-49ED-BE9F-8943AE6E1206}"/>
    <cellStyle name="Normal 7 4 2 3 3 2 2 3" xfId="8514" xr:uid="{57CC34DA-9FBC-43E8-B8D4-EE855EA529F4}"/>
    <cellStyle name="Normal 7 4 2 3 3 2 2 3 2" xfId="18894" xr:uid="{70373274-7FA2-4375-8681-1D2E5ABC0984}"/>
    <cellStyle name="Normal 7 4 2 3 3 2 2 4" xfId="11347" xr:uid="{96B8BDCB-0773-48FE-B053-58ECC4AE6CA5}"/>
    <cellStyle name="Normal 7 4 2 3 3 2 2 4 2" xfId="21727" xr:uid="{3DD57718-6B56-4187-80A9-86ECE7EB5B36}"/>
    <cellStyle name="Normal 7 4 2 3 3 2 2 5" xfId="25257" xr:uid="{2709D340-B516-41A4-B702-79E3836CB00E}"/>
    <cellStyle name="Normal 7 4 2 3 3 2 2 6" xfId="14016" xr:uid="{FC196B02-C99F-4F05-AF34-81F7EDF26714}"/>
    <cellStyle name="Normal 7 4 2 3 3 2 3" xfId="4364" xr:uid="{044F8DE7-ED5B-44A8-8944-6EEABE281F31}"/>
    <cellStyle name="Normal 7 4 2 3 3 2 3 2" xfId="9136" xr:uid="{9EC70713-1A6D-4A67-AF71-358173D64B51}"/>
    <cellStyle name="Normal 7 4 2 3 3 2 3 2 2" xfId="29179" xr:uid="{E676AA79-59EC-4D99-BA27-D7C7A3D23B77}"/>
    <cellStyle name="Normal 7 4 2 3 3 2 3 2 3" xfId="19516" xr:uid="{93731995-B6CE-4607-83F9-73A445DC8241}"/>
    <cellStyle name="Normal 7 4 2 3 3 2 3 3" xfId="11969" xr:uid="{FD7213D9-84F2-45D8-9669-3B61C7E6F6B6}"/>
    <cellStyle name="Normal 7 4 2 3 3 2 3 3 2" xfId="22349" xr:uid="{41AD50BB-7707-40C2-8171-0850E08E0658}"/>
    <cellStyle name="Normal 7 4 2 3 3 2 3 4" xfId="24559" xr:uid="{98B05C9D-ACE6-429A-BFF4-DE3CDFB4569C}"/>
    <cellStyle name="Normal 7 4 2 3 3 2 3 5" xfId="16683" xr:uid="{73E77EB9-E214-455C-8263-A7ED96CD922A}"/>
    <cellStyle name="Normal 7 4 2 3 3 2 4" xfId="6039" xr:uid="{97B9107C-B400-43A1-94BE-40E8FCF146F7}"/>
    <cellStyle name="Normal 7 4 2 3 3 2 4 2" xfId="26454" xr:uid="{8603C08A-6BAE-48DD-AC36-B7AFF09BD670}"/>
    <cellStyle name="Normal 7 4 2 3 3 2 4 3" xfId="15493" xr:uid="{8C9EFA2E-B869-4243-AA5B-9CDAB3C94349}"/>
    <cellStyle name="Normal 7 4 2 3 3 2 5" xfId="7946" xr:uid="{968E5FC0-D0EB-4CA0-95F7-57CF3055E9F1}"/>
    <cellStyle name="Normal 7 4 2 3 3 2 5 2" xfId="18326" xr:uid="{993F9A40-5237-4F93-A0F2-099B4A3B0164}"/>
    <cellStyle name="Normal 7 4 2 3 3 2 6" xfId="10779" xr:uid="{B31B16F7-43DD-48E9-96C0-21C8479A3D7D}"/>
    <cellStyle name="Normal 7 4 2 3 3 2 6 2" xfId="21159" xr:uid="{36FB3E83-4021-4952-B75D-573410442A6A}"/>
    <cellStyle name="Normal 7 4 2 3 3 2 7" xfId="23930" xr:uid="{6B5F3540-BA25-469E-81B0-2DF3A40D8EB9}"/>
    <cellStyle name="Normal 7 4 2 3 3 2 8" xfId="13296" xr:uid="{732B9084-E958-4E44-B824-C9EA722BEF3B}"/>
    <cellStyle name="Normal 7 4 2 3 3 3" xfId="3436" xr:uid="{00000000-0005-0000-0000-00003E080000}"/>
    <cellStyle name="Normal 7 4 2 3 3 3 2" xfId="4576" xr:uid="{1DE9A599-11DA-4A6B-B5D2-21E553D70940}"/>
    <cellStyle name="Normal 7 4 2 3 3 3 2 2" xfId="9348" xr:uid="{49E7BF0F-4AAC-4702-AD80-471A65E7758E}"/>
    <cellStyle name="Normal 7 4 2 3 3 3 2 2 2" xfId="29320" xr:uid="{3B0DCB07-3523-46FB-9843-9AE8184E369C}"/>
    <cellStyle name="Normal 7 4 2 3 3 3 2 2 3" xfId="19728" xr:uid="{AD2E44D6-2FBD-4923-88D1-488B7DA0CCDE}"/>
    <cellStyle name="Normal 7 4 2 3 3 3 2 3" xfId="12181" xr:uid="{35C721A0-2FB9-46B8-A96C-0ACB99ED22D6}"/>
    <cellStyle name="Normal 7 4 2 3 3 3 2 3 2" xfId="22561" xr:uid="{4B4D8D67-3A9A-4762-B45E-9A02DE558232}"/>
    <cellStyle name="Normal 7 4 2 3 3 3 2 4" xfId="25151" xr:uid="{0CB06BCC-FE1E-4396-84B4-96541123C57E}"/>
    <cellStyle name="Normal 7 4 2 3 3 3 2 5" xfId="16895" xr:uid="{5669AC14-9F07-49DE-8DB0-48D0A5DCE652}"/>
    <cellStyle name="Normal 7 4 2 3 3 3 3" xfId="6491" xr:uid="{6E004533-E227-4A58-982A-FC863249EA28}"/>
    <cellStyle name="Normal 7 4 2 3 3 3 3 2" xfId="27090" xr:uid="{C7D07C9F-5701-46BE-A5D6-5D77DCF51F32}"/>
    <cellStyle name="Normal 7 4 2 3 3 3 3 3" xfId="16062" xr:uid="{8BEB9FAD-E7A7-4220-BF00-42F898B98964}"/>
    <cellStyle name="Normal 7 4 2 3 3 3 4" xfId="8515" xr:uid="{FC7C918C-5F82-4FD3-BB2C-2A53357A39F8}"/>
    <cellStyle name="Normal 7 4 2 3 3 3 4 2" xfId="18895" xr:uid="{8CABCAA1-2F74-4979-9477-FD78D1234EE4}"/>
    <cellStyle name="Normal 7 4 2 3 3 3 5" xfId="11348" xr:uid="{925745D4-0F3C-4630-9E3A-01AA31B7C960}"/>
    <cellStyle name="Normal 7 4 2 3 3 3 5 2" xfId="21728" xr:uid="{2F7FDD73-9CF4-4B93-972F-C3131E21665D}"/>
    <cellStyle name="Normal 7 4 2 3 3 3 6" xfId="22707" xr:uid="{F47530FB-C22E-481F-B2EB-AB0C7C194DCE}"/>
    <cellStyle name="Normal 7 4 2 3 3 3 7" xfId="14017" xr:uid="{3F06C1D1-5B71-4E2B-B2C2-FA72A14FBE59}"/>
    <cellStyle name="Normal 7 4 2 3 3 4" xfId="3434" xr:uid="{00000000-0005-0000-0000-00003F080000}"/>
    <cellStyle name="Normal 7 4 2 3 3 4 2" xfId="6489" xr:uid="{FE52D829-CEA9-43C9-9D05-BBE66D0237DF}"/>
    <cellStyle name="Normal 7 4 2 3 3 4 2 2" xfId="27046" xr:uid="{BB9D64A2-FF5A-434D-A24C-5D893C99AFCB}"/>
    <cellStyle name="Normal 7 4 2 3 3 4 2 3" xfId="16060" xr:uid="{5CBC3A4C-9AB1-4197-9072-4BE3E22218D5}"/>
    <cellStyle name="Normal 7 4 2 3 3 4 3" xfId="8513" xr:uid="{95B1BDFE-76EF-48D5-AE18-97DF9EAC4EF1}"/>
    <cellStyle name="Normal 7 4 2 3 3 4 3 2" xfId="18893" xr:uid="{E65410F0-F8B8-44EE-A42E-4231B11984F9}"/>
    <cellStyle name="Normal 7 4 2 3 3 4 4" xfId="11346" xr:uid="{FFCBB6BC-06D1-4F6E-B3AD-2CAE67AF6682}"/>
    <cellStyle name="Normal 7 4 2 3 3 4 4 2" xfId="21726" xr:uid="{6D36AA51-6251-47A6-BEA6-E61346442579}"/>
    <cellStyle name="Normal 7 4 2 3 3 4 5" xfId="23529" xr:uid="{CA63C1D9-529A-4458-A521-F58739AAC9A2}"/>
    <cellStyle name="Normal 7 4 2 3 3 4 6" xfId="14015" xr:uid="{34CE9732-A922-4B0C-813D-1BA3CCDE518D}"/>
    <cellStyle name="Normal 7 4 2 3 3 5" xfId="2639" xr:uid="{00000000-0005-0000-0000-000040080000}"/>
    <cellStyle name="Normal 7 4 2 3 3 5 2" xfId="5901" xr:uid="{06DEE614-DB1E-40C6-98B8-655A5BC840AD}"/>
    <cellStyle name="Normal 7 4 2 3 3 5 2 2" xfId="28084" xr:uid="{E73C0A48-5010-4AF4-BFF8-2779B38CAAE9}"/>
    <cellStyle name="Normal 7 4 2 3 3 5 2 3" xfId="15311" xr:uid="{CD10D29B-1BB9-4033-A72C-20650EA7939B}"/>
    <cellStyle name="Normal 7 4 2 3 3 5 3" xfId="7764" xr:uid="{AAF63A09-5ED6-4AC6-B134-9B9A07206138}"/>
    <cellStyle name="Normal 7 4 2 3 3 5 3 2" xfId="18144" xr:uid="{C28E0031-6504-4AF1-8743-859347CDA388}"/>
    <cellStyle name="Normal 7 4 2 3 3 5 4" xfId="10597" xr:uid="{10CF1869-835D-47E8-8557-5FB1FB45379C}"/>
    <cellStyle name="Normal 7 4 2 3 3 5 4 2" xfId="20977" xr:uid="{02BFD86F-D7FB-4B45-AD29-59895ECBED70}"/>
    <cellStyle name="Normal 7 4 2 3 3 5 5" xfId="24391" xr:uid="{3642CC08-061D-412D-B772-B9BBC8C52747}"/>
    <cellStyle name="Normal 7 4 2 3 3 5 6" xfId="13028" xr:uid="{F2805A81-7243-41C4-92ED-D905A26F3587}"/>
    <cellStyle name="Normal 7 4 2 3 3 6" xfId="4214" xr:uid="{2B11B9DA-3A35-4419-B17F-06112D4DA6AE}"/>
    <cellStyle name="Normal 7 4 2 3 3 6 2" xfId="8986" xr:uid="{55144603-3E18-4EA5-90FC-CC93302FD65D}"/>
    <cellStyle name="Normal 7 4 2 3 3 6 2 2" xfId="19366" xr:uid="{7E7540F5-7CC3-4663-A2BB-5954148FA671}"/>
    <cellStyle name="Normal 7 4 2 3 3 6 3" xfId="11819" xr:uid="{848B8CAE-D016-4566-9EB8-B0DB71A665C1}"/>
    <cellStyle name="Normal 7 4 2 3 3 6 3 2" xfId="22199" xr:uid="{A73647F4-93CF-430B-B492-4A6BD9BE71CC}"/>
    <cellStyle name="Normal 7 4 2 3 3 6 4" xfId="22747" xr:uid="{1023BC0F-D3FA-4D97-B691-C203FC4AE763}"/>
    <cellStyle name="Normal 7 4 2 3 3 6 5" xfId="16533" xr:uid="{45CFAB6B-5A5A-4FBC-A74B-53002E84D396}"/>
    <cellStyle name="Normal 7 4 2 3 3 7" xfId="5418" xr:uid="{35CB26D5-D276-425C-BAEA-79EE79A1F237}"/>
    <cellStyle name="Normal 7 4 2 3 3 7 2" xfId="14715" xr:uid="{33CBB5DD-991C-4EF6-BD53-3DB90CCF121C}"/>
    <cellStyle name="Normal 7 4 2 3 3 8" xfId="7168" xr:uid="{AC6F9BAC-8D75-4682-834E-C6C99FF0AE1D}"/>
    <cellStyle name="Normal 7 4 2 3 3 8 2" xfId="17548" xr:uid="{C320B0C3-2ADA-4F75-B0F5-3D83AFF2FB73}"/>
    <cellStyle name="Normal 7 4 2 3 3 9" xfId="10001" xr:uid="{DE4E08E6-0590-4940-A5A1-118E1F7254D1}"/>
    <cellStyle name="Normal 7 4 2 3 3 9 2" xfId="20381" xr:uid="{EAAF0476-701F-43F9-935E-525B6C9B205C}"/>
    <cellStyle name="Normal 7 4 2 3 4" xfId="1402" xr:uid="{00000000-0005-0000-0000-000051070000}"/>
    <cellStyle name="Normal 7 4 2 3 4 2" xfId="3437" xr:uid="{00000000-0005-0000-0000-000042080000}"/>
    <cellStyle name="Normal 7 4 2 3 4 2 2" xfId="6492" xr:uid="{6B211D80-0DCD-44B2-BE9D-58814ECC93F8}"/>
    <cellStyle name="Normal 7 4 2 3 4 2 2 2" xfId="26408" xr:uid="{105A0BFE-232B-4E6F-9EFD-C683CCCE8D3D}"/>
    <cellStyle name="Normal 7 4 2 3 4 2 2 3" xfId="16063" xr:uid="{0853C75B-EACD-4A0D-B8A4-3BB768EA7535}"/>
    <cellStyle name="Normal 7 4 2 3 4 2 3" xfId="8516" xr:uid="{C5E36588-58E5-4EDA-B035-E11519CAF348}"/>
    <cellStyle name="Normal 7 4 2 3 4 2 3 2" xfId="18896" xr:uid="{4B35EC2E-817E-4379-9348-55F7384F7A7A}"/>
    <cellStyle name="Normal 7 4 2 3 4 2 4" xfId="11349" xr:uid="{D795733E-893B-43A1-9D31-A3FD808972AA}"/>
    <cellStyle name="Normal 7 4 2 3 4 2 4 2" xfId="21729" xr:uid="{2B197E8E-C719-42DD-80FA-C4863AF729E3}"/>
    <cellStyle name="Normal 7 4 2 3 4 2 5" xfId="23233" xr:uid="{B2433BA5-93B2-48C3-8C0E-A022BC6B3F0A}"/>
    <cellStyle name="Normal 7 4 2 3 4 2 6" xfId="14018" xr:uid="{ECBC3F6B-B96E-4288-8DBF-45F6589C947D}"/>
    <cellStyle name="Normal 7 4 2 3 4 3" xfId="4362" xr:uid="{B22B2C28-8B7E-4D9A-BB80-121388E1EADB}"/>
    <cellStyle name="Normal 7 4 2 3 4 3 2" xfId="9134" xr:uid="{5B75D42C-5855-4C09-BEF3-B16F1CBAB7EF}"/>
    <cellStyle name="Normal 7 4 2 3 4 3 2 2" xfId="29177" xr:uid="{D601270E-C94E-4453-8AEC-A0E2E3E7B2DD}"/>
    <cellStyle name="Normal 7 4 2 3 4 3 2 3" xfId="19514" xr:uid="{38CD3105-4B2E-4FDD-A5F6-05B6BDEBF0E9}"/>
    <cellStyle name="Normal 7 4 2 3 4 3 3" xfId="11967" xr:uid="{07E7D6A9-7F3B-4D4E-99DA-E2D69A5D965E}"/>
    <cellStyle name="Normal 7 4 2 3 4 3 3 2" xfId="22347" xr:uid="{A733B062-B38B-4F97-8EB3-53E8DB504F27}"/>
    <cellStyle name="Normal 7 4 2 3 4 3 4" xfId="23167" xr:uid="{8077C8A8-E37E-4916-99C0-B66DCD9059A0}"/>
    <cellStyle name="Normal 7 4 2 3 4 3 5" xfId="16681" xr:uid="{27FA9808-82E3-4143-9A84-50137F7EE0A4}"/>
    <cellStyle name="Normal 7 4 2 3 4 4" xfId="5419" xr:uid="{1CCA2808-F3D0-43BE-BE99-EB7EE5FA592C}"/>
    <cellStyle name="Normal 7 4 2 3 4 4 2" xfId="27407" xr:uid="{546EEC58-C751-4718-B1A5-0437D059B702}"/>
    <cellStyle name="Normal 7 4 2 3 4 4 3" xfId="14716" xr:uid="{3AEDFBEE-A180-493C-B1DF-3CB2C9B06A58}"/>
    <cellStyle name="Normal 7 4 2 3 4 5" xfId="7169" xr:uid="{3AE37D08-FF7A-4EAD-B0AC-1357A731F114}"/>
    <cellStyle name="Normal 7 4 2 3 4 5 2" xfId="17549" xr:uid="{815136FD-09BE-4716-8114-FC0E2378FBE7}"/>
    <cellStyle name="Normal 7 4 2 3 4 6" xfId="10002" xr:uid="{CF8D9611-3354-4D0A-B242-9C205EA5DAED}"/>
    <cellStyle name="Normal 7 4 2 3 4 6 2" xfId="20382" xr:uid="{56A197B3-D2B5-430A-8BDC-862329EFB3C6}"/>
    <cellStyle name="Normal 7 4 2 3 4 7" xfId="25146" xr:uid="{42C3A5EB-114C-451B-90D0-B1C48D26644D}"/>
    <cellStyle name="Normal 7 4 2 3 4 8" xfId="13294" xr:uid="{66E7FE57-C50F-473F-A48E-83E2AAFD69B6}"/>
    <cellStyle name="Normal 7 4 2 3 5" xfId="3438" xr:uid="{00000000-0005-0000-0000-000043080000}"/>
    <cellStyle name="Normal 7 4 2 3 5 2" xfId="4577" xr:uid="{8D41DCDF-9867-4A7F-9391-7F4DE0309B96}"/>
    <cellStyle name="Normal 7 4 2 3 5 2 2" xfId="9349" xr:uid="{394D0FF3-3020-43A5-B7E3-326A51684203}"/>
    <cellStyle name="Normal 7 4 2 3 5 2 2 2" xfId="29321" xr:uid="{8876C79D-FF2C-4A1F-BC0C-11645524FAFF}"/>
    <cellStyle name="Normal 7 4 2 3 5 2 2 3" xfId="19729" xr:uid="{859E6A7D-14EE-45E3-8CA4-EBA984483543}"/>
    <cellStyle name="Normal 7 4 2 3 5 2 3" xfId="12182" xr:uid="{0A929E14-F3C2-4BC2-B93F-36482BBA9C07}"/>
    <cellStyle name="Normal 7 4 2 3 5 2 3 2" xfId="22562" xr:uid="{56FC7E13-67D6-44D1-A502-931184BA5298}"/>
    <cellStyle name="Normal 7 4 2 3 5 2 4" xfId="22797" xr:uid="{DF4B6DC9-CDB8-4A61-977F-D668ECD7A265}"/>
    <cellStyle name="Normal 7 4 2 3 5 2 5" xfId="16896" xr:uid="{5EEF3B0A-42C2-4CCE-B7E6-6FC59218785A}"/>
    <cellStyle name="Normal 7 4 2 3 5 3" xfId="6493" xr:uid="{E64F39CB-9B25-44E1-9DAA-51A89B2615E2}"/>
    <cellStyle name="Normal 7 4 2 3 5 3 2" xfId="26952" xr:uid="{73A7E2FD-9F60-45BE-B5F3-8EFD0A60A280}"/>
    <cellStyle name="Normal 7 4 2 3 5 3 3" xfId="16064" xr:uid="{FD54B8D9-1ACF-4D0A-81FC-B6C623754D97}"/>
    <cellStyle name="Normal 7 4 2 3 5 4" xfId="8517" xr:uid="{F3A3247E-1F8B-4CF6-8C0D-421FDFA5BBAD}"/>
    <cellStyle name="Normal 7 4 2 3 5 4 2" xfId="18897" xr:uid="{BE9CB8BE-3158-4E13-9692-25B98293D676}"/>
    <cellStyle name="Normal 7 4 2 3 5 5" xfId="11350" xr:uid="{9F13FFA7-DB84-4346-BFF7-B01B3F23E21E}"/>
    <cellStyle name="Normal 7 4 2 3 5 5 2" xfId="21730" xr:uid="{3CA28E00-BC65-4934-BF57-8354A2966191}"/>
    <cellStyle name="Normal 7 4 2 3 5 6" xfId="25511" xr:uid="{C46F287D-3C82-4069-AD2C-BEFBDD3A6D7B}"/>
    <cellStyle name="Normal 7 4 2 3 5 7" xfId="14019" xr:uid="{5B6BC0C1-901D-4342-9972-37A67B926C80}"/>
    <cellStyle name="Normal 7 4 2 3 6" xfId="2987" xr:uid="{00000000-0005-0000-0000-000044080000}"/>
    <cellStyle name="Normal 7 4 2 3 6 2" xfId="6137" xr:uid="{01E3796D-D798-48FE-9C0C-E4A00DDA0B07}"/>
    <cellStyle name="Normal 7 4 2 3 6 2 2" xfId="28500" xr:uid="{B49D196C-F27B-4945-A279-8C8D3D7969FE}"/>
    <cellStyle name="Normal 7 4 2 3 6 2 3" xfId="15615" xr:uid="{FFE3F257-7A6B-4386-A5EE-044B6274A04B}"/>
    <cellStyle name="Normal 7 4 2 3 6 3" xfId="8068" xr:uid="{5CDCC030-ED7E-404A-8EB4-4195BA0A9905}"/>
    <cellStyle name="Normal 7 4 2 3 6 3 2" xfId="18448" xr:uid="{6728291F-1EA2-414E-99AC-C1AF79F89D77}"/>
    <cellStyle name="Normal 7 4 2 3 6 4" xfId="10901" xr:uid="{28123847-7C3C-45B0-86FE-4A2C73DDAB30}"/>
    <cellStyle name="Normal 7 4 2 3 6 4 2" xfId="21281" xr:uid="{0B46FCF6-E7D4-4F9A-AFAB-7EC8AAEA7E70}"/>
    <cellStyle name="Normal 7 4 2 3 6 5" xfId="23160" xr:uid="{1AAEDB47-B1A5-420D-B674-153C8B07D0D6}"/>
    <cellStyle name="Normal 7 4 2 3 6 6" xfId="13484" xr:uid="{1ADD431F-70F2-44A6-81E0-DAA66D789110}"/>
    <cellStyle name="Normal 7 4 2 3 7" xfId="2477" xr:uid="{00000000-0005-0000-0000-000045080000}"/>
    <cellStyle name="Normal 7 4 2 3 7 2" xfId="5765" xr:uid="{0F3E1F4B-AB2E-4AE5-8439-F1D7EF399285}"/>
    <cellStyle name="Normal 7 4 2 3 7 2 2" xfId="26815" xr:uid="{75FF0B01-19AC-4C89-8180-56355C6ECBA7}"/>
    <cellStyle name="Normal 7 4 2 3 7 2 3" xfId="15149" xr:uid="{74D3FD33-3603-4E3B-B24D-B6ED820152BA}"/>
    <cellStyle name="Normal 7 4 2 3 7 3" xfId="7602" xr:uid="{0FEB3F89-9078-4CB6-AE8F-29C654BECED4}"/>
    <cellStyle name="Normal 7 4 2 3 7 3 2" xfId="17982" xr:uid="{F9474757-1AD0-4A3D-9E5A-1CE831E8B1EB}"/>
    <cellStyle name="Normal 7 4 2 3 7 4" xfId="10435" xr:uid="{278F2BDF-7C69-42C3-8BB8-878886F0C70A}"/>
    <cellStyle name="Normal 7 4 2 3 7 4 2" xfId="20815" xr:uid="{645EA7CB-4B75-499B-A8FD-2B0785300611}"/>
    <cellStyle name="Normal 7 4 2 3 7 5" xfId="24652" xr:uid="{14B94698-E5C2-4A3C-8A3D-2190C517C682}"/>
    <cellStyle name="Normal 7 4 2 3 7 6" xfId="12865" xr:uid="{0395CA8B-9539-4DD3-94A5-4F953090C76C}"/>
    <cellStyle name="Normal 7 4 2 3 8" xfId="2231" xr:uid="{00000000-0005-0000-0000-000034080000}"/>
    <cellStyle name="Normal 7 4 2 3 8 2" xfId="7358" xr:uid="{ABAE7B4A-5509-467D-9412-919A82B4558E}"/>
    <cellStyle name="Normal 7 4 2 3 8 2 2" xfId="17738" xr:uid="{9D2221FC-A8E9-49F3-BB92-D516393964F2}"/>
    <cellStyle name="Normal 7 4 2 3 8 3" xfId="10191" xr:uid="{042DD87E-6450-4539-81F7-DD2736D6138A}"/>
    <cellStyle name="Normal 7 4 2 3 8 3 2" xfId="20571" xr:uid="{3074D180-A790-43CA-8AF6-F0EB8702F7F8}"/>
    <cellStyle name="Normal 7 4 2 3 8 4" xfId="24952" xr:uid="{61479AF8-0B85-4185-A702-0CA42A33AD86}"/>
    <cellStyle name="Normal 7 4 2 3 8 5" xfId="14905" xr:uid="{91989871-B108-4928-9C4D-6CEAB55A48F6}"/>
    <cellStyle name="Normal 7 4 2 3 9" xfId="4062" xr:uid="{FFCED617-206A-483C-934D-7BCD0DED1567}"/>
    <cellStyle name="Normal 7 4 2 3 9 2" xfId="8842" xr:uid="{559A6206-591B-46D5-A69A-CA6C5CB41531}"/>
    <cellStyle name="Normal 7 4 2 3 9 2 2" xfId="19222" xr:uid="{E5B720D8-CE51-4AD5-8877-519B75180EE1}"/>
    <cellStyle name="Normal 7 4 2 3 9 3" xfId="11675" xr:uid="{A2219D8D-D89A-47FF-8831-7EA7854031E1}"/>
    <cellStyle name="Normal 7 4 2 3 9 3 2" xfId="22055" xr:uid="{93530434-315F-4A5C-80CC-1E41AE188AAE}"/>
    <cellStyle name="Normal 7 4 2 3 9 4" xfId="16389" xr:uid="{14217679-016B-4408-8BFC-3F2123797ADE}"/>
    <cellStyle name="Normal 7 4 2 4" xfId="1403" xr:uid="{00000000-0005-0000-0000-000052070000}"/>
    <cellStyle name="Normal 7 4 2 4 10" xfId="7170" xr:uid="{B931BC08-D4DA-4743-8933-B44C8A7C2202}"/>
    <cellStyle name="Normal 7 4 2 4 10 2" xfId="17550" xr:uid="{D2F57CD4-372B-451D-ABEE-23E915F629F6}"/>
    <cellStyle name="Normal 7 4 2 4 11" xfId="10003" xr:uid="{02A2C318-68A2-4898-A3B9-5149781E387B}"/>
    <cellStyle name="Normal 7 4 2 4 11 2" xfId="20383" xr:uid="{FE7ADACE-F28A-4BE5-9CA1-2A9B4122D6E0}"/>
    <cellStyle name="Normal 7 4 2 4 12" xfId="25145" xr:uid="{810F2310-A9E5-4F5B-AF0B-88D7042AB924}"/>
    <cellStyle name="Normal 7 4 2 4 13" xfId="12443" xr:uid="{17E98E0C-4EAB-4941-B071-E713A1D6DFFE}"/>
    <cellStyle name="Normal 7 4 2 4 2" xfId="1404" xr:uid="{00000000-0005-0000-0000-000053070000}"/>
    <cellStyle name="Normal 7 4 2 4 2 10" xfId="10004" xr:uid="{1645BABD-3E68-4A2C-9FE0-C3BD3BDE9EE2}"/>
    <cellStyle name="Normal 7 4 2 4 2 10 2" xfId="20384" xr:uid="{2E2ABC91-4A6F-4231-B91E-F2E4A7D3E3A3}"/>
    <cellStyle name="Normal 7 4 2 4 2 11" xfId="25584" xr:uid="{C2DE54F0-1EB7-42DA-A420-A65F2BAFE32B}"/>
    <cellStyle name="Normal 7 4 2 4 2 12" xfId="12629" xr:uid="{3C5934F1-5D4C-4ED1-8E3F-757D1B63E7DC}"/>
    <cellStyle name="Normal 7 4 2 4 2 2" xfId="1405" xr:uid="{00000000-0005-0000-0000-000054070000}"/>
    <cellStyle name="Normal 7 4 2 4 2 2 2" xfId="3440" xr:uid="{00000000-0005-0000-0000-000049080000}"/>
    <cellStyle name="Normal 7 4 2 4 2 2 2 2" xfId="6495" xr:uid="{E8C9FC17-B5BD-46DE-A7CB-10285394DB4C}"/>
    <cellStyle name="Normal 7 4 2 4 2 2 2 2 2" xfId="28497" xr:uid="{6128ADAE-DDCF-46E9-B274-0FC7BF54E073}"/>
    <cellStyle name="Normal 7 4 2 4 2 2 2 2 3" xfId="26056" xr:uid="{F0A1874E-C620-486D-8060-5D7C6C2C338C}"/>
    <cellStyle name="Normal 7 4 2 4 2 2 2 2 4" xfId="16066" xr:uid="{A132EF9A-BCC6-47CE-9940-19AB1B9EE32D}"/>
    <cellStyle name="Normal 7 4 2 4 2 2 2 3" xfId="8519" xr:uid="{70345AB6-28FA-4A6B-8776-0BA46C129244}"/>
    <cellStyle name="Normal 7 4 2 4 2 2 2 3 2" xfId="28935" xr:uid="{9EFB8EE6-788C-4595-A058-72D87940C73C}"/>
    <cellStyle name="Normal 7 4 2 4 2 2 2 3 3" xfId="18899" xr:uid="{1D88C5AC-56EB-4E83-A35F-070EB8EADD6C}"/>
    <cellStyle name="Normal 7 4 2 4 2 2 2 4" xfId="11352" xr:uid="{AC20873F-D2B4-4F5D-83AD-FF482A6C530B}"/>
    <cellStyle name="Normal 7 4 2 4 2 2 2 4 2" xfId="21732" xr:uid="{3238790B-5B1A-48D6-ABED-E347715489F3}"/>
    <cellStyle name="Normal 7 4 2 4 2 2 2 5" xfId="25262" xr:uid="{10019D3C-0701-4C06-9468-8695FB682D51}"/>
    <cellStyle name="Normal 7 4 2 4 2 2 2 6" xfId="14021" xr:uid="{E7C9B11C-99D1-41A5-80CD-C69707957650}"/>
    <cellStyle name="Normal 7 4 2 4 2 2 3" xfId="4365" xr:uid="{AAAEB657-D454-4295-AD7A-18F093B61451}"/>
    <cellStyle name="Normal 7 4 2 4 2 2 3 2" xfId="9137" xr:uid="{E9C25ECD-8D03-4F99-8FEA-D1B20A035017}"/>
    <cellStyle name="Normal 7 4 2 4 2 2 3 2 2" xfId="29180" xr:uid="{1E2F13CE-BB14-4AE9-9D02-823BA19C5333}"/>
    <cellStyle name="Normal 7 4 2 4 2 2 3 2 3" xfId="19517" xr:uid="{F1227117-9D3D-49C9-9A12-FA2559C8851E}"/>
    <cellStyle name="Normal 7 4 2 4 2 2 3 3" xfId="11970" xr:uid="{8CBFE4FB-0706-4030-9D52-7E0E3C598942}"/>
    <cellStyle name="Normal 7 4 2 4 2 2 3 3 2" xfId="22350" xr:uid="{03A447AF-7168-41C3-8583-196053D85370}"/>
    <cellStyle name="Normal 7 4 2 4 2 2 3 4" xfId="24443" xr:uid="{63BBBCFA-5B6B-4D4F-B11E-66772F893E60}"/>
    <cellStyle name="Normal 7 4 2 4 2 2 3 5" xfId="16684" xr:uid="{EC6CF39E-538C-4150-9DC0-9DC18579863C}"/>
    <cellStyle name="Normal 7 4 2 4 2 2 4" xfId="5422" xr:uid="{A49531EF-9E07-48B3-A00B-F9C45AAB621D}"/>
    <cellStyle name="Normal 7 4 2 4 2 2 4 2" xfId="27871" xr:uid="{0284E31A-A0AE-4136-B002-88D0E48ED855}"/>
    <cellStyle name="Normal 7 4 2 4 2 2 4 3" xfId="14719" xr:uid="{3FBA4BA8-E898-47A2-87CB-B0C816B568B1}"/>
    <cellStyle name="Normal 7 4 2 4 2 2 5" xfId="7172" xr:uid="{B71CDECA-3C7C-4478-B8B8-709B814A9314}"/>
    <cellStyle name="Normal 7 4 2 4 2 2 5 2" xfId="17552" xr:uid="{2CAD84AB-C5E0-42CA-868B-31FD631168BD}"/>
    <cellStyle name="Normal 7 4 2 4 2 2 6" xfId="10005" xr:uid="{95FCDA98-9992-470E-AB8C-B0FB05056341}"/>
    <cellStyle name="Normal 7 4 2 4 2 2 6 2" xfId="20385" xr:uid="{6B8F8F77-21D3-4083-86B9-922B1B8F4454}"/>
    <cellStyle name="Normal 7 4 2 4 2 2 7" xfId="25393" xr:uid="{19780167-0E7D-40DE-8011-0AEF26FE54F6}"/>
    <cellStyle name="Normal 7 4 2 4 2 2 8" xfId="13298" xr:uid="{8ACA14C7-1070-4824-BFA2-14F062EEFC52}"/>
    <cellStyle name="Normal 7 4 2 4 2 3" xfId="3441" xr:uid="{00000000-0005-0000-0000-00004A080000}"/>
    <cellStyle name="Normal 7 4 2 4 2 3 2" xfId="4578" xr:uid="{CCB6D9DF-D0CD-410E-A00E-4015EECB64E3}"/>
    <cellStyle name="Normal 7 4 2 4 2 3 2 2" xfId="9350" xr:uid="{DCC4F88B-7732-4D33-AB0A-ACD57DDEFD07}"/>
    <cellStyle name="Normal 7 4 2 4 2 3 2 2 2" xfId="29322" xr:uid="{EAEDB75C-7A44-4BAC-809D-8A82933E7BAA}"/>
    <cellStyle name="Normal 7 4 2 4 2 3 2 2 3" xfId="19730" xr:uid="{C4944783-D8FE-4DB4-9BA3-1E82BC34A028}"/>
    <cellStyle name="Normal 7 4 2 4 2 3 2 3" xfId="12183" xr:uid="{63CFBB8E-16F7-4C1A-AB42-20FA8D1C2393}"/>
    <cellStyle name="Normal 7 4 2 4 2 3 2 3 2" xfId="22563" xr:uid="{DA11D50E-5310-4C95-BB1C-20F4BEC4F76C}"/>
    <cellStyle name="Normal 7 4 2 4 2 3 2 4" xfId="24892" xr:uid="{EFEA5569-7CF3-474B-9905-D0D2DC77FBF8}"/>
    <cellStyle name="Normal 7 4 2 4 2 3 2 5" xfId="16897" xr:uid="{0E5F3F5E-2569-480A-BD19-2D210D3EFEF1}"/>
    <cellStyle name="Normal 7 4 2 4 2 3 3" xfId="6496" xr:uid="{FC48F7E8-8C0B-4B98-920B-2B0286FFE23E}"/>
    <cellStyle name="Normal 7 4 2 4 2 3 3 2" xfId="26404" xr:uid="{8B57975D-7B57-431F-AFA0-EBA90D5B2B6C}"/>
    <cellStyle name="Normal 7 4 2 4 2 3 3 3" xfId="16067" xr:uid="{2A7D4FCE-1B9E-4852-AC0F-593CFCD45E82}"/>
    <cellStyle name="Normal 7 4 2 4 2 3 4" xfId="8520" xr:uid="{D1D8E662-D92E-4D4B-94D1-4C0F3D9F39C7}"/>
    <cellStyle name="Normal 7 4 2 4 2 3 4 2" xfId="18900" xr:uid="{176AC416-85F2-4EA1-98E9-D00E0F615140}"/>
    <cellStyle name="Normal 7 4 2 4 2 3 5" xfId="11353" xr:uid="{A3A31C55-FA9D-4957-AC49-F573427A00BD}"/>
    <cellStyle name="Normal 7 4 2 4 2 3 5 2" xfId="21733" xr:uid="{4208DEC8-C6B4-4F37-AE56-6E605E8F1340}"/>
    <cellStyle name="Normal 7 4 2 4 2 3 6" xfId="22903" xr:uid="{E79FD255-219F-431F-B3E1-304FCA6F2C15}"/>
    <cellStyle name="Normal 7 4 2 4 2 3 7" xfId="14022" xr:uid="{66C257AD-4F3F-4013-A144-D476057269C4}"/>
    <cellStyle name="Normal 7 4 2 4 2 4" xfId="3439" xr:uid="{00000000-0005-0000-0000-00004B080000}"/>
    <cellStyle name="Normal 7 4 2 4 2 4 2" xfId="6494" xr:uid="{8BFE9F11-3954-4689-A786-FF2F9CA2A262}"/>
    <cellStyle name="Normal 7 4 2 4 2 4 2 2" xfId="28689" xr:uid="{ABA22034-8D3B-4C73-BE6F-D2077FE629EA}"/>
    <cellStyle name="Normal 7 4 2 4 2 4 2 3" xfId="16065" xr:uid="{2A6EF921-F2BD-45E7-A868-1589E9226A65}"/>
    <cellStyle name="Normal 7 4 2 4 2 4 3" xfId="8518" xr:uid="{DCCF92C3-CC7E-4C8F-AEDD-59D0FF0D089E}"/>
    <cellStyle name="Normal 7 4 2 4 2 4 3 2" xfId="18898" xr:uid="{705A7120-817A-4C9A-BBCD-AACCFACFC8FC}"/>
    <cellStyle name="Normal 7 4 2 4 2 4 4" xfId="11351" xr:uid="{D3544EA9-18B3-4A20-9D02-82043860A9CE}"/>
    <cellStyle name="Normal 7 4 2 4 2 4 4 2" xfId="21731" xr:uid="{62695414-01F9-4B16-BCA5-61906A892137}"/>
    <cellStyle name="Normal 7 4 2 4 2 4 5" xfId="23195" xr:uid="{48CCD019-64F1-476C-B343-2B3A06260B3B}"/>
    <cellStyle name="Normal 7 4 2 4 2 4 6" xfId="14020" xr:uid="{C34C3CA7-8B84-48A6-9B55-231CA1F929A4}"/>
    <cellStyle name="Normal 7 4 2 4 2 5" xfId="2620" xr:uid="{00000000-0005-0000-0000-00004C080000}"/>
    <cellStyle name="Normal 7 4 2 4 2 5 2" xfId="5882" xr:uid="{162F9534-4603-4EE7-BCC8-40DE9EB70162}"/>
    <cellStyle name="Normal 7 4 2 4 2 5 2 2" xfId="28452" xr:uid="{432BB97B-CC7F-4191-B8E3-A032AAD42965}"/>
    <cellStyle name="Normal 7 4 2 4 2 5 2 3" xfId="15292" xr:uid="{DC5DDE3B-36F3-4DB0-B0DA-D7BC83D2CD80}"/>
    <cellStyle name="Normal 7 4 2 4 2 5 3" xfId="7745" xr:uid="{8E2B9F89-271A-4C79-A763-2730A62961D8}"/>
    <cellStyle name="Normal 7 4 2 4 2 5 3 2" xfId="18125" xr:uid="{49C4C12B-032E-451E-A41E-E0B0DC138CE7}"/>
    <cellStyle name="Normal 7 4 2 4 2 5 4" xfId="10578" xr:uid="{A375E6AF-717E-4EF7-89CA-4CEAE9232747}"/>
    <cellStyle name="Normal 7 4 2 4 2 5 4 2" xfId="20958" xr:uid="{E3B04979-6F30-4D1B-8080-ADDFE1C047E3}"/>
    <cellStyle name="Normal 7 4 2 4 2 5 5" xfId="23958" xr:uid="{7B1FEF56-7F74-4BF5-AE76-88645295563C}"/>
    <cellStyle name="Normal 7 4 2 4 2 5 6" xfId="13008" xr:uid="{16D03AE3-FE86-45E0-ADF6-CAA03FDB5F2B}"/>
    <cellStyle name="Normal 7 4 2 4 2 6" xfId="2395" xr:uid="{00000000-0005-0000-0000-000047080000}"/>
    <cellStyle name="Normal 7 4 2 4 2 6 2" xfId="7522" xr:uid="{A76C84AC-D7FA-4E67-9B80-783C24274E18}"/>
    <cellStyle name="Normal 7 4 2 4 2 6 2 2" xfId="17902" xr:uid="{7735C72A-AB3A-44DB-B9CF-A60B23D5E96A}"/>
    <cellStyle name="Normal 7 4 2 4 2 6 3" xfId="10355" xr:uid="{9B054F36-4AFC-4E50-95A8-8DE63B3958E8}"/>
    <cellStyle name="Normal 7 4 2 4 2 6 3 2" xfId="20735" xr:uid="{EB380360-1AFA-4882-9966-DAE9B36363C1}"/>
    <cellStyle name="Normal 7 4 2 4 2 6 4" xfId="25488" xr:uid="{09B3EF65-0309-4500-B88F-8E69AE4097C5}"/>
    <cellStyle name="Normal 7 4 2 4 2 6 5" xfId="15069" xr:uid="{A5C5DB98-FDCA-4207-B138-48665FC4E7B5}"/>
    <cellStyle name="Normal 7 4 2 4 2 7" xfId="4099" xr:uid="{A615A8D1-6A36-46E2-847B-4878C02125FD}"/>
    <cellStyle name="Normal 7 4 2 4 2 7 2" xfId="8873" xr:uid="{4114F29A-80CA-48BA-BC1A-8A2FAF071ABD}"/>
    <cellStyle name="Normal 7 4 2 4 2 7 2 2" xfId="19253" xr:uid="{E86CC324-85D1-497C-90CD-2BE9A961181D}"/>
    <cellStyle name="Normal 7 4 2 4 2 7 3" xfId="11706" xr:uid="{D3D5E542-88E0-4657-9D32-3E8609667CC3}"/>
    <cellStyle name="Normal 7 4 2 4 2 7 3 2" xfId="22086" xr:uid="{49CD2A9E-CFD2-4895-9D5D-91A18746A95B}"/>
    <cellStyle name="Normal 7 4 2 4 2 7 4" xfId="16420" xr:uid="{573C1003-EB8C-41D1-911F-FF5B21F44878}"/>
    <cellStyle name="Normal 7 4 2 4 2 8" xfId="5421" xr:uid="{766CFB2F-622E-4F25-9D22-96633E84BE1A}"/>
    <cellStyle name="Normal 7 4 2 4 2 8 2" xfId="14718" xr:uid="{72593861-B15E-4F5A-B0ED-7813F2715FBA}"/>
    <cellStyle name="Normal 7 4 2 4 2 9" xfId="7171" xr:uid="{48407797-F7AC-41D5-9E6F-81908B182441}"/>
    <cellStyle name="Normal 7 4 2 4 2 9 2" xfId="17551" xr:uid="{2C17603D-9B4C-44AA-A0EF-A8718814D834}"/>
    <cellStyle name="Normal 7 4 2 4 3" xfId="1406" xr:uid="{00000000-0005-0000-0000-000055070000}"/>
    <cellStyle name="Normal 7 4 2 4 3 2" xfId="3442" xr:uid="{00000000-0005-0000-0000-00004E080000}"/>
    <cellStyle name="Normal 7 4 2 4 3 2 2" xfId="6497" xr:uid="{68305674-C797-40C7-BB0C-81EF594659BA}"/>
    <cellStyle name="Normal 7 4 2 4 3 2 2 2" xfId="24524" xr:uid="{3F4DC59D-B533-4571-A31D-7C9B281553C4}"/>
    <cellStyle name="Normal 7 4 2 4 3 2 2 3" xfId="28713" xr:uid="{DB599F82-26D9-4742-872D-E4677E884F2C}"/>
    <cellStyle name="Normal 7 4 2 4 3 2 2 4" xfId="16068" xr:uid="{BB2C2468-C0C3-4BD9-9CD2-9D2AB98CCE65}"/>
    <cellStyle name="Normal 7 4 2 4 3 2 3" xfId="8521" xr:uid="{517069DC-E7A8-4BCE-9CE2-9C298EBA0CEE}"/>
    <cellStyle name="Normal 7 4 2 4 3 2 3 2" xfId="28936" xr:uid="{7F8F8EDB-BB5E-42D6-8D7E-5DD70CC18786}"/>
    <cellStyle name="Normal 7 4 2 4 3 2 3 3" xfId="18901" xr:uid="{A0FA28BF-EE20-4B04-B3E4-3723FE6E22C8}"/>
    <cellStyle name="Normal 7 4 2 4 3 2 4" xfId="11354" xr:uid="{9691508A-27FF-4475-90DA-7B47F2D70909}"/>
    <cellStyle name="Normal 7 4 2 4 3 2 4 2" xfId="21734" xr:uid="{F53DEC85-5C19-4421-875A-2ACB2AA8D5BC}"/>
    <cellStyle name="Normal 7 4 2 4 3 2 5" xfId="23285" xr:uid="{7A6F7BD0-63DA-4862-8C6B-2B31A4FA3DFF}"/>
    <cellStyle name="Normal 7 4 2 4 3 2 6" xfId="14023" xr:uid="{C2486EEF-2D65-4552-A92C-6FF30E073B7A}"/>
    <cellStyle name="Normal 7 4 2 4 3 3" xfId="2824" xr:uid="{00000000-0005-0000-0000-00004F080000}"/>
    <cellStyle name="Normal 7 4 2 4 3 3 2" xfId="6040" xr:uid="{535C257E-5D4B-4198-82C8-E999FA9B3136}"/>
    <cellStyle name="Normal 7 4 2 4 3 3 2 2" xfId="27838" xr:uid="{EEAA24A5-4A7E-4F43-8F1E-8F52A537B74C}"/>
    <cellStyle name="Normal 7 4 2 4 3 3 2 3" xfId="15494" xr:uid="{31FE131C-62EE-44A7-AE47-D7F356754560}"/>
    <cellStyle name="Normal 7 4 2 4 3 3 3" xfId="7947" xr:uid="{25908E5D-77DD-4DF7-A949-876FCE3A4C83}"/>
    <cellStyle name="Normal 7 4 2 4 3 3 3 2" xfId="18327" xr:uid="{FBE47FA9-E084-4D46-83E2-26DD38C83757}"/>
    <cellStyle name="Normal 7 4 2 4 3 3 4" xfId="10780" xr:uid="{4B6532DA-BE75-4F6B-9AA2-05E530E0D4B3}"/>
    <cellStyle name="Normal 7 4 2 4 3 3 4 2" xfId="21160" xr:uid="{56285DC4-1A64-4C00-9D6E-A46781D91D64}"/>
    <cellStyle name="Normal 7 4 2 4 3 3 5" xfId="24119" xr:uid="{F557AC7F-F932-4E72-860B-1C1103051EA8}"/>
    <cellStyle name="Normal 7 4 2 4 3 3 6" xfId="13297" xr:uid="{64ADBB3E-2E50-43E0-BE71-4AF34A909986}"/>
    <cellStyle name="Normal 7 4 2 4 3 4" xfId="4215" xr:uid="{B598CC0D-41CE-4725-B55D-D9DBCBCCE81B}"/>
    <cellStyle name="Normal 7 4 2 4 3 4 2" xfId="8987" xr:uid="{346B4F6C-A1D7-4323-9FA6-6941310BCCD1}"/>
    <cellStyle name="Normal 7 4 2 4 3 4 2 2" xfId="29066" xr:uid="{C2A895EB-C6F8-4540-A260-580F69B5AEC5}"/>
    <cellStyle name="Normal 7 4 2 4 3 4 2 3" xfId="19367" xr:uid="{BBF76C09-54D7-450F-BF03-265396877F8D}"/>
    <cellStyle name="Normal 7 4 2 4 3 4 3" xfId="11820" xr:uid="{8C4A0A73-B6EA-49D5-9784-3724AB2703C1}"/>
    <cellStyle name="Normal 7 4 2 4 3 4 3 2" xfId="22200" xr:uid="{2AD8131C-1897-4EBD-9AA5-6E49E2A2711F}"/>
    <cellStyle name="Normal 7 4 2 4 3 4 4" xfId="23620" xr:uid="{977F998E-7DDA-43D2-B84A-A004A2443B61}"/>
    <cellStyle name="Normal 7 4 2 4 3 4 5" xfId="16534" xr:uid="{271A7751-C7A8-406B-A22A-45FCCD866C81}"/>
    <cellStyle name="Normal 7 4 2 4 3 5" xfId="5423" xr:uid="{2E65E1D4-3052-40C6-97F4-B6E2E11D8BF2}"/>
    <cellStyle name="Normal 7 4 2 4 3 5 2" xfId="26899" xr:uid="{39F65D39-778D-4E1B-9BD9-11AB11530AE8}"/>
    <cellStyle name="Normal 7 4 2 4 3 5 3" xfId="14720" xr:uid="{13A138FE-F583-44C8-B97E-650218C28B20}"/>
    <cellStyle name="Normal 7 4 2 4 3 6" xfId="7173" xr:uid="{DD0F5BE0-A944-4448-8295-DFBE81A71140}"/>
    <cellStyle name="Normal 7 4 2 4 3 6 2" xfId="17553" xr:uid="{D0634BD9-832B-4163-9972-AFC73A0E6B20}"/>
    <cellStyle name="Normal 7 4 2 4 3 7" xfId="10006" xr:uid="{48422E25-51C6-4046-97EA-4E22C49EDD17}"/>
    <cellStyle name="Normal 7 4 2 4 3 7 2" xfId="20386" xr:uid="{07E4FE30-D2E5-4621-B700-B135C9068521}"/>
    <cellStyle name="Normal 7 4 2 4 3 8" xfId="24130" xr:uid="{E6FC3DA2-A9DA-4B50-AEDC-E5D29766288B}"/>
    <cellStyle name="Normal 7 4 2 4 3 9" xfId="12787" xr:uid="{79A18FE0-2809-4472-8A81-356B4E62405A}"/>
    <cellStyle name="Normal 7 4 2 4 4" xfId="1407" xr:uid="{00000000-0005-0000-0000-000056070000}"/>
    <cellStyle name="Normal 7 4 2 4 4 2" xfId="4579" xr:uid="{F90CA143-97AF-4E8C-A770-D8821B1C12F5}"/>
    <cellStyle name="Normal 7 4 2 4 4 2 2" xfId="9351" xr:uid="{BABCC6F4-8932-4669-AB41-90518E651972}"/>
    <cellStyle name="Normal 7 4 2 4 4 2 2 2" xfId="29323" xr:uid="{1EBD480C-034E-4D17-897F-122D7BE25E1E}"/>
    <cellStyle name="Normal 7 4 2 4 4 2 2 3" xfId="19731" xr:uid="{FF145B92-B761-45E1-BF03-852C8B745C26}"/>
    <cellStyle name="Normal 7 4 2 4 4 2 3" xfId="12184" xr:uid="{FED648E9-FD6D-4B93-BB48-62CD3F8DCAFB}"/>
    <cellStyle name="Normal 7 4 2 4 4 2 3 2" xfId="22564" xr:uid="{D20E51FE-F8FB-4FD1-B70E-05289D3A43CA}"/>
    <cellStyle name="Normal 7 4 2 4 4 2 4" xfId="25695" xr:uid="{9AB87D3B-7502-430A-B82A-C209718BD820}"/>
    <cellStyle name="Normal 7 4 2 4 4 2 5" xfId="16898" xr:uid="{4F79C56B-8295-4535-ABB2-FDEADC126866}"/>
    <cellStyle name="Normal 7 4 2 4 4 3" xfId="5424" xr:uid="{31E3EE82-17E0-4E74-B15B-E5E7C1A8B933}"/>
    <cellStyle name="Normal 7 4 2 4 4 3 2" xfId="27830" xr:uid="{52CD2B51-6D16-4B44-A735-68CA6195A7BD}"/>
    <cellStyle name="Normal 7 4 2 4 4 3 3" xfId="14721" xr:uid="{E9A18D3B-352C-4EF1-BB95-6E1004493ECA}"/>
    <cellStyle name="Normal 7 4 2 4 4 4" xfId="7174" xr:uid="{77E0A48D-0C82-457D-A46A-8D58EA2BD4A3}"/>
    <cellStyle name="Normal 7 4 2 4 4 4 2" xfId="17554" xr:uid="{1E1110F7-1978-48EE-828F-4F436298F6E9}"/>
    <cellStyle name="Normal 7 4 2 4 4 5" xfId="10007" xr:uid="{C00F6A0C-D806-4A5B-8F7D-99E94A280068}"/>
    <cellStyle name="Normal 7 4 2 4 4 5 2" xfId="20387" xr:uid="{EDC48D79-EDBD-429E-9410-D9094CED12A4}"/>
    <cellStyle name="Normal 7 4 2 4 4 6" xfId="24543" xr:uid="{D144AA4D-3853-42D9-8FE1-26140F5E28BD}"/>
    <cellStyle name="Normal 7 4 2 4 4 7" xfId="14024" xr:uid="{AD023489-2E07-4B60-88AD-0D2124CB5C57}"/>
    <cellStyle name="Normal 7 4 2 4 5" xfId="2988" xr:uid="{00000000-0005-0000-0000-000051080000}"/>
    <cellStyle name="Normal 7 4 2 4 5 2" xfId="6138" xr:uid="{2AC1C3AE-B22F-4FE2-9930-18FFD3780E91}"/>
    <cellStyle name="Normal 7 4 2 4 5 2 2" xfId="25483" xr:uid="{CD94F832-DE7A-4F26-AB27-1611EFE6DFC3}"/>
    <cellStyle name="Normal 7 4 2 4 5 2 3" xfId="27191" xr:uid="{7D2C6571-E09A-45AD-8461-5841B9B74311}"/>
    <cellStyle name="Normal 7 4 2 4 5 2 4" xfId="15616" xr:uid="{EB12760B-3974-4EDE-A035-DF84B1A41311}"/>
    <cellStyle name="Normal 7 4 2 4 5 3" xfId="8069" xr:uid="{5DD8CBE1-B409-43F9-B9FF-50DF6587B640}"/>
    <cellStyle name="Normal 7 4 2 4 5 3 2" xfId="28765" xr:uid="{370C96D7-FBE7-40F9-8A9B-886DE567E5B3}"/>
    <cellStyle name="Normal 7 4 2 4 5 3 3" xfId="18449" xr:uid="{B1CE3031-322D-4DD1-B80A-9F7C719B033D}"/>
    <cellStyle name="Normal 7 4 2 4 5 4" xfId="10902" xr:uid="{557ACEC6-F1DC-4A79-9810-8D8953082EEC}"/>
    <cellStyle name="Normal 7 4 2 4 5 4 2" xfId="21282" xr:uid="{0CDDFD9B-9EB1-4692-91EB-F5622CF0C425}"/>
    <cellStyle name="Normal 7 4 2 4 5 5" xfId="23513" xr:uid="{7E2BDC90-743A-4CDE-8836-16218CDC2524}"/>
    <cellStyle name="Normal 7 4 2 4 5 6" xfId="13485" xr:uid="{14228182-435A-49B9-BE81-AEA0E4143C69}"/>
    <cellStyle name="Normal 7 4 2 4 6" xfId="2457" xr:uid="{00000000-0005-0000-0000-000052080000}"/>
    <cellStyle name="Normal 7 4 2 4 6 2" xfId="5749" xr:uid="{BEE05D96-D934-44ED-8368-AB5368390DFA}"/>
    <cellStyle name="Normal 7 4 2 4 6 2 2" xfId="28418" xr:uid="{7F8ECA08-AA09-4CC0-8159-86D99A414513}"/>
    <cellStyle name="Normal 7 4 2 4 6 2 3" xfId="15129" xr:uid="{3A483F97-B87C-44B3-95BF-CB39AABC850F}"/>
    <cellStyle name="Normal 7 4 2 4 6 3" xfId="7582" xr:uid="{E5E8A413-96BF-4559-BFF9-177C0427E082}"/>
    <cellStyle name="Normal 7 4 2 4 6 3 2" xfId="17962" xr:uid="{3BCC37CF-BDBE-4A19-A6B5-234712581127}"/>
    <cellStyle name="Normal 7 4 2 4 6 4" xfId="10415" xr:uid="{7679A0CE-6406-44CC-B71F-1858387BF605}"/>
    <cellStyle name="Normal 7 4 2 4 6 4 2" xfId="20795" xr:uid="{2A7A0AD0-A7BB-4844-8D8A-11783CC6F84D}"/>
    <cellStyle name="Normal 7 4 2 4 6 5" xfId="23302" xr:uid="{016C8953-02D4-49D5-9CD7-28D2D1205CB3}"/>
    <cellStyle name="Normal 7 4 2 4 6 6" xfId="12845" xr:uid="{07BC2695-B784-4FD4-BDF9-A31E26E6F7BC}"/>
    <cellStyle name="Normal 7 4 2 4 7" xfId="2211" xr:uid="{00000000-0005-0000-0000-000046080000}"/>
    <cellStyle name="Normal 7 4 2 4 7 2" xfId="7338" xr:uid="{221DA03E-D7F9-4E77-A9C9-24C02853C977}"/>
    <cellStyle name="Normal 7 4 2 4 7 2 2" xfId="17718" xr:uid="{6CED23D0-11C3-4588-9D21-0C8A53415568}"/>
    <cellStyle name="Normal 7 4 2 4 7 3" xfId="10171" xr:uid="{3CA10CEC-1F46-49A4-AD82-2E0A0BFB4AC6}"/>
    <cellStyle name="Normal 7 4 2 4 7 3 2" xfId="20551" xr:uid="{FD603573-4CC7-446F-A03F-75FD3E980E0D}"/>
    <cellStyle name="Normal 7 4 2 4 7 4" xfId="25245" xr:uid="{15C0597D-BDEA-412E-9653-FDE4E25C5976}"/>
    <cellStyle name="Normal 7 4 2 4 7 5" xfId="14885" xr:uid="{9DEC71EC-8AAA-440B-8552-BBF414B6496B}"/>
    <cellStyle name="Normal 7 4 2 4 8" xfId="4063" xr:uid="{4ABD5869-1B00-438E-90E6-141CF70F662E}"/>
    <cellStyle name="Normal 7 4 2 4 8 2" xfId="8843" xr:uid="{A3182066-70FF-4554-9B51-2999B2DAB449}"/>
    <cellStyle name="Normal 7 4 2 4 8 2 2" xfId="19223" xr:uid="{14FDB6FA-BADB-42A2-BFFB-498D668741D8}"/>
    <cellStyle name="Normal 7 4 2 4 8 3" xfId="11676" xr:uid="{67463485-28B8-44FF-A5DB-8F59EC77DC61}"/>
    <cellStyle name="Normal 7 4 2 4 8 3 2" xfId="22056" xr:uid="{06A1252E-4FB3-4E5E-ADE0-E9F9384D9AFB}"/>
    <cellStyle name="Normal 7 4 2 4 8 4" xfId="16390" xr:uid="{812D0A9A-3224-450F-B429-5C40CC67D428}"/>
    <cellStyle name="Normal 7 4 2 4 9" xfId="5420" xr:uid="{EB804556-033E-41D6-BB9C-1704BDD851CC}"/>
    <cellStyle name="Normal 7 4 2 4 9 2" xfId="14717" xr:uid="{80299997-AD89-421B-B216-EC8F8ECF5499}"/>
    <cellStyle name="Normal 7 4 2 5" xfId="1408" xr:uid="{00000000-0005-0000-0000-000057070000}"/>
    <cellStyle name="Normal 7 4 2 5 10" xfId="10008" xr:uid="{4F4B021F-78DD-4C68-8420-3089DCEF5A6A}"/>
    <cellStyle name="Normal 7 4 2 5 10 2" xfId="20388" xr:uid="{CE9593AF-2159-4713-8852-371EC3B4ED27}"/>
    <cellStyle name="Normal 7 4 2 5 11" xfId="23948" xr:uid="{A21590B5-D5FA-4C2C-91F5-25C91CBC03BE}"/>
    <cellStyle name="Normal 7 4 2 5 12" xfId="12630" xr:uid="{9C79C262-5AB5-4E25-869D-83C091DC85CA}"/>
    <cellStyle name="Normal 7 4 2 5 2" xfId="1409" xr:uid="{00000000-0005-0000-0000-000058070000}"/>
    <cellStyle name="Normal 7 4 2 5 2 2" xfId="1410" xr:uid="{00000000-0005-0000-0000-000059070000}"/>
    <cellStyle name="Normal 7 4 2 5 2 2 2" xfId="5427" xr:uid="{DC90032F-A7C8-4259-A04D-01902D52223C}"/>
    <cellStyle name="Normal 7 4 2 5 2 2 2 2" xfId="24038" xr:uid="{CF8A841D-0A25-4FFF-BE10-9094372666BC}"/>
    <cellStyle name="Normal 7 4 2 5 2 2 2 3" xfId="26696" xr:uid="{3DCE1E5B-3503-41E4-BFFB-3FC924283F66}"/>
    <cellStyle name="Normal 7 4 2 5 2 2 2 4" xfId="14724" xr:uid="{2B527BCA-D423-4503-9122-2282CC9B0298}"/>
    <cellStyle name="Normal 7 4 2 5 2 2 3" xfId="7177" xr:uid="{50096904-D60E-493E-BF10-D12065D10048}"/>
    <cellStyle name="Normal 7 4 2 5 2 2 3 2" xfId="27659" xr:uid="{03596C6D-25D5-4684-8349-791B9C74B4EA}"/>
    <cellStyle name="Normal 7 4 2 5 2 2 3 3" xfId="26807" xr:uid="{B6522971-26A5-4705-B878-C0D14A90DE1B}"/>
    <cellStyle name="Normal 7 4 2 5 2 2 3 4" xfId="17557" xr:uid="{8977E768-8809-45AA-96F3-C21DCBF63BFA}"/>
    <cellStyle name="Normal 7 4 2 5 2 2 4" xfId="10010" xr:uid="{48744055-C16C-4E02-A1BC-C76C9D86DA11}"/>
    <cellStyle name="Normal 7 4 2 5 2 2 4 2" xfId="29453" xr:uid="{82CA0832-D893-4A15-A498-C3E504F5CA01}"/>
    <cellStyle name="Normal 7 4 2 5 2 2 4 3" xfId="20390" xr:uid="{35289887-E0A1-4325-95F5-3F4E4148E3BE}"/>
    <cellStyle name="Normal 7 4 2 5 2 2 5" xfId="24367" xr:uid="{5F8623EE-AFD1-4BEE-9EFD-0D1372A39FE6}"/>
    <cellStyle name="Normal 7 4 2 5 2 2 6" xfId="14025" xr:uid="{239B6095-F271-4FC3-8047-C5C6F98D064A}"/>
    <cellStyle name="Normal 7 4 2 5 2 3" xfId="2825" xr:uid="{00000000-0005-0000-0000-000056080000}"/>
    <cellStyle name="Normal 7 4 2 5 2 3 2" xfId="6041" xr:uid="{3B687E05-5AF1-476B-96EF-1D8891D56292}"/>
    <cellStyle name="Normal 7 4 2 5 2 3 2 2" xfId="26995" xr:uid="{F174BAD1-E068-460A-8850-0F44A204B877}"/>
    <cellStyle name="Normal 7 4 2 5 2 3 2 3" xfId="15495" xr:uid="{86FC6865-D5D6-4CBA-8CD2-E90836557260}"/>
    <cellStyle name="Normal 7 4 2 5 2 3 3" xfId="7948" xr:uid="{F6A66019-9BBF-4ACB-8D7D-4937110A8EBE}"/>
    <cellStyle name="Normal 7 4 2 5 2 3 3 2" xfId="18328" xr:uid="{BAC6A313-4AF2-4524-8E47-94D2C3D3D1A5}"/>
    <cellStyle name="Normal 7 4 2 5 2 3 4" xfId="10781" xr:uid="{0A47D0C6-4148-4166-B175-0CCD96ED5179}"/>
    <cellStyle name="Normal 7 4 2 5 2 3 4 2" xfId="21161" xr:uid="{F01EA6D1-BFD3-42D8-A2C4-14718DA00CB5}"/>
    <cellStyle name="Normal 7 4 2 5 2 3 5" xfId="24253" xr:uid="{AA11F716-55BF-4F43-A013-00199C546F74}"/>
    <cellStyle name="Normal 7 4 2 5 2 3 6" xfId="13299" xr:uid="{0481F61A-9C9E-4357-8143-C6223F165FDC}"/>
    <cellStyle name="Normal 7 4 2 5 2 4" xfId="4216" xr:uid="{7908C746-7B05-4A29-BD28-29DD803831E6}"/>
    <cellStyle name="Normal 7 4 2 5 2 4 2" xfId="8988" xr:uid="{FC7F19FB-A224-4058-B1A1-C2EE96C7387A}"/>
    <cellStyle name="Normal 7 4 2 5 2 4 2 2" xfId="29067" xr:uid="{D0F4EA3A-0818-40FE-B61C-EE1ED9C623F0}"/>
    <cellStyle name="Normal 7 4 2 5 2 4 2 3" xfId="19368" xr:uid="{137D3889-0DED-4D71-82F2-D317CF828EBA}"/>
    <cellStyle name="Normal 7 4 2 5 2 4 3" xfId="11821" xr:uid="{C342DDFB-92D1-4778-9890-97FC20A8E7CB}"/>
    <cellStyle name="Normal 7 4 2 5 2 4 3 2" xfId="22201" xr:uid="{A83F5AB7-AD6A-4A27-B11A-0F0A83494DAF}"/>
    <cellStyle name="Normal 7 4 2 5 2 4 4" xfId="25136" xr:uid="{00A57F31-AA66-4FC2-9856-226F21BACAC7}"/>
    <cellStyle name="Normal 7 4 2 5 2 4 5" xfId="16535" xr:uid="{7D249806-6434-4FAC-85B3-B5D837B174F4}"/>
    <cellStyle name="Normal 7 4 2 5 2 5" xfId="5426" xr:uid="{5F0D3FCF-1197-44C3-A71A-CAAAFF02276D}"/>
    <cellStyle name="Normal 7 4 2 5 2 5 2" xfId="27997" xr:uid="{395C09B6-4C2A-4833-A72E-B29AB0BD7E53}"/>
    <cellStyle name="Normal 7 4 2 5 2 5 3" xfId="14723" xr:uid="{8526D7D3-0BCB-4BE2-AE4F-B0CBD9A1B6A1}"/>
    <cellStyle name="Normal 7 4 2 5 2 6" xfId="7176" xr:uid="{57159596-E411-4E62-ADBF-E6BB82F754F9}"/>
    <cellStyle name="Normal 7 4 2 5 2 6 2" xfId="17556" xr:uid="{FDEE0A3F-33B6-4BAD-87B5-F9AEEB3A0EA7}"/>
    <cellStyle name="Normal 7 4 2 5 2 7" xfId="10009" xr:uid="{2D9544BA-5D50-49F7-8FF8-38F6B042B1CA}"/>
    <cellStyle name="Normal 7 4 2 5 2 7 2" xfId="20389" xr:uid="{950719A6-A31F-4584-939F-52764EAE2976}"/>
    <cellStyle name="Normal 7 4 2 5 2 8" xfId="23552" xr:uid="{4263F13F-552B-45CE-AF3A-A25450F4E864}"/>
    <cellStyle name="Normal 7 4 2 5 2 9" xfId="12788" xr:uid="{61519436-3F18-46C4-B474-45A63D9C7AB6}"/>
    <cellStyle name="Normal 7 4 2 5 3" xfId="1411" xr:uid="{00000000-0005-0000-0000-00005A070000}"/>
    <cellStyle name="Normal 7 4 2 5 3 2" xfId="4580" xr:uid="{13C40225-0DA6-4F7A-93D5-510AEB78A0A7}"/>
    <cellStyle name="Normal 7 4 2 5 3 2 2" xfId="9352" xr:uid="{D44B9B45-80A4-4714-85AB-36621735EB4D}"/>
    <cellStyle name="Normal 7 4 2 5 3 2 2 2" xfId="29324" xr:uid="{F8427771-6A35-471E-9329-001360E5C35D}"/>
    <cellStyle name="Normal 7 4 2 5 3 2 2 3" xfId="19732" xr:uid="{C4D49B9A-EA51-4BE5-ABDB-C3D5687FDDB7}"/>
    <cellStyle name="Normal 7 4 2 5 3 2 3" xfId="12185" xr:uid="{47BDBF7F-27BB-4465-8373-0A622B381B62}"/>
    <cellStyle name="Normal 7 4 2 5 3 2 3 2" xfId="22565" xr:uid="{0D8467CA-3267-43C9-AF76-1E246700C673}"/>
    <cellStyle name="Normal 7 4 2 5 3 2 4" xfId="24907" xr:uid="{BD3E6A35-BE3D-4EE6-BBC1-D8212640D94A}"/>
    <cellStyle name="Normal 7 4 2 5 3 2 5" xfId="16899" xr:uid="{D77F4839-19AF-472A-AADA-876BBE0B3BD5}"/>
    <cellStyle name="Normal 7 4 2 5 3 3" xfId="5428" xr:uid="{6450F5DD-3052-44AE-9F5F-80F6A3EE9490}"/>
    <cellStyle name="Normal 7 4 2 5 3 3 2" xfId="22755" xr:uid="{82362F64-8C4D-459D-B138-3C1EDCE14382}"/>
    <cellStyle name="Normal 7 4 2 5 3 3 3" xfId="26549" xr:uid="{6EAB76BA-E1F9-4B4D-966D-BA0117E7B0BE}"/>
    <cellStyle name="Normal 7 4 2 5 3 3 4" xfId="14725" xr:uid="{7C738719-6FAF-4FC4-A32B-0116FAEB40E9}"/>
    <cellStyle name="Normal 7 4 2 5 3 4" xfId="7178" xr:uid="{F4DCA465-1ACF-45FC-9534-C32CF99F1CA5}"/>
    <cellStyle name="Normal 7 4 2 5 3 4 2" xfId="23471" xr:uid="{E9F5805B-9470-4EDC-ADDD-DCD941EAFF16}"/>
    <cellStyle name="Normal 7 4 2 5 3 4 3" xfId="26453" xr:uid="{7EECDE86-A8D7-4793-908A-F6DAB116F831}"/>
    <cellStyle name="Normal 7 4 2 5 3 4 4" xfId="17558" xr:uid="{758244B3-D92B-47D8-924C-7A5248D7C923}"/>
    <cellStyle name="Normal 7 4 2 5 3 5" xfId="10011" xr:uid="{737537A2-C40F-4B9F-BAA8-A6B342AC2340}"/>
    <cellStyle name="Normal 7 4 2 5 3 5 2" xfId="29454" xr:uid="{9BC5852B-53C0-43F8-A843-A5FF9D6E31BC}"/>
    <cellStyle name="Normal 7 4 2 5 3 5 3" xfId="20391" xr:uid="{6A8F803F-AA2E-4885-A0DA-C945AE5CD861}"/>
    <cellStyle name="Normal 7 4 2 5 3 6" xfId="25188" xr:uid="{5377AF0B-B07A-4D2B-80C5-F1CB2867184F}"/>
    <cellStyle name="Normal 7 4 2 5 3 7" xfId="14026" xr:uid="{E5137585-FB68-46C2-919F-DBB481287483}"/>
    <cellStyle name="Normal 7 4 2 5 4" xfId="1412" xr:uid="{00000000-0005-0000-0000-00005B070000}"/>
    <cellStyle name="Normal 7 4 2 5 4 2" xfId="5429" xr:uid="{9D587BF4-AC59-4918-97E4-B9E003E19072}"/>
    <cellStyle name="Normal 7 4 2 5 4 2 2" xfId="23733" xr:uid="{B019886C-1359-412E-8D96-C792177B3565}"/>
    <cellStyle name="Normal 7 4 2 5 4 2 3" xfId="26743" xr:uid="{0CE44BB1-8AB8-4275-AE33-7E35FAB49585}"/>
    <cellStyle name="Normal 7 4 2 5 4 2 4" xfId="14726" xr:uid="{45111C35-E0D5-4B5A-BBAE-16A4BE097BFF}"/>
    <cellStyle name="Normal 7 4 2 5 4 3" xfId="7179" xr:uid="{1A27C967-9251-40DF-ACB2-443B5CAB8019}"/>
    <cellStyle name="Normal 7 4 2 5 4 3 2" xfId="26086" xr:uid="{25621472-5CE3-4A0C-9494-30A0E3A54AFA}"/>
    <cellStyle name="Normal 7 4 2 5 4 3 3" xfId="17559" xr:uid="{B0C8B698-FB26-484E-873B-62D78C810D27}"/>
    <cellStyle name="Normal 7 4 2 5 4 4" xfId="10012" xr:uid="{18B4609A-23DC-4F90-B039-9F6A4303ABA1}"/>
    <cellStyle name="Normal 7 4 2 5 4 4 2" xfId="20392" xr:uid="{20A456CB-E6B6-4F6C-A6B2-C6D2B971D143}"/>
    <cellStyle name="Normal 7 4 2 5 4 5" xfId="24172" xr:uid="{FF9718A2-9A1D-406D-BDBD-1FC6CBCA4784}"/>
    <cellStyle name="Normal 7 4 2 5 4 6" xfId="13486" xr:uid="{73718355-8767-4822-BFEC-ED8909E4E64E}"/>
    <cellStyle name="Normal 7 4 2 5 5" xfId="2517" xr:uid="{00000000-0005-0000-0000-000059080000}"/>
    <cellStyle name="Normal 7 4 2 5 5 2" xfId="5795" xr:uid="{D91E1A03-91FC-4180-8558-21FDFA7B1A85}"/>
    <cellStyle name="Normal 7 4 2 5 5 2 2" xfId="26100" xr:uid="{899F7A24-B9A1-4C50-AEEA-9D474FA4A6E9}"/>
    <cellStyle name="Normal 7 4 2 5 5 2 3" xfId="15189" xr:uid="{8D1B3C93-EBFA-4819-958C-2F0CACFE1EFD}"/>
    <cellStyle name="Normal 7 4 2 5 5 3" xfId="7642" xr:uid="{81309B9C-59D9-4CC5-AD67-F40A50081CEB}"/>
    <cellStyle name="Normal 7 4 2 5 5 3 2" xfId="18022" xr:uid="{6D0B638F-51FC-4BB7-8833-AF7913B19F01}"/>
    <cellStyle name="Normal 7 4 2 5 5 4" xfId="10475" xr:uid="{EFD4DDC0-ADF2-449A-AC6E-069161845BFB}"/>
    <cellStyle name="Normal 7 4 2 5 5 4 2" xfId="20855" xr:uid="{F324FADB-B8D1-4342-A415-E1AB18C1AAA2}"/>
    <cellStyle name="Normal 7 4 2 5 5 5" xfId="24029" xr:uid="{7544ACC1-4452-4E36-8156-B8EB3A130A24}"/>
    <cellStyle name="Normal 7 4 2 5 5 6" xfId="12905" xr:uid="{5AE87465-D9FC-4676-8514-A35A9F559BF3}"/>
    <cellStyle name="Normal 7 4 2 5 6" xfId="2396" xr:uid="{00000000-0005-0000-0000-000053080000}"/>
    <cellStyle name="Normal 7 4 2 5 6 2" xfId="7523" xr:uid="{C44AA49F-EA30-4C1D-A7AA-368AC4FD12B0}"/>
    <cellStyle name="Normal 7 4 2 5 6 2 2" xfId="26847" xr:uid="{02C9C303-5722-4CA6-87FC-A9A5EBC995CE}"/>
    <cellStyle name="Normal 7 4 2 5 6 2 3" xfId="17903" xr:uid="{BB5EF9F8-B020-44DA-B448-A5890D3EE6E7}"/>
    <cellStyle name="Normal 7 4 2 5 6 3" xfId="10356" xr:uid="{A10D214D-A674-40AB-A355-E21B492E83BF}"/>
    <cellStyle name="Normal 7 4 2 5 6 3 2" xfId="20736" xr:uid="{5334C005-9896-43BF-8600-46AA296A307E}"/>
    <cellStyle name="Normal 7 4 2 5 6 4" xfId="23578" xr:uid="{24E987B6-8535-4A6B-8AC4-EF7BF8D0DAFA}"/>
    <cellStyle name="Normal 7 4 2 5 6 5" xfId="15070" xr:uid="{F3169F16-BF1F-4788-9CAD-AC7C449E61D1}"/>
    <cellStyle name="Normal 7 4 2 5 7" xfId="4064" xr:uid="{CD24C5D8-64C7-4E38-AE6A-E07FD8DAA435}"/>
    <cellStyle name="Normal 7 4 2 5 7 2" xfId="8844" xr:uid="{C6CE6DB9-81FB-438A-BE86-E541574BECAE}"/>
    <cellStyle name="Normal 7 4 2 5 7 2 2" xfId="19224" xr:uid="{1C3F134B-79D1-4839-97F2-130859F8B169}"/>
    <cellStyle name="Normal 7 4 2 5 7 3" xfId="11677" xr:uid="{57EDC30A-257C-419F-B6B7-784485107058}"/>
    <cellStyle name="Normal 7 4 2 5 7 3 2" xfId="22057" xr:uid="{A0F18111-F1BD-406C-99C7-3E89D5CADB8E}"/>
    <cellStyle name="Normal 7 4 2 5 7 4" xfId="28078" xr:uid="{C85E6CB5-C3DC-4F9A-ACB4-F3E56903F176}"/>
    <cellStyle name="Normal 7 4 2 5 7 5" xfId="16391" xr:uid="{72DD76BE-E92C-41A1-92BB-CBDEE0DF260F}"/>
    <cellStyle name="Normal 7 4 2 5 8" xfId="5425" xr:uid="{BB73E277-5C4F-4CAB-9689-E95916508D19}"/>
    <cellStyle name="Normal 7 4 2 5 8 2" xfId="14722" xr:uid="{4D7B405F-719B-4273-86A8-7ADE3E7CDFF0}"/>
    <cellStyle name="Normal 7 4 2 5 9" xfId="7175" xr:uid="{E2FC0238-D568-49BD-8CAD-C4343ECF0472}"/>
    <cellStyle name="Normal 7 4 2 5 9 2" xfId="17555" xr:uid="{1DD1EA12-FE9F-4321-98B3-29F2E25FFBB5}"/>
    <cellStyle name="Normal 7 4 2 6" xfId="1413" xr:uid="{00000000-0005-0000-0000-00005C070000}"/>
    <cellStyle name="Normal 7 4 2 6 10" xfId="10013" xr:uid="{B005047F-553F-4924-9AED-EE4FF4F402CC}"/>
    <cellStyle name="Normal 7 4 2 6 10 2" xfId="20393" xr:uid="{AEEC708B-5BE3-4339-9329-464B6727CE2D}"/>
    <cellStyle name="Normal 7 4 2 6 11" xfId="23968" xr:uid="{B1BFA53B-4411-4F77-90BC-F1ACAFC20672}"/>
    <cellStyle name="Normal 7 4 2 6 12" xfId="12631" xr:uid="{356EBB20-4CFC-4623-8999-6556D895B666}"/>
    <cellStyle name="Normal 7 4 2 6 2" xfId="1414" xr:uid="{00000000-0005-0000-0000-00005D070000}"/>
    <cellStyle name="Normal 7 4 2 6 2 2" xfId="1415" xr:uid="{00000000-0005-0000-0000-00005E070000}"/>
    <cellStyle name="Normal 7 4 2 6 2 2 2" xfId="5432" xr:uid="{ACC49959-56F5-457B-8777-6A4362BBF026}"/>
    <cellStyle name="Normal 7 4 2 6 2 2 2 2" xfId="25082" xr:uid="{3B9B08C4-D6CA-4A0C-B355-9341D725EBDD}"/>
    <cellStyle name="Normal 7 4 2 6 2 2 2 3" xfId="28228" xr:uid="{20C2A7A5-F58B-4B9B-B161-904618D63BBB}"/>
    <cellStyle name="Normal 7 4 2 6 2 2 2 4" xfId="14729" xr:uid="{C0232D7C-B838-4704-8517-D1D2136571EB}"/>
    <cellStyle name="Normal 7 4 2 6 2 2 3" xfId="7182" xr:uid="{BE33CC03-26D6-4F9E-96FB-EF0745C5CFBC}"/>
    <cellStyle name="Normal 7 4 2 6 2 2 3 2" xfId="27661" xr:uid="{8A55FD98-BA27-42A1-B444-FCB1DEC93CE1}"/>
    <cellStyle name="Normal 7 4 2 6 2 2 3 3" xfId="28705" xr:uid="{F3335788-22CA-49A2-A198-B67340352892}"/>
    <cellStyle name="Normal 7 4 2 6 2 2 3 4" xfId="17562" xr:uid="{5D2F1BA3-BFA8-4272-8075-7B079CD1E603}"/>
    <cellStyle name="Normal 7 4 2 6 2 2 4" xfId="10015" xr:uid="{62D4065E-236E-4227-B202-B705D98E07CB}"/>
    <cellStyle name="Normal 7 4 2 6 2 2 4 2" xfId="29455" xr:uid="{953B8973-E9D4-4A28-9448-9283324B166F}"/>
    <cellStyle name="Normal 7 4 2 6 2 2 4 3" xfId="20395" xr:uid="{A4154077-145C-4608-B623-9B291738B4B5}"/>
    <cellStyle name="Normal 7 4 2 6 2 2 5" xfId="24110" xr:uid="{1E6376B6-685C-41F6-AA1A-0E1371E4F7E4}"/>
    <cellStyle name="Normal 7 4 2 6 2 2 6" xfId="14027" xr:uid="{F2E8C2ED-6652-4E5E-B034-69DEC9945787}"/>
    <cellStyle name="Normal 7 4 2 6 2 3" xfId="2826" xr:uid="{00000000-0005-0000-0000-00005D080000}"/>
    <cellStyle name="Normal 7 4 2 6 2 3 2" xfId="6042" xr:uid="{CD12F26D-7E38-4B72-BD0F-648FE20591B2}"/>
    <cellStyle name="Normal 7 4 2 6 2 3 2 2" xfId="26924" xr:uid="{7A04FC21-7B5E-4CD7-B124-1DF756BCC50B}"/>
    <cellStyle name="Normal 7 4 2 6 2 3 2 3" xfId="15496" xr:uid="{92AEBB35-1F1E-45DB-A179-204373507A49}"/>
    <cellStyle name="Normal 7 4 2 6 2 3 3" xfId="7949" xr:uid="{544102D1-B4FD-4580-AB52-37F5F53691B1}"/>
    <cellStyle name="Normal 7 4 2 6 2 3 3 2" xfId="18329" xr:uid="{D5BE6525-FBCC-4B18-A71C-5E613C285E72}"/>
    <cellStyle name="Normal 7 4 2 6 2 3 4" xfId="10782" xr:uid="{4F84140B-4949-4A65-8CA7-13438E35AAFE}"/>
    <cellStyle name="Normal 7 4 2 6 2 3 4 2" xfId="21162" xr:uid="{EADBB21F-4358-4A40-9D66-D97F8AD657E1}"/>
    <cellStyle name="Normal 7 4 2 6 2 3 5" xfId="24549" xr:uid="{236C8CB4-8771-4D9A-A151-835DD1644386}"/>
    <cellStyle name="Normal 7 4 2 6 2 3 6" xfId="13300" xr:uid="{FFBBAFCE-4E25-452F-A3A4-2BFC8F0A33A5}"/>
    <cellStyle name="Normal 7 4 2 6 2 4" xfId="4217" xr:uid="{CB5E1B9E-8298-4AB5-8BA2-CDA1208127F1}"/>
    <cellStyle name="Normal 7 4 2 6 2 4 2" xfId="8989" xr:uid="{8A08711D-C16C-4D26-A112-C5B19FD900A6}"/>
    <cellStyle name="Normal 7 4 2 6 2 4 2 2" xfId="29068" xr:uid="{7DBA42BE-1030-4A1A-9B27-A843FA100053}"/>
    <cellStyle name="Normal 7 4 2 6 2 4 2 3" xfId="19369" xr:uid="{185869D1-AB3E-426B-B499-220AD464EF35}"/>
    <cellStyle name="Normal 7 4 2 6 2 4 3" xfId="11822" xr:uid="{67F4D7A1-B4EE-4730-8EAD-10F1F3EF120C}"/>
    <cellStyle name="Normal 7 4 2 6 2 4 3 2" xfId="22202" xr:uid="{23FF878B-135C-476A-A974-E6D81A426931}"/>
    <cellStyle name="Normal 7 4 2 6 2 4 4" xfId="24155" xr:uid="{3F4AFEAA-481D-442A-A5F1-93DED3FB4675}"/>
    <cellStyle name="Normal 7 4 2 6 2 4 5" xfId="16536" xr:uid="{9DDB4BA9-5EFA-4772-8776-20EE45B267C5}"/>
    <cellStyle name="Normal 7 4 2 6 2 5" xfId="5431" xr:uid="{B53CA646-856C-40E3-B9B1-1B1C39C90F5B}"/>
    <cellStyle name="Normal 7 4 2 6 2 5 2" xfId="26380" xr:uid="{985CE4B6-9B97-404E-8FC0-9CA482811201}"/>
    <cellStyle name="Normal 7 4 2 6 2 5 3" xfId="14728" xr:uid="{0DB742FD-2D59-49F6-8D24-05C7BE73D3ED}"/>
    <cellStyle name="Normal 7 4 2 6 2 6" xfId="7181" xr:uid="{7F0CD3EC-A7ED-415E-BB71-E350FC058EFE}"/>
    <cellStyle name="Normal 7 4 2 6 2 6 2" xfId="17561" xr:uid="{BF747459-136E-42E9-B078-152299A8E6D6}"/>
    <cellStyle name="Normal 7 4 2 6 2 7" xfId="10014" xr:uid="{AE1DDB34-B94D-4F70-8B50-BBDACA9B0F46}"/>
    <cellStyle name="Normal 7 4 2 6 2 7 2" xfId="20394" xr:uid="{32D57998-B51C-4D26-AE68-6ED260EE16CF}"/>
    <cellStyle name="Normal 7 4 2 6 2 8" xfId="24492" xr:uid="{6CC6677E-E6E1-45EE-BA0C-C14C13A7610E}"/>
    <cellStyle name="Normal 7 4 2 6 2 9" xfId="12789" xr:uid="{173BBFF3-D0F4-4160-AFF4-3F0497245FA6}"/>
    <cellStyle name="Normal 7 4 2 6 3" xfId="1416" xr:uid="{00000000-0005-0000-0000-00005F070000}"/>
    <cellStyle name="Normal 7 4 2 6 3 2" xfId="4581" xr:uid="{1BF54EF6-A596-4E83-B706-8E4A11FB6522}"/>
    <cellStyle name="Normal 7 4 2 6 3 2 2" xfId="9353" xr:uid="{C70380DC-B373-40D4-AC39-627D89764B5A}"/>
    <cellStyle name="Normal 7 4 2 6 3 2 2 2" xfId="29325" xr:uid="{9C1A41FE-2635-4791-A25C-E3F106F38BD2}"/>
    <cellStyle name="Normal 7 4 2 6 3 2 2 3" xfId="19733" xr:uid="{C10CF57A-7449-4792-B663-B665D61B8051}"/>
    <cellStyle name="Normal 7 4 2 6 3 2 3" xfId="12186" xr:uid="{9987C1F0-235F-4763-85FC-D06D2B2C4ECF}"/>
    <cellStyle name="Normal 7 4 2 6 3 2 3 2" xfId="22566" xr:uid="{FB548799-0E5E-406E-9E65-6539CA2FCB7D}"/>
    <cellStyle name="Normal 7 4 2 6 3 2 4" xfId="23524" xr:uid="{43912BF1-D01E-4BCF-81CA-9DEFFB11AD82}"/>
    <cellStyle name="Normal 7 4 2 6 3 2 5" xfId="16900" xr:uid="{BA4ECC0D-83ED-407F-BCAA-064BFB4F01C3}"/>
    <cellStyle name="Normal 7 4 2 6 3 3" xfId="5433" xr:uid="{586EF2D9-24F5-4293-9A1C-40A22B06FF20}"/>
    <cellStyle name="Normal 7 4 2 6 3 3 2" xfId="26866" xr:uid="{9703619E-5EBC-4ECB-9542-BD3FC3B49889}"/>
    <cellStyle name="Normal 7 4 2 6 3 3 3" xfId="27059" xr:uid="{898A3EAE-B37A-42A8-A9B5-A4B9E4D060D4}"/>
    <cellStyle name="Normal 7 4 2 6 3 3 4" xfId="14730" xr:uid="{0BBC9CEC-1798-4D37-915A-9BA30FF844EE}"/>
    <cellStyle name="Normal 7 4 2 6 3 4" xfId="7183" xr:uid="{81C49B6A-535B-4744-9D34-E03E2DC1FC01}"/>
    <cellStyle name="Normal 7 4 2 6 3 4 2" xfId="26070" xr:uid="{54965685-2E95-4A9A-8DAC-26B9ACC33AAE}"/>
    <cellStyle name="Normal 7 4 2 6 3 4 3" xfId="26077" xr:uid="{4B8C6A35-BB5E-4E04-8659-982CCD8A6CCD}"/>
    <cellStyle name="Normal 7 4 2 6 3 4 4" xfId="17563" xr:uid="{B27B0C0C-397F-4F16-AD78-649203BA9DBB}"/>
    <cellStyle name="Normal 7 4 2 6 3 5" xfId="10016" xr:uid="{DB3DA74A-F661-4D5D-9965-C692008A5E5F}"/>
    <cellStyle name="Normal 7 4 2 6 3 5 2" xfId="29456" xr:uid="{D3B1CD2D-4B81-49DE-99E0-FDDCC3584FA2}"/>
    <cellStyle name="Normal 7 4 2 6 3 5 3" xfId="20396" xr:uid="{06C36481-C097-46B8-BFA2-9452BC204D9B}"/>
    <cellStyle name="Normal 7 4 2 6 3 6" xfId="23180" xr:uid="{1DB60C66-997E-4EBF-BC69-CA57773C7EEB}"/>
    <cellStyle name="Normal 7 4 2 6 3 7" xfId="14028" xr:uid="{38A60E8F-1A15-4F0E-B1BC-C7F451D6E98E}"/>
    <cellStyle name="Normal 7 4 2 6 4" xfId="1417" xr:uid="{00000000-0005-0000-0000-000060070000}"/>
    <cellStyle name="Normal 7 4 2 6 4 2" xfId="5434" xr:uid="{1098EACB-F920-4291-9391-EFC70FC55943}"/>
    <cellStyle name="Normal 7 4 2 6 4 2 2" xfId="25673" xr:uid="{A31B6F93-403A-46B7-838C-23C6F6A7892F}"/>
    <cellStyle name="Normal 7 4 2 6 4 2 3" xfId="27222" xr:uid="{AF167C8A-3895-4A44-9B5F-E4A0FD058299}"/>
    <cellStyle name="Normal 7 4 2 6 4 2 4" xfId="14731" xr:uid="{F0BBF8B3-23E5-4EA8-81AF-B1566C2E3D6F}"/>
    <cellStyle name="Normal 7 4 2 6 4 3" xfId="7184" xr:uid="{F100B69C-70E3-4089-B3A4-FA365EB5D525}"/>
    <cellStyle name="Normal 7 4 2 6 4 3 2" xfId="27073" xr:uid="{847359D5-C1DB-48F5-8BE8-52AA144B6839}"/>
    <cellStyle name="Normal 7 4 2 6 4 3 3" xfId="17564" xr:uid="{E755EA97-62BB-408D-812C-AD918708BE0D}"/>
    <cellStyle name="Normal 7 4 2 6 4 4" xfId="10017" xr:uid="{62B92776-CB32-4631-AAD3-0911FDE28057}"/>
    <cellStyle name="Normal 7 4 2 6 4 4 2" xfId="20397" xr:uid="{7E4BA555-3E90-425F-AD14-F5855C84BBEB}"/>
    <cellStyle name="Normal 7 4 2 6 4 5" xfId="24505" xr:uid="{D1F60048-1F01-454C-8F29-5C365FD9AE94}"/>
    <cellStyle name="Normal 7 4 2 6 4 6" xfId="13487" xr:uid="{A33226EE-2783-4EA0-AEF9-1D2369B95F25}"/>
    <cellStyle name="Normal 7 4 2 6 5" xfId="2580" xr:uid="{00000000-0005-0000-0000-000060080000}"/>
    <cellStyle name="Normal 7 4 2 6 5 2" xfId="5845" xr:uid="{17D75B77-B2E5-482C-AF94-4F4BB57B6AA4}"/>
    <cellStyle name="Normal 7 4 2 6 5 2 2" xfId="28577" xr:uid="{47400427-7ED5-4ED7-8D01-2982F6F56245}"/>
    <cellStyle name="Normal 7 4 2 6 5 2 3" xfId="15252" xr:uid="{0692E47A-8ABA-490E-B809-91E5AD376575}"/>
    <cellStyle name="Normal 7 4 2 6 5 3" xfId="7705" xr:uid="{8F573EFC-8B2A-4675-9DAA-06B413A2D871}"/>
    <cellStyle name="Normal 7 4 2 6 5 3 2" xfId="18085" xr:uid="{A72F17EF-D17E-457D-A99B-9EDDAE54C255}"/>
    <cellStyle name="Normal 7 4 2 6 5 4" xfId="10538" xr:uid="{FE721382-46EC-47CE-9E00-1C7D2AD5CB5C}"/>
    <cellStyle name="Normal 7 4 2 6 5 4 2" xfId="20918" xr:uid="{BA75287A-DD7E-48BF-B60B-1477C427A975}"/>
    <cellStyle name="Normal 7 4 2 6 5 5" xfId="25293" xr:uid="{2E4EDD41-397C-4261-A4FE-33FF3F5E5E5E}"/>
    <cellStyle name="Normal 7 4 2 6 5 6" xfId="12968" xr:uid="{D2E29B5C-A764-4CBE-A5A5-82E3569611B1}"/>
    <cellStyle name="Normal 7 4 2 6 6" xfId="2397" xr:uid="{00000000-0005-0000-0000-00005A080000}"/>
    <cellStyle name="Normal 7 4 2 6 6 2" xfId="7524" xr:uid="{21F174A7-4987-4EBF-A1EF-44A664994639}"/>
    <cellStyle name="Normal 7 4 2 6 6 2 2" xfId="26785" xr:uid="{FCC0CB2D-E4EF-45DB-B929-DFB54B1569B1}"/>
    <cellStyle name="Normal 7 4 2 6 6 2 3" xfId="17904" xr:uid="{6AAD9FE9-06E3-4AD8-95AD-40296A6C342B}"/>
    <cellStyle name="Normal 7 4 2 6 6 3" xfId="10357" xr:uid="{96808953-3DDB-4A9D-9F4C-E5CBDC75F4BE}"/>
    <cellStyle name="Normal 7 4 2 6 6 3 2" xfId="20737" xr:uid="{A6BE3F22-05B0-4709-A6B2-6F8C6FB45ECB}"/>
    <cellStyle name="Normal 7 4 2 6 6 4" xfId="23099" xr:uid="{50A340EA-2354-4D27-A57E-7B444BE316CA}"/>
    <cellStyle name="Normal 7 4 2 6 6 5" xfId="15071" xr:uid="{02E62824-B523-4CBE-9AC5-A726FE865AD8}"/>
    <cellStyle name="Normal 7 4 2 6 7" xfId="4065" xr:uid="{787504FD-E615-4DF1-9D77-BBECC0DE93F8}"/>
    <cellStyle name="Normal 7 4 2 6 7 2" xfId="8845" xr:uid="{FCF05B19-81FB-4A54-BEB7-F0A61DB12570}"/>
    <cellStyle name="Normal 7 4 2 6 7 2 2" xfId="19225" xr:uid="{32B3D620-F75A-4CAD-B1E5-597DD8136D45}"/>
    <cellStyle name="Normal 7 4 2 6 7 3" xfId="11678" xr:uid="{33C1B2BD-D14A-44C0-9307-05BFF67FA58E}"/>
    <cellStyle name="Normal 7 4 2 6 7 3 2" xfId="22058" xr:uid="{6B631C3B-0DB2-48F2-B87D-D2F45125569C}"/>
    <cellStyle name="Normal 7 4 2 6 7 4" xfId="28106" xr:uid="{F5261F1D-F1B9-45E8-8F81-7C53A7BE747C}"/>
    <cellStyle name="Normal 7 4 2 6 7 5" xfId="16392" xr:uid="{D8E47FB0-8BB3-4344-AB82-69A4BA1C62CB}"/>
    <cellStyle name="Normal 7 4 2 6 8" xfId="5430" xr:uid="{1F40B752-6737-46EE-A6DF-1B75DA96DBD1}"/>
    <cellStyle name="Normal 7 4 2 6 8 2" xfId="14727" xr:uid="{391F89FC-6944-4964-B2E1-FDFC3C4ED719}"/>
    <cellStyle name="Normal 7 4 2 6 9" xfId="7180" xr:uid="{450B9847-020C-49F1-B642-B0DEC3E29F00}"/>
    <cellStyle name="Normal 7 4 2 6 9 2" xfId="17560" xr:uid="{ACCB61D8-4537-48D9-9271-7E8864C9E44C}"/>
    <cellStyle name="Normal 7 4 2 7" xfId="1418" xr:uid="{00000000-0005-0000-0000-000061070000}"/>
    <cellStyle name="Normal 7 4 2 7 10" xfId="12632" xr:uid="{94DB8E25-984C-4D8D-A56D-979E81D1A1DE}"/>
    <cellStyle name="Normal 7 4 2 7 2" xfId="1419" xr:uid="{00000000-0005-0000-0000-000062070000}"/>
    <cellStyle name="Normal 7 4 2 7 2 2" xfId="2989" xr:uid="{00000000-0005-0000-0000-000063080000}"/>
    <cellStyle name="Normal 7 4 2 7 2 2 2" xfId="6139" xr:uid="{1266CA9C-5035-448E-8939-3C069FE41792}"/>
    <cellStyle name="Normal 7 4 2 7 2 2 2 2" xfId="27831" xr:uid="{6BA6E3E3-0B5D-4725-AD7D-45FA59660042}"/>
    <cellStyle name="Normal 7 4 2 7 2 2 2 3" xfId="26312" xr:uid="{14734C87-6DE6-4D0B-84FB-F5E620DB5FDB}"/>
    <cellStyle name="Normal 7 4 2 7 2 2 2 4" xfId="15617" xr:uid="{6FB34FEA-6554-4BE3-8D10-9AD6CE81D6C6}"/>
    <cellStyle name="Normal 7 4 2 7 2 2 3" xfId="8070" xr:uid="{CE9E1B3D-C1FD-4CBA-A6BB-D92144A0865F}"/>
    <cellStyle name="Normal 7 4 2 7 2 2 3 2" xfId="27722" xr:uid="{0032E810-F024-4C77-AE8D-9373B8055228}"/>
    <cellStyle name="Normal 7 4 2 7 2 2 3 3" xfId="18450" xr:uid="{B3FB1B6C-478C-4CD5-A026-5797CBD64E79}"/>
    <cellStyle name="Normal 7 4 2 7 2 2 4" xfId="10903" xr:uid="{4415CB7F-40E9-45E1-85D9-6DABC2764ED3}"/>
    <cellStyle name="Normal 7 4 2 7 2 2 4 2" xfId="21283" xr:uid="{3E1FD531-B551-4991-9904-10393FE33A3C}"/>
    <cellStyle name="Normal 7 4 2 7 2 2 5" xfId="23828" xr:uid="{E0E623C1-45BB-4EFA-87D1-5D1FD674B409}"/>
    <cellStyle name="Normal 7 4 2 7 2 2 6" xfId="13488" xr:uid="{6258D515-6824-426D-9C18-B099CE2EE0A9}"/>
    <cellStyle name="Normal 7 4 2 7 2 3" xfId="5436" xr:uid="{73706557-7274-4A62-9D2E-9D0F68BD4BC2}"/>
    <cellStyle name="Normal 7 4 2 7 2 3 2" xfId="23500" xr:uid="{15F8D672-281A-4D72-AD12-49CEE82E7533}"/>
    <cellStyle name="Normal 7 4 2 7 2 3 3" xfId="27196" xr:uid="{D064E7A5-6181-4134-830F-81AF10BBEB20}"/>
    <cellStyle name="Normal 7 4 2 7 2 3 4" xfId="14733" xr:uid="{DB7C5814-2379-4983-8608-9F3F172D6E7F}"/>
    <cellStyle name="Normal 7 4 2 7 2 4" xfId="7186" xr:uid="{3836BD7D-4B8E-4F9B-8B5D-7B489FC8B2BF}"/>
    <cellStyle name="Normal 7 4 2 7 2 4 2" xfId="26634" xr:uid="{18E5D6C6-EF43-4D85-8CE8-AE7EE66E87D1}"/>
    <cellStyle name="Normal 7 4 2 7 2 4 3" xfId="27243" xr:uid="{6B17FA2A-E0D2-44FB-8207-51940BE33BD3}"/>
    <cellStyle name="Normal 7 4 2 7 2 4 4" xfId="17566" xr:uid="{DFEF93DD-08C3-4443-844E-F6CA5FDD1CF2}"/>
    <cellStyle name="Normal 7 4 2 7 2 5" xfId="10019" xr:uid="{0889C94F-1ABA-4FC6-9E28-0795963A3FA9}"/>
    <cellStyle name="Normal 7 4 2 7 2 5 2" xfId="29457" xr:uid="{70201FCB-86E4-489F-8B22-D4D9F690346B}"/>
    <cellStyle name="Normal 7 4 2 7 2 5 3" xfId="20399" xr:uid="{89FBEA2D-C08B-4774-AF5A-524674D3512A}"/>
    <cellStyle name="Normal 7 4 2 7 2 6" xfId="23849" xr:uid="{DF26400E-02C4-4589-8613-8A8F024D1767}"/>
    <cellStyle name="Normal 7 4 2 7 2 7" xfId="12790" xr:uid="{BFB7021A-E11C-42FB-8F02-FE5A49CDF78E}"/>
    <cellStyle name="Normal 7 4 2 7 3" xfId="1420" xr:uid="{00000000-0005-0000-0000-000063070000}"/>
    <cellStyle name="Normal 7 4 2 7 3 2" xfId="5437" xr:uid="{82B5E694-2FC5-4E24-8479-0FC41482D483}"/>
    <cellStyle name="Normal 7 4 2 7 3 2 2" xfId="26971" xr:uid="{2BF54BE0-ED09-4508-B9C3-888EF3FACA7E}"/>
    <cellStyle name="Normal 7 4 2 7 3 2 3" xfId="28157" xr:uid="{41CB8755-7976-4FA8-92E0-440C84D9FADA}"/>
    <cellStyle name="Normal 7 4 2 7 3 2 4" xfId="14734" xr:uid="{8D89238C-0030-4AB4-9F24-B117B919F0F0}"/>
    <cellStyle name="Normal 7 4 2 7 3 3" xfId="7187" xr:uid="{0008B33A-5D63-4F47-B563-238954287A5F}"/>
    <cellStyle name="Normal 7 4 2 7 3 3 2" xfId="28237" xr:uid="{260C5BFE-EE4A-4508-BB9D-B54A34FC1DD1}"/>
    <cellStyle name="Normal 7 4 2 7 3 3 3" xfId="26043" xr:uid="{7BC6694E-8F7E-426B-982B-C6FE59EE42A5}"/>
    <cellStyle name="Normal 7 4 2 7 3 3 4" xfId="17567" xr:uid="{27E6BAC9-0590-4F18-8EA6-355AEED43B58}"/>
    <cellStyle name="Normal 7 4 2 7 3 4" xfId="10020" xr:uid="{D6282C0B-23EE-4436-B69D-F5E8D9CEA92A}"/>
    <cellStyle name="Normal 7 4 2 7 3 4 2" xfId="29458" xr:uid="{794BD335-970E-4ABE-8731-2B8B81EFDD62}"/>
    <cellStyle name="Normal 7 4 2 7 3 4 3" xfId="20400" xr:uid="{5459E404-4B22-4EAD-B82F-42EE3543FD20}"/>
    <cellStyle name="Normal 7 4 2 7 3 5" xfId="23109" xr:uid="{BCC33169-2365-4075-A213-E531A6313F02}"/>
    <cellStyle name="Normal 7 4 2 7 3 6" xfId="13301" xr:uid="{44BF5C5C-C4C7-4BF3-978B-7EB2E005626C}"/>
    <cellStyle name="Normal 7 4 2 7 4" xfId="2398" xr:uid="{00000000-0005-0000-0000-000061080000}"/>
    <cellStyle name="Normal 7 4 2 7 4 2" xfId="7525" xr:uid="{86492D43-90EB-48CF-8201-D4300A5D77A1}"/>
    <cellStyle name="Normal 7 4 2 7 4 2 2" xfId="25867" xr:uid="{FFB7116F-81E7-4660-99A9-B36EAAF51FAD}"/>
    <cellStyle name="Normal 7 4 2 7 4 2 3" xfId="17905" xr:uid="{9EBB2063-CA9F-41AA-ACB2-36A461FE1529}"/>
    <cellStyle name="Normal 7 4 2 7 4 3" xfId="10358" xr:uid="{54018CCB-AB0E-4704-9798-FE8BC0349EED}"/>
    <cellStyle name="Normal 7 4 2 7 4 3 2" xfId="20738" xr:uid="{9AD254BA-D173-4481-812D-E6A24542D02F}"/>
    <cellStyle name="Normal 7 4 2 7 4 4" xfId="24787" xr:uid="{9018913B-342D-4E75-A25C-8C37B551CB05}"/>
    <cellStyle name="Normal 7 4 2 7 4 5" xfId="15072" xr:uid="{7DD61C3C-68EC-4DA4-8FD3-0480FC45329D}"/>
    <cellStyle name="Normal 7 4 2 7 5" xfId="4066" xr:uid="{77472886-F551-449A-8098-A7FB30B7B646}"/>
    <cellStyle name="Normal 7 4 2 7 5 2" xfId="8846" xr:uid="{F84EA359-FB2C-4639-A40E-838E073F2E29}"/>
    <cellStyle name="Normal 7 4 2 7 5 2 2" xfId="28995" xr:uid="{7BF56CC5-6A5C-4EF6-B5F0-8F2CBE3D79FE}"/>
    <cellStyle name="Normal 7 4 2 7 5 2 3" xfId="19226" xr:uid="{8AD95E74-020B-4D2D-9F96-D8EB383DF9DA}"/>
    <cellStyle name="Normal 7 4 2 7 5 3" xfId="11679" xr:uid="{C12A5A78-6510-436E-A32D-926A5FAD00FB}"/>
    <cellStyle name="Normal 7 4 2 7 5 3 2" xfId="22059" xr:uid="{B6EEC522-B3A4-4B2E-85A7-A04BC0C8DDFB}"/>
    <cellStyle name="Normal 7 4 2 7 5 4" xfId="22811" xr:uid="{37258880-037A-4767-9152-4095A0169B94}"/>
    <cellStyle name="Normal 7 4 2 7 5 5" xfId="16393" xr:uid="{6E299FD7-684B-4802-A6FF-86435AC177AA}"/>
    <cellStyle name="Normal 7 4 2 7 6" xfId="5435" xr:uid="{D3C90363-648C-472E-B1D6-0895137A7634}"/>
    <cellStyle name="Normal 7 4 2 7 6 2" xfId="26327" xr:uid="{B017C560-B810-4746-8C55-B4995878F636}"/>
    <cellStyle name="Normal 7 4 2 7 6 3" xfId="26509" xr:uid="{92F04E2A-EF45-425E-B460-6E5D80E4539C}"/>
    <cellStyle name="Normal 7 4 2 7 6 4" xfId="14732" xr:uid="{BAE21227-5844-4849-AED3-9A0C92C98A8C}"/>
    <cellStyle name="Normal 7 4 2 7 7" xfId="7185" xr:uid="{7CC78FA1-708E-40DD-960B-EAF910F14868}"/>
    <cellStyle name="Normal 7 4 2 7 7 2" xfId="26420" xr:uid="{6A8787EE-F31E-4982-9135-5F1148B2FDBE}"/>
    <cellStyle name="Normal 7 4 2 7 7 3" xfId="17565" xr:uid="{23954045-1D4A-4E58-9EDC-5DC74BA99BA5}"/>
    <cellStyle name="Normal 7 4 2 7 8" xfId="10018" xr:uid="{94B3A68A-3BD4-419B-9AC3-B8BD758CE315}"/>
    <cellStyle name="Normal 7 4 2 7 8 2" xfId="20398" xr:uid="{FB3E73B1-994C-477B-9EC3-AED1D1AD3CD1}"/>
    <cellStyle name="Normal 7 4 2 7 9" xfId="24624" xr:uid="{E09003C2-1B00-4328-BBF9-063EA82CCD48}"/>
    <cellStyle name="Normal 7 4 2 8" xfId="1421" xr:uid="{00000000-0005-0000-0000-000064070000}"/>
    <cellStyle name="Normal 7 4 2 8 10" xfId="12633" xr:uid="{764DDC1B-9402-4F8E-8F51-32FAF920D60E}"/>
    <cellStyle name="Normal 7 4 2 8 2" xfId="1422" xr:uid="{00000000-0005-0000-0000-000065070000}"/>
    <cellStyle name="Normal 7 4 2 8 2 2" xfId="2990" xr:uid="{00000000-0005-0000-0000-000067080000}"/>
    <cellStyle name="Normal 7 4 2 8 2 2 2" xfId="6140" xr:uid="{9041C163-69A9-43CC-9E9A-D833F2C7176D}"/>
    <cellStyle name="Normal 7 4 2 8 2 2 2 2" xfId="26202" xr:uid="{B493E099-C3E2-4544-9AA4-825065CBA4E2}"/>
    <cellStyle name="Normal 7 4 2 8 2 2 2 3" xfId="27474" xr:uid="{3AB40F7B-C570-4D06-ADBC-05D10685A382}"/>
    <cellStyle name="Normal 7 4 2 8 2 2 2 4" xfId="15618" xr:uid="{662CF5B3-522E-4A27-8305-2C33727EF944}"/>
    <cellStyle name="Normal 7 4 2 8 2 2 3" xfId="8071" xr:uid="{A7D51079-161A-4855-A031-386021851227}"/>
    <cellStyle name="Normal 7 4 2 8 2 2 3 2" xfId="28766" xr:uid="{E2D87E69-31E9-42B6-96CD-1C9BA892C7BB}"/>
    <cellStyle name="Normal 7 4 2 8 2 2 3 3" xfId="18451" xr:uid="{A4CED350-C79A-4982-82E0-0E78037D358B}"/>
    <cellStyle name="Normal 7 4 2 8 2 2 4" xfId="10904" xr:uid="{CB272D73-6214-4DBE-B2F7-601C344F4AED}"/>
    <cellStyle name="Normal 7 4 2 8 2 2 4 2" xfId="21284" xr:uid="{A51A0245-F2DF-4AE0-AADB-DA7AF0E58429}"/>
    <cellStyle name="Normal 7 4 2 8 2 2 5" xfId="25246" xr:uid="{3814E4DE-EEA9-49D4-9238-DCCEEA448DD9}"/>
    <cellStyle name="Normal 7 4 2 8 2 2 6" xfId="13489" xr:uid="{CC3172A9-4FD7-4114-8024-2F839FFAC561}"/>
    <cellStyle name="Normal 7 4 2 8 2 3" xfId="5439" xr:uid="{336699C8-1CEE-4FE0-A41F-11B48F3781CB}"/>
    <cellStyle name="Normal 7 4 2 8 2 3 2" xfId="25140" xr:uid="{143F8DC0-D0F0-4F1B-A5F6-49BBA04A9BAA}"/>
    <cellStyle name="Normal 7 4 2 8 2 3 3" xfId="27240" xr:uid="{FCF3E825-A10B-4A4B-9EA1-E9B2699347E6}"/>
    <cellStyle name="Normal 7 4 2 8 2 3 4" xfId="14736" xr:uid="{F4C934E6-EF23-4A45-A8C7-37BB666CB016}"/>
    <cellStyle name="Normal 7 4 2 8 2 4" xfId="7189" xr:uid="{18D41000-B14D-4DB2-B55D-9828FC100708}"/>
    <cellStyle name="Normal 7 4 2 8 2 4 2" xfId="26094" xr:uid="{B5DDF77C-89DA-471A-8272-5E6E03F47423}"/>
    <cellStyle name="Normal 7 4 2 8 2 4 3" xfId="26434" xr:uid="{EADE3D3C-76DB-4633-9772-34B4800C979C}"/>
    <cellStyle name="Normal 7 4 2 8 2 4 4" xfId="17569" xr:uid="{2AEDA77A-D5D4-4E04-B75B-45DDA0F9A858}"/>
    <cellStyle name="Normal 7 4 2 8 2 5" xfId="10022" xr:uid="{0B9161BD-1312-4222-8C65-7C901862FE49}"/>
    <cellStyle name="Normal 7 4 2 8 2 5 2" xfId="29459" xr:uid="{3B11A4C3-9B9B-404A-AAB3-C3FF001AC2C4}"/>
    <cellStyle name="Normal 7 4 2 8 2 5 3" xfId="20402" xr:uid="{22CC1A39-7AB0-474E-9DD9-C58BA7F6E7DB}"/>
    <cellStyle name="Normal 7 4 2 8 2 6" xfId="23374" xr:uid="{4798756F-1AD2-44D4-A672-6B80D892F56E}"/>
    <cellStyle name="Normal 7 4 2 8 2 7" xfId="12791" xr:uid="{BF2F52C6-13F2-4F1D-9924-D50FFADB0400}"/>
    <cellStyle name="Normal 7 4 2 8 3" xfId="1423" xr:uid="{00000000-0005-0000-0000-000066070000}"/>
    <cellStyle name="Normal 7 4 2 8 3 2" xfId="5440" xr:uid="{DF7E501D-4D91-426D-AD30-9FD2EF2BFCE7}"/>
    <cellStyle name="Normal 7 4 2 8 3 2 2" xfId="27432" xr:uid="{7D3C8E64-94D2-442D-AA48-12B7CF08B5B7}"/>
    <cellStyle name="Normal 7 4 2 8 3 2 3" xfId="28600" xr:uid="{1FEA78ED-3976-4495-9929-FD5F90723AF7}"/>
    <cellStyle name="Normal 7 4 2 8 3 2 4" xfId="14737" xr:uid="{E3B0F55E-0118-4914-A1F6-148CF20F42D4}"/>
    <cellStyle name="Normal 7 4 2 8 3 3" xfId="7190" xr:uid="{E0B26F10-6A1D-4076-95F6-2A99FD4F5D93}"/>
    <cellStyle name="Normal 7 4 2 8 3 3 2" xfId="27425" xr:uid="{5A5AEE34-4573-48E5-9EB2-1803A67C8182}"/>
    <cellStyle name="Normal 7 4 2 8 3 3 3" xfId="27401" xr:uid="{2556DBBF-00E5-435C-841D-7AE47896058F}"/>
    <cellStyle name="Normal 7 4 2 8 3 3 4" xfId="17570" xr:uid="{050D4FF1-B4FE-48C8-B357-5E446ABB2642}"/>
    <cellStyle name="Normal 7 4 2 8 3 4" xfId="10023" xr:uid="{D2779331-985F-4D2A-B82B-048C9760EA3D}"/>
    <cellStyle name="Normal 7 4 2 8 3 4 2" xfId="29460" xr:uid="{637DFF79-F514-4FB7-8A89-4E4CEE4DC035}"/>
    <cellStyle name="Normal 7 4 2 8 3 4 3" xfId="20403" xr:uid="{1B7A3929-C49F-4C4E-A47E-E6A72371383E}"/>
    <cellStyle name="Normal 7 4 2 8 3 5" xfId="25125" xr:uid="{7A71748C-01E1-42B4-AA1C-8BCDE39C24C6}"/>
    <cellStyle name="Normal 7 4 2 8 3 6" xfId="13302" xr:uid="{D245C534-4BE7-4770-B518-4D1A290DFB03}"/>
    <cellStyle name="Normal 7 4 2 8 4" xfId="2399" xr:uid="{00000000-0005-0000-0000-000065080000}"/>
    <cellStyle name="Normal 7 4 2 8 4 2" xfId="7526" xr:uid="{7A821489-26D7-4677-B041-69A2C39EA31A}"/>
    <cellStyle name="Normal 7 4 2 8 4 2 2" xfId="26246" xr:uid="{3F381CF9-2F0E-45E0-99AC-CBE86D141DBD}"/>
    <cellStyle name="Normal 7 4 2 8 4 2 3" xfId="17906" xr:uid="{2272D246-2772-444E-8657-CD6E53F0122A}"/>
    <cellStyle name="Normal 7 4 2 8 4 3" xfId="10359" xr:uid="{E3E695FB-914F-4538-A5FE-829A11F73630}"/>
    <cellStyle name="Normal 7 4 2 8 4 3 2" xfId="20739" xr:uid="{E48C7E1C-2B52-443E-BF89-E06BBDE3396E}"/>
    <cellStyle name="Normal 7 4 2 8 4 4" xfId="25498" xr:uid="{A4BA8B26-23DB-4570-B019-11C38E654B92}"/>
    <cellStyle name="Normal 7 4 2 8 4 5" xfId="15073" xr:uid="{D4271D88-5D5E-4508-BFC3-E6279DEB43BE}"/>
    <cellStyle name="Normal 7 4 2 8 5" xfId="4067" xr:uid="{DEAF12DA-3FA9-4DCB-8904-0FEFEC41EF1A}"/>
    <cellStyle name="Normal 7 4 2 8 5 2" xfId="8847" xr:uid="{1E336397-8442-444B-B4E3-A2BBFD7CEBFF}"/>
    <cellStyle name="Normal 7 4 2 8 5 2 2" xfId="28996" xr:uid="{75514FFB-B72B-46F8-ACF7-870092C6E62D}"/>
    <cellStyle name="Normal 7 4 2 8 5 2 3" xfId="19227" xr:uid="{4DA0DEEB-F0A6-4D78-B87F-5D39B35D266F}"/>
    <cellStyle name="Normal 7 4 2 8 5 3" xfId="11680" xr:uid="{D55E82D3-75FE-4EF0-A82A-5C356FFF3CB3}"/>
    <cellStyle name="Normal 7 4 2 8 5 3 2" xfId="22060" xr:uid="{C7ED9254-E5EE-4DDC-883D-9503F73F9DA8}"/>
    <cellStyle name="Normal 7 4 2 8 5 4" xfId="24974" xr:uid="{A72BF85D-5E4B-40FC-84A2-4CFFF781B86B}"/>
    <cellStyle name="Normal 7 4 2 8 5 5" xfId="16394" xr:uid="{D3B83BD2-8D64-4965-BCEF-EA03A12C7646}"/>
    <cellStyle name="Normal 7 4 2 8 6" xfId="5438" xr:uid="{7F3F327F-51DB-4F24-9C4B-E5C89DF83EE3}"/>
    <cellStyle name="Normal 7 4 2 8 6 2" xfId="26897" xr:uid="{E8A65548-4070-4D93-BEEB-7CCF5EE40D86}"/>
    <cellStyle name="Normal 7 4 2 8 6 3" xfId="26870" xr:uid="{84838828-46F0-4DEF-BA3F-EAB48AF9A8E2}"/>
    <cellStyle name="Normal 7 4 2 8 6 4" xfId="14735" xr:uid="{69A46E30-CEE4-4EEB-93D4-36FD588DE682}"/>
    <cellStyle name="Normal 7 4 2 8 7" xfId="7188" xr:uid="{022E0D6E-5008-440E-94C0-FCA08E2C0C61}"/>
    <cellStyle name="Normal 7 4 2 8 7 2" xfId="26951" xr:uid="{2FCBC965-BC6D-4F97-8AB6-7B6C07325484}"/>
    <cellStyle name="Normal 7 4 2 8 7 3" xfId="17568" xr:uid="{D552055A-C5C7-4BFF-92A2-74EE2AEF58D8}"/>
    <cellStyle name="Normal 7 4 2 8 8" xfId="10021" xr:uid="{9EB0C26B-B5D2-4F74-A99F-8154FF2AFA9E}"/>
    <cellStyle name="Normal 7 4 2 8 8 2" xfId="20401" xr:uid="{FAE3E505-1AB7-4AFC-99DE-4F30A123E761}"/>
    <cellStyle name="Normal 7 4 2 8 9" xfId="24217" xr:uid="{90CC9198-C7BD-4DC7-A6D9-37C25CDAEFF2}"/>
    <cellStyle name="Normal 7 4 2 9" xfId="1424" xr:uid="{00000000-0005-0000-0000-000067070000}"/>
    <cellStyle name="Normal 7 4 2 9 10" xfId="12626" xr:uid="{DFDE78C4-8E58-41BD-A9CC-0E3FE4FF757E}"/>
    <cellStyle name="Normal 7 4 2 9 2" xfId="3443" xr:uid="{00000000-0005-0000-0000-00006A080000}"/>
    <cellStyle name="Normal 7 4 2 9 2 2" xfId="6498" xr:uid="{D6E9C181-6061-4F0C-B3EA-ED194457DA41}"/>
    <cellStyle name="Normal 7 4 2 9 2 2 2" xfId="25659" xr:uid="{AF607323-AC0D-414A-8F77-EE6893045231}"/>
    <cellStyle name="Normal 7 4 2 9 2 2 3" xfId="26411" xr:uid="{509785D6-8A2F-42A6-B8DB-8ABF8E3C060A}"/>
    <cellStyle name="Normal 7 4 2 9 2 2 4" xfId="16069" xr:uid="{A58D279F-36A8-461F-89B9-FFE923980C7C}"/>
    <cellStyle name="Normal 7 4 2 9 2 3" xfId="8522" xr:uid="{EF66F453-D807-4980-B50E-4CCBAFB733A8}"/>
    <cellStyle name="Normal 7 4 2 9 2 3 2" xfId="28603" xr:uid="{B547C6E4-D9DC-4171-8FAD-C356971CE623}"/>
    <cellStyle name="Normal 7 4 2 9 2 3 3" xfId="28937" xr:uid="{0E25B91D-7487-4276-B067-0ABEBC60BEDF}"/>
    <cellStyle name="Normal 7 4 2 9 2 3 4" xfId="18902" xr:uid="{02A1BA71-9964-4CB4-A4D8-1ADEA24125BC}"/>
    <cellStyle name="Normal 7 4 2 9 2 4" xfId="11355" xr:uid="{54519620-988D-49D7-A0EA-4A122FE56D51}"/>
    <cellStyle name="Normal 7 4 2 9 2 4 2" xfId="29483" xr:uid="{FC835250-DF4C-4944-8875-1A77052EC6B1}"/>
    <cellStyle name="Normal 7 4 2 9 2 4 3" xfId="21735" xr:uid="{6E24494B-DCF2-4A6B-A86C-9F188EF0E2F6}"/>
    <cellStyle name="Normal 7 4 2 9 2 5" xfId="25159" xr:uid="{A329167D-D56F-4DA6-B18E-91E3E4955854}"/>
    <cellStyle name="Normal 7 4 2 9 2 6" xfId="14029" xr:uid="{4C006EB8-F23A-4180-92FA-69EFDB76ED45}"/>
    <cellStyle name="Normal 7 4 2 9 3" xfId="2818" xr:uid="{00000000-0005-0000-0000-00006B080000}"/>
    <cellStyle name="Normal 7 4 2 9 3 2" xfId="6034" xr:uid="{795FEE40-626B-42B5-BAF9-A3BEA4C1BB8C}"/>
    <cellStyle name="Normal 7 4 2 9 3 2 2" xfId="26770" xr:uid="{87813332-7EAD-4E02-9112-3A1229BE077B}"/>
    <cellStyle name="Normal 7 4 2 9 3 2 3" xfId="15488" xr:uid="{DCBA6F41-7C2A-414B-A542-F8AB5A081384}"/>
    <cellStyle name="Normal 7 4 2 9 3 3" xfId="7941" xr:uid="{A1F020B0-9442-4F1D-A526-F7270CF91865}"/>
    <cellStyle name="Normal 7 4 2 9 3 3 2" xfId="18321" xr:uid="{3EB35884-0264-4057-AE8C-9FAA1A3E7328}"/>
    <cellStyle name="Normal 7 4 2 9 3 4" xfId="10774" xr:uid="{3F4BB8D7-6A93-4816-BC7A-13FB97BEC3AF}"/>
    <cellStyle name="Normal 7 4 2 9 3 4 2" xfId="21154" xr:uid="{13474AFC-43F4-443F-BE0B-320A30877F95}"/>
    <cellStyle name="Normal 7 4 2 9 3 5" xfId="25144" xr:uid="{6B8F29FD-44AE-4E2F-8C63-D9C0C2430D48}"/>
    <cellStyle name="Normal 7 4 2 9 3 6" xfId="13289" xr:uid="{5C832931-E50C-4A84-AC60-CCB69FE73A52}"/>
    <cellStyle name="Normal 7 4 2 9 4" xfId="2392" xr:uid="{00000000-0005-0000-0000-000069080000}"/>
    <cellStyle name="Normal 7 4 2 9 4 2" xfId="7519" xr:uid="{7870606D-1837-44BD-BC37-7E3134EB028F}"/>
    <cellStyle name="Normal 7 4 2 9 4 2 2" xfId="26414" xr:uid="{FF062303-D59F-49DD-AAC3-2A4BA0C5BA02}"/>
    <cellStyle name="Normal 7 4 2 9 4 2 3" xfId="17899" xr:uid="{C8470F4B-0DC2-4EF0-BD9F-ED27D4F6CB5A}"/>
    <cellStyle name="Normal 7 4 2 9 4 3" xfId="10352" xr:uid="{4D7874B9-E019-443B-B306-FA092DEC4B01}"/>
    <cellStyle name="Normal 7 4 2 9 4 3 2" xfId="20732" xr:uid="{585F05EA-88E4-4145-84E6-9E74DDADE4AE}"/>
    <cellStyle name="Normal 7 4 2 9 4 4" xfId="23870" xr:uid="{AFFA7455-76C5-4A6D-AEC8-973157377937}"/>
    <cellStyle name="Normal 7 4 2 9 4 5" xfId="15066" xr:uid="{B1DA497D-9798-4947-85EB-2DFFC2B3D5A0}"/>
    <cellStyle name="Normal 7 4 2 9 5" xfId="4096" xr:uid="{A842F1E4-1C7A-4362-BC43-4637DC25B33F}"/>
    <cellStyle name="Normal 7 4 2 9 5 2" xfId="8870" xr:uid="{E5C15C7A-E4A4-4CBD-BCBC-C757F7FB36EB}"/>
    <cellStyle name="Normal 7 4 2 9 5 2 2" xfId="19250" xr:uid="{F5CF3878-642A-43DB-BF34-E6CA3F0EA0BE}"/>
    <cellStyle name="Normal 7 4 2 9 5 3" xfId="11703" xr:uid="{117745DD-C582-496B-9D1E-46B70FE21667}"/>
    <cellStyle name="Normal 7 4 2 9 5 3 2" xfId="22083" xr:uid="{6A9EA27A-94F0-48FF-B287-40F1488F38AA}"/>
    <cellStyle name="Normal 7 4 2 9 5 4" xfId="27759" xr:uid="{2936B5FE-D440-4912-B0A0-9AB4800926E0}"/>
    <cellStyle name="Normal 7 4 2 9 5 5" xfId="16417" xr:uid="{07618204-4FC9-4EDF-BD54-DADBDD2AB6B1}"/>
    <cellStyle name="Normal 7 4 2 9 6" xfId="5441" xr:uid="{4C217F3C-EC4B-448B-A6F0-DF227F715B36}"/>
    <cellStyle name="Normal 7 4 2 9 6 2" xfId="14738" xr:uid="{92D1C401-A612-4185-9E34-B9FD7B5A1E0C}"/>
    <cellStyle name="Normal 7 4 2 9 7" xfId="7191" xr:uid="{10B00204-3DB2-47A6-950C-F9215B517CCC}"/>
    <cellStyle name="Normal 7 4 2 9 7 2" xfId="17571" xr:uid="{674329F4-AE34-4A67-BEF0-E293902B27BD}"/>
    <cellStyle name="Normal 7 4 2 9 8" xfId="10024" xr:uid="{99634E40-1A29-4CCD-AD4E-A2253FDB5D72}"/>
    <cellStyle name="Normal 7 4 2 9 8 2" xfId="20404" xr:uid="{244B2B4B-504F-45AA-A156-A6C6DAC7A6B6}"/>
    <cellStyle name="Normal 7 4 2 9 9" xfId="23433" xr:uid="{187FFA7C-3B7F-4477-A6E0-532B8B6D20FC}"/>
    <cellStyle name="Normal 7 4 20" xfId="23420" xr:uid="{560269DD-4FB6-443C-9D5A-BCA4A87C8567}"/>
    <cellStyle name="Normal 7 4 21" xfId="12391" xr:uid="{78020374-5E69-42E9-9C1C-CA25722A3109}"/>
    <cellStyle name="Normal 7 4 3" xfId="1425" xr:uid="{00000000-0005-0000-0000-000068070000}"/>
    <cellStyle name="Normal 7 4 3 10" xfId="5442" xr:uid="{C369CAD4-6E23-40D4-A836-672D1462F693}"/>
    <cellStyle name="Normal 7 4 3 10 2" xfId="14739" xr:uid="{7E55366E-75AD-4BA1-A727-D0583EBE90C3}"/>
    <cellStyle name="Normal 7 4 3 11" xfId="7192" xr:uid="{0B7C27FE-72A1-4F2E-882E-9EF1BC97106C}"/>
    <cellStyle name="Normal 7 4 3 11 2" xfId="17572" xr:uid="{4EEEDC54-1342-4B0A-B166-087A6D2AEEAD}"/>
    <cellStyle name="Normal 7 4 3 12" xfId="10025" xr:uid="{E732EAF0-F96F-48CF-9F7A-C0CBA9BC5432}"/>
    <cellStyle name="Normal 7 4 3 12 2" xfId="20405" xr:uid="{49E1E74F-71EF-4F1C-AD0E-90E359AF8CCB}"/>
    <cellStyle name="Normal 7 4 3 13" xfId="23483" xr:uid="{47A70420-A2A9-41DE-AA50-2BF0B5A3C8AD}"/>
    <cellStyle name="Normal 7 4 3 14" xfId="12410" xr:uid="{369AE292-FCDB-4819-B036-27F97726FB3B}"/>
    <cellStyle name="Normal 7 4 3 2" xfId="1426" xr:uid="{00000000-0005-0000-0000-000069070000}"/>
    <cellStyle name="Normal 7 4 3 2 10" xfId="7193" xr:uid="{2E0ABF26-5374-4290-A047-2C58A8227129}"/>
    <cellStyle name="Normal 7 4 3 2 10 2" xfId="17573" xr:uid="{396054ED-31D5-4B50-8579-D2DC193BBA01}"/>
    <cellStyle name="Normal 7 4 3 2 11" xfId="10026" xr:uid="{AB474B92-B5A4-4F31-86C9-46914798584A}"/>
    <cellStyle name="Normal 7 4 3 2 11 2" xfId="20406" xr:uid="{979AABA8-78AF-4E30-A6D0-985F1669E228}"/>
    <cellStyle name="Normal 7 4 3 2 12" xfId="22694" xr:uid="{A51C8BFF-F624-4974-B58B-B31555F393BD}"/>
    <cellStyle name="Normal 7 4 3 2 13" xfId="12470" xr:uid="{A89F8D3A-8214-40EA-ABAD-20CD723F2742}"/>
    <cellStyle name="Normal 7 4 3 2 2" xfId="1427" xr:uid="{00000000-0005-0000-0000-00006A070000}"/>
    <cellStyle name="Normal 7 4 3 2 2 10" xfId="10027" xr:uid="{9FD8A555-7A7B-47CE-8FEF-C456F4145EAB}"/>
    <cellStyle name="Normal 7 4 3 2 2 10 2" xfId="20407" xr:uid="{0029460B-CCCD-48EA-BB22-22239F4AAE76}"/>
    <cellStyle name="Normal 7 4 3 2 2 11" xfId="22906" xr:uid="{CB737441-0451-493A-B999-E5301B36F1C2}"/>
    <cellStyle name="Normal 7 4 3 2 2 12" xfId="12635" xr:uid="{DCD91032-04B0-4F09-8630-4478A35CD128}"/>
    <cellStyle name="Normal 7 4 3 2 2 2" xfId="2829" xr:uid="{00000000-0005-0000-0000-00006F080000}"/>
    <cellStyle name="Normal 7 4 3 2 2 2 2" xfId="3445" xr:uid="{00000000-0005-0000-0000-000070080000}"/>
    <cellStyle name="Normal 7 4 3 2 2 2 2 2" xfId="6500" xr:uid="{73A91FAC-8613-4027-A5BA-6AE933FD408E}"/>
    <cellStyle name="Normal 7 4 3 2 2 2 2 2 2" xfId="28312" xr:uid="{5FFBBE1D-255B-4763-A079-A6BEF753B5D3}"/>
    <cellStyle name="Normal 7 4 3 2 2 2 2 2 3" xfId="28247" xr:uid="{6DE3B26C-2185-455B-AF8E-B203BB4D126C}"/>
    <cellStyle name="Normal 7 4 3 2 2 2 2 2 4" xfId="16071" xr:uid="{F97FE7E3-C7AA-4795-A148-9D2A85B8CBA2}"/>
    <cellStyle name="Normal 7 4 3 2 2 2 2 3" xfId="8524" xr:uid="{BDA0CCFD-9723-4FEC-803F-F710041E190E}"/>
    <cellStyle name="Normal 7 4 3 2 2 2 2 3 2" xfId="28938" xr:uid="{EE6549BB-6E10-4DB0-BB3C-F04D23E78B70}"/>
    <cellStyle name="Normal 7 4 3 2 2 2 2 3 3" xfId="18904" xr:uid="{B9E0C6DC-AF27-408C-9952-F29578D91555}"/>
    <cellStyle name="Normal 7 4 3 2 2 2 2 4" xfId="11357" xr:uid="{DF6325A3-6120-4C43-8647-26D0489490F5}"/>
    <cellStyle name="Normal 7 4 3 2 2 2 2 4 2" xfId="21737" xr:uid="{8B137044-9094-44BE-840D-E4C6ED98F0D9}"/>
    <cellStyle name="Normal 7 4 3 2 2 2 2 5" xfId="23132" xr:uid="{D4DDEAEF-6C19-4D83-95A6-099272D66830}"/>
    <cellStyle name="Normal 7 4 3 2 2 2 2 6" xfId="14031" xr:uid="{535B6EB0-279D-4C7B-BE13-9884454E50BC}"/>
    <cellStyle name="Normal 7 4 3 2 2 2 3" xfId="4366" xr:uid="{77596B4F-F602-4722-A351-F785FD60A7E7}"/>
    <cellStyle name="Normal 7 4 3 2 2 2 3 2" xfId="9138" xr:uid="{C31CC852-97F2-4584-AE45-B2782F8C5E6E}"/>
    <cellStyle name="Normal 7 4 3 2 2 2 3 2 2" xfId="29181" xr:uid="{3F619BC3-5FA2-4B13-A833-32DA547B3E29}"/>
    <cellStyle name="Normal 7 4 3 2 2 2 3 2 3" xfId="19518" xr:uid="{FD1E87B0-BC72-47AF-B722-8D69342202EB}"/>
    <cellStyle name="Normal 7 4 3 2 2 2 3 3" xfId="11971" xr:uid="{C915D1DB-CF42-4E04-AB1B-D2FECA0D456D}"/>
    <cellStyle name="Normal 7 4 3 2 2 2 3 3 2" xfId="22351" xr:uid="{17772FA0-B8D8-4A5F-874D-62C8045E9355}"/>
    <cellStyle name="Normal 7 4 3 2 2 2 3 4" xfId="23316" xr:uid="{2E932ACB-2132-4D31-9BDD-0C7BB62784E7}"/>
    <cellStyle name="Normal 7 4 3 2 2 2 3 5" xfId="16685" xr:uid="{F938DDC9-6772-4E20-AC96-34B02072E7DD}"/>
    <cellStyle name="Normal 7 4 3 2 2 2 4" xfId="6045" xr:uid="{A2E7AD9E-4C3A-4EF6-8D2C-2EE0BABDB26E}"/>
    <cellStyle name="Normal 7 4 3 2 2 2 4 2" xfId="28516" xr:uid="{D9EE22C2-9722-4779-ABFC-5C853846D868}"/>
    <cellStyle name="Normal 7 4 3 2 2 2 4 3" xfId="15499" xr:uid="{0787DD3D-75F4-4B77-B226-57B449D82234}"/>
    <cellStyle name="Normal 7 4 3 2 2 2 5" xfId="7952" xr:uid="{5441EE2B-D936-489D-9EBE-9784A22F64F1}"/>
    <cellStyle name="Normal 7 4 3 2 2 2 5 2" xfId="18332" xr:uid="{1CEDD6E3-F816-47AA-9346-714025A00908}"/>
    <cellStyle name="Normal 7 4 3 2 2 2 6" xfId="10785" xr:uid="{59C2E9FD-C4D8-4357-9071-9887B6DEE46F}"/>
    <cellStyle name="Normal 7 4 3 2 2 2 6 2" xfId="21165" xr:uid="{39D776FF-EE52-4020-A835-6AE2523CED41}"/>
    <cellStyle name="Normal 7 4 3 2 2 2 7" xfId="24039" xr:uid="{49765F66-5107-44ED-A16D-3EC0454B4BFA}"/>
    <cellStyle name="Normal 7 4 3 2 2 2 8" xfId="13305" xr:uid="{5CCD7CD2-BA35-4202-81D4-C8C157A4EDE8}"/>
    <cellStyle name="Normal 7 4 3 2 2 3" xfId="3446" xr:uid="{00000000-0005-0000-0000-000071080000}"/>
    <cellStyle name="Normal 7 4 3 2 2 3 2" xfId="4582" xr:uid="{448BA9DD-CA71-4DD4-9A4A-98AC19CD0CE6}"/>
    <cellStyle name="Normal 7 4 3 2 2 3 2 2" xfId="9354" xr:uid="{E92207E9-8361-42B0-B86D-18828B8D9E09}"/>
    <cellStyle name="Normal 7 4 3 2 2 3 2 2 2" xfId="29326" xr:uid="{BEA8D4E0-A165-4EF0-B274-C351B0992894}"/>
    <cellStyle name="Normal 7 4 3 2 2 3 2 2 3" xfId="19734" xr:uid="{B5F2B030-D025-46A3-9DE3-E1053033F439}"/>
    <cellStyle name="Normal 7 4 3 2 2 3 2 3" xfId="12187" xr:uid="{F0DF7214-F1EA-4BE6-A67F-DAD43EA13FAE}"/>
    <cellStyle name="Normal 7 4 3 2 2 3 2 3 2" xfId="22567" xr:uid="{DB403025-7911-486A-A3FD-C254DE64CB5E}"/>
    <cellStyle name="Normal 7 4 3 2 2 3 2 4" xfId="27275" xr:uid="{4346FAE6-88C2-4B14-B648-0908CF5F5982}"/>
    <cellStyle name="Normal 7 4 3 2 2 3 2 5" xfId="16901" xr:uid="{ADFAEA55-BD5A-4623-8389-DFAB4EBE6B30}"/>
    <cellStyle name="Normal 7 4 3 2 2 3 3" xfId="6501" xr:uid="{520C026B-62FA-45B6-95E0-484FCC53083F}"/>
    <cellStyle name="Normal 7 4 3 2 2 3 3 2" xfId="28607" xr:uid="{C897C46F-99A8-4007-90ED-9A99E7AF6F58}"/>
    <cellStyle name="Normal 7 4 3 2 2 3 3 3" xfId="16072" xr:uid="{F5CABBCC-D517-4B6D-A06E-D8F75282FBCE}"/>
    <cellStyle name="Normal 7 4 3 2 2 3 4" xfId="8525" xr:uid="{3729610D-88BC-4173-9FCE-F431092F9000}"/>
    <cellStyle name="Normal 7 4 3 2 2 3 4 2" xfId="18905" xr:uid="{E6D5C908-F513-4FFF-94A8-9C385E02D92B}"/>
    <cellStyle name="Normal 7 4 3 2 2 3 5" xfId="11358" xr:uid="{C8B369C4-6E3E-4043-A7A3-2DBBE5A5EEE4}"/>
    <cellStyle name="Normal 7 4 3 2 2 3 5 2" xfId="21738" xr:uid="{2A4305E4-BB5C-496F-BC5B-49AD81EAD71D}"/>
    <cellStyle name="Normal 7 4 3 2 2 3 6" xfId="24456" xr:uid="{004AE425-5CEF-4BF9-B966-9DA729332B64}"/>
    <cellStyle name="Normal 7 4 3 2 2 3 7" xfId="14032" xr:uid="{90D6CE88-CD3F-49B3-9CCA-153BB73EB1F4}"/>
    <cellStyle name="Normal 7 4 3 2 2 4" xfId="3444" xr:uid="{00000000-0005-0000-0000-000072080000}"/>
    <cellStyle name="Normal 7 4 3 2 2 4 2" xfId="6499" xr:uid="{EB1A46E9-0FE2-4CAA-9295-95259B6574B9}"/>
    <cellStyle name="Normal 7 4 3 2 2 4 2 2" xfId="25966" xr:uid="{5E021479-D919-4B53-A37F-E3021A4A4C58}"/>
    <cellStyle name="Normal 7 4 3 2 2 4 2 3" xfId="16070" xr:uid="{BE7FB648-4CC2-40F0-96AE-D8F325984D9F}"/>
    <cellStyle name="Normal 7 4 3 2 2 4 3" xfId="8523" xr:uid="{777CCF37-BB25-4772-A0DC-981B9D2E7A87}"/>
    <cellStyle name="Normal 7 4 3 2 2 4 3 2" xfId="18903" xr:uid="{AE8E2B10-346F-47B4-9B2E-77F81B9526C2}"/>
    <cellStyle name="Normal 7 4 3 2 2 4 4" xfId="11356" xr:uid="{BBC2A0CE-EF62-486A-9D34-6338A93DC58C}"/>
    <cellStyle name="Normal 7 4 3 2 2 4 4 2" xfId="21736" xr:uid="{041F560B-48AB-42D2-A448-E298E35B1CC5}"/>
    <cellStyle name="Normal 7 4 3 2 2 4 5" xfId="23912" xr:uid="{C5DAC3F0-87A3-448C-B2FA-D1124791F83A}"/>
    <cellStyle name="Normal 7 4 3 2 2 4 6" xfId="14030" xr:uid="{76E94513-B395-4A5B-9A19-E0C9AF0486B0}"/>
    <cellStyle name="Normal 7 4 3 2 2 5" xfId="2646" xr:uid="{00000000-0005-0000-0000-000073080000}"/>
    <cellStyle name="Normal 7 4 3 2 2 5 2" xfId="5908" xr:uid="{991E32FB-FFEC-4EA7-9CFA-9C42ED05704F}"/>
    <cellStyle name="Normal 7 4 3 2 2 5 2 2" xfId="27454" xr:uid="{A709F353-F263-4736-9BD8-43DE5C3A1F1E}"/>
    <cellStyle name="Normal 7 4 3 2 2 5 2 3" xfId="15318" xr:uid="{EC252FE6-7278-4F83-A335-0B4F2B31C299}"/>
    <cellStyle name="Normal 7 4 3 2 2 5 3" xfId="7771" xr:uid="{BF3A39B9-A372-4F64-BA03-7A2CB5013155}"/>
    <cellStyle name="Normal 7 4 3 2 2 5 3 2" xfId="18151" xr:uid="{F7951E38-6DB3-42DD-A715-E051A96463DF}"/>
    <cellStyle name="Normal 7 4 3 2 2 5 4" xfId="10604" xr:uid="{A6C5F2DA-65F0-4837-AC0B-F544FBC34583}"/>
    <cellStyle name="Normal 7 4 3 2 2 5 4 2" xfId="20984" xr:uid="{CC5D2271-DC00-4E5E-AFDE-354FCBEB032E}"/>
    <cellStyle name="Normal 7 4 3 2 2 5 5" xfId="23859" xr:uid="{683ABF96-C534-42EC-96FE-087BCB2CEFFA}"/>
    <cellStyle name="Normal 7 4 3 2 2 5 6" xfId="13035" xr:uid="{555E0BEF-EA73-478D-97B4-3F259BFE293E}"/>
    <cellStyle name="Normal 7 4 3 2 2 6" xfId="2401" xr:uid="{00000000-0005-0000-0000-00006E080000}"/>
    <cellStyle name="Normal 7 4 3 2 2 6 2" xfId="7528" xr:uid="{B7D2C21E-E0D9-45E7-A65D-035B94FE8B2B}"/>
    <cellStyle name="Normal 7 4 3 2 2 6 2 2" xfId="17908" xr:uid="{FB97DE76-37F7-4312-9792-DADF345222B9}"/>
    <cellStyle name="Normal 7 4 3 2 2 6 3" xfId="10361" xr:uid="{84F3CEE3-971D-41E2-8788-31836FAA8B11}"/>
    <cellStyle name="Normal 7 4 3 2 2 6 3 2" xfId="20741" xr:uid="{11C0C840-C431-469C-B2DA-4DEF3F50D488}"/>
    <cellStyle name="Normal 7 4 3 2 2 6 4" xfId="25587" xr:uid="{283B6E97-968B-4F13-B48B-E1C3A2BE1C14}"/>
    <cellStyle name="Normal 7 4 3 2 2 6 5" xfId="15075" xr:uid="{442A0DA2-0514-4A45-ABB2-8E3FEBB68A4E}"/>
    <cellStyle name="Normal 7 4 3 2 2 7" xfId="4101" xr:uid="{5EFD4A15-4447-498E-A1F4-436CC18FD198}"/>
    <cellStyle name="Normal 7 4 3 2 2 7 2" xfId="8875" xr:uid="{E1E5E935-8613-425E-99C8-C13E6C6CE237}"/>
    <cellStyle name="Normal 7 4 3 2 2 7 2 2" xfId="19255" xr:uid="{D46AA6BF-B9D2-47B2-A934-C6205DF9E734}"/>
    <cellStyle name="Normal 7 4 3 2 2 7 3" xfId="11708" xr:uid="{3D93CCC8-260A-4414-BFCB-792F1491E5BD}"/>
    <cellStyle name="Normal 7 4 3 2 2 7 3 2" xfId="22088" xr:uid="{D6E8D4B0-0118-4AB7-BF38-587E40144071}"/>
    <cellStyle name="Normal 7 4 3 2 2 7 4" xfId="16422" xr:uid="{88D7E175-8BEC-464D-A5E9-B3DC7325B47A}"/>
    <cellStyle name="Normal 7 4 3 2 2 8" xfId="5444" xr:uid="{8E7E55A8-31B2-436C-9C83-C7D65E223C4C}"/>
    <cellStyle name="Normal 7 4 3 2 2 8 2" xfId="14741" xr:uid="{22FFCC05-27A4-40D7-AAAF-85620A809732}"/>
    <cellStyle name="Normal 7 4 3 2 2 9" xfId="7194" xr:uid="{004D57DF-3249-4E47-812A-2F3A521EE2C6}"/>
    <cellStyle name="Normal 7 4 3 2 2 9 2" xfId="17574" xr:uid="{B5B7B915-20E5-49CE-8BAD-437A52656451}"/>
    <cellStyle name="Normal 7 4 3 2 3" xfId="1428" xr:uid="{00000000-0005-0000-0000-00006B070000}"/>
    <cellStyle name="Normal 7 4 3 2 3 2" xfId="3447" xr:uid="{00000000-0005-0000-0000-000075080000}"/>
    <cellStyle name="Normal 7 4 3 2 3 2 2" xfId="6502" xr:uid="{21205F71-0D82-48F6-A296-F4892DB16333}"/>
    <cellStyle name="Normal 7 4 3 2 3 2 2 2" xfId="25918" xr:uid="{789EB38F-23A3-4908-8B10-A46B8010D0CA}"/>
    <cellStyle name="Normal 7 4 3 2 3 2 2 3" xfId="28079" xr:uid="{40051244-9B90-4AFF-8D4B-96A99796BEE4}"/>
    <cellStyle name="Normal 7 4 3 2 3 2 2 4" xfId="16073" xr:uid="{6C408732-3AE7-4EC2-B8C5-858C2DD6BE0C}"/>
    <cellStyle name="Normal 7 4 3 2 3 2 3" xfId="8526" xr:uid="{E103CC02-1ACB-4465-9645-7C3FE3CD6878}"/>
    <cellStyle name="Normal 7 4 3 2 3 2 3 2" xfId="28939" xr:uid="{4EAD5B8C-9A20-4B2D-99FD-A03A229996F1}"/>
    <cellStyle name="Normal 7 4 3 2 3 2 3 3" xfId="18906" xr:uid="{0852BAA3-CB15-47A3-91F9-32C7A65D879E}"/>
    <cellStyle name="Normal 7 4 3 2 3 2 4" xfId="11359" xr:uid="{9032075C-26ED-4781-966B-B0368C910AAE}"/>
    <cellStyle name="Normal 7 4 3 2 3 2 4 2" xfId="21739" xr:uid="{73A39CD6-9DDB-4407-B97F-C94710083B05}"/>
    <cellStyle name="Normal 7 4 3 2 3 2 5" xfId="23557" xr:uid="{0F0FD7DD-4A65-4952-92C4-0057997402F0}"/>
    <cellStyle name="Normal 7 4 3 2 3 2 6" xfId="14033" xr:uid="{F2AC072C-4C48-4344-BDF4-A2048CA14A6B}"/>
    <cellStyle name="Normal 7 4 3 2 3 3" xfId="2828" xr:uid="{00000000-0005-0000-0000-000076080000}"/>
    <cellStyle name="Normal 7 4 3 2 3 3 2" xfId="6044" xr:uid="{2F40B74F-DC07-4D92-886F-813AC11669F3}"/>
    <cellStyle name="Normal 7 4 3 2 3 3 2 2" xfId="28722" xr:uid="{3AC6F74E-A50C-4E63-A16C-07ED6E60BD5C}"/>
    <cellStyle name="Normal 7 4 3 2 3 3 2 3" xfId="15498" xr:uid="{8CBA6569-B346-4A2B-B530-A80A3C59EBBB}"/>
    <cellStyle name="Normal 7 4 3 2 3 3 3" xfId="7951" xr:uid="{4E373BB4-504E-47EF-9E79-CAC8FA87135F}"/>
    <cellStyle name="Normal 7 4 3 2 3 3 3 2" xfId="18331" xr:uid="{EB791CD6-0471-4D99-96B7-AB76F0B3136A}"/>
    <cellStyle name="Normal 7 4 3 2 3 3 4" xfId="10784" xr:uid="{DD737E0D-9AF6-4E52-9381-ACB0A82C147E}"/>
    <cellStyle name="Normal 7 4 3 2 3 3 4 2" xfId="21164" xr:uid="{F5859D5F-3700-4692-A331-58F93B34411D}"/>
    <cellStyle name="Normal 7 4 3 2 3 3 5" xfId="24640" xr:uid="{FF35E9EC-13CF-4680-A665-3EE2893DAD72}"/>
    <cellStyle name="Normal 7 4 3 2 3 3 6" xfId="13304" xr:uid="{3CE12D0D-599C-4B99-940A-93B1F0266566}"/>
    <cellStyle name="Normal 7 4 3 2 3 4" xfId="4219" xr:uid="{6E3BC1E7-F8BD-43C1-B91A-816D12426DEE}"/>
    <cellStyle name="Normal 7 4 3 2 3 4 2" xfId="8991" xr:uid="{0A692B99-1804-4513-9F06-643635BB0790}"/>
    <cellStyle name="Normal 7 4 3 2 3 4 2 2" xfId="29070" xr:uid="{DA9D2592-47FB-4F1D-BFA6-EBB81FB188E0}"/>
    <cellStyle name="Normal 7 4 3 2 3 4 2 3" xfId="19371" xr:uid="{038B2056-D737-4FB1-A6D2-4BC63B056001}"/>
    <cellStyle name="Normal 7 4 3 2 3 4 3" xfId="11824" xr:uid="{78535C63-AB7A-44EF-A101-95F98832CCA5}"/>
    <cellStyle name="Normal 7 4 3 2 3 4 3 2" xfId="22204" xr:uid="{6D16DAF9-4B44-4D47-BF69-2D8280A83371}"/>
    <cellStyle name="Normal 7 4 3 2 3 4 4" xfId="22692" xr:uid="{B973C05B-9CC2-478B-A2C5-62E833C796DA}"/>
    <cellStyle name="Normal 7 4 3 2 3 4 5" xfId="16538" xr:uid="{C4633A96-5B7D-47DC-85FA-81F02C2A433B}"/>
    <cellStyle name="Normal 7 4 3 2 3 5" xfId="5445" xr:uid="{3A6AD47D-EAD5-4F97-A979-749B398589A4}"/>
    <cellStyle name="Normal 7 4 3 2 3 5 2" xfId="25912" xr:uid="{C5D29D23-FE1C-4BFF-89C5-69310B0DCE9C}"/>
    <cellStyle name="Normal 7 4 3 2 3 5 3" xfId="14742" xr:uid="{BD3256AC-3DE1-47C1-935A-7AF5EA9C1D44}"/>
    <cellStyle name="Normal 7 4 3 2 3 6" xfId="7195" xr:uid="{47654914-8CFE-4023-AB97-B19E9F93A688}"/>
    <cellStyle name="Normal 7 4 3 2 3 6 2" xfId="17575" xr:uid="{631FE5E1-3465-4C7A-9FCD-6AC02CF6B120}"/>
    <cellStyle name="Normal 7 4 3 2 3 7" xfId="10028" xr:uid="{9112CE37-E33E-4B59-A80E-4B8E74D3D28E}"/>
    <cellStyle name="Normal 7 4 3 2 3 7 2" xfId="20408" xr:uid="{A9ED16B8-F03F-4E24-90D7-02012BB168AC}"/>
    <cellStyle name="Normal 7 4 3 2 3 8" xfId="23822" xr:uid="{D81D44BF-8E0A-479B-B128-DD40BB514314}"/>
    <cellStyle name="Normal 7 4 3 2 3 9" xfId="12793" xr:uid="{D3B2A001-D1BB-464D-85C9-47EEBAE40815}"/>
    <cellStyle name="Normal 7 4 3 2 4" xfId="3448" xr:uid="{00000000-0005-0000-0000-000077080000}"/>
    <cellStyle name="Normal 7 4 3 2 4 2" xfId="4583" xr:uid="{BE69B502-CFA4-4673-B0CA-466D6376D99E}"/>
    <cellStyle name="Normal 7 4 3 2 4 2 2" xfId="9355" xr:uid="{B6849C53-F490-4032-AEC4-3A084CC61281}"/>
    <cellStyle name="Normal 7 4 3 2 4 2 2 2" xfId="29327" xr:uid="{49EFC940-64F5-4477-9D86-DB69A7F4CFA3}"/>
    <cellStyle name="Normal 7 4 3 2 4 2 2 3" xfId="19735" xr:uid="{32AE62BA-70DE-498C-A44C-59826C128A7C}"/>
    <cellStyle name="Normal 7 4 3 2 4 2 3" xfId="12188" xr:uid="{159A9BA1-2929-4A12-92CB-676A1CFADB15}"/>
    <cellStyle name="Normal 7 4 3 2 4 2 3 2" xfId="22568" xr:uid="{292322E4-F4B3-4726-A139-7E0F817029FB}"/>
    <cellStyle name="Normal 7 4 3 2 4 2 4" xfId="23494" xr:uid="{E04771C6-694C-4C78-9686-66A2E4A88F17}"/>
    <cellStyle name="Normal 7 4 3 2 4 2 5" xfId="16902" xr:uid="{941EFF89-C574-4C61-88AF-87557EA019BF}"/>
    <cellStyle name="Normal 7 4 3 2 4 3" xfId="6503" xr:uid="{FE9CE113-79F2-4B5C-BA67-98F3380ED68B}"/>
    <cellStyle name="Normal 7 4 3 2 4 3 2" xfId="26655" xr:uid="{D6492BDD-063D-43CD-B114-9F3447EF7DF7}"/>
    <cellStyle name="Normal 7 4 3 2 4 3 3" xfId="16074" xr:uid="{D28ACD28-03F2-41DF-91DC-E18B1FFD3BD2}"/>
    <cellStyle name="Normal 7 4 3 2 4 4" xfId="8527" xr:uid="{E3E207EE-AB51-45CE-AC81-46110AE208CC}"/>
    <cellStyle name="Normal 7 4 3 2 4 4 2" xfId="18907" xr:uid="{3022FECD-1E22-4532-8251-13E8C2CA2EF1}"/>
    <cellStyle name="Normal 7 4 3 2 4 5" xfId="11360" xr:uid="{06032698-B473-4D99-B7A2-A384DF1D6120}"/>
    <cellStyle name="Normal 7 4 3 2 4 5 2" xfId="21740" xr:uid="{2DEF58B8-F434-4326-833C-2C6D8957AC90}"/>
    <cellStyle name="Normal 7 4 3 2 4 6" xfId="23940" xr:uid="{583D7F32-4C0C-48B8-B0D6-39460D9575C2}"/>
    <cellStyle name="Normal 7 4 3 2 4 7" xfId="14034" xr:uid="{60928655-B0A7-4FF0-B832-B5642E0859B1}"/>
    <cellStyle name="Normal 7 4 3 2 5" xfId="2992" xr:uid="{00000000-0005-0000-0000-000078080000}"/>
    <cellStyle name="Normal 7 4 3 2 5 2" xfId="6142" xr:uid="{578F7411-E3DC-4F14-81AC-C358F6B04072}"/>
    <cellStyle name="Normal 7 4 3 2 5 2 2" xfId="26932" xr:uid="{FBD999AA-530E-4AA4-BD85-D9722360CD28}"/>
    <cellStyle name="Normal 7 4 3 2 5 2 3" xfId="27869" xr:uid="{B257E8BD-D4E7-4059-8C1B-A9B76FE6BFEC}"/>
    <cellStyle name="Normal 7 4 3 2 5 2 4" xfId="15620" xr:uid="{CFEBD5F4-751F-4372-A347-0DA6494FD338}"/>
    <cellStyle name="Normal 7 4 3 2 5 3" xfId="8073" xr:uid="{538275EF-640F-432E-9825-FF19D2D51182}"/>
    <cellStyle name="Normal 7 4 3 2 5 3 2" xfId="28768" xr:uid="{C681F8E4-BF3D-4C72-BD42-733E0A0057F2}"/>
    <cellStyle name="Normal 7 4 3 2 5 3 3" xfId="18453" xr:uid="{F43F2424-0270-42EC-B3BD-C36BAC8BA10C}"/>
    <cellStyle name="Normal 7 4 3 2 5 4" xfId="10906" xr:uid="{35B6B5F3-DC7D-4D12-825A-3586A22CBAF9}"/>
    <cellStyle name="Normal 7 4 3 2 5 4 2" xfId="21286" xr:uid="{5169B47F-28E6-40F9-AA14-89B747D7E99D}"/>
    <cellStyle name="Normal 7 4 3 2 5 5" xfId="24996" xr:uid="{B73C22F6-2F7D-46AC-865D-26CB506AA2E2}"/>
    <cellStyle name="Normal 7 4 3 2 5 6" xfId="13491" xr:uid="{318B7E50-E7A8-4B7B-878B-4E42339EB4EA}"/>
    <cellStyle name="Normal 7 4 3 2 6" xfId="2544" xr:uid="{00000000-0005-0000-0000-000079080000}"/>
    <cellStyle name="Normal 7 4 3 2 6 2" xfId="5816" xr:uid="{56974547-57DB-43F4-ADFE-38DD14043912}"/>
    <cellStyle name="Normal 7 4 3 2 6 2 2" xfId="26664" xr:uid="{00B38EBC-9ECA-43A2-9A83-6AA81309DC05}"/>
    <cellStyle name="Normal 7 4 3 2 6 2 3" xfId="15216" xr:uid="{32481FC7-B74B-4984-A4FF-43335934C822}"/>
    <cellStyle name="Normal 7 4 3 2 6 3" xfId="7669" xr:uid="{35F1688F-0AB5-49FC-AE97-A0D52627FA0B}"/>
    <cellStyle name="Normal 7 4 3 2 6 3 2" xfId="18049" xr:uid="{ED46ED4D-BA3A-4FBE-8BBC-5F0DD9015BE0}"/>
    <cellStyle name="Normal 7 4 3 2 6 4" xfId="10502" xr:uid="{D5929A23-9E1C-4E58-A651-98B5DB851C0A}"/>
    <cellStyle name="Normal 7 4 3 2 6 4 2" xfId="20882" xr:uid="{02F5C775-2FC8-410B-8ABB-F0311A026A2D}"/>
    <cellStyle name="Normal 7 4 3 2 6 5" xfId="23679" xr:uid="{E5C72DE6-A4B7-4B4A-9F09-5E0E03FCE46C}"/>
    <cellStyle name="Normal 7 4 3 2 6 6" xfId="12932" xr:uid="{A1D994E2-F66D-4C4C-A4DF-BC2FEA1C8FFF}"/>
    <cellStyle name="Normal 7 4 3 2 7" xfId="2238" xr:uid="{00000000-0005-0000-0000-00006D080000}"/>
    <cellStyle name="Normal 7 4 3 2 7 2" xfId="7365" xr:uid="{54C6D058-527F-4302-B06F-EF8FAFA9A236}"/>
    <cellStyle name="Normal 7 4 3 2 7 2 2" xfId="17745" xr:uid="{D19D41E0-7A7D-40B2-9C1D-59DDB17FC557}"/>
    <cellStyle name="Normal 7 4 3 2 7 3" xfId="10198" xr:uid="{A2100957-86A7-40A9-A08A-021D8F1E89DF}"/>
    <cellStyle name="Normal 7 4 3 2 7 3 2" xfId="20578" xr:uid="{A2280B11-CD6D-4527-AFE0-8A056FB63D09}"/>
    <cellStyle name="Normal 7 4 3 2 7 4" xfId="25299" xr:uid="{0603B06E-A1F5-4D58-8A1B-000246F50293}"/>
    <cellStyle name="Normal 7 4 3 2 7 5" xfId="14912" xr:uid="{40C4DFAD-8EB2-498D-A09C-408A62E4D8B9}"/>
    <cellStyle name="Normal 7 4 3 2 8" xfId="4069" xr:uid="{1788756D-2364-4287-B913-92CA22C8B232}"/>
    <cellStyle name="Normal 7 4 3 2 8 2" xfId="8849" xr:uid="{F636902B-44CD-452E-A097-BD6C9B82C6F6}"/>
    <cellStyle name="Normal 7 4 3 2 8 2 2" xfId="19229" xr:uid="{6F87E975-C485-4A61-BE1A-5F05CB89F4EE}"/>
    <cellStyle name="Normal 7 4 3 2 8 3" xfId="11682" xr:uid="{8FFFB54E-DC3D-4100-9DB7-3C91F2B513D6}"/>
    <cellStyle name="Normal 7 4 3 2 8 3 2" xfId="22062" xr:uid="{16F6A337-3841-45CC-B34C-4B770E5AADE0}"/>
    <cellStyle name="Normal 7 4 3 2 8 4" xfId="16396" xr:uid="{96617CEB-2E3E-4F5C-BCE9-EEF55DA318E9}"/>
    <cellStyle name="Normal 7 4 3 2 9" xfId="5443" xr:uid="{3E4D21E4-15FB-474A-9291-70A16EB38D4A}"/>
    <cellStyle name="Normal 7 4 3 2 9 2" xfId="14740" xr:uid="{BA42F566-5410-4CAC-812B-1D5B44999462}"/>
    <cellStyle name="Normal 7 4 3 3" xfId="1429" xr:uid="{00000000-0005-0000-0000-00006C070000}"/>
    <cellStyle name="Normal 7 4 3 3 10" xfId="10029" xr:uid="{6667FA85-31D9-4427-9837-D0170AFC350D}"/>
    <cellStyle name="Normal 7 4 3 3 10 2" xfId="20409" xr:uid="{089B2346-AECA-44F6-9A15-0847870DF850}"/>
    <cellStyle name="Normal 7 4 3 3 11" xfId="22763" xr:uid="{B86F18A5-73F3-4000-ACBC-207F0FA23A4A}"/>
    <cellStyle name="Normal 7 4 3 3 12" xfId="12634" xr:uid="{7A85351B-D760-457A-A31A-24CD8DE5DBDA}"/>
    <cellStyle name="Normal 7 4 3 3 2" xfId="2830" xr:uid="{00000000-0005-0000-0000-00007B080000}"/>
    <cellStyle name="Normal 7 4 3 3 2 2" xfId="3450" xr:uid="{00000000-0005-0000-0000-00007C080000}"/>
    <cellStyle name="Normal 7 4 3 3 2 2 2" xfId="6505" xr:uid="{48B5E98D-E20A-446E-8CE6-CB1B22942103}"/>
    <cellStyle name="Normal 7 4 3 3 2 2 2 2" xfId="26049" xr:uid="{E78C11AD-0DCB-4CFD-AC95-376CACF35712}"/>
    <cellStyle name="Normal 7 4 3 3 2 2 2 3" xfId="28498" xr:uid="{D6EB5508-2B1F-409F-BF0E-5F62BF76C654}"/>
    <cellStyle name="Normal 7 4 3 3 2 2 2 4" xfId="16076" xr:uid="{262CD2BB-F139-47AC-90B7-CAB4073CD94D}"/>
    <cellStyle name="Normal 7 4 3 3 2 2 3" xfId="8529" xr:uid="{E30491D7-3CEA-4373-B543-9CB1B7626C17}"/>
    <cellStyle name="Normal 7 4 3 3 2 2 3 2" xfId="28940" xr:uid="{1D3C20E2-F2B4-4F2C-B041-D12DDFCD41DD}"/>
    <cellStyle name="Normal 7 4 3 3 2 2 3 3" xfId="18909" xr:uid="{B6EE3C50-3755-4F44-BF67-E82A5DFA14B4}"/>
    <cellStyle name="Normal 7 4 3 3 2 2 4" xfId="11362" xr:uid="{7DC0C649-CFCA-438C-96B8-974CDE4E2BAD}"/>
    <cellStyle name="Normal 7 4 3 3 2 2 4 2" xfId="21742" xr:uid="{312F8E66-125B-4C94-9E3C-927D9C54082E}"/>
    <cellStyle name="Normal 7 4 3 3 2 2 5" xfId="24576" xr:uid="{CF31D9AE-9CF8-4A4E-A71E-355ABC001280}"/>
    <cellStyle name="Normal 7 4 3 3 2 2 6" xfId="14036" xr:uid="{96ED7D6B-5A4B-4533-A5EC-81BAC427DE5C}"/>
    <cellStyle name="Normal 7 4 3 3 2 3" xfId="4367" xr:uid="{1164E2F6-BE54-4C9A-9367-B13ECC269973}"/>
    <cellStyle name="Normal 7 4 3 3 2 3 2" xfId="9139" xr:uid="{CE24510D-F338-49D8-B45A-D82D59DDA679}"/>
    <cellStyle name="Normal 7 4 3 3 2 3 2 2" xfId="29182" xr:uid="{15A0BC14-9723-4844-997D-7F608D6D3BE4}"/>
    <cellStyle name="Normal 7 4 3 3 2 3 2 3" xfId="19519" xr:uid="{279C4189-A4D0-4F42-B42F-D442B7F2B84D}"/>
    <cellStyle name="Normal 7 4 3 3 2 3 3" xfId="11972" xr:uid="{BEC1F4D3-518A-4F33-BA3F-4CF935058B4B}"/>
    <cellStyle name="Normal 7 4 3 3 2 3 3 2" xfId="22352" xr:uid="{F89F05BD-F693-4E0A-A692-51703F75E7DD}"/>
    <cellStyle name="Normal 7 4 3 3 2 3 4" xfId="22854" xr:uid="{1326B803-3310-46CE-A6FB-42D3ED54462C}"/>
    <cellStyle name="Normal 7 4 3 3 2 3 5" xfId="16686" xr:uid="{5014DB47-F0F0-40C8-B66B-0941FA40DF3B}"/>
    <cellStyle name="Normal 7 4 3 3 2 4" xfId="6046" xr:uid="{7BB6B4AF-EA51-459C-86B6-BABFCD88A947}"/>
    <cellStyle name="Normal 7 4 3 3 2 4 2" xfId="28066" xr:uid="{17D66357-EF32-4F8C-84B6-32FE3BE82A93}"/>
    <cellStyle name="Normal 7 4 3 3 2 4 3" xfId="15500" xr:uid="{9DD7B4D8-A34D-4CAB-91BE-38C25D3B1407}"/>
    <cellStyle name="Normal 7 4 3 3 2 5" xfId="7953" xr:uid="{A98EE685-BE0A-47CF-B38D-E67C444EBDC5}"/>
    <cellStyle name="Normal 7 4 3 3 2 5 2" xfId="18333" xr:uid="{7313D125-3020-4C73-A463-409099B17A9F}"/>
    <cellStyle name="Normal 7 4 3 3 2 6" xfId="10786" xr:uid="{C0957656-6A55-4DCB-918D-D196EA4F5E7F}"/>
    <cellStyle name="Normal 7 4 3 3 2 6 2" xfId="21166" xr:uid="{2A2FB51E-E0AF-4311-AF82-31FEE760DB29}"/>
    <cellStyle name="Normal 7 4 3 3 2 7" xfId="25203" xr:uid="{F41EA67F-7807-4F32-B7E0-7363D90FCC61}"/>
    <cellStyle name="Normal 7 4 3 3 2 8" xfId="13306" xr:uid="{607FBB25-0D28-4F52-AD1B-83BEBCB24050}"/>
    <cellStyle name="Normal 7 4 3 3 3" xfId="3451" xr:uid="{00000000-0005-0000-0000-00007D080000}"/>
    <cellStyle name="Normal 7 4 3 3 3 2" xfId="4584" xr:uid="{F18E3703-1BDE-480F-BE5E-1F730306F51A}"/>
    <cellStyle name="Normal 7 4 3 3 3 2 2" xfId="9356" xr:uid="{B0677BE6-9079-4D98-A8F1-8D97277FF505}"/>
    <cellStyle name="Normal 7 4 3 3 3 2 2 2" xfId="29328" xr:uid="{24071852-15EF-40E2-9F82-D651F337EB84}"/>
    <cellStyle name="Normal 7 4 3 3 3 2 2 3" xfId="19736" xr:uid="{12701740-B917-40F3-B4F7-9F90747D2844}"/>
    <cellStyle name="Normal 7 4 3 3 3 2 3" xfId="12189" xr:uid="{BB004EC3-B997-40D7-B22F-908ADF68194E}"/>
    <cellStyle name="Normal 7 4 3 3 3 2 3 2" xfId="22569" xr:uid="{C3534578-EB7C-4F64-8B94-4616D70F02AC}"/>
    <cellStyle name="Normal 7 4 3 3 3 2 4" xfId="25453" xr:uid="{22DA6432-24DF-4E3B-B59B-B9C6A0520FC1}"/>
    <cellStyle name="Normal 7 4 3 3 3 2 5" xfId="16903" xr:uid="{FCDC8A1C-E1FD-4A4B-9C72-13153C0BB55A}"/>
    <cellStyle name="Normal 7 4 3 3 3 3" xfId="6506" xr:uid="{654F5FB6-7196-47D6-8AAF-6C493651A246}"/>
    <cellStyle name="Normal 7 4 3 3 3 3 2" xfId="27473" xr:uid="{69965E02-6437-4F03-804C-9A661E470984}"/>
    <cellStyle name="Normal 7 4 3 3 3 3 3" xfId="16077" xr:uid="{55A8CC60-1E47-4A51-A6B4-F2F325865EC8}"/>
    <cellStyle name="Normal 7 4 3 3 3 4" xfId="8530" xr:uid="{5A83B3DB-B880-4A3B-AE55-6BB6EDA7B46B}"/>
    <cellStyle name="Normal 7 4 3 3 3 4 2" xfId="18910" xr:uid="{26FDF01F-42BD-4B10-8796-FE241310EE7C}"/>
    <cellStyle name="Normal 7 4 3 3 3 5" xfId="11363" xr:uid="{06C307B1-50D8-42DF-AA97-0D940E415962}"/>
    <cellStyle name="Normal 7 4 3 3 3 5 2" xfId="21743" xr:uid="{2B6081B6-FE53-4D57-BA48-CE0983A23D21}"/>
    <cellStyle name="Normal 7 4 3 3 3 6" xfId="25237" xr:uid="{C1208326-4645-4857-A234-EB126694D89D}"/>
    <cellStyle name="Normal 7 4 3 3 3 7" xfId="14037" xr:uid="{6150ABE2-3190-4D8E-9C58-717516F2FC4D}"/>
    <cellStyle name="Normal 7 4 3 3 4" xfId="3449" xr:uid="{00000000-0005-0000-0000-00007E080000}"/>
    <cellStyle name="Normal 7 4 3 3 4 2" xfId="6504" xr:uid="{AB9CC0A2-EA6E-4ECE-8E8F-6953D22BD62A}"/>
    <cellStyle name="Normal 7 4 3 3 4 2 2" xfId="26685" xr:uid="{EF441DC9-0BA0-4DAF-859C-EAED2F3FA7E7}"/>
    <cellStyle name="Normal 7 4 3 3 4 2 3" xfId="16075" xr:uid="{CF51B8B6-35B7-465A-A95E-21074B0F731E}"/>
    <cellStyle name="Normal 7 4 3 3 4 3" xfId="8528" xr:uid="{6E3458D8-3B9B-4F11-8724-43C5E55F88DF}"/>
    <cellStyle name="Normal 7 4 3 3 4 3 2" xfId="18908" xr:uid="{AFA529B8-41D2-4DBF-A25E-50AE2612621F}"/>
    <cellStyle name="Normal 7 4 3 3 4 4" xfId="11361" xr:uid="{25DDDA3A-69A0-4D9A-BEB2-4E48E9D4813E}"/>
    <cellStyle name="Normal 7 4 3 3 4 4 2" xfId="21741" xr:uid="{561A8E3B-8179-4F40-85BC-CDBEA35B6370}"/>
    <cellStyle name="Normal 7 4 3 3 4 5" xfId="24926" xr:uid="{DF90C266-0B60-4C07-BD54-1B0EEFE5325C}"/>
    <cellStyle name="Normal 7 4 3 3 4 6" xfId="14035" xr:uid="{DFE5541A-9458-4317-A8E5-1691D21861B9}"/>
    <cellStyle name="Normal 7 4 3 3 5" xfId="2587" xr:uid="{00000000-0005-0000-0000-00007F080000}"/>
    <cellStyle name="Normal 7 4 3 3 5 2" xfId="5852" xr:uid="{111C5C2C-A182-4704-A487-D3944057A596}"/>
    <cellStyle name="Normal 7 4 3 3 5 2 2" xfId="26177" xr:uid="{1F5AABDE-1389-477C-80D6-A213032F088B}"/>
    <cellStyle name="Normal 7 4 3 3 5 2 3" xfId="15259" xr:uid="{7EA4A352-F373-45DD-B537-590F3A11C396}"/>
    <cellStyle name="Normal 7 4 3 3 5 3" xfId="7712" xr:uid="{7EAFA413-63AD-4A34-B4A4-F513D1AD5670}"/>
    <cellStyle name="Normal 7 4 3 3 5 3 2" xfId="18092" xr:uid="{8BB37E77-570C-4567-8D06-F87243B472B1}"/>
    <cellStyle name="Normal 7 4 3 3 5 4" xfId="10545" xr:uid="{E1549959-8817-4633-8289-6E00F9783B2C}"/>
    <cellStyle name="Normal 7 4 3 3 5 4 2" xfId="20925" xr:uid="{2E6ED116-9846-431C-815B-D5DC8B253A02}"/>
    <cellStyle name="Normal 7 4 3 3 5 5" xfId="25047" xr:uid="{8511F9FB-FE04-4F54-B76D-0F6555F47898}"/>
    <cellStyle name="Normal 7 4 3 3 5 6" xfId="12975" xr:uid="{43FEF3D2-CBF4-4FBD-9A90-92776017DD28}"/>
    <cellStyle name="Normal 7 4 3 3 6" xfId="2400" xr:uid="{00000000-0005-0000-0000-00007A080000}"/>
    <cellStyle name="Normal 7 4 3 3 6 2" xfId="7527" xr:uid="{3FF4B652-F802-4890-923C-4AC57CFC6BA0}"/>
    <cellStyle name="Normal 7 4 3 3 6 2 2" xfId="17907" xr:uid="{E68CA27F-967A-487A-B572-281C900CF99F}"/>
    <cellStyle name="Normal 7 4 3 3 6 3" xfId="10360" xr:uid="{193E1795-909A-4BF7-8262-DD4654DFBF86}"/>
    <cellStyle name="Normal 7 4 3 3 6 3 2" xfId="20740" xr:uid="{7AAEED86-CD26-4E1B-BB33-3ADBE7B5BB89}"/>
    <cellStyle name="Normal 7 4 3 3 6 4" xfId="23248" xr:uid="{429D2802-A5D3-42F3-9D3E-41E494361E46}"/>
    <cellStyle name="Normal 7 4 3 3 6 5" xfId="15074" xr:uid="{BD8597E0-3AE8-49CB-9D76-9F4A689838B5}"/>
    <cellStyle name="Normal 7 4 3 3 7" xfId="4100" xr:uid="{F0B7520E-C9CD-4676-9705-62383BEED1A9}"/>
    <cellStyle name="Normal 7 4 3 3 7 2" xfId="8874" xr:uid="{10C788E9-E200-4D9A-AE89-79B41165D7DD}"/>
    <cellStyle name="Normal 7 4 3 3 7 2 2" xfId="19254" xr:uid="{EA5A4DC9-E0B7-41F7-9A93-A760A1F9960C}"/>
    <cellStyle name="Normal 7 4 3 3 7 3" xfId="11707" xr:uid="{5BD47590-79D5-442D-8776-37C03AA1DA7B}"/>
    <cellStyle name="Normal 7 4 3 3 7 3 2" xfId="22087" xr:uid="{3F53DE9D-52C7-4518-8D70-DA4FED8E9BF3}"/>
    <cellStyle name="Normal 7 4 3 3 7 4" xfId="16421" xr:uid="{02B56F57-C9AC-494F-8A20-DEC5A811C11D}"/>
    <cellStyle name="Normal 7 4 3 3 8" xfId="5446" xr:uid="{DB9B4F3E-2691-495E-8284-1ECC209D77C9}"/>
    <cellStyle name="Normal 7 4 3 3 8 2" xfId="14743" xr:uid="{004188FD-65A4-406B-B9B7-8FEFB49F8489}"/>
    <cellStyle name="Normal 7 4 3 3 9" xfId="7196" xr:uid="{1D9BF1DF-B944-4ABA-BE4A-CA1C939720ED}"/>
    <cellStyle name="Normal 7 4 3 3 9 2" xfId="17576" xr:uid="{7034C2D9-C843-4505-A313-432FB976C8D2}"/>
    <cellStyle name="Normal 7 4 3 4" xfId="1430" xr:uid="{00000000-0005-0000-0000-00006D070000}"/>
    <cellStyle name="Normal 7 4 3 4 2" xfId="3452" xr:uid="{00000000-0005-0000-0000-000081080000}"/>
    <cellStyle name="Normal 7 4 3 4 2 2" xfId="6507" xr:uid="{5CBF7F30-3323-4EAB-A7E0-3F88CF0BC913}"/>
    <cellStyle name="Normal 7 4 3 4 2 2 2" xfId="23517" xr:uid="{5901EB7B-0C5A-47E2-9E44-D71F908B0092}"/>
    <cellStyle name="Normal 7 4 3 4 2 2 3" xfId="25878" xr:uid="{B2BBB98A-4899-4C7E-B326-4C91DB326458}"/>
    <cellStyle name="Normal 7 4 3 4 2 2 4" xfId="16078" xr:uid="{7055F32A-BC18-4F42-A7A0-3D55BB69C3F4}"/>
    <cellStyle name="Normal 7 4 3 4 2 3" xfId="8531" xr:uid="{11430790-3FEE-49B1-8B5A-0D306385F222}"/>
    <cellStyle name="Normal 7 4 3 4 2 3 2" xfId="28941" xr:uid="{7163F059-7EB7-4F8B-BA34-ECD7FE44467B}"/>
    <cellStyle name="Normal 7 4 3 4 2 3 3" xfId="18911" xr:uid="{C9F4ED25-46E9-4B0D-BE71-DCFFD89F00A2}"/>
    <cellStyle name="Normal 7 4 3 4 2 4" xfId="11364" xr:uid="{22A9B4A9-E21A-4750-A368-B09B5A08F92A}"/>
    <cellStyle name="Normal 7 4 3 4 2 4 2" xfId="21744" xr:uid="{8AA30EE1-CC49-4A13-B4F6-AF9FBD41C4FD}"/>
    <cellStyle name="Normal 7 4 3 4 2 5" xfId="23351" xr:uid="{F9DBE65A-8BAE-46A8-93B5-A94EE58F61D8}"/>
    <cellStyle name="Normal 7 4 3 4 2 6" xfId="14038" xr:uid="{FCB69EA9-4645-4C69-910A-24F5C7EF16C8}"/>
    <cellStyle name="Normal 7 4 3 4 3" xfId="2827" xr:uid="{00000000-0005-0000-0000-000082080000}"/>
    <cellStyle name="Normal 7 4 3 4 3 2" xfId="6043" xr:uid="{D4436D1D-1802-4B4C-A77E-8756FEE4AB49}"/>
    <cellStyle name="Normal 7 4 3 4 3 2 2" xfId="26009" xr:uid="{65CC4502-9897-4C0E-9116-B511B4EB6C1D}"/>
    <cellStyle name="Normal 7 4 3 4 3 2 3" xfId="15497" xr:uid="{870FBBFF-365B-4C7C-83AC-AB62265F91CB}"/>
    <cellStyle name="Normal 7 4 3 4 3 3" xfId="7950" xr:uid="{F289DF43-462C-4EF2-A46E-67BDAB1512D1}"/>
    <cellStyle name="Normal 7 4 3 4 3 3 2" xfId="18330" xr:uid="{36038B05-0B63-4624-BCE8-A4FEBD5C722B}"/>
    <cellStyle name="Normal 7 4 3 4 3 4" xfId="10783" xr:uid="{6781698A-5BCE-41C9-BBCA-4301FDC8D239}"/>
    <cellStyle name="Normal 7 4 3 4 3 4 2" xfId="21163" xr:uid="{F7B0FE75-3DE0-4F6B-B8B2-1A43B84AC2DE}"/>
    <cellStyle name="Normal 7 4 3 4 3 5" xfId="24871" xr:uid="{52399C13-1388-495D-8E38-FC6CAC5DC2DF}"/>
    <cellStyle name="Normal 7 4 3 4 3 6" xfId="13303" xr:uid="{C10AA231-F24F-4722-9717-CB84CBE0EB2D}"/>
    <cellStyle name="Normal 7 4 3 4 4" xfId="4218" xr:uid="{F78D4B62-EDF2-4AB7-9DEE-497CD2C415AD}"/>
    <cellStyle name="Normal 7 4 3 4 4 2" xfId="8990" xr:uid="{F71EDB45-9810-4D87-8762-F549CCD7BB02}"/>
    <cellStyle name="Normal 7 4 3 4 4 2 2" xfId="29069" xr:uid="{524B28EC-43F0-4019-9D4D-DBF6E9BC9755}"/>
    <cellStyle name="Normal 7 4 3 4 4 2 3" xfId="19370" xr:uid="{56EC96C9-509D-400C-919D-212DC4D85B5F}"/>
    <cellStyle name="Normal 7 4 3 4 4 3" xfId="11823" xr:uid="{A6B36A25-F2E9-4829-80BF-949050D817B5}"/>
    <cellStyle name="Normal 7 4 3 4 4 3 2" xfId="22203" xr:uid="{D93F6B13-0F03-4A69-80D1-F00874B103F5}"/>
    <cellStyle name="Normal 7 4 3 4 4 4" xfId="24950" xr:uid="{98B0EA07-A356-42CD-A364-0F6F4D084560}"/>
    <cellStyle name="Normal 7 4 3 4 4 5" xfId="16537" xr:uid="{C99310B4-52FC-42F8-998B-F83A68E8C447}"/>
    <cellStyle name="Normal 7 4 3 4 5" xfId="5447" xr:uid="{FFA53823-102B-449A-B135-DAA9CE52C2E1}"/>
    <cellStyle name="Normal 7 4 3 4 5 2" xfId="25871" xr:uid="{8547CB7E-A1FF-4B13-951F-A22FF4AE4097}"/>
    <cellStyle name="Normal 7 4 3 4 5 3" xfId="14744" xr:uid="{08FF8EB2-D4DD-4BE1-968D-3CF95B1085D0}"/>
    <cellStyle name="Normal 7 4 3 4 6" xfId="7197" xr:uid="{BAF5CBFF-6980-43EA-959E-43221B798C71}"/>
    <cellStyle name="Normal 7 4 3 4 6 2" xfId="17577" xr:uid="{E0417E85-D902-45ED-850B-BDDDC1EAB10C}"/>
    <cellStyle name="Normal 7 4 3 4 7" xfId="10030" xr:uid="{20E05630-56E6-49F8-B05E-B39E08C74933}"/>
    <cellStyle name="Normal 7 4 3 4 7 2" xfId="20410" xr:uid="{D606B5E7-D6DF-49FB-B867-04950CA47F6F}"/>
    <cellStyle name="Normal 7 4 3 4 8" xfId="22697" xr:uid="{E663FDFE-3056-4B0A-A699-530B605D2EAB}"/>
    <cellStyle name="Normal 7 4 3 4 9" xfId="12792" xr:uid="{EFC20897-F697-4AC5-A1D5-242406207B9D}"/>
    <cellStyle name="Normal 7 4 3 5" xfId="1431" xr:uid="{00000000-0005-0000-0000-00006E070000}"/>
    <cellStyle name="Normal 7 4 3 5 2" xfId="4585" xr:uid="{32AAEC66-C84F-4F4B-9085-09C0EB6273DA}"/>
    <cellStyle name="Normal 7 4 3 5 2 2" xfId="9357" xr:uid="{90B25159-4300-4BCE-8DE3-24844D9CEED2}"/>
    <cellStyle name="Normal 7 4 3 5 2 2 2" xfId="29329" xr:uid="{03391A60-D465-4962-94B1-865E32136359}"/>
    <cellStyle name="Normal 7 4 3 5 2 2 3" xfId="19737" xr:uid="{7B7679F3-5742-44C6-B9DA-6773280A4856}"/>
    <cellStyle name="Normal 7 4 3 5 2 3" xfId="12190" xr:uid="{32F85BC9-45B3-4D52-9F8A-C4B8F058362B}"/>
    <cellStyle name="Normal 7 4 3 5 2 3 2" xfId="22570" xr:uid="{58028893-E889-4500-9A5A-5192B2981EAA}"/>
    <cellStyle name="Normal 7 4 3 5 2 4" xfId="23987" xr:uid="{662E79A0-DCE2-4051-9540-1F063C7A2FF5}"/>
    <cellStyle name="Normal 7 4 3 5 2 5" xfId="16904" xr:uid="{36964F92-B719-4357-928D-C0A9D95E955E}"/>
    <cellStyle name="Normal 7 4 3 5 3" xfId="5448" xr:uid="{55395201-A444-4DAF-8240-6F1A99D8FF91}"/>
    <cellStyle name="Normal 7 4 3 5 3 2" xfId="26342" xr:uid="{96547A6C-7F4D-47A4-936A-437334C9FF4F}"/>
    <cellStyle name="Normal 7 4 3 5 3 3" xfId="14745" xr:uid="{B01B003D-09F0-41A7-9E25-076F0A13C040}"/>
    <cellStyle name="Normal 7 4 3 5 4" xfId="7198" xr:uid="{06444F2C-0374-48A8-8176-B66859AA11CC}"/>
    <cellStyle name="Normal 7 4 3 5 4 2" xfId="17578" xr:uid="{8B888782-6FEA-407C-9DFB-589676603ED3}"/>
    <cellStyle name="Normal 7 4 3 5 5" xfId="10031" xr:uid="{29AAE153-BD0B-4399-9C73-A798C68315C9}"/>
    <cellStyle name="Normal 7 4 3 5 5 2" xfId="20411" xr:uid="{81DDCE17-9BA0-4C95-AE8E-4B670AEA1C3D}"/>
    <cellStyle name="Normal 7 4 3 5 6" xfId="23857" xr:uid="{DA4BEBB2-AFC0-4336-ADD6-7BD0DB116E1A}"/>
    <cellStyle name="Normal 7 4 3 5 7" xfId="14039" xr:uid="{78E0465A-D360-474F-81AB-8916C3666EF8}"/>
    <cellStyle name="Normal 7 4 3 6" xfId="2991" xr:uid="{00000000-0005-0000-0000-000084080000}"/>
    <cellStyle name="Normal 7 4 3 6 2" xfId="6141" xr:uid="{DECB5462-13A0-4971-93E2-67D64097B287}"/>
    <cellStyle name="Normal 7 4 3 6 2 2" xfId="24785" xr:uid="{4763614B-9A15-465F-B4E0-4D5682EEC570}"/>
    <cellStyle name="Normal 7 4 3 6 2 3" xfId="26640" xr:uid="{38E6F481-054E-4951-A4C8-038582470DEC}"/>
    <cellStyle name="Normal 7 4 3 6 2 4" xfId="15619" xr:uid="{CF275B3F-9D0A-467E-8F53-450B4BBB2501}"/>
    <cellStyle name="Normal 7 4 3 6 3" xfId="8072" xr:uid="{684E6C9B-8F1F-4C96-B900-9475A48A6A90}"/>
    <cellStyle name="Normal 7 4 3 6 3 2" xfId="28767" xr:uid="{101FAE63-21CF-4237-B40A-3C0788565985}"/>
    <cellStyle name="Normal 7 4 3 6 3 3" xfId="18452" xr:uid="{4E427ABA-F9E9-499C-9D02-F1D537CD0FCA}"/>
    <cellStyle name="Normal 7 4 3 6 4" xfId="10905" xr:uid="{A10836A0-4C54-4C33-9779-473B3614B4F3}"/>
    <cellStyle name="Normal 7 4 3 6 4 2" xfId="21285" xr:uid="{DA2223B3-1516-44A5-BF6E-D468F9EA8F0A}"/>
    <cellStyle name="Normal 7 4 3 6 5" xfId="24500" xr:uid="{2D2D3BAB-4EE1-40A9-9DAE-9BBDB025D104}"/>
    <cellStyle name="Normal 7 4 3 6 6" xfId="13490" xr:uid="{D8C51755-15E4-4D5D-B33E-C5777ED4CD4D}"/>
    <cellStyle name="Normal 7 4 3 7" xfId="2484" xr:uid="{00000000-0005-0000-0000-000085080000}"/>
    <cellStyle name="Normal 7 4 3 7 2" xfId="5770" xr:uid="{7EC0E344-7771-4C9E-8813-722F72405483}"/>
    <cellStyle name="Normal 7 4 3 7 2 2" xfId="27030" xr:uid="{C4A76B5A-3250-41B6-83CD-0ADFD2DE1444}"/>
    <cellStyle name="Normal 7 4 3 7 2 3" xfId="15156" xr:uid="{607EB0E2-E535-4617-8722-6D0ADED78D08}"/>
    <cellStyle name="Normal 7 4 3 7 3" xfId="7609" xr:uid="{33C3883B-9E2C-4F93-BF03-9232B138A1EE}"/>
    <cellStyle name="Normal 7 4 3 7 3 2" xfId="17989" xr:uid="{67879044-935B-4B97-A03A-E634BCF98FB2}"/>
    <cellStyle name="Normal 7 4 3 7 4" xfId="10442" xr:uid="{C8B9B9BB-45C1-46CC-A234-96C734088617}"/>
    <cellStyle name="Normal 7 4 3 7 4 2" xfId="20822" xr:uid="{1DE6E8F3-B876-42BD-BA32-1791CD97C485}"/>
    <cellStyle name="Normal 7 4 3 7 5" xfId="23067" xr:uid="{0271FA07-948E-446C-9858-16D19FE45933}"/>
    <cellStyle name="Normal 7 4 3 7 6" xfId="12872" xr:uid="{231A3B36-517F-475A-9A76-713D87C84C49}"/>
    <cellStyle name="Normal 7 4 3 8" xfId="2178" xr:uid="{00000000-0005-0000-0000-00006C080000}"/>
    <cellStyle name="Normal 7 4 3 8 2" xfId="7305" xr:uid="{61404530-84D2-4FCC-B79A-40F6D1459624}"/>
    <cellStyle name="Normal 7 4 3 8 2 2" xfId="17685" xr:uid="{0B164E7B-ABA5-4238-BF26-6C01C2A9E63F}"/>
    <cellStyle name="Normal 7 4 3 8 3" xfId="10138" xr:uid="{9D3117D7-E98C-47FF-B117-08F9C3256A30}"/>
    <cellStyle name="Normal 7 4 3 8 3 2" xfId="20518" xr:uid="{90C46BEB-9A72-495F-AF5C-3C849CDBEAB0}"/>
    <cellStyle name="Normal 7 4 3 8 4" xfId="22817" xr:uid="{8043779F-2F38-4DEF-B53C-1493A615375A}"/>
    <cellStyle name="Normal 7 4 3 8 5" xfId="14852" xr:uid="{92C41245-DB38-4685-9AA4-D23501AAEF39}"/>
    <cellStyle name="Normal 7 4 3 9" xfId="4068" xr:uid="{9B83B12B-F037-4973-AB0C-83E137F3CCA4}"/>
    <cellStyle name="Normal 7 4 3 9 2" xfId="8848" xr:uid="{F26D4E52-7049-4504-862C-EDEE61895F5C}"/>
    <cellStyle name="Normal 7 4 3 9 2 2" xfId="19228" xr:uid="{BF60D9B6-3B18-46FC-AF3E-456E390ED4FD}"/>
    <cellStyle name="Normal 7 4 3 9 3" xfId="11681" xr:uid="{5AE3403A-02C3-4D2D-8309-643F1A197D08}"/>
    <cellStyle name="Normal 7 4 3 9 3 2" xfId="22061" xr:uid="{0C78B99F-AD36-4BE1-92A4-14881384F045}"/>
    <cellStyle name="Normal 7 4 3 9 4" xfId="16395" xr:uid="{92F4B5A9-F8D7-426A-A253-1347198AF915}"/>
    <cellStyle name="Normal 7 4 4" xfId="1432" xr:uid="{00000000-0005-0000-0000-00006F070000}"/>
    <cellStyle name="Normal 7 4 4 10" xfId="5449" xr:uid="{E3B89E48-5BD7-4CAB-A493-53FC19BCD894}"/>
    <cellStyle name="Normal 7 4 4 10 2" xfId="14746" xr:uid="{F69FED75-DFAE-48F9-AEF7-F43173D57B3F}"/>
    <cellStyle name="Normal 7 4 4 11" xfId="7199" xr:uid="{450BA93B-30BB-4489-A0C0-4616AAFE258B}"/>
    <cellStyle name="Normal 7 4 4 11 2" xfId="17579" xr:uid="{38E264F0-7759-4EEB-A8BE-79CFD9A7C20A}"/>
    <cellStyle name="Normal 7 4 4 12" xfId="10032" xr:uid="{AFDCE651-09CB-423B-A6E6-CBD55F2B2AFA}"/>
    <cellStyle name="Normal 7 4 4 12 2" xfId="20412" xr:uid="{1DE52EE3-07B5-4308-A5FC-33897D9F665A}"/>
    <cellStyle name="Normal 7 4 4 13" xfId="25345" xr:uid="{ECE91AA8-E135-4F43-A425-BFD3BD91DA6D}"/>
    <cellStyle name="Normal 7 4 4 14" xfId="12417" xr:uid="{91BFECF0-198C-452A-90F5-3BC8E451D944}"/>
    <cellStyle name="Normal 7 4 4 2" xfId="1433" xr:uid="{00000000-0005-0000-0000-000070070000}"/>
    <cellStyle name="Normal 7 4 4 2 10" xfId="7200" xr:uid="{1780B4E2-A429-4928-8711-A8E9D8D7B098}"/>
    <cellStyle name="Normal 7 4 4 2 10 2" xfId="17580" xr:uid="{971BB55E-6229-4B92-8ACF-623834102A83}"/>
    <cellStyle name="Normal 7 4 4 2 11" xfId="10033" xr:uid="{C035D557-3EFF-45F3-BC8F-FDEA512F952C}"/>
    <cellStyle name="Normal 7 4 4 2 11 2" xfId="20413" xr:uid="{C4E67250-1EE6-4C48-A021-E2DE29480886}"/>
    <cellStyle name="Normal 7 4 4 2 12" xfId="23472" xr:uid="{99C65200-6E1C-4865-920A-1AD02BF528B9}"/>
    <cellStyle name="Normal 7 4 4 2 13" xfId="12477" xr:uid="{1787C933-1F9A-474B-94C4-ACF8D47EE646}"/>
    <cellStyle name="Normal 7 4 4 2 2" xfId="1434" xr:uid="{00000000-0005-0000-0000-000071070000}"/>
    <cellStyle name="Normal 7 4 4 2 2 10" xfId="13042" xr:uid="{85D260CD-ECE6-4BDB-B90F-7767C72C53D5}"/>
    <cellStyle name="Normal 7 4 4 2 2 2" xfId="2833" xr:uid="{00000000-0005-0000-0000-000089080000}"/>
    <cellStyle name="Normal 7 4 4 2 2 2 2" xfId="3455" xr:uid="{00000000-0005-0000-0000-00008A080000}"/>
    <cellStyle name="Normal 7 4 4 2 2 2 2 2" xfId="6510" xr:uid="{B0689EE3-D10E-460E-9499-3C1AFF201603}"/>
    <cellStyle name="Normal 7 4 4 2 2 2 2 2 2" xfId="27706" xr:uid="{F87B1CF3-4D27-433F-AEB6-4849FE48B7BE}"/>
    <cellStyle name="Normal 7 4 4 2 2 2 2 2 3" xfId="16081" xr:uid="{09436EDD-7B29-41AF-B1F1-BCEC022D3963}"/>
    <cellStyle name="Normal 7 4 4 2 2 2 2 3" xfId="8534" xr:uid="{8D76F6F3-08D3-4D55-883F-27E1666CE904}"/>
    <cellStyle name="Normal 7 4 4 2 2 2 2 3 2" xfId="18914" xr:uid="{BC115AB2-6628-4205-B78C-F266D4F8CD53}"/>
    <cellStyle name="Normal 7 4 4 2 2 2 2 4" xfId="11367" xr:uid="{A8742545-96B9-4C68-BB6A-E1AEAD17E7C4}"/>
    <cellStyle name="Normal 7 4 4 2 2 2 2 4 2" xfId="21747" xr:uid="{98077CBB-A4A3-4B92-8568-D1EC04E51BCA}"/>
    <cellStyle name="Normal 7 4 4 2 2 2 2 5" xfId="25333" xr:uid="{D866E4A2-C79F-444C-A4E1-DAB3A77704E1}"/>
    <cellStyle name="Normal 7 4 4 2 2 2 2 6" xfId="14042" xr:uid="{1FA1CED8-CA7B-4386-9666-50BF16F6D7AE}"/>
    <cellStyle name="Normal 7 4 4 2 2 2 3" xfId="4369" xr:uid="{0DAD4E56-0B56-42BE-BBA3-FC5733DFFF43}"/>
    <cellStyle name="Normal 7 4 4 2 2 2 3 2" xfId="9141" xr:uid="{105A3B7F-F95A-4D38-AA5A-0218E258D147}"/>
    <cellStyle name="Normal 7 4 4 2 2 2 3 2 2" xfId="29184" xr:uid="{9E197F34-F4F8-449E-BC15-E5F56BE7EE69}"/>
    <cellStyle name="Normal 7 4 4 2 2 2 3 2 3" xfId="19521" xr:uid="{0E93FDFD-73C9-46BA-9CB3-0CF54B0594EB}"/>
    <cellStyle name="Normal 7 4 4 2 2 2 3 3" xfId="11974" xr:uid="{4DAAE4C4-1896-44CD-A007-6C93B672DEB7}"/>
    <cellStyle name="Normal 7 4 4 2 2 2 3 3 2" xfId="22354" xr:uid="{1931F75A-796A-4B3B-89E8-933BD93EAF88}"/>
    <cellStyle name="Normal 7 4 4 2 2 2 3 4" xfId="25557" xr:uid="{072D2D10-7B7D-4B65-BC32-6BFD4E46F379}"/>
    <cellStyle name="Normal 7 4 4 2 2 2 3 5" xfId="16688" xr:uid="{EA5C8DFA-B06A-41F5-9FB1-BEE951D0CF65}"/>
    <cellStyle name="Normal 7 4 4 2 2 2 4" xfId="6049" xr:uid="{9ED16AA7-F360-4202-AB4C-D8C141A8E0C9}"/>
    <cellStyle name="Normal 7 4 4 2 2 2 4 2" xfId="28433" xr:uid="{08334893-4728-4854-B02F-B20CA7ACE106}"/>
    <cellStyle name="Normal 7 4 4 2 2 2 4 3" xfId="15503" xr:uid="{E45DE93C-3E44-4B63-8658-F9BF77A3F236}"/>
    <cellStyle name="Normal 7 4 4 2 2 2 5" xfId="7956" xr:uid="{B44D6036-ED79-4F4A-B1EB-626F643EB465}"/>
    <cellStyle name="Normal 7 4 4 2 2 2 5 2" xfId="18336" xr:uid="{B9EB0688-D67C-43ED-8CF5-A010D5608565}"/>
    <cellStyle name="Normal 7 4 4 2 2 2 6" xfId="10789" xr:uid="{2C09063D-25A9-413E-8F72-31835EC2AABA}"/>
    <cellStyle name="Normal 7 4 4 2 2 2 6 2" xfId="21169" xr:uid="{FDDA696B-39FC-44CD-BEFC-D8925BB1D484}"/>
    <cellStyle name="Normal 7 4 4 2 2 2 7" xfId="23131" xr:uid="{EE77D4BC-B01A-4857-8FD9-A3277F61286D}"/>
    <cellStyle name="Normal 7 4 4 2 2 2 8" xfId="13309" xr:uid="{D7EA7EE7-B82D-4043-8A0B-B0E6CF6892C8}"/>
    <cellStyle name="Normal 7 4 4 2 2 3" xfId="3456" xr:uid="{00000000-0005-0000-0000-00008B080000}"/>
    <cellStyle name="Normal 7 4 4 2 2 3 2" xfId="4586" xr:uid="{0A2EBD96-5343-4C53-A307-37B25ADC726E}"/>
    <cellStyle name="Normal 7 4 4 2 2 3 2 2" xfId="9358" xr:uid="{B7D332E5-2E09-4014-96B1-2C5C2738B2E4}"/>
    <cellStyle name="Normal 7 4 4 2 2 3 2 2 2" xfId="19738" xr:uid="{FFBD64CA-DA1C-4BB5-9282-DF6B817BD172}"/>
    <cellStyle name="Normal 7 4 4 2 2 3 2 3" xfId="12191" xr:uid="{2B77A7CA-EE70-44B3-8F8B-94F9305BBC2A}"/>
    <cellStyle name="Normal 7 4 4 2 2 3 2 3 2" xfId="22571" xr:uid="{18C8B68B-75B3-48CA-82A5-BD04641DB0F0}"/>
    <cellStyle name="Normal 7 4 4 2 2 3 2 4" xfId="28439" xr:uid="{371F78E5-887F-4666-B682-8E8898BBF52B}"/>
    <cellStyle name="Normal 7 4 4 2 2 3 2 5" xfId="16905" xr:uid="{B51432E6-24D0-4EB4-8058-909E6B13D686}"/>
    <cellStyle name="Normal 7 4 4 2 2 3 3" xfId="6511" xr:uid="{EBFEE145-7C44-4FEA-A424-560480DD22B9}"/>
    <cellStyle name="Normal 7 4 4 2 2 3 3 2" xfId="16082" xr:uid="{AC61386E-B397-4853-83DC-5AF087868306}"/>
    <cellStyle name="Normal 7 4 4 2 2 3 4" xfId="8535" xr:uid="{FDE0BA1F-9267-4564-94C9-C081213DD651}"/>
    <cellStyle name="Normal 7 4 4 2 2 3 4 2" xfId="18915" xr:uid="{1BE319B7-4E1A-4DCB-9664-0E818A5C84CD}"/>
    <cellStyle name="Normal 7 4 4 2 2 3 5" xfId="11368" xr:uid="{D0543F52-B8AC-4B37-819C-9DD0F9F23915}"/>
    <cellStyle name="Normal 7 4 4 2 2 3 5 2" xfId="21748" xr:uid="{C2548F04-A02E-4CD9-AAD1-D362474D311D}"/>
    <cellStyle name="Normal 7 4 4 2 2 3 6" xfId="23053" xr:uid="{001E25AE-D7A2-415C-A238-CF147CEF1ED8}"/>
    <cellStyle name="Normal 7 4 4 2 2 3 7" xfId="14043" xr:uid="{9A645B1E-FA20-4A76-94D7-27A4F1B0F564}"/>
    <cellStyle name="Normal 7 4 4 2 2 4" xfId="3454" xr:uid="{00000000-0005-0000-0000-00008C080000}"/>
    <cellStyle name="Normal 7 4 4 2 2 4 2" xfId="6509" xr:uid="{DB8979AA-4BDB-435B-A2C3-7F281B79A5DB}"/>
    <cellStyle name="Normal 7 4 4 2 2 4 2 2" xfId="27624" xr:uid="{1364445D-4378-4F8B-8E18-5CA8A1B837D2}"/>
    <cellStyle name="Normal 7 4 4 2 2 4 2 3" xfId="16080" xr:uid="{AE9BD2D5-10BC-4B9B-B911-5F91E53CB1D2}"/>
    <cellStyle name="Normal 7 4 4 2 2 4 3" xfId="8533" xr:uid="{AB089DE0-4D9C-4850-ABE7-B6F9056C3B5A}"/>
    <cellStyle name="Normal 7 4 4 2 2 4 3 2" xfId="18913" xr:uid="{088AB71F-1714-47EF-B619-63A0C5103E0F}"/>
    <cellStyle name="Normal 7 4 4 2 2 4 4" xfId="11366" xr:uid="{E6788041-E3DF-4264-B2C2-F3EB8F695F17}"/>
    <cellStyle name="Normal 7 4 4 2 2 4 4 2" xfId="21746" xr:uid="{F513B7B1-0713-491D-922C-7C02520EB424}"/>
    <cellStyle name="Normal 7 4 4 2 2 4 5" xfId="24472" xr:uid="{BD33F25E-4D01-43E2-A79E-DACF017A302B}"/>
    <cellStyle name="Normal 7 4 4 2 2 4 6" xfId="14041" xr:uid="{AA518B72-551D-49FF-97B6-5F5E268E2048}"/>
    <cellStyle name="Normal 7 4 4 2 2 5" xfId="4243" xr:uid="{6424EC82-10A1-42F5-9FFA-D6F9DA223917}"/>
    <cellStyle name="Normal 7 4 4 2 2 5 2" xfId="9015" xr:uid="{C0A51B5F-A418-46AF-81D2-8B163386F866}"/>
    <cellStyle name="Normal 7 4 4 2 2 5 2 2" xfId="29086" xr:uid="{7EBFC413-0B91-49A7-BDAD-66B27BE1A561}"/>
    <cellStyle name="Normal 7 4 4 2 2 5 2 3" xfId="19395" xr:uid="{13EEF0C0-7C9E-4888-9368-D49232433AAC}"/>
    <cellStyle name="Normal 7 4 4 2 2 5 3" xfId="11848" xr:uid="{CC1BFE65-A6EB-4675-B539-0C46A4A8B8A0}"/>
    <cellStyle name="Normal 7 4 4 2 2 5 3 2" xfId="22228" xr:uid="{2C82E1B6-16C8-4636-AE8B-2C290E7D2D6E}"/>
    <cellStyle name="Normal 7 4 4 2 2 5 4" xfId="23100" xr:uid="{B184A7CB-64E8-4552-9480-71A0B3794C87}"/>
    <cellStyle name="Normal 7 4 4 2 2 5 5" xfId="16562" xr:uid="{35234B4C-12F7-43EA-BCE1-C58380744C48}"/>
    <cellStyle name="Normal 7 4 4 2 2 6" xfId="5451" xr:uid="{C937A26F-B1D4-4453-9186-D297675A8C84}"/>
    <cellStyle name="Normal 7 4 4 2 2 6 2" xfId="26123" xr:uid="{C4976971-ADAE-423B-AE09-1C6B9BD6BE9E}"/>
    <cellStyle name="Normal 7 4 4 2 2 6 3" xfId="14748" xr:uid="{2AFE0F13-E501-4D26-96E0-F1BDEF3312A4}"/>
    <cellStyle name="Normal 7 4 4 2 2 7" xfId="7201" xr:uid="{C07BAA99-A4AD-40A8-8A24-D840DC98A042}"/>
    <cellStyle name="Normal 7 4 4 2 2 7 2" xfId="17581" xr:uid="{87D137C4-F41A-4C53-BD2A-2A75BD6A7E74}"/>
    <cellStyle name="Normal 7 4 4 2 2 8" xfId="10034" xr:uid="{2E0ADCB0-F339-4F9E-8A5D-752AB01A92F3}"/>
    <cellStyle name="Normal 7 4 4 2 2 8 2" xfId="20414" xr:uid="{6B75B93F-10E8-49C0-950C-F9A78D9836EF}"/>
    <cellStyle name="Normal 7 4 4 2 2 9" xfId="24459" xr:uid="{73C2BF4B-6624-44F6-8D87-B3A3255B3196}"/>
    <cellStyle name="Normal 7 4 4 2 3" xfId="2832" xr:uid="{00000000-0005-0000-0000-00008D080000}"/>
    <cellStyle name="Normal 7 4 4 2 3 2" xfId="3457" xr:uid="{00000000-0005-0000-0000-00008E080000}"/>
    <cellStyle name="Normal 7 4 4 2 3 2 2" xfId="6512" xr:uid="{34236F50-C037-4F8D-B6B2-6F0363CB5844}"/>
    <cellStyle name="Normal 7 4 4 2 3 2 2 2" xfId="28485" xr:uid="{339F1BE5-9433-44FE-A763-3AF771840D39}"/>
    <cellStyle name="Normal 7 4 4 2 3 2 2 3" xfId="16083" xr:uid="{61EB5AE0-87F8-4BF5-B28C-B790D2F2AC84}"/>
    <cellStyle name="Normal 7 4 4 2 3 2 3" xfId="8536" xr:uid="{650E8CFB-2725-44A8-89A1-D7BA0FE2923E}"/>
    <cellStyle name="Normal 7 4 4 2 3 2 3 2" xfId="18916" xr:uid="{91C5B97E-2457-4587-9FA5-4B5E372B5DCA}"/>
    <cellStyle name="Normal 7 4 4 2 3 2 4" xfId="11369" xr:uid="{DA7DFC6C-B0AC-4C3E-A861-98A860641B96}"/>
    <cellStyle name="Normal 7 4 4 2 3 2 4 2" xfId="21749" xr:uid="{C6B46EAB-3A80-43F7-B514-D3D782DCE271}"/>
    <cellStyle name="Normal 7 4 4 2 3 2 5" xfId="24498" xr:uid="{D8A95826-72A8-43FF-BD71-35E9BCBFCE99}"/>
    <cellStyle name="Normal 7 4 4 2 3 2 6" xfId="14044" xr:uid="{79DA3B40-853C-4D18-8FE6-C40E89EF19E0}"/>
    <cellStyle name="Normal 7 4 4 2 3 3" xfId="4368" xr:uid="{5718650D-9B49-4598-94A3-96C121F7519F}"/>
    <cellStyle name="Normal 7 4 4 2 3 3 2" xfId="9140" xr:uid="{50B08A76-5F8B-479D-99B5-B4F20FA5D439}"/>
    <cellStyle name="Normal 7 4 4 2 3 3 2 2" xfId="29183" xr:uid="{61F201DD-B55C-4156-A085-167C97EE008E}"/>
    <cellStyle name="Normal 7 4 4 2 3 3 2 3" xfId="19520" xr:uid="{DC5B0B79-D730-4828-98F9-CC47A1978333}"/>
    <cellStyle name="Normal 7 4 4 2 3 3 3" xfId="11973" xr:uid="{28D945B7-1103-47D4-A6EB-162A9E1A71DA}"/>
    <cellStyle name="Normal 7 4 4 2 3 3 3 2" xfId="22353" xr:uid="{E65617C7-B9F8-476B-8BF2-97882EAC814A}"/>
    <cellStyle name="Normal 7 4 4 2 3 3 4" xfId="23055" xr:uid="{3C537B82-AA9A-467F-ACA3-8F8ED612691F}"/>
    <cellStyle name="Normal 7 4 4 2 3 3 5" xfId="16687" xr:uid="{B7C056BC-24CF-4E2A-9F1C-4734D38A5989}"/>
    <cellStyle name="Normal 7 4 4 2 3 4" xfId="6048" xr:uid="{8614F297-A17E-4D0E-870D-3711AD73852B}"/>
    <cellStyle name="Normal 7 4 4 2 3 4 2" xfId="27641" xr:uid="{BA3C52BA-3AC7-4896-92F9-7A7300903EC5}"/>
    <cellStyle name="Normal 7 4 4 2 3 4 3" xfId="15502" xr:uid="{2876EE0A-FAFE-4DB0-A291-825A606682A6}"/>
    <cellStyle name="Normal 7 4 4 2 3 5" xfId="7955" xr:uid="{DB2DE750-5190-4404-B65E-67182576AD24}"/>
    <cellStyle name="Normal 7 4 4 2 3 5 2" xfId="18335" xr:uid="{882DBBCA-7C96-4DDE-A6C7-39C2E96C92ED}"/>
    <cellStyle name="Normal 7 4 4 2 3 6" xfId="10788" xr:uid="{45FA64DC-7A4B-4A17-9FB9-EAE8C4D295C8}"/>
    <cellStyle name="Normal 7 4 4 2 3 6 2" xfId="21168" xr:uid="{D2095383-C4E5-473E-A330-898A2D163753}"/>
    <cellStyle name="Normal 7 4 4 2 3 7" xfId="22896" xr:uid="{A02929AC-6E9B-44A5-80F6-0B24F1028588}"/>
    <cellStyle name="Normal 7 4 4 2 3 8" xfId="13308" xr:uid="{5B80B824-8D58-4B5C-AE5C-EDE867B145B7}"/>
    <cellStyle name="Normal 7 4 4 2 4" xfId="3458" xr:uid="{00000000-0005-0000-0000-00008F080000}"/>
    <cellStyle name="Normal 7 4 4 2 4 2" xfId="4587" xr:uid="{EB627D3D-2681-4252-9B95-0E8D4C27F3C3}"/>
    <cellStyle name="Normal 7 4 4 2 4 2 2" xfId="9359" xr:uid="{1C290444-83FC-41FC-B6A0-8BFA93D20B08}"/>
    <cellStyle name="Normal 7 4 4 2 4 2 2 2" xfId="19739" xr:uid="{0F8BD4ED-A530-4B81-8098-D4E0E51C95B1}"/>
    <cellStyle name="Normal 7 4 4 2 4 2 3" xfId="12192" xr:uid="{236D53CA-13DE-41CD-B516-3C2D9C7EACBB}"/>
    <cellStyle name="Normal 7 4 4 2 4 2 3 2" xfId="22572" xr:uid="{7BFB50A7-875F-418A-AF09-1025B45772EF}"/>
    <cellStyle name="Normal 7 4 4 2 4 2 4" xfId="25977" xr:uid="{D9B52417-CCBE-49AE-B848-B57D3E63404E}"/>
    <cellStyle name="Normal 7 4 4 2 4 2 5" xfId="16906" xr:uid="{517A41E9-BAC1-4FCE-BFF1-D519FE74BAC8}"/>
    <cellStyle name="Normal 7 4 4 2 4 3" xfId="6513" xr:uid="{715B2ACF-BA4F-4DF4-A8D1-52A2E092DDE9}"/>
    <cellStyle name="Normal 7 4 4 2 4 3 2" xfId="16084" xr:uid="{0D8CF97E-21EB-4AC7-A2BA-9764C4015C9E}"/>
    <cellStyle name="Normal 7 4 4 2 4 4" xfId="8537" xr:uid="{A22FAA5C-A938-4B0B-9F88-ACABAE0B73A9}"/>
    <cellStyle name="Normal 7 4 4 2 4 4 2" xfId="18917" xr:uid="{D9A5A6CF-640A-43A0-9D79-261DAED40A5C}"/>
    <cellStyle name="Normal 7 4 4 2 4 5" xfId="11370" xr:uid="{265CEEB0-A996-4D92-8966-842C11952763}"/>
    <cellStyle name="Normal 7 4 4 2 4 5 2" xfId="21750" xr:uid="{16F38D62-10F3-4B07-B1CE-B2AD6A5F059C}"/>
    <cellStyle name="Normal 7 4 4 2 4 6" xfId="22706" xr:uid="{68B1762D-D6C1-4593-8ADC-EC870A07BDF8}"/>
    <cellStyle name="Normal 7 4 4 2 4 7" xfId="14045" xr:uid="{12A4D8A0-42B0-4D28-B709-D35887FE31D9}"/>
    <cellStyle name="Normal 7 4 4 2 5" xfId="3453" xr:uid="{00000000-0005-0000-0000-000090080000}"/>
    <cellStyle name="Normal 7 4 4 2 5 2" xfId="6508" xr:uid="{71442CDA-8704-465A-9E78-1DF9673FDA59}"/>
    <cellStyle name="Normal 7 4 4 2 5 2 2" xfId="26470" xr:uid="{7968241E-6B5D-4F67-9009-FAA894F99D23}"/>
    <cellStyle name="Normal 7 4 4 2 5 2 3" xfId="16079" xr:uid="{F0CB1509-292A-48DF-97E6-9585DCB4F1B9}"/>
    <cellStyle name="Normal 7 4 4 2 5 3" xfId="8532" xr:uid="{0AAAFE54-847A-489F-AF1C-63C13B231E16}"/>
    <cellStyle name="Normal 7 4 4 2 5 3 2" xfId="18912" xr:uid="{A7AE5073-9934-4218-95BB-4C13A6598B37}"/>
    <cellStyle name="Normal 7 4 4 2 5 4" xfId="11365" xr:uid="{A9D3F44A-5F53-4F95-B187-DB99A473ACC0}"/>
    <cellStyle name="Normal 7 4 4 2 5 4 2" xfId="21745" xr:uid="{11B55F38-7F1C-4A4E-B4E8-833C6941F2AB}"/>
    <cellStyle name="Normal 7 4 4 2 5 5" xfId="25095" xr:uid="{3AB56816-3174-4584-B530-8EBDB09C1D5E}"/>
    <cellStyle name="Normal 7 4 4 2 5 6" xfId="14040" xr:uid="{81C8A64A-C038-4D7B-B98F-C8EAF384ECC4}"/>
    <cellStyle name="Normal 7 4 4 2 6" xfId="2551" xr:uid="{00000000-0005-0000-0000-000091080000}"/>
    <cellStyle name="Normal 7 4 4 2 6 2" xfId="5823" xr:uid="{F20CE6BA-12C7-4C14-A008-A15032D5A25B}"/>
    <cellStyle name="Normal 7 4 4 2 6 2 2" xfId="27586" xr:uid="{5BEA6F7A-80FC-4FFF-AAE9-237450D76ED5}"/>
    <cellStyle name="Normal 7 4 4 2 6 2 3" xfId="15223" xr:uid="{F90B9A98-A7E6-451C-8BAE-57C7F3A42DEA}"/>
    <cellStyle name="Normal 7 4 4 2 6 3" xfId="7676" xr:uid="{F23C6D6B-CF8D-40E4-A892-EFCF66043F69}"/>
    <cellStyle name="Normal 7 4 4 2 6 3 2" xfId="18056" xr:uid="{AFF8699B-7BCE-4E04-82FD-282E7A9342F1}"/>
    <cellStyle name="Normal 7 4 4 2 6 4" xfId="10509" xr:uid="{0D24AE76-6568-4B47-8025-7FA3A808C65A}"/>
    <cellStyle name="Normal 7 4 4 2 6 4 2" xfId="20889" xr:uid="{86768A89-C52D-46AE-9800-33A4FE29CFD8}"/>
    <cellStyle name="Normal 7 4 4 2 6 5" xfId="24199" xr:uid="{91F6AB87-A6E4-486E-A0B5-0D2DA2143D03}"/>
    <cellStyle name="Normal 7 4 4 2 6 6" xfId="12939" xr:uid="{C866F9FC-8C70-4F91-A275-BC83D5C86989}"/>
    <cellStyle name="Normal 7 4 4 2 7" xfId="2245" xr:uid="{00000000-0005-0000-0000-000087080000}"/>
    <cellStyle name="Normal 7 4 4 2 7 2" xfId="7372" xr:uid="{26283281-5ABF-482D-B5B3-127F8E984BFF}"/>
    <cellStyle name="Normal 7 4 4 2 7 2 2" xfId="17752" xr:uid="{2A060D8B-9545-4E67-BD93-DE0D9596E7FB}"/>
    <cellStyle name="Normal 7 4 4 2 7 3" xfId="10205" xr:uid="{F58D38A8-DBD8-41D8-AF5C-8D0538519E16}"/>
    <cellStyle name="Normal 7 4 4 2 7 3 2" xfId="20585" xr:uid="{5E0907C3-349F-4D28-A9D8-857AE3176668}"/>
    <cellStyle name="Normal 7 4 4 2 7 4" xfId="22752" xr:uid="{FD00B7D4-3539-4198-9907-1464487681AC}"/>
    <cellStyle name="Normal 7 4 4 2 7 5" xfId="14919" xr:uid="{BA2D0341-9462-4C2B-AF9D-67FB8C251BA0}"/>
    <cellStyle name="Normal 7 4 4 2 8" xfId="3798" xr:uid="{DAA32352-6BAD-430F-9A17-F7EF7AB6614A}"/>
    <cellStyle name="Normal 7 4 4 2 8 2" xfId="8634" xr:uid="{CD6C34D6-6911-49EF-B3EA-F852754DDF1F}"/>
    <cellStyle name="Normal 7 4 4 2 8 2 2" xfId="19014" xr:uid="{F97DB3D1-9FE7-40C0-8B08-55F2D4C221F4}"/>
    <cellStyle name="Normal 7 4 4 2 8 3" xfId="11467" xr:uid="{FCEA4E2D-C2D2-4663-92A4-343D02BD1178}"/>
    <cellStyle name="Normal 7 4 4 2 8 3 2" xfId="21847" xr:uid="{E050C544-35DC-4BD0-BCB9-42DCBE06AECA}"/>
    <cellStyle name="Normal 7 4 4 2 8 4" xfId="16181" xr:uid="{EC44B864-D532-4297-BAE3-94C32EBC660A}"/>
    <cellStyle name="Normal 7 4 4 2 9" xfId="5450" xr:uid="{EE4BCC74-C422-439B-AD8A-2B512A0795F4}"/>
    <cellStyle name="Normal 7 4 4 2 9 2" xfId="14747" xr:uid="{F516A8B1-8CC9-4949-9E5F-848D22370AAE}"/>
    <cellStyle name="Normal 7 4 4 3" xfId="1435" xr:uid="{00000000-0005-0000-0000-000072070000}"/>
    <cellStyle name="Normal 7 4 4 3 10" xfId="10035" xr:uid="{0AD9C01A-7272-4FE1-A52F-22B7BBD12FF2}"/>
    <cellStyle name="Normal 7 4 4 3 10 2" xfId="20415" xr:uid="{36F7C331-6751-4B69-8C0D-AB4B7C300153}"/>
    <cellStyle name="Normal 7 4 4 3 11" xfId="24031" xr:uid="{BA681105-BE24-4BB5-8D87-F19F049BCC02}"/>
    <cellStyle name="Normal 7 4 4 3 12" xfId="12636" xr:uid="{99999AEE-47FD-4FA7-8FD4-45B02F09CBEB}"/>
    <cellStyle name="Normal 7 4 4 3 2" xfId="2834" xr:uid="{00000000-0005-0000-0000-000093080000}"/>
    <cellStyle name="Normal 7 4 4 3 2 2" xfId="3460" xr:uid="{00000000-0005-0000-0000-000094080000}"/>
    <cellStyle name="Normal 7 4 4 3 2 2 2" xfId="6515" xr:uid="{034D1EAC-D921-43B0-9889-CD6826907649}"/>
    <cellStyle name="Normal 7 4 4 3 2 2 2 2" xfId="28679" xr:uid="{053950AF-9542-4417-9943-2597D0C02EBD}"/>
    <cellStyle name="Normal 7 4 4 3 2 2 2 3" xfId="16086" xr:uid="{D1C17C96-AF36-4CC9-96B3-454480DA749B}"/>
    <cellStyle name="Normal 7 4 4 3 2 2 3" xfId="8539" xr:uid="{986437B4-FBB8-4F2F-BB70-FA6454ADB463}"/>
    <cellStyle name="Normal 7 4 4 3 2 2 3 2" xfId="18919" xr:uid="{4C575817-6CB8-496D-BF09-ABB4A9CF2DCD}"/>
    <cellStyle name="Normal 7 4 4 3 2 2 4" xfId="11372" xr:uid="{54F9B92A-66AA-45B3-866D-B16A31EC942C}"/>
    <cellStyle name="Normal 7 4 4 3 2 2 4 2" xfId="21752" xr:uid="{2502CA8E-522F-42A9-B245-AF35E3C98EA0}"/>
    <cellStyle name="Normal 7 4 4 3 2 2 5" xfId="23906" xr:uid="{1D2E9EE8-F643-4313-AF75-E46F10BE5FC2}"/>
    <cellStyle name="Normal 7 4 4 3 2 2 6" xfId="14047" xr:uid="{C13405EC-5891-4A8E-8B7C-BC6D51C259A8}"/>
    <cellStyle name="Normal 7 4 4 3 2 3" xfId="4370" xr:uid="{0659832D-C1DD-467F-B7B6-1FE42F2F2940}"/>
    <cellStyle name="Normal 7 4 4 3 2 3 2" xfId="9142" xr:uid="{E6B3A5D8-7DA3-45F9-9942-9F0A3EF5ABB4}"/>
    <cellStyle name="Normal 7 4 4 3 2 3 2 2" xfId="29185" xr:uid="{BB606388-E4A1-42F9-9CF4-70216C3CF050}"/>
    <cellStyle name="Normal 7 4 4 3 2 3 2 3" xfId="19522" xr:uid="{EDFCAAEA-3CFC-4FDC-99F1-1183F7FC1430}"/>
    <cellStyle name="Normal 7 4 4 3 2 3 3" xfId="11975" xr:uid="{E656D6CD-A3F3-4801-985F-D85295FA1C57}"/>
    <cellStyle name="Normal 7 4 4 3 2 3 3 2" xfId="22355" xr:uid="{5155C7CA-726A-4A03-988F-9D04AEDE7B53}"/>
    <cellStyle name="Normal 7 4 4 3 2 3 4" xfId="23312" xr:uid="{FF037F3A-C9EE-4789-8D8F-16D1F83D2BA6}"/>
    <cellStyle name="Normal 7 4 4 3 2 3 5" xfId="16689" xr:uid="{8113FA6A-9C2B-46E4-9489-643A315959DF}"/>
    <cellStyle name="Normal 7 4 4 3 2 4" xfId="6050" xr:uid="{DE932555-5864-4A68-B63A-46AF8A2B591A}"/>
    <cellStyle name="Normal 7 4 4 3 2 4 2" xfId="28606" xr:uid="{E8D0DB87-9700-4EAB-990B-2381980AF999}"/>
    <cellStyle name="Normal 7 4 4 3 2 4 3" xfId="15504" xr:uid="{675359B0-1C01-40AA-B61F-9A4003C9AC56}"/>
    <cellStyle name="Normal 7 4 4 3 2 5" xfId="7957" xr:uid="{49DF7570-FCF9-426A-8F55-B6D9CDC1FB76}"/>
    <cellStyle name="Normal 7 4 4 3 2 5 2" xfId="18337" xr:uid="{4CFF227B-804B-4CC6-83BE-B35A6B8DAFBA}"/>
    <cellStyle name="Normal 7 4 4 3 2 6" xfId="10790" xr:uid="{04644EAF-96E5-4873-9266-32AAE5E3774A}"/>
    <cellStyle name="Normal 7 4 4 3 2 6 2" xfId="21170" xr:uid="{C81BB689-44C1-4D2A-82D1-C28D0552B0D8}"/>
    <cellStyle name="Normal 7 4 4 3 2 7" xfId="24867" xr:uid="{807E4EA1-9D04-4E45-83F2-68B50B7A8515}"/>
    <cellStyle name="Normal 7 4 4 3 2 8" xfId="13310" xr:uid="{BD10ACE1-8FCF-4488-A07D-D7342DFEBAD6}"/>
    <cellStyle name="Normal 7 4 4 3 3" xfId="3461" xr:uid="{00000000-0005-0000-0000-000095080000}"/>
    <cellStyle name="Normal 7 4 4 3 3 2" xfId="4588" xr:uid="{A474941C-FDE8-462E-80AC-1AEBB47CFAA8}"/>
    <cellStyle name="Normal 7 4 4 3 3 2 2" xfId="9360" xr:uid="{8C1074CE-37B7-4913-A6FF-6C6D691F1ED5}"/>
    <cellStyle name="Normal 7 4 4 3 3 2 2 2" xfId="29330" xr:uid="{A451520F-E369-4C5D-9818-8B2B69613E76}"/>
    <cellStyle name="Normal 7 4 4 3 3 2 2 3" xfId="19740" xr:uid="{9F6772C3-147C-42B4-9790-4925794F556E}"/>
    <cellStyle name="Normal 7 4 4 3 3 2 3" xfId="12193" xr:uid="{231DC338-AEDB-4BF9-A826-BC73AD859B1C}"/>
    <cellStyle name="Normal 7 4 4 3 3 2 3 2" xfId="22573" xr:uid="{092FBB8C-4A28-4367-B46E-126423D2A717}"/>
    <cellStyle name="Normal 7 4 4 3 3 2 4" xfId="25335" xr:uid="{0987B2FE-3244-4645-A112-18F593F4BCFA}"/>
    <cellStyle name="Normal 7 4 4 3 3 2 5" xfId="16907" xr:uid="{67B67DB3-2EDC-4FB1-868F-EDBA5B21871B}"/>
    <cellStyle name="Normal 7 4 4 3 3 3" xfId="6516" xr:uid="{AC414C89-6E7D-4392-B1CC-1E182DA39C3D}"/>
    <cellStyle name="Normal 7 4 4 3 3 3 2" xfId="28408" xr:uid="{8DBF70E8-8A8F-4CCD-83F2-87CABD6C61ED}"/>
    <cellStyle name="Normal 7 4 4 3 3 3 3" xfId="16087" xr:uid="{037F70C4-A8F5-46D9-9E67-E1D66CF33B36}"/>
    <cellStyle name="Normal 7 4 4 3 3 4" xfId="8540" xr:uid="{CFABD363-A6D3-452D-930E-013BC2326696}"/>
    <cellStyle name="Normal 7 4 4 3 3 4 2" xfId="18920" xr:uid="{55E0E2B5-57F9-4C00-9C63-80DB3467B08E}"/>
    <cellStyle name="Normal 7 4 4 3 3 5" xfId="11373" xr:uid="{BAEB42AC-B1BC-4DBE-B93C-B07B4FF468F7}"/>
    <cellStyle name="Normal 7 4 4 3 3 5 2" xfId="21753" xr:uid="{08795ADC-573E-43A9-A426-73BD16C606C4}"/>
    <cellStyle name="Normal 7 4 4 3 3 6" xfId="25142" xr:uid="{C7CCA1E3-02D1-4BB8-AD9F-084A8C76BBD2}"/>
    <cellStyle name="Normal 7 4 4 3 3 7" xfId="14048" xr:uid="{6C3CDA8A-5BA2-48C0-82AD-A38D7AA7E568}"/>
    <cellStyle name="Normal 7 4 4 3 4" xfId="3459" xr:uid="{00000000-0005-0000-0000-000096080000}"/>
    <cellStyle name="Normal 7 4 4 3 4 2" xfId="6514" xr:uid="{F9090B4D-F3CC-4F61-8095-3B8BE0779478}"/>
    <cellStyle name="Normal 7 4 4 3 4 2 2" xfId="26421" xr:uid="{D379E330-4095-4BDC-97F3-0ADCF8EECFBB}"/>
    <cellStyle name="Normal 7 4 4 3 4 2 3" xfId="16085" xr:uid="{D375E2F8-E8AE-4EEF-8ED1-BBDAD5360910}"/>
    <cellStyle name="Normal 7 4 4 3 4 3" xfId="8538" xr:uid="{A18FDA77-F04D-4DF8-A347-B24A599E4CFD}"/>
    <cellStyle name="Normal 7 4 4 3 4 3 2" xfId="18918" xr:uid="{88DD5590-8B64-4490-8E7C-9C0CAEA6849D}"/>
    <cellStyle name="Normal 7 4 4 3 4 4" xfId="11371" xr:uid="{524758A7-14DA-41D6-9A4A-6D4F48CE43A8}"/>
    <cellStyle name="Normal 7 4 4 3 4 4 2" xfId="21751" xr:uid="{2385AD1A-2651-4DD3-A382-D510A661377B}"/>
    <cellStyle name="Normal 7 4 4 3 4 5" xfId="23401" xr:uid="{76C33ED5-E615-4081-8154-0EFD014530B6}"/>
    <cellStyle name="Normal 7 4 4 3 4 6" xfId="14046" xr:uid="{A7C35981-5852-4505-AB7C-66BF7BBD2B18}"/>
    <cellStyle name="Normal 7 4 4 3 5" xfId="2594" xr:uid="{00000000-0005-0000-0000-000097080000}"/>
    <cellStyle name="Normal 7 4 4 3 5 2" xfId="5859" xr:uid="{F2599C98-B9A0-4118-9CE8-33021C6A6B6D}"/>
    <cellStyle name="Normal 7 4 4 3 5 2 2" xfId="27145" xr:uid="{76DC0338-C8F7-4BB1-A594-E523882A8B15}"/>
    <cellStyle name="Normal 7 4 4 3 5 2 3" xfId="15266" xr:uid="{5F33D464-7C8E-4DD5-9456-6D815C1F9100}"/>
    <cellStyle name="Normal 7 4 4 3 5 3" xfId="7719" xr:uid="{AFEF6897-243C-497C-A883-74FDF5E5B904}"/>
    <cellStyle name="Normal 7 4 4 3 5 3 2" xfId="18099" xr:uid="{943B9694-A54A-4FC0-BE14-C5768314675A}"/>
    <cellStyle name="Normal 7 4 4 3 5 4" xfId="10552" xr:uid="{A4072F29-C570-459A-B51F-E90C79C94AAA}"/>
    <cellStyle name="Normal 7 4 4 3 5 4 2" xfId="20932" xr:uid="{8051ED48-CFA2-4EF5-B914-29BDD6F917FF}"/>
    <cellStyle name="Normal 7 4 4 3 5 5" xfId="25263" xr:uid="{29DE1F0B-1A51-499B-8642-4715FCB8BDB9}"/>
    <cellStyle name="Normal 7 4 4 3 5 6" xfId="12982" xr:uid="{CB99174D-2904-4DB9-8D7E-5ED794E6D756}"/>
    <cellStyle name="Normal 7 4 4 3 6" xfId="2402" xr:uid="{00000000-0005-0000-0000-000092080000}"/>
    <cellStyle name="Normal 7 4 4 3 6 2" xfId="7529" xr:uid="{22B55CE2-FDBF-4440-B37F-3513AA4B2DB5}"/>
    <cellStyle name="Normal 7 4 4 3 6 2 2" xfId="17909" xr:uid="{00E4EC6B-257D-4D6E-B791-8B8C924B17E9}"/>
    <cellStyle name="Normal 7 4 4 3 6 3" xfId="10362" xr:uid="{1D14EC35-D8CD-41E6-A37C-78351754AA0E}"/>
    <cellStyle name="Normal 7 4 4 3 6 3 2" xfId="20742" xr:uid="{18DCC22E-5D92-407D-848C-517E166002DE}"/>
    <cellStyle name="Normal 7 4 4 3 6 4" xfId="23350" xr:uid="{6059F81A-D840-4902-B026-ABAEFA6A9F0B}"/>
    <cellStyle name="Normal 7 4 4 3 6 5" xfId="15076" xr:uid="{4D55F934-1FFC-4396-9F31-6D84758483DD}"/>
    <cellStyle name="Normal 7 4 4 3 7" xfId="4102" xr:uid="{6A1C0A1D-511F-4E74-B247-18BCDAE310FC}"/>
    <cellStyle name="Normal 7 4 4 3 7 2" xfId="8876" xr:uid="{27E6B2CE-1AFD-4862-9E16-5BF29D5C5909}"/>
    <cellStyle name="Normal 7 4 4 3 7 2 2" xfId="19256" xr:uid="{824FCCF6-6BC4-4C86-AB05-99C7ABE84B42}"/>
    <cellStyle name="Normal 7 4 4 3 7 3" xfId="11709" xr:uid="{05DB735E-454B-4105-88B9-5CC241F5CCCB}"/>
    <cellStyle name="Normal 7 4 4 3 7 3 2" xfId="22089" xr:uid="{81AFA6DA-3E88-4DB8-90F1-7319E912E8F2}"/>
    <cellStyle name="Normal 7 4 4 3 7 4" xfId="16423" xr:uid="{46FF35D0-51FF-4D94-B961-C26787B78596}"/>
    <cellStyle name="Normal 7 4 4 3 8" xfId="5452" xr:uid="{58EF8992-1F4B-41D3-A46F-97B36DCFC36A}"/>
    <cellStyle name="Normal 7 4 4 3 8 2" xfId="14749" xr:uid="{472FBAF2-5C4C-439D-9980-33A89F795071}"/>
    <cellStyle name="Normal 7 4 4 3 9" xfId="7202" xr:uid="{952ADF49-3098-473E-B217-95CF5041A2A8}"/>
    <cellStyle name="Normal 7 4 4 3 9 2" xfId="17582" xr:uid="{70E7D636-D7A1-460A-BE46-3B0A90B2B5F6}"/>
    <cellStyle name="Normal 7 4 4 4" xfId="1436" xr:uid="{00000000-0005-0000-0000-000073070000}"/>
    <cellStyle name="Normal 7 4 4 4 2" xfId="3462" xr:uid="{00000000-0005-0000-0000-000099080000}"/>
    <cellStyle name="Normal 7 4 4 4 2 2" xfId="6517" xr:uid="{F982CCF3-E4B3-45BC-9DF4-6F2C832F9625}"/>
    <cellStyle name="Normal 7 4 4 4 2 2 2" xfId="25834" xr:uid="{0C93712A-98B4-4A27-9406-FAAD6D859413}"/>
    <cellStyle name="Normal 7 4 4 4 2 2 3" xfId="16088" xr:uid="{48FB1532-3D66-4BB7-92D7-C502905FCC63}"/>
    <cellStyle name="Normal 7 4 4 4 2 3" xfId="8541" xr:uid="{4A994164-35D4-4108-80D3-9858944D52C1}"/>
    <cellStyle name="Normal 7 4 4 4 2 3 2" xfId="18921" xr:uid="{178C6F7F-B996-4AAC-9298-269F9631A294}"/>
    <cellStyle name="Normal 7 4 4 4 2 4" xfId="11374" xr:uid="{4FA9F0EE-E592-4579-A037-25E98C68D43D}"/>
    <cellStyle name="Normal 7 4 4 4 2 4 2" xfId="21754" xr:uid="{0FE6EAEE-F1E8-40B0-9D52-50A69A761F3A}"/>
    <cellStyle name="Normal 7 4 4 4 2 5" xfId="22764" xr:uid="{D6039679-CC4D-4C29-9FBD-23AA925B05DE}"/>
    <cellStyle name="Normal 7 4 4 4 2 6" xfId="14049" xr:uid="{AFEDC8C5-B75D-4B3B-A740-64D6C07312F0}"/>
    <cellStyle name="Normal 7 4 4 4 3" xfId="2831" xr:uid="{00000000-0005-0000-0000-00009A080000}"/>
    <cellStyle name="Normal 7 4 4 4 3 2" xfId="6047" xr:uid="{B47FB063-49D7-4081-8C3E-40F89A8ED9AD}"/>
    <cellStyle name="Normal 7 4 4 4 3 2 2" xfId="27733" xr:uid="{B792A0A3-E041-45B6-BFA5-6531E09A3C53}"/>
    <cellStyle name="Normal 7 4 4 4 3 2 3" xfId="15501" xr:uid="{12BEB11B-A442-450C-9428-A9E6BB086A87}"/>
    <cellStyle name="Normal 7 4 4 4 3 3" xfId="7954" xr:uid="{DA97BF09-2837-4C57-AB4E-94C0D8F31BD2}"/>
    <cellStyle name="Normal 7 4 4 4 3 3 2" xfId="18334" xr:uid="{5B287435-B7E4-48B5-9AA8-6B13DAD14B82}"/>
    <cellStyle name="Normal 7 4 4 4 3 4" xfId="10787" xr:uid="{0596FCAC-9CAA-4574-86D2-F97DE7354D19}"/>
    <cellStyle name="Normal 7 4 4 4 3 4 2" xfId="21167" xr:uid="{A899A5D7-41A6-498C-9BA0-19AD65E3F0A7}"/>
    <cellStyle name="Normal 7 4 4 4 3 5" xfId="25088" xr:uid="{68A8F8FA-735F-4F37-A8AD-7CF63DF62108}"/>
    <cellStyle name="Normal 7 4 4 4 3 6" xfId="13307" xr:uid="{E3C36802-0ABD-4645-B477-520D77839989}"/>
    <cellStyle name="Normal 7 4 4 4 4" xfId="4220" xr:uid="{44491943-E6A8-4D35-9E5F-48696B2FDF6C}"/>
    <cellStyle name="Normal 7 4 4 4 4 2" xfId="8992" xr:uid="{1E995EB1-E39A-482C-9073-C5620D091600}"/>
    <cellStyle name="Normal 7 4 4 4 4 2 2" xfId="19372" xr:uid="{2100FD03-C50A-4B77-A4DE-6A7C7745C0B5}"/>
    <cellStyle name="Normal 7 4 4 4 4 3" xfId="11825" xr:uid="{AE41E4D8-5D4B-4406-9864-AF1BE471B40F}"/>
    <cellStyle name="Normal 7 4 4 4 4 3 2" xfId="22205" xr:uid="{CA58DF2F-54B7-4BC1-B6A7-876B93D3E253}"/>
    <cellStyle name="Normal 7 4 4 4 4 4" xfId="22919" xr:uid="{3A848BF1-9B56-4355-A25C-B03A989D831A}"/>
    <cellStyle name="Normal 7 4 4 4 4 5" xfId="16539" xr:uid="{6E5F843C-BF66-444E-9962-572C83A6D746}"/>
    <cellStyle name="Normal 7 4 4 4 5" xfId="5453" xr:uid="{D13E76A0-1ECF-4EBD-9186-795140A7597B}"/>
    <cellStyle name="Normal 7 4 4 4 5 2" xfId="14750" xr:uid="{25EF9968-B704-4A78-9AD6-F02A07C76212}"/>
    <cellStyle name="Normal 7 4 4 4 6" xfId="7203" xr:uid="{1EC584B9-648C-453C-8CFB-406AB96E37EB}"/>
    <cellStyle name="Normal 7 4 4 4 6 2" xfId="17583" xr:uid="{E0CF6BBE-30B7-48B7-841A-C002A3E2060D}"/>
    <cellStyle name="Normal 7 4 4 4 7" xfId="10036" xr:uid="{460CF3DF-2A15-47CB-BF9D-651639FEFF7A}"/>
    <cellStyle name="Normal 7 4 4 4 7 2" xfId="20416" xr:uid="{01419667-F645-4A46-ABBE-D34331822207}"/>
    <cellStyle name="Normal 7 4 4 4 8" xfId="25154" xr:uid="{63897A23-9DF6-4E47-90C0-BA341FBC4E4F}"/>
    <cellStyle name="Normal 7 4 4 4 9" xfId="12794" xr:uid="{18F73C9F-56BF-4797-BE54-74F01120802D}"/>
    <cellStyle name="Normal 7 4 4 5" xfId="3463" xr:uid="{00000000-0005-0000-0000-00009B080000}"/>
    <cellStyle name="Normal 7 4 4 5 2" xfId="4589" xr:uid="{BBAA1457-EF96-48C1-BC26-BB325F7B0E53}"/>
    <cellStyle name="Normal 7 4 4 5 2 2" xfId="9361" xr:uid="{73D4206B-084D-4F0E-AB3C-3EE94F592A02}"/>
    <cellStyle name="Normal 7 4 4 5 2 2 2" xfId="29331" xr:uid="{2C97B3A2-03A9-4BF5-BB89-F3AB6C7DA914}"/>
    <cellStyle name="Normal 7 4 4 5 2 2 3" xfId="19741" xr:uid="{E7D47298-C79C-4B27-A375-271385A1F32E}"/>
    <cellStyle name="Normal 7 4 4 5 2 3" xfId="12194" xr:uid="{772E7CD2-A7F4-4D15-97BD-2B6F74B8C2F8}"/>
    <cellStyle name="Normal 7 4 4 5 2 3 2" xfId="22574" xr:uid="{C5AE1F92-A2D4-4FE4-81AB-738EA7E2869B}"/>
    <cellStyle name="Normal 7 4 4 5 2 4" xfId="24837" xr:uid="{7728F992-F520-4B48-88DC-FB6E4522D4E8}"/>
    <cellStyle name="Normal 7 4 4 5 2 5" xfId="16908" xr:uid="{B77B69CB-D17F-4BA0-8BD3-EEFDA8B55E6A}"/>
    <cellStyle name="Normal 7 4 4 5 3" xfId="6518" xr:uid="{B81E5C47-1D47-43B5-A72E-8098E337F4AB}"/>
    <cellStyle name="Normal 7 4 4 5 3 2" xfId="28486" xr:uid="{61508F15-6411-4A3A-A82A-871F8F563594}"/>
    <cellStyle name="Normal 7 4 4 5 3 3" xfId="16089" xr:uid="{C400E1FF-3987-425B-8638-06C24403A991}"/>
    <cellStyle name="Normal 7 4 4 5 4" xfId="8542" xr:uid="{0F897E2E-7061-41CB-8372-D4EFA0033D3B}"/>
    <cellStyle name="Normal 7 4 4 5 4 2" xfId="18922" xr:uid="{CEAB414B-8420-45E9-ABD5-BD6DD0561A42}"/>
    <cellStyle name="Normal 7 4 4 5 5" xfId="11375" xr:uid="{8063B509-CC82-421B-95B5-CBF15BA79A53}"/>
    <cellStyle name="Normal 7 4 4 5 5 2" xfId="21755" xr:uid="{7E8C913D-9533-4ABD-8479-CB6DB2D5AE29}"/>
    <cellStyle name="Normal 7 4 4 5 6" xfId="25189" xr:uid="{1E9517DB-DDAB-419C-992E-10533A90F797}"/>
    <cellStyle name="Normal 7 4 4 5 7" xfId="14050" xr:uid="{3F2AC03E-8703-48A2-89E3-48BA060139C0}"/>
    <cellStyle name="Normal 7 4 4 6" xfId="2993" xr:uid="{00000000-0005-0000-0000-00009C080000}"/>
    <cellStyle name="Normal 7 4 4 6 2" xfId="6143" xr:uid="{2B43D5BA-5114-430D-9C49-4DCAF0AB7850}"/>
    <cellStyle name="Normal 7 4 4 6 2 2" xfId="28476" xr:uid="{28BD2B38-C118-4B21-BF93-8215D5DE7C40}"/>
    <cellStyle name="Normal 7 4 4 6 2 3" xfId="15621" xr:uid="{1DD96F9A-EB3C-4030-9B74-E9C6683B6D13}"/>
    <cellStyle name="Normal 7 4 4 6 3" xfId="8074" xr:uid="{2CC6AF16-6074-435E-8A6B-605B84CC3B5A}"/>
    <cellStyle name="Normal 7 4 4 6 3 2" xfId="18454" xr:uid="{10C6D6B9-8ACB-42E3-BB51-CC60F075ABC4}"/>
    <cellStyle name="Normal 7 4 4 6 4" xfId="10907" xr:uid="{7F482487-2CC4-4837-B8DF-E45A7A5E75C7}"/>
    <cellStyle name="Normal 7 4 4 6 4 2" xfId="21287" xr:uid="{7622F3EF-8FA5-4E71-87E5-84797A8D97E4}"/>
    <cellStyle name="Normal 7 4 4 6 5" xfId="23332" xr:uid="{A4E4CD58-90B9-4C4C-9D2F-499DA1778149}"/>
    <cellStyle name="Normal 7 4 4 6 6" xfId="13492" xr:uid="{A5FAEBB9-6985-4BD3-A833-B5FDFF03F085}"/>
    <cellStyle name="Normal 7 4 4 7" xfId="2491" xr:uid="{00000000-0005-0000-0000-00009D080000}"/>
    <cellStyle name="Normal 7 4 4 7 2" xfId="5776" xr:uid="{01B52D0A-3CF0-46DC-B6F0-FBF64E3B159C}"/>
    <cellStyle name="Normal 7 4 4 7 2 2" xfId="28612" xr:uid="{24E7A3D5-3D8D-426B-8BD8-E36A2FA9DEB1}"/>
    <cellStyle name="Normal 7 4 4 7 2 3" xfId="15163" xr:uid="{B762EAD9-688B-4EDF-913C-39867300C7A8}"/>
    <cellStyle name="Normal 7 4 4 7 3" xfId="7616" xr:uid="{9CE6A97B-B5F4-46D8-8D4A-F4AA3D6F1806}"/>
    <cellStyle name="Normal 7 4 4 7 3 2" xfId="17996" xr:uid="{F8064113-CE90-49C0-A8B7-CC868350F09C}"/>
    <cellStyle name="Normal 7 4 4 7 4" xfId="10449" xr:uid="{B7983416-652E-43C7-8228-D077394E3EF5}"/>
    <cellStyle name="Normal 7 4 4 7 4 2" xfId="20829" xr:uid="{C937A6F6-E287-47A8-8618-DA885DC3C596}"/>
    <cellStyle name="Normal 7 4 4 7 5" xfId="25016" xr:uid="{AB707457-F50F-4488-B3E1-3EB8DAE6B6F6}"/>
    <cellStyle name="Normal 7 4 4 7 6" xfId="12879" xr:uid="{7546E79D-F083-4AA2-858C-2ED96CFB2C03}"/>
    <cellStyle name="Normal 7 4 4 8" xfId="2185" xr:uid="{00000000-0005-0000-0000-000086080000}"/>
    <cellStyle name="Normal 7 4 4 8 2" xfId="7312" xr:uid="{F190B6F3-DFEB-4069-BCA7-52C1B43AB5D8}"/>
    <cellStyle name="Normal 7 4 4 8 2 2" xfId="17692" xr:uid="{CD95C1DD-EB56-4B25-8F18-B6FE79337B1B}"/>
    <cellStyle name="Normal 7 4 4 8 3" xfId="10145" xr:uid="{C513C012-6B52-44B6-AD99-B5F620C56156}"/>
    <cellStyle name="Normal 7 4 4 8 3 2" xfId="20525" xr:uid="{E058294E-89D6-44CE-A1BE-2029E7C4C2E8}"/>
    <cellStyle name="Normal 7 4 4 8 4" xfId="24347" xr:uid="{A316E81C-E4FF-4399-BB54-8027D9BCFF0F}"/>
    <cellStyle name="Normal 7 4 4 8 5" xfId="14859" xr:uid="{6FAF84CF-AF10-4F2C-909B-E12D90F9401B}"/>
    <cellStyle name="Normal 7 4 4 9" xfId="4070" xr:uid="{8D74B87E-CD51-42A7-BBFA-D19E8595345F}"/>
    <cellStyle name="Normal 7 4 4 9 2" xfId="8850" xr:uid="{78141478-0620-4302-A6B6-3580DEEA7251}"/>
    <cellStyle name="Normal 7 4 4 9 2 2" xfId="19230" xr:uid="{6ACAF1E5-B00C-4740-95A1-FC93F0EB3386}"/>
    <cellStyle name="Normal 7 4 4 9 3" xfId="11683" xr:uid="{710F83C3-37EA-4B30-8D94-EFB2076B3B47}"/>
    <cellStyle name="Normal 7 4 4 9 3 2" xfId="22063" xr:uid="{5DACBBCD-65F7-421A-9850-59D620ABD4A6}"/>
    <cellStyle name="Normal 7 4 4 9 4" xfId="16397" xr:uid="{5108955D-11F1-4CB2-A850-EE4BFF4D196F}"/>
    <cellStyle name="Normal 7 4 5" xfId="1437" xr:uid="{00000000-0005-0000-0000-000074070000}"/>
    <cellStyle name="Normal 7 4 5 10" xfId="5454" xr:uid="{3BEA69EA-7367-4B83-93C6-827E4511E462}"/>
    <cellStyle name="Normal 7 4 5 10 2" xfId="14751" xr:uid="{98E0E415-F561-49A0-B3A0-87C6719E80DE}"/>
    <cellStyle name="Normal 7 4 5 11" xfId="7204" xr:uid="{D23C35F3-A56E-4ED3-98FB-293A345E11E0}"/>
    <cellStyle name="Normal 7 4 5 11 2" xfId="17584" xr:uid="{5A62008C-C375-43A8-BEEA-1B14C41898A5}"/>
    <cellStyle name="Normal 7 4 5 12" xfId="10037" xr:uid="{20AD47E1-C817-4817-B990-CA429EE224EE}"/>
    <cellStyle name="Normal 7 4 5 12 2" xfId="20417" xr:uid="{EE524DD4-A4A4-4D08-BFF5-C085C63825A1}"/>
    <cellStyle name="Normal 7 4 5 13" xfId="23189" xr:uid="{13FA5086-04B8-458F-9CD4-5D21F985A8FF}"/>
    <cellStyle name="Normal 7 4 5 14" xfId="12451" xr:uid="{8B12ECBD-940B-4229-8FBA-83B178826641}"/>
    <cellStyle name="Normal 7 4 5 2" xfId="1438" xr:uid="{00000000-0005-0000-0000-000075070000}"/>
    <cellStyle name="Normal 7 4 5 2 10" xfId="10038" xr:uid="{7E4A2B0B-6A88-44F0-A277-731B8AE6015E}"/>
    <cellStyle name="Normal 7 4 5 2 10 2" xfId="20418" xr:uid="{B2F2615F-9C46-4F7D-B051-AB20533FE80F}"/>
    <cellStyle name="Normal 7 4 5 2 11" xfId="24163" xr:uid="{C678FABD-64B0-41FB-ACC4-EC1234DAECA2}"/>
    <cellStyle name="Normal 7 4 5 2 12" xfId="12637" xr:uid="{C532D50D-F9F1-4330-BCE7-3F9E92E22F8A}"/>
    <cellStyle name="Normal 7 4 5 2 2" xfId="1439" xr:uid="{00000000-0005-0000-0000-000076070000}"/>
    <cellStyle name="Normal 7 4 5 2 2 2" xfId="3465" xr:uid="{00000000-0005-0000-0000-0000A1080000}"/>
    <cellStyle name="Normal 7 4 5 2 2 2 2" xfId="6520" xr:uid="{759C40B8-2BAD-48C4-BBAA-C50AB5F0A92A}"/>
    <cellStyle name="Normal 7 4 5 2 2 2 2 2" xfId="27738" xr:uid="{226FC528-0EE5-4D66-AFD9-5205DE87404B}"/>
    <cellStyle name="Normal 7 4 5 2 2 2 2 3" xfId="26927" xr:uid="{C9002E2F-8DCE-45A3-A35E-13558D4EEF36}"/>
    <cellStyle name="Normal 7 4 5 2 2 2 2 4" xfId="16091" xr:uid="{95B69166-525D-4D49-9E84-AF984F5FF843}"/>
    <cellStyle name="Normal 7 4 5 2 2 2 3" xfId="8544" xr:uid="{3B7703FE-2103-42F9-A5C2-D5E40CDEDA4F}"/>
    <cellStyle name="Normal 7 4 5 2 2 2 3 2" xfId="28942" xr:uid="{2B0205DA-F7B1-4837-88B4-3162D65112BC}"/>
    <cellStyle name="Normal 7 4 5 2 2 2 3 3" xfId="18924" xr:uid="{E3BD6200-D717-4910-8462-1C4409ADFDE1}"/>
    <cellStyle name="Normal 7 4 5 2 2 2 4" xfId="11377" xr:uid="{5DF666FB-AC85-4C66-9217-AD1973C4A5C7}"/>
    <cellStyle name="Normal 7 4 5 2 2 2 4 2" xfId="21757" xr:uid="{89F97885-1607-464C-BFB4-6A1857302746}"/>
    <cellStyle name="Normal 7 4 5 2 2 2 5" xfId="23451" xr:uid="{B7218DFF-9D69-4080-B380-64735778F0ED}"/>
    <cellStyle name="Normal 7 4 5 2 2 2 6" xfId="14052" xr:uid="{49DFE780-4C61-418F-994E-F134DF7FC24D}"/>
    <cellStyle name="Normal 7 4 5 2 2 3" xfId="4372" xr:uid="{C8443702-7F2D-4E52-9E30-664900B6AACD}"/>
    <cellStyle name="Normal 7 4 5 2 2 3 2" xfId="9144" xr:uid="{1AD95E88-1032-4597-92E3-C3C5614A1AC2}"/>
    <cellStyle name="Normal 7 4 5 2 2 3 2 2" xfId="29187" xr:uid="{D1EA1C01-4B98-4844-A2E8-A5971B45F20B}"/>
    <cellStyle name="Normal 7 4 5 2 2 3 2 3" xfId="19524" xr:uid="{5E4D1342-F5FF-465C-AD31-16ECFBBBAC0E}"/>
    <cellStyle name="Normal 7 4 5 2 2 3 3" xfId="11977" xr:uid="{C342A270-226B-4E98-BA91-0EEB14C41C73}"/>
    <cellStyle name="Normal 7 4 5 2 2 3 3 2" xfId="22357" xr:uid="{4ECE6B0F-AE4F-458C-A2BE-A10850F9160D}"/>
    <cellStyle name="Normal 7 4 5 2 2 3 4" xfId="24051" xr:uid="{7488166C-A495-44C2-B9F9-42FDCE3AB047}"/>
    <cellStyle name="Normal 7 4 5 2 2 3 5" xfId="16691" xr:uid="{E0EF8343-B663-4CC7-A472-DCFED6AB6021}"/>
    <cellStyle name="Normal 7 4 5 2 2 4" xfId="5456" xr:uid="{284E01FD-7710-485A-BFA2-B4C4EDB3EDD2}"/>
    <cellStyle name="Normal 7 4 5 2 2 4 2" xfId="26771" xr:uid="{02247007-EEC9-4278-828F-C6E499097436}"/>
    <cellStyle name="Normal 7 4 5 2 2 4 3" xfId="14753" xr:uid="{98DA4B1B-DB3E-4551-8B04-2BAFA1D10C83}"/>
    <cellStyle name="Normal 7 4 5 2 2 5" xfId="7206" xr:uid="{A8D606ED-48B7-4114-9511-75844D53DF0A}"/>
    <cellStyle name="Normal 7 4 5 2 2 5 2" xfId="17586" xr:uid="{76C499E0-4165-4B1F-B593-E78787CA9E29}"/>
    <cellStyle name="Normal 7 4 5 2 2 6" xfId="10039" xr:uid="{5EB3A933-48D2-47D3-A543-5C286C2649D5}"/>
    <cellStyle name="Normal 7 4 5 2 2 6 2" xfId="20419" xr:uid="{1CA99D9C-4FF8-42D1-A289-E0C84746A60D}"/>
    <cellStyle name="Normal 7 4 5 2 2 7" xfId="22834" xr:uid="{5A7C386A-1115-4874-85A7-41FBC5C69438}"/>
    <cellStyle name="Normal 7 4 5 2 2 8" xfId="13312" xr:uid="{3424E5BB-EBB7-47F3-8D06-BC6DC77B58DA}"/>
    <cellStyle name="Normal 7 4 5 2 3" xfId="3466" xr:uid="{00000000-0005-0000-0000-0000A2080000}"/>
    <cellStyle name="Normal 7 4 5 2 3 2" xfId="4590" xr:uid="{C5FB1697-5F66-4D73-BBEF-A574F753092C}"/>
    <cellStyle name="Normal 7 4 5 2 3 2 2" xfId="9362" xr:uid="{50D94030-38F6-450D-8C26-A93EA93BC79E}"/>
    <cellStyle name="Normal 7 4 5 2 3 2 2 2" xfId="29332" xr:uid="{31C34051-A5FD-4A0E-80FD-62F7A520F809}"/>
    <cellStyle name="Normal 7 4 5 2 3 2 2 3" xfId="19742" xr:uid="{5E42A3E0-37F7-43D6-9A70-88B270FB2BC0}"/>
    <cellStyle name="Normal 7 4 5 2 3 2 3" xfId="12195" xr:uid="{E6F6FA50-DEA6-420F-9D35-C11873B36E8B}"/>
    <cellStyle name="Normal 7 4 5 2 3 2 3 2" xfId="22575" xr:uid="{8E578A5C-8020-42A4-95A5-AD3C784CCEA8}"/>
    <cellStyle name="Normal 7 4 5 2 3 2 4" xfId="25336" xr:uid="{9EC854F1-36B2-407C-A633-75D679117AF6}"/>
    <cellStyle name="Normal 7 4 5 2 3 2 5" xfId="16909" xr:uid="{1C3506FF-1B26-4EAE-BF05-07D4747E042D}"/>
    <cellStyle name="Normal 7 4 5 2 3 3" xfId="6521" xr:uid="{56C522B1-B0A4-4B91-AD8E-03E569B695CC}"/>
    <cellStyle name="Normal 7 4 5 2 3 3 2" xfId="28701" xr:uid="{8D8C42E4-4AD0-4358-9332-A68EC79F9756}"/>
    <cellStyle name="Normal 7 4 5 2 3 3 3" xfId="16092" xr:uid="{5D57D89A-FFF1-4811-8C8B-67D4BCAC36D6}"/>
    <cellStyle name="Normal 7 4 5 2 3 4" xfId="8545" xr:uid="{8DEC7C9E-115A-40D0-A41A-8514A63B41A8}"/>
    <cellStyle name="Normal 7 4 5 2 3 4 2" xfId="18925" xr:uid="{BF4047EB-C272-4D1A-8B85-C5F2C820607D}"/>
    <cellStyle name="Normal 7 4 5 2 3 5" xfId="11378" xr:uid="{217215EC-841B-40AA-B0DB-35EFE4BC0D14}"/>
    <cellStyle name="Normal 7 4 5 2 3 5 2" xfId="21758" xr:uid="{FB26DF1D-3007-4DF0-9B48-A521486431BB}"/>
    <cellStyle name="Normal 7 4 5 2 3 6" xfId="23875" xr:uid="{2B142B24-9C6B-4A99-8197-3CAFB2245630}"/>
    <cellStyle name="Normal 7 4 5 2 3 7" xfId="14053" xr:uid="{528A2296-5118-41DE-B0F1-9251904292C4}"/>
    <cellStyle name="Normal 7 4 5 2 4" xfId="3464" xr:uid="{00000000-0005-0000-0000-0000A3080000}"/>
    <cellStyle name="Normal 7 4 5 2 4 2" xfId="6519" xr:uid="{3FCEE10E-AB9A-410F-ADD7-7A98A5FF4167}"/>
    <cellStyle name="Normal 7 4 5 2 4 2 2" xfId="27874" xr:uid="{08C35DFB-141B-4EB0-A9D0-6361D4F1E786}"/>
    <cellStyle name="Normal 7 4 5 2 4 2 3" xfId="16090" xr:uid="{938F8666-FB29-49E3-A3A9-8B5F7ABC7FDA}"/>
    <cellStyle name="Normal 7 4 5 2 4 3" xfId="8543" xr:uid="{6951522A-5B8B-4170-919C-C622CBC96F3D}"/>
    <cellStyle name="Normal 7 4 5 2 4 3 2" xfId="18923" xr:uid="{16D6616C-F1F8-4DC9-A10D-1E361B5A5261}"/>
    <cellStyle name="Normal 7 4 5 2 4 4" xfId="11376" xr:uid="{13ECABE8-85AD-4240-AE31-D061B4D05B5A}"/>
    <cellStyle name="Normal 7 4 5 2 4 4 2" xfId="21756" xr:uid="{9CC4C4C8-7B1B-4FC6-B531-18B674D20C27}"/>
    <cellStyle name="Normal 7 4 5 2 4 5" xfId="24452" xr:uid="{4E86DF6A-B825-4616-810A-F440E709C2B7}"/>
    <cellStyle name="Normal 7 4 5 2 4 6" xfId="14051" xr:uid="{8E394009-EDAA-4408-852F-E73257E41C83}"/>
    <cellStyle name="Normal 7 4 5 2 5" xfId="2525" xr:uid="{00000000-0005-0000-0000-0000A4080000}"/>
    <cellStyle name="Normal 7 4 5 2 5 2" xfId="5802" xr:uid="{AE5464FD-9C27-4CD4-835D-278EF0D461C1}"/>
    <cellStyle name="Normal 7 4 5 2 5 2 2" xfId="26296" xr:uid="{EE06E6B2-2519-4BEC-B248-A80F9A994B32}"/>
    <cellStyle name="Normal 7 4 5 2 5 2 3" xfId="15197" xr:uid="{4580F76A-3C06-4ADB-9621-BE67C42B329C}"/>
    <cellStyle name="Normal 7 4 5 2 5 3" xfId="7650" xr:uid="{E6F6C072-70FB-40C0-A9A9-ED00A30D4C7F}"/>
    <cellStyle name="Normal 7 4 5 2 5 3 2" xfId="18030" xr:uid="{C5875B92-3594-4955-AC39-B2AF25FFBDE0}"/>
    <cellStyle name="Normal 7 4 5 2 5 4" xfId="10483" xr:uid="{C4F87399-C515-4447-BF61-2B0AFDEDDD36}"/>
    <cellStyle name="Normal 7 4 5 2 5 4 2" xfId="20863" xr:uid="{4156CA54-464C-40C9-B49B-22F3D6E88135}"/>
    <cellStyle name="Normal 7 4 5 2 5 5" xfId="23208" xr:uid="{B2B70038-36D2-484A-9EDE-AF015FAE5F12}"/>
    <cellStyle name="Normal 7 4 5 2 5 6" xfId="12913" xr:uid="{EFEE560A-0B5F-41BA-B8C7-72148F06874C}"/>
    <cellStyle name="Normal 7 4 5 2 6" xfId="2403" xr:uid="{00000000-0005-0000-0000-00009F080000}"/>
    <cellStyle name="Normal 7 4 5 2 6 2" xfId="7530" xr:uid="{9BBEDFB3-869E-4604-9785-608F56B8E45A}"/>
    <cellStyle name="Normal 7 4 5 2 6 2 2" xfId="17910" xr:uid="{770AEAD1-1F39-4014-8A9A-93B524BD4E77}"/>
    <cellStyle name="Normal 7 4 5 2 6 3" xfId="10363" xr:uid="{5B6E3C15-26B9-45F6-9C7D-B57E3FA50F3B}"/>
    <cellStyle name="Normal 7 4 5 2 6 3 2" xfId="20743" xr:uid="{DB5830AA-A633-46EC-9F60-CA94BABB248D}"/>
    <cellStyle name="Normal 7 4 5 2 6 4" xfId="25259" xr:uid="{7B45440A-7E9E-4EB0-916B-88EE8F7E7259}"/>
    <cellStyle name="Normal 7 4 5 2 6 5" xfId="15077" xr:uid="{FB9032AF-3629-459C-B70A-4B9C53AEF29E}"/>
    <cellStyle name="Normal 7 4 5 2 7" xfId="4103" xr:uid="{8FD28EFA-C3CB-4557-AC4E-BF87B29153B0}"/>
    <cellStyle name="Normal 7 4 5 2 7 2" xfId="8877" xr:uid="{260B4A7B-6277-4E72-B3BC-9471517336C0}"/>
    <cellStyle name="Normal 7 4 5 2 7 2 2" xfId="19257" xr:uid="{AB1FB1C3-5381-4B26-BC02-389B83916361}"/>
    <cellStyle name="Normal 7 4 5 2 7 3" xfId="11710" xr:uid="{0AFBAB61-1214-4C50-BC9C-457C50C5A534}"/>
    <cellStyle name="Normal 7 4 5 2 7 3 2" xfId="22090" xr:uid="{A884F0D6-1218-4C37-9B1E-C74A3129080F}"/>
    <cellStyle name="Normal 7 4 5 2 7 4" xfId="16424" xr:uid="{849EE00F-E1E3-49D3-801F-6DEC2BFB5916}"/>
    <cellStyle name="Normal 7 4 5 2 8" xfId="5455" xr:uid="{F09B4FB6-D050-449A-B582-47A32A44F49C}"/>
    <cellStyle name="Normal 7 4 5 2 8 2" xfId="14752" xr:uid="{1249583C-87EA-482C-963D-784FE3213BCE}"/>
    <cellStyle name="Normal 7 4 5 2 9" xfId="7205" xr:uid="{0C851AFB-7C92-43C9-A4D6-A63E4FBF4BCD}"/>
    <cellStyle name="Normal 7 4 5 2 9 2" xfId="17585" xr:uid="{C14A22CA-C2B2-4725-9704-2F05FBB73448}"/>
    <cellStyle name="Normal 7 4 5 3" xfId="1440" xr:uid="{00000000-0005-0000-0000-000077070000}"/>
    <cellStyle name="Normal 7 4 5 3 10" xfId="24613" xr:uid="{4C744DA3-21BC-440E-8C96-D4CB18772947}"/>
    <cellStyle name="Normal 7 4 5 3 11" xfId="12795" xr:uid="{99365A30-2A21-4C99-87DC-94CD63FE7E63}"/>
    <cellStyle name="Normal 7 4 5 3 2" xfId="2835" xr:uid="{00000000-0005-0000-0000-0000A6080000}"/>
    <cellStyle name="Normal 7 4 5 3 2 2" xfId="3468" xr:uid="{00000000-0005-0000-0000-0000A7080000}"/>
    <cellStyle name="Normal 7 4 5 3 2 2 2" xfId="6523" xr:uid="{3D43E045-23D5-488C-9E94-5C16E657E405}"/>
    <cellStyle name="Normal 7 4 5 3 2 2 2 2" xfId="28422" xr:uid="{15790266-B34E-4E9F-933A-BD9FF2D41BBA}"/>
    <cellStyle name="Normal 7 4 5 3 2 2 2 3" xfId="16094" xr:uid="{C4463353-E454-41CE-A818-2C9CF0EA256D}"/>
    <cellStyle name="Normal 7 4 5 3 2 2 3" xfId="8547" xr:uid="{53F06438-B183-49CA-9ABA-B126D95AEB7C}"/>
    <cellStyle name="Normal 7 4 5 3 2 2 3 2" xfId="18927" xr:uid="{C5AF21F7-5F5E-49AF-98B0-B166EE2D6D36}"/>
    <cellStyle name="Normal 7 4 5 3 2 2 4" xfId="11380" xr:uid="{5550EB3C-C080-4D72-9AF8-79C67338107E}"/>
    <cellStyle name="Normal 7 4 5 3 2 2 4 2" xfId="21760" xr:uid="{0ADD8D08-89CC-4F81-8F2A-63C26EE882A8}"/>
    <cellStyle name="Normal 7 4 5 3 2 2 5" xfId="24330" xr:uid="{110C14E9-4DA6-4C8A-A623-8C4DA1C18513}"/>
    <cellStyle name="Normal 7 4 5 3 2 2 6" xfId="14055" xr:uid="{5D48DA47-A997-40DF-A05E-03E1AA896ED0}"/>
    <cellStyle name="Normal 7 4 5 3 2 3" xfId="4373" xr:uid="{0C638723-7EC5-4BBF-B85A-F7DA74481A1F}"/>
    <cellStyle name="Normal 7 4 5 3 2 3 2" xfId="9145" xr:uid="{B721CCCD-0A08-41C4-BCBF-1B443D0E2176}"/>
    <cellStyle name="Normal 7 4 5 3 2 3 2 2" xfId="29188" xr:uid="{9AF4A210-9EBD-431C-8F19-B71E5EADA8C2}"/>
    <cellStyle name="Normal 7 4 5 3 2 3 2 3" xfId="19525" xr:uid="{8171C32E-4272-46E8-8898-B49904C3F162}"/>
    <cellStyle name="Normal 7 4 5 3 2 3 3" xfId="11978" xr:uid="{3C2152C7-F5BB-419A-88C9-79BD358B1DD7}"/>
    <cellStyle name="Normal 7 4 5 3 2 3 3 2" xfId="22358" xr:uid="{28444200-7BA3-41E2-ADD8-7301CFF40D45}"/>
    <cellStyle name="Normal 7 4 5 3 2 3 4" xfId="22917" xr:uid="{09FBA3C0-D311-4F13-AFA1-7D0F432B1A8F}"/>
    <cellStyle name="Normal 7 4 5 3 2 3 5" xfId="16692" xr:uid="{78C2EC2F-2DA8-4386-8033-35B74E2DDBB6}"/>
    <cellStyle name="Normal 7 4 5 3 2 4" xfId="6051" xr:uid="{E39BE4B3-2DF2-44F3-AC26-C01470B4FC7A}"/>
    <cellStyle name="Normal 7 4 5 3 2 4 2" xfId="26565" xr:uid="{A98C0F54-6348-4585-9F78-F7DE2FC3E7D5}"/>
    <cellStyle name="Normal 7 4 5 3 2 4 3" xfId="15505" xr:uid="{71F9AB58-1893-4104-A00A-DF7B2A71C980}"/>
    <cellStyle name="Normal 7 4 5 3 2 5" xfId="7958" xr:uid="{C8BDD795-4668-43C6-AAD5-1987D8CA839C}"/>
    <cellStyle name="Normal 7 4 5 3 2 5 2" xfId="18338" xr:uid="{00EB6901-7F88-4FF7-8B00-FA4F51A5D420}"/>
    <cellStyle name="Normal 7 4 5 3 2 6" xfId="10791" xr:uid="{62A9211B-1887-457E-ABFA-3BA132E2CE7D}"/>
    <cellStyle name="Normal 7 4 5 3 2 6 2" xfId="21171" xr:uid="{1423FCE5-862C-46F5-8F8E-E6D61F840160}"/>
    <cellStyle name="Normal 7 4 5 3 2 7" xfId="23538" xr:uid="{DE2B695C-D9BC-4A10-AD4C-A8B5B1A7AB60}"/>
    <cellStyle name="Normal 7 4 5 3 2 8" xfId="13313" xr:uid="{5B7C446C-12F1-4EF5-99F8-DB42FFD90ADB}"/>
    <cellStyle name="Normal 7 4 5 3 3" xfId="3469" xr:uid="{00000000-0005-0000-0000-0000A8080000}"/>
    <cellStyle name="Normal 7 4 5 3 3 2" xfId="4591" xr:uid="{F16ECC63-77FB-4BC0-9263-3D0232E68377}"/>
    <cellStyle name="Normal 7 4 5 3 3 2 2" xfId="9363" xr:uid="{49B8B833-66EB-47B7-A317-B968AE51B0CF}"/>
    <cellStyle name="Normal 7 4 5 3 3 2 2 2" xfId="29333" xr:uid="{9593D21F-2633-4EB4-A6EC-5B30E8195583}"/>
    <cellStyle name="Normal 7 4 5 3 3 2 2 3" xfId="19743" xr:uid="{0D44F4C7-D9D4-4DBC-9DCD-9DFEB449FD0F}"/>
    <cellStyle name="Normal 7 4 5 3 3 2 3" xfId="12196" xr:uid="{5FB3DE9C-06F9-48E1-998C-8887FF754BAE}"/>
    <cellStyle name="Normal 7 4 5 3 3 2 3 2" xfId="22576" xr:uid="{FBDB5E6A-93AE-4500-9A85-23F5F0ECF22D}"/>
    <cellStyle name="Normal 7 4 5 3 3 2 4" xfId="25812" xr:uid="{B7346527-8675-4701-B877-62C841F6EBE0}"/>
    <cellStyle name="Normal 7 4 5 3 3 2 5" xfId="16910" xr:uid="{04D13FF9-3085-4228-BF3C-FE4E49CC3FCC}"/>
    <cellStyle name="Normal 7 4 5 3 3 3" xfId="6524" xr:uid="{9A4816BF-5D82-4100-95FF-086C23DB05A8}"/>
    <cellStyle name="Normal 7 4 5 3 3 3 2" xfId="26965" xr:uid="{7D3823DC-C7EB-4964-8756-C5BA544B68C4}"/>
    <cellStyle name="Normal 7 4 5 3 3 3 3" xfId="16095" xr:uid="{B126597B-9062-4A5E-968E-68A5860302BF}"/>
    <cellStyle name="Normal 7 4 5 3 3 4" xfId="8548" xr:uid="{4142520B-C995-40C9-9D97-9BBE14EDE247}"/>
    <cellStyle name="Normal 7 4 5 3 3 4 2" xfId="18928" xr:uid="{38A8EDC7-9CCF-4D01-B2AE-A1C83511C591}"/>
    <cellStyle name="Normal 7 4 5 3 3 5" xfId="11381" xr:uid="{28947E2A-5BBA-406A-98C1-DF60F3D73676}"/>
    <cellStyle name="Normal 7 4 5 3 3 5 2" xfId="21761" xr:uid="{5175FD23-5EE1-417D-A47F-73CF52833302}"/>
    <cellStyle name="Normal 7 4 5 3 3 6" xfId="25220" xr:uid="{64D9CA94-8A3C-40DD-98CD-79811DF79CBA}"/>
    <cellStyle name="Normal 7 4 5 3 3 7" xfId="14056" xr:uid="{F8447182-E098-4626-B45E-98AADA5EA0D7}"/>
    <cellStyle name="Normal 7 4 5 3 4" xfId="3467" xr:uid="{00000000-0005-0000-0000-0000A9080000}"/>
    <cellStyle name="Normal 7 4 5 3 4 2" xfId="6522" xr:uid="{EC580DD9-7275-479A-AA36-4019BB56B500}"/>
    <cellStyle name="Normal 7 4 5 3 4 2 2" xfId="28170" xr:uid="{667E8CEF-9AC4-4C27-96BB-0ADA10B9C7DA}"/>
    <cellStyle name="Normal 7 4 5 3 4 2 3" xfId="16093" xr:uid="{B8026675-0137-407F-933C-49AB3640FD85}"/>
    <cellStyle name="Normal 7 4 5 3 4 3" xfId="8546" xr:uid="{524A143B-8D12-41FA-9DBD-30220D6C3132}"/>
    <cellStyle name="Normal 7 4 5 3 4 3 2" xfId="18926" xr:uid="{0D27E462-6BF9-4BED-9856-E51B33311492}"/>
    <cellStyle name="Normal 7 4 5 3 4 4" xfId="11379" xr:uid="{3C91C5C8-72B4-426B-B061-1B5A2292495F}"/>
    <cellStyle name="Normal 7 4 5 3 4 4 2" xfId="21759" xr:uid="{8B5C94E8-934E-4BA0-8E92-79D17A692450}"/>
    <cellStyle name="Normal 7 4 5 3 4 5" xfId="24627" xr:uid="{D35239FD-09F5-4203-B7CB-904310CA3BF3}"/>
    <cellStyle name="Normal 7 4 5 3 4 6" xfId="14054" xr:uid="{C5CDB690-D4CE-42E7-ABAA-01518013248E}"/>
    <cellStyle name="Normal 7 4 5 3 5" xfId="2628" xr:uid="{00000000-0005-0000-0000-0000AA080000}"/>
    <cellStyle name="Normal 7 4 5 3 5 2" xfId="5890" xr:uid="{23142878-3E64-49A3-BA10-E99C203598A0}"/>
    <cellStyle name="Normal 7 4 5 3 5 2 2" xfId="26003" xr:uid="{BEF8B5AC-3BC3-4BD5-A597-7EC34795E82A}"/>
    <cellStyle name="Normal 7 4 5 3 5 2 3" xfId="15300" xr:uid="{1178578C-D67A-4B6C-8AFA-C38FDC910A54}"/>
    <cellStyle name="Normal 7 4 5 3 5 3" xfId="7753" xr:uid="{D6A72C4C-0188-4478-8821-B4BACD68C0F8}"/>
    <cellStyle name="Normal 7 4 5 3 5 3 2" xfId="18133" xr:uid="{046EB1D8-C08A-4410-B8C1-BA9D1632C251}"/>
    <cellStyle name="Normal 7 4 5 3 5 4" xfId="10586" xr:uid="{D00AB987-4839-467C-A7C1-09C933AED028}"/>
    <cellStyle name="Normal 7 4 5 3 5 4 2" xfId="20966" xr:uid="{147252C8-FADB-4773-B582-3E7DBC0152CB}"/>
    <cellStyle name="Normal 7 4 5 3 5 5" xfId="22878" xr:uid="{F78359D1-4FFF-4A2A-A148-43F4BFFDE41B}"/>
    <cellStyle name="Normal 7 4 5 3 5 6" xfId="13016" xr:uid="{0E89B7A7-D291-437F-B36D-3DABFBB30ECB}"/>
    <cellStyle name="Normal 7 4 5 3 6" xfId="4221" xr:uid="{6733272E-A744-4F20-B62A-DCC6BF90E6DB}"/>
    <cellStyle name="Normal 7 4 5 3 6 2" xfId="8993" xr:uid="{BD24733A-6C45-4563-87F3-273B8C8CA50A}"/>
    <cellStyle name="Normal 7 4 5 3 6 2 2" xfId="19373" xr:uid="{5DF50BFC-DDA0-4805-926D-A233BFE2283F}"/>
    <cellStyle name="Normal 7 4 5 3 6 3" xfId="11826" xr:uid="{87FB4150-563F-4FE9-8252-81900F4010FF}"/>
    <cellStyle name="Normal 7 4 5 3 6 3 2" xfId="22206" xr:uid="{3AEBE2F6-8496-45AA-B148-6F773FFCB072}"/>
    <cellStyle name="Normal 7 4 5 3 6 4" xfId="23591" xr:uid="{96941FE2-5BA6-45C7-94A9-6E6D07771D06}"/>
    <cellStyle name="Normal 7 4 5 3 6 5" xfId="16540" xr:uid="{AC15E640-E84D-4419-A405-D7592B8FFC29}"/>
    <cellStyle name="Normal 7 4 5 3 7" xfId="5457" xr:uid="{CB254C3D-8328-438C-BCB2-8175D5A7D7C0}"/>
    <cellStyle name="Normal 7 4 5 3 7 2" xfId="14754" xr:uid="{BF2EACDD-1085-482B-92B4-1207E9B75013}"/>
    <cellStyle name="Normal 7 4 5 3 8" xfId="7207" xr:uid="{AE704272-A315-4F5C-9074-FE104449892B}"/>
    <cellStyle name="Normal 7 4 5 3 8 2" xfId="17587" xr:uid="{0E02743E-A4C4-4CC3-8694-090F8FA53EAF}"/>
    <cellStyle name="Normal 7 4 5 3 9" xfId="10040" xr:uid="{0B61A119-BD13-445E-90A8-6817F9C647CE}"/>
    <cellStyle name="Normal 7 4 5 3 9 2" xfId="20420" xr:uid="{0BB920D2-DADD-49BC-BF35-D06395A6B8A6}"/>
    <cellStyle name="Normal 7 4 5 4" xfId="1441" xr:uid="{00000000-0005-0000-0000-000078070000}"/>
    <cellStyle name="Normal 7 4 5 4 2" xfId="3470" xr:uid="{00000000-0005-0000-0000-0000AC080000}"/>
    <cellStyle name="Normal 7 4 5 4 2 2" xfId="6525" xr:uid="{42FBD595-D5B7-4AB9-8D34-D4A4C1708753}"/>
    <cellStyle name="Normal 7 4 5 4 2 2 2" xfId="25970" xr:uid="{2980C43F-A4A4-4484-B060-7C9B30649953}"/>
    <cellStyle name="Normal 7 4 5 4 2 2 3" xfId="16096" xr:uid="{DCD9613D-4A7E-43F9-A40E-EE3F54EC9E4B}"/>
    <cellStyle name="Normal 7 4 5 4 2 3" xfId="8549" xr:uid="{55FBFC02-499D-47BD-B532-C2640EB2B05D}"/>
    <cellStyle name="Normal 7 4 5 4 2 3 2" xfId="18929" xr:uid="{0F914924-E3DF-4011-854A-867251C0B59B}"/>
    <cellStyle name="Normal 7 4 5 4 2 4" xfId="11382" xr:uid="{13AC4B8A-9E5B-474E-9E6C-EE4AE33C4E9C}"/>
    <cellStyle name="Normal 7 4 5 4 2 4 2" xfId="21762" xr:uid="{90CA32E0-CB42-40E4-9F5A-8DB54EAC6541}"/>
    <cellStyle name="Normal 7 4 5 4 2 5" xfId="22770" xr:uid="{94BBA90A-4A8B-48E8-A640-3995F7A77AF9}"/>
    <cellStyle name="Normal 7 4 5 4 2 6" xfId="14057" xr:uid="{B7C92D4B-1964-4EB7-9CFC-E84F2E7C7CAE}"/>
    <cellStyle name="Normal 7 4 5 4 3" xfId="4371" xr:uid="{982E9A28-BAEF-4D2A-BA36-1FA1CE6DD9F4}"/>
    <cellStyle name="Normal 7 4 5 4 3 2" xfId="9143" xr:uid="{B712051D-32A4-43A4-8A2F-54401EFD0C75}"/>
    <cellStyle name="Normal 7 4 5 4 3 2 2" xfId="29186" xr:uid="{99D741DD-8818-4024-9257-3A11E348F120}"/>
    <cellStyle name="Normal 7 4 5 4 3 2 3" xfId="19523" xr:uid="{8264D096-1196-40D9-B548-697DC033D31E}"/>
    <cellStyle name="Normal 7 4 5 4 3 3" xfId="11976" xr:uid="{152172AE-EAFB-467A-95C5-81277FA4B09E}"/>
    <cellStyle name="Normal 7 4 5 4 3 3 2" xfId="22356" xr:uid="{0508528A-A947-49DE-AF97-F946734EE209}"/>
    <cellStyle name="Normal 7 4 5 4 3 4" xfId="25530" xr:uid="{E6EC1743-A75B-4844-8031-40D139C09885}"/>
    <cellStyle name="Normal 7 4 5 4 3 5" xfId="16690" xr:uid="{36DC94FC-6C39-42C6-91E1-F72E73567142}"/>
    <cellStyle name="Normal 7 4 5 4 4" xfId="5458" xr:uid="{F4736D85-8878-4FA8-923A-E1403838DB9E}"/>
    <cellStyle name="Normal 7 4 5 4 4 2" xfId="26571" xr:uid="{624BF12C-C3D0-4C8B-A536-EFF8619DDA34}"/>
    <cellStyle name="Normal 7 4 5 4 4 3" xfId="14755" xr:uid="{1B9A5E26-C8C1-483B-9DFB-4844385D2F0A}"/>
    <cellStyle name="Normal 7 4 5 4 5" xfId="7208" xr:uid="{D60782DB-55D6-48B1-956D-983D1F530E6E}"/>
    <cellStyle name="Normal 7 4 5 4 5 2" xfId="17588" xr:uid="{5D06CA8C-1AD9-4647-94A1-100975BFC402}"/>
    <cellStyle name="Normal 7 4 5 4 6" xfId="10041" xr:uid="{B046BC94-B393-4FC2-B26B-E939306116A1}"/>
    <cellStyle name="Normal 7 4 5 4 6 2" xfId="20421" xr:uid="{E0179641-1977-468D-A4DF-EE6E9ED518F0}"/>
    <cellStyle name="Normal 7 4 5 4 7" xfId="25044" xr:uid="{DAD150E5-63F9-456D-9DE2-ECABA4755ED5}"/>
    <cellStyle name="Normal 7 4 5 4 8" xfId="13311" xr:uid="{8A287C97-45FB-442A-B27F-6A8E1BE93E89}"/>
    <cellStyle name="Normal 7 4 5 5" xfId="3471" xr:uid="{00000000-0005-0000-0000-0000AD080000}"/>
    <cellStyle name="Normal 7 4 5 5 2" xfId="4592" xr:uid="{35926369-7039-4EEC-B75A-3BB1B347393D}"/>
    <cellStyle name="Normal 7 4 5 5 2 2" xfId="9364" xr:uid="{546177B1-454A-4B2A-BFEC-6304F37CC577}"/>
    <cellStyle name="Normal 7 4 5 5 2 2 2" xfId="29334" xr:uid="{CC14DF5E-FE0D-486C-AAF8-1B25ECD8B96E}"/>
    <cellStyle name="Normal 7 4 5 5 2 2 3" xfId="19744" xr:uid="{87C6055A-3964-4D38-8D4A-CE748D2E6B01}"/>
    <cellStyle name="Normal 7 4 5 5 2 3" xfId="12197" xr:uid="{2EC098A8-4B36-4970-AF8C-00FFD5C5EBAE}"/>
    <cellStyle name="Normal 7 4 5 5 2 3 2" xfId="22577" xr:uid="{22FC2890-9AC8-4682-9492-D716708225D3}"/>
    <cellStyle name="Normal 7 4 5 5 2 4" xfId="25013" xr:uid="{BCC1CDE4-D924-4A74-ABE2-BC5407609446}"/>
    <cellStyle name="Normal 7 4 5 5 2 5" xfId="16911" xr:uid="{004673F0-7811-480D-A61E-403C4EE5590B}"/>
    <cellStyle name="Normal 7 4 5 5 3" xfId="6526" xr:uid="{E3206B87-3C43-4C2E-8780-6DE350835BA0}"/>
    <cellStyle name="Normal 7 4 5 5 3 2" xfId="27459" xr:uid="{2502B905-3FA1-4966-ACCB-BC7CAACEF295}"/>
    <cellStyle name="Normal 7 4 5 5 3 3" xfId="16097" xr:uid="{996D8786-8EBA-4700-BBEC-ED4C5AC1B543}"/>
    <cellStyle name="Normal 7 4 5 5 4" xfId="8550" xr:uid="{82075F95-A6E9-4D35-A9F0-06F7AC3631A3}"/>
    <cellStyle name="Normal 7 4 5 5 4 2" xfId="18930" xr:uid="{A9FEF4C5-48FB-455A-BC90-FD1F945BC554}"/>
    <cellStyle name="Normal 7 4 5 5 5" xfId="11383" xr:uid="{6649B145-16D2-42EB-9E9A-6272A5863D30}"/>
    <cellStyle name="Normal 7 4 5 5 5 2" xfId="21763" xr:uid="{23C63933-20B4-4F27-B148-5287C908DEA0}"/>
    <cellStyle name="Normal 7 4 5 5 6" xfId="24610" xr:uid="{EA31AACA-524A-4320-BE62-8957480C0168}"/>
    <cellStyle name="Normal 7 4 5 5 7" xfId="14058" xr:uid="{4CB9380D-C10B-4E9E-B0DE-819499236CC6}"/>
    <cellStyle name="Normal 7 4 5 6" xfId="2994" xr:uid="{00000000-0005-0000-0000-0000AE080000}"/>
    <cellStyle name="Normal 7 4 5 6 2" xfId="6144" xr:uid="{329964A5-29AB-4E50-A18A-0A87C77E0CD2}"/>
    <cellStyle name="Normal 7 4 5 6 2 2" xfId="26282" xr:uid="{F6A11925-35D7-4E7B-A272-D237D9A4867B}"/>
    <cellStyle name="Normal 7 4 5 6 2 3" xfId="15622" xr:uid="{8C08E7FF-2AAA-4A1F-ABA8-09F53F075606}"/>
    <cellStyle name="Normal 7 4 5 6 3" xfId="8075" xr:uid="{3CE81D40-D365-4DDF-AD91-51407A1C4B00}"/>
    <cellStyle name="Normal 7 4 5 6 3 2" xfId="18455" xr:uid="{2699446A-D6E3-4CE3-B055-4CB4598BFD69}"/>
    <cellStyle name="Normal 7 4 5 6 4" xfId="10908" xr:uid="{C0D1FBFA-0F28-4D12-A591-2DBC776B99E0}"/>
    <cellStyle name="Normal 7 4 5 6 4 2" xfId="21288" xr:uid="{9C1F2FD1-FEB8-41EF-98CD-A19DD9AE8D71}"/>
    <cellStyle name="Normal 7 4 5 6 5" xfId="23243" xr:uid="{76C9B4D9-2046-4620-9B09-B04B8044D621}"/>
    <cellStyle name="Normal 7 4 5 6 6" xfId="13493" xr:uid="{94814A25-6D71-4B56-BB2B-1EF7487F1533}"/>
    <cellStyle name="Normal 7 4 5 7" xfId="2465" xr:uid="{00000000-0005-0000-0000-0000AF080000}"/>
    <cellStyle name="Normal 7 4 5 7 2" xfId="5756" xr:uid="{0806CEDE-82C4-4757-94A1-D4A364F385D3}"/>
    <cellStyle name="Normal 7 4 5 7 2 2" xfId="27823" xr:uid="{D8A20EC4-0930-48B5-BB8D-002EEEFF8B79}"/>
    <cellStyle name="Normal 7 4 5 7 2 3" xfId="15137" xr:uid="{DAB03735-5BCD-45F9-965F-F78638AB8C71}"/>
    <cellStyle name="Normal 7 4 5 7 3" xfId="7590" xr:uid="{ED185F1D-0AFD-46B2-AFBC-5817A752073C}"/>
    <cellStyle name="Normal 7 4 5 7 3 2" xfId="17970" xr:uid="{2A1AE796-8920-4BEB-9B03-81203931504B}"/>
    <cellStyle name="Normal 7 4 5 7 4" xfId="10423" xr:uid="{F3CE7AE9-9597-4D70-ADB1-9CD09D5303E7}"/>
    <cellStyle name="Normal 7 4 5 7 4 2" xfId="20803" xr:uid="{4BD12F4B-85C9-443B-ADB6-EB5598A001F6}"/>
    <cellStyle name="Normal 7 4 5 7 5" xfId="24685" xr:uid="{7F498DCC-8B79-42AE-A66D-651ED3928429}"/>
    <cellStyle name="Normal 7 4 5 7 6" xfId="12853" xr:uid="{9679F6B9-5814-4809-BD04-04514E08081E}"/>
    <cellStyle name="Normal 7 4 5 8" xfId="2219" xr:uid="{00000000-0005-0000-0000-00009E080000}"/>
    <cellStyle name="Normal 7 4 5 8 2" xfId="7346" xr:uid="{F557962B-98E4-404E-BF09-964D44DF646A}"/>
    <cellStyle name="Normal 7 4 5 8 2 2" xfId="17726" xr:uid="{AC796349-D30C-4D4B-B059-04E362F1D48F}"/>
    <cellStyle name="Normal 7 4 5 8 3" xfId="10179" xr:uid="{65D29BBD-196A-4C9A-871F-33946F3CB743}"/>
    <cellStyle name="Normal 7 4 5 8 3 2" xfId="20559" xr:uid="{0A8EC2C8-C8BA-4B53-896F-A5393B55CE64}"/>
    <cellStyle name="Normal 7 4 5 8 4" xfId="25054" xr:uid="{1DAEE79F-B8A0-4360-B81F-5E1789B45645}"/>
    <cellStyle name="Normal 7 4 5 8 5" xfId="14893" xr:uid="{9007E917-66A3-431C-88DD-43C81AF06304}"/>
    <cellStyle name="Normal 7 4 5 9" xfId="4071" xr:uid="{3A901DB5-58D0-4820-A143-9FCA31460F7B}"/>
    <cellStyle name="Normal 7 4 5 9 2" xfId="8851" xr:uid="{700C17F6-D58A-408C-990F-C332EC8EC78C}"/>
    <cellStyle name="Normal 7 4 5 9 2 2" xfId="19231" xr:uid="{21BE3DC1-CB27-4FAF-BB6A-6FA87890E308}"/>
    <cellStyle name="Normal 7 4 5 9 3" xfId="11684" xr:uid="{1CB0413C-DD3D-4618-9B8E-208420E02059}"/>
    <cellStyle name="Normal 7 4 5 9 3 2" xfId="22064" xr:uid="{5227A0D6-DE0B-44F1-888B-5E60B3D3CD5C}"/>
    <cellStyle name="Normal 7 4 5 9 4" xfId="16398" xr:uid="{C8264871-7043-484B-8B5D-04A589B9A087}"/>
    <cellStyle name="Normal 7 4 6" xfId="1442" xr:uid="{00000000-0005-0000-0000-000079070000}"/>
    <cellStyle name="Normal 7 4 6 10" xfId="7209" xr:uid="{9D0BAB81-E060-46C4-A067-C3886DD2E4F5}"/>
    <cellStyle name="Normal 7 4 6 10 2" xfId="17589" xr:uid="{9281F678-6949-4A54-9733-A9AB1BF089C4}"/>
    <cellStyle name="Normal 7 4 6 11" xfId="10042" xr:uid="{579AAEC4-267E-45D8-8DA8-18AB3513478E}"/>
    <cellStyle name="Normal 7 4 6 11 2" xfId="20422" xr:uid="{59AE8321-472F-48C9-9BCE-38BE78599AF0}"/>
    <cellStyle name="Normal 7 4 6 12" xfId="24332" xr:uid="{BBFED37D-C0AD-4F14-AA04-70C6AE104C62}"/>
    <cellStyle name="Normal 7 4 6 13" xfId="12434" xr:uid="{6BCE06AF-85C4-4CC2-A918-E39D433FF0CD}"/>
    <cellStyle name="Normal 7 4 6 2" xfId="1443" xr:uid="{00000000-0005-0000-0000-00007A070000}"/>
    <cellStyle name="Normal 7 4 6 2 10" xfId="10043" xr:uid="{015A21AC-34D4-4826-84DF-2A188863A218}"/>
    <cellStyle name="Normal 7 4 6 2 10 2" xfId="20423" xr:uid="{57D37285-A06B-422F-B2D6-F44DF926CFBE}"/>
    <cellStyle name="Normal 7 4 6 2 11" xfId="24463" xr:uid="{3A31A8B7-2F92-472E-B7B5-9E887E7C8D00}"/>
    <cellStyle name="Normal 7 4 6 2 12" xfId="12638" xr:uid="{36FBE80E-5417-4AF5-86DE-81A4404606E3}"/>
    <cellStyle name="Normal 7 4 6 2 2" xfId="1444" xr:uid="{00000000-0005-0000-0000-00007B070000}"/>
    <cellStyle name="Normal 7 4 6 2 2 2" xfId="3473" xr:uid="{00000000-0005-0000-0000-0000B3080000}"/>
    <cellStyle name="Normal 7 4 6 2 2 2 2" xfId="6528" xr:uid="{2F811766-F2D8-4F4A-BA50-EF6F59704A35}"/>
    <cellStyle name="Normal 7 4 6 2 2 2 2 2" xfId="28018" xr:uid="{0EDEF980-8DC6-4133-825D-0AC672B945BF}"/>
    <cellStyle name="Normal 7 4 6 2 2 2 2 3" xfId="28173" xr:uid="{C9E9391A-CE76-400B-A4DD-A6C96FC18D1A}"/>
    <cellStyle name="Normal 7 4 6 2 2 2 2 4" xfId="16099" xr:uid="{3605FF11-A96C-4B5F-8FB7-99805CCB62D8}"/>
    <cellStyle name="Normal 7 4 6 2 2 2 3" xfId="8552" xr:uid="{C4F74542-B8A6-42C1-A393-BC01099B8C81}"/>
    <cellStyle name="Normal 7 4 6 2 2 2 3 2" xfId="28943" xr:uid="{484EA8FF-A658-414F-9465-055E6F23859F}"/>
    <cellStyle name="Normal 7 4 6 2 2 2 3 3" xfId="18932" xr:uid="{6981B120-B073-420F-B6D7-0CB1E2F8A322}"/>
    <cellStyle name="Normal 7 4 6 2 2 2 4" xfId="11385" xr:uid="{395CAD96-80CB-41CA-BD86-7FD10E6DB9DF}"/>
    <cellStyle name="Normal 7 4 6 2 2 2 4 2" xfId="21765" xr:uid="{50EB8523-F2CE-4146-8B69-A2E310D75B9E}"/>
    <cellStyle name="Normal 7 4 6 2 2 2 5" xfId="23314" xr:uid="{7176CF5D-11D8-4B27-8F9A-BFE9DC434CCA}"/>
    <cellStyle name="Normal 7 4 6 2 2 2 6" xfId="14060" xr:uid="{D5A276A3-7024-4E73-9B16-9116CA47891B}"/>
    <cellStyle name="Normal 7 4 6 2 2 3" xfId="4374" xr:uid="{A95130CF-C1A4-4A97-BA51-A9E1E46AC1AE}"/>
    <cellStyle name="Normal 7 4 6 2 2 3 2" xfId="9146" xr:uid="{8FB22CD3-2825-4E0D-8E2B-C6AE3C0C82EF}"/>
    <cellStyle name="Normal 7 4 6 2 2 3 2 2" xfId="29189" xr:uid="{D13D335D-E041-48E9-B7D1-4A67740958C5}"/>
    <cellStyle name="Normal 7 4 6 2 2 3 2 3" xfId="19526" xr:uid="{DB344710-F17E-418C-B4A2-630026663705}"/>
    <cellStyle name="Normal 7 4 6 2 2 3 3" xfId="11979" xr:uid="{8B36AEBF-4134-4BF8-A36C-9786466154DA}"/>
    <cellStyle name="Normal 7 4 6 2 2 3 3 2" xfId="22359" xr:uid="{C7F59C12-9CF7-4B47-9F45-F7C1BEC7C5BE}"/>
    <cellStyle name="Normal 7 4 6 2 2 3 4" xfId="25163" xr:uid="{3C115A6D-5126-4E2C-B507-31228BFAAE47}"/>
    <cellStyle name="Normal 7 4 6 2 2 3 5" xfId="16693" xr:uid="{D66D56DF-7F5C-49BE-BBB9-7F2F3686A2B0}"/>
    <cellStyle name="Normal 7 4 6 2 2 4" xfId="5461" xr:uid="{0CC6A5EB-0BCE-4510-BA88-5FEA0A5CE841}"/>
    <cellStyle name="Normal 7 4 6 2 2 4 2" xfId="28462" xr:uid="{5B671DBE-841C-4EF3-B4B0-44130DDBD783}"/>
    <cellStyle name="Normal 7 4 6 2 2 4 3" xfId="14758" xr:uid="{EDEA2358-8CBB-4A34-ADCC-15B892D84035}"/>
    <cellStyle name="Normal 7 4 6 2 2 5" xfId="7211" xr:uid="{C8622CF0-6FD8-4D48-B3CB-2AF7D2A7302D}"/>
    <cellStyle name="Normal 7 4 6 2 2 5 2" xfId="17591" xr:uid="{61377672-1CFC-4732-A347-7DE660EB372D}"/>
    <cellStyle name="Normal 7 4 6 2 2 6" xfId="10044" xr:uid="{65A19268-3767-4078-A796-2C4CBC861A87}"/>
    <cellStyle name="Normal 7 4 6 2 2 6 2" xfId="20424" xr:uid="{6EEB025A-54AB-4B21-B3FD-EFE52BBACBEC}"/>
    <cellStyle name="Normal 7 4 6 2 2 7" xfId="24149" xr:uid="{DF5D084C-42C6-42A0-B7E0-1157BB69E3A5}"/>
    <cellStyle name="Normal 7 4 6 2 2 8" xfId="13315" xr:uid="{165DDDD3-124E-47C3-91DC-3E4956AB94E1}"/>
    <cellStyle name="Normal 7 4 6 2 3" xfId="3474" xr:uid="{00000000-0005-0000-0000-0000B4080000}"/>
    <cellStyle name="Normal 7 4 6 2 3 2" xfId="4593" xr:uid="{AA9A90EB-6786-4553-BCF1-820E08D62D55}"/>
    <cellStyle name="Normal 7 4 6 2 3 2 2" xfId="9365" xr:uid="{C2246DDC-4E13-4C61-8968-6177DDB50795}"/>
    <cellStyle name="Normal 7 4 6 2 3 2 2 2" xfId="29335" xr:uid="{31266F53-CA8F-4EF3-8346-F5CE4DF6BBA1}"/>
    <cellStyle name="Normal 7 4 6 2 3 2 2 3" xfId="19745" xr:uid="{35689738-0262-4E2E-BAF1-64F685E77766}"/>
    <cellStyle name="Normal 7 4 6 2 3 2 3" xfId="12198" xr:uid="{BE3011C3-5EC8-436E-AAD2-BD8EF622F124}"/>
    <cellStyle name="Normal 7 4 6 2 3 2 3 2" xfId="22578" xr:uid="{8CC6CDDA-E727-4ED4-A72A-05F6C13D9FD8}"/>
    <cellStyle name="Normal 7 4 6 2 3 2 4" xfId="23992" xr:uid="{4D51B64E-BCB2-4EE1-B006-9BC0CD8C2EF3}"/>
    <cellStyle name="Normal 7 4 6 2 3 2 5" xfId="16912" xr:uid="{012AE3E8-1ED9-4641-AB2A-A7BB3922440C}"/>
    <cellStyle name="Normal 7 4 6 2 3 3" xfId="6529" xr:uid="{2EFCFD26-23A9-43B4-8E21-F6FB3260333C}"/>
    <cellStyle name="Normal 7 4 6 2 3 3 2" xfId="26701" xr:uid="{B4B5CA8E-1E02-446A-B17B-F16112AD7BB4}"/>
    <cellStyle name="Normal 7 4 6 2 3 3 3" xfId="16100" xr:uid="{6F902B5B-0EF3-4C63-810A-D291B05A10F1}"/>
    <cellStyle name="Normal 7 4 6 2 3 4" xfId="8553" xr:uid="{4687F2C9-0B83-42E4-B559-9E6EF6827985}"/>
    <cellStyle name="Normal 7 4 6 2 3 4 2" xfId="18933" xr:uid="{3B844C43-1343-40FE-BD7C-093E5C60487E}"/>
    <cellStyle name="Normal 7 4 6 2 3 5" xfId="11386" xr:uid="{D9D4C41C-9940-41B4-83A4-0C3BF2E3A360}"/>
    <cellStyle name="Normal 7 4 6 2 3 5 2" xfId="21766" xr:uid="{3A4A0930-732E-4036-913C-716D778E0713}"/>
    <cellStyle name="Normal 7 4 6 2 3 6" xfId="22899" xr:uid="{FC5630F8-D770-4D8E-B960-DE9C0187F3DE}"/>
    <cellStyle name="Normal 7 4 6 2 3 7" xfId="14061" xr:uid="{4CE8185E-7E44-4B27-A157-43795DCE7A16}"/>
    <cellStyle name="Normal 7 4 6 2 4" xfId="3472" xr:uid="{00000000-0005-0000-0000-0000B5080000}"/>
    <cellStyle name="Normal 7 4 6 2 4 2" xfId="6527" xr:uid="{A7065ACD-749C-4101-B617-76BAE472C0A7}"/>
    <cellStyle name="Normal 7 4 6 2 4 2 2" xfId="25905" xr:uid="{B86BAEC1-F979-42C6-99B5-2C2E12484112}"/>
    <cellStyle name="Normal 7 4 6 2 4 2 3" xfId="16098" xr:uid="{58F29C10-D636-4686-938A-855CF3DCD771}"/>
    <cellStyle name="Normal 7 4 6 2 4 3" xfId="8551" xr:uid="{0AEA8D9C-556A-403C-B4B1-97E240CDC933}"/>
    <cellStyle name="Normal 7 4 6 2 4 3 2" xfId="18931" xr:uid="{79DB9C0E-2454-4F95-BF3E-02655D6D29C7}"/>
    <cellStyle name="Normal 7 4 6 2 4 4" xfId="11384" xr:uid="{5704E751-D96F-4DBF-859F-4DEFDDB9AB3D}"/>
    <cellStyle name="Normal 7 4 6 2 4 4 2" xfId="21764" xr:uid="{731B8A3F-E65F-4DA0-8B6C-75A01AF6462B}"/>
    <cellStyle name="Normal 7 4 6 2 4 5" xfId="25050" xr:uid="{F842D7F2-DBC3-4B01-8A2B-4FBB6AB1F674}"/>
    <cellStyle name="Normal 7 4 6 2 4 6" xfId="14059" xr:uid="{3FA029E0-83EC-4C1E-924F-02FAFF8C3151}"/>
    <cellStyle name="Normal 7 4 6 2 5" xfId="2611" xr:uid="{00000000-0005-0000-0000-0000B6080000}"/>
    <cellStyle name="Normal 7 4 6 2 5 2" xfId="5875" xr:uid="{ED28E35E-3B05-43CA-8272-C98CFE752A4D}"/>
    <cellStyle name="Normal 7 4 6 2 5 2 2" xfId="28341" xr:uid="{AFB9A578-F33D-4994-B6A6-915A59C8352E}"/>
    <cellStyle name="Normal 7 4 6 2 5 2 3" xfId="15283" xr:uid="{183E967D-EBC3-47C1-BAF4-AC54C24D929C}"/>
    <cellStyle name="Normal 7 4 6 2 5 3" xfId="7736" xr:uid="{7E3AB69C-436C-401C-9731-4BF2E5CA0323}"/>
    <cellStyle name="Normal 7 4 6 2 5 3 2" xfId="18116" xr:uid="{37B93855-0475-488B-AD3D-C61E28883DFC}"/>
    <cellStyle name="Normal 7 4 6 2 5 4" xfId="10569" xr:uid="{B178F962-2657-4F24-AA8F-DE264DF48D23}"/>
    <cellStyle name="Normal 7 4 6 2 5 4 2" xfId="20949" xr:uid="{077C6A62-37F7-425D-AABA-A9B4B25DC1F8}"/>
    <cellStyle name="Normal 7 4 6 2 5 5" xfId="24142" xr:uid="{5151E569-3E21-4983-BF90-72E5D7566DF1}"/>
    <cellStyle name="Normal 7 4 6 2 5 6" xfId="12999" xr:uid="{B0D1F0C8-B578-42DD-9297-A7A26493E6A5}"/>
    <cellStyle name="Normal 7 4 6 2 6" xfId="2404" xr:uid="{00000000-0005-0000-0000-0000B1080000}"/>
    <cellStyle name="Normal 7 4 6 2 6 2" xfId="7531" xr:uid="{3E5CC756-B253-4B3C-9DB5-BDF4E3049137}"/>
    <cellStyle name="Normal 7 4 6 2 6 2 2" xfId="17911" xr:uid="{4F7B4801-3A30-4063-9945-9276C0972B4A}"/>
    <cellStyle name="Normal 7 4 6 2 6 3" xfId="10364" xr:uid="{D328754E-1865-498D-ABA5-A3AA117E1F7A}"/>
    <cellStyle name="Normal 7 4 6 2 6 3 2" xfId="20744" xr:uid="{89CE0C2E-16F7-4DA9-9179-5B9D4093E09C}"/>
    <cellStyle name="Normal 7 4 6 2 6 4" xfId="23613" xr:uid="{C63B725F-10E9-4005-B129-185D18AB4974}"/>
    <cellStyle name="Normal 7 4 6 2 6 5" xfId="15078" xr:uid="{686D7622-0DA7-455A-B5E0-6173D814EE00}"/>
    <cellStyle name="Normal 7 4 6 2 7" xfId="4104" xr:uid="{FBC0C879-14E9-4755-8B03-4CDD731C2FC5}"/>
    <cellStyle name="Normal 7 4 6 2 7 2" xfId="8878" xr:uid="{C58BACB1-648D-4A62-8DF5-AE1F6BC94290}"/>
    <cellStyle name="Normal 7 4 6 2 7 2 2" xfId="19258" xr:uid="{9DE98E81-F832-46FD-90D4-FD7D25B8E057}"/>
    <cellStyle name="Normal 7 4 6 2 7 3" xfId="11711" xr:uid="{74A38B67-90CA-4EEB-BF93-499AD9B73FD6}"/>
    <cellStyle name="Normal 7 4 6 2 7 3 2" xfId="22091" xr:uid="{D7F29AF2-0D5B-41BE-82B6-57DAC19ABB89}"/>
    <cellStyle name="Normal 7 4 6 2 7 4" xfId="16425" xr:uid="{637739DF-7C78-4B06-938E-04C37FC8F35F}"/>
    <cellStyle name="Normal 7 4 6 2 8" xfId="5460" xr:uid="{2F886AA2-4DDA-40FD-9E88-F748B011B828}"/>
    <cellStyle name="Normal 7 4 6 2 8 2" xfId="14757" xr:uid="{7FA1EA60-EAA8-429A-A717-719E22507350}"/>
    <cellStyle name="Normal 7 4 6 2 9" xfId="7210" xr:uid="{0EBDD1CB-AD53-45F4-AA45-AB9B37BCF00A}"/>
    <cellStyle name="Normal 7 4 6 2 9 2" xfId="17590" xr:uid="{6BC88A3B-1DCE-4ABE-9228-C1F329747FBB}"/>
    <cellStyle name="Normal 7 4 6 3" xfId="1445" xr:uid="{00000000-0005-0000-0000-00007C070000}"/>
    <cellStyle name="Normal 7 4 6 3 2" xfId="3475" xr:uid="{00000000-0005-0000-0000-0000B8080000}"/>
    <cellStyle name="Normal 7 4 6 3 2 2" xfId="6530" xr:uid="{35017E7D-4080-453E-9AB5-4EBD7D742297}"/>
    <cellStyle name="Normal 7 4 6 3 2 2 2" xfId="25595" xr:uid="{0F8CE7FB-386C-435B-A026-98059F5A95A9}"/>
    <cellStyle name="Normal 7 4 6 3 2 2 3" xfId="28535" xr:uid="{1F2CEFE1-D1FE-4130-ACC8-FD585A24FA99}"/>
    <cellStyle name="Normal 7 4 6 3 2 2 4" xfId="16101" xr:uid="{88626788-AA4A-42B7-8834-79CDBF1F5327}"/>
    <cellStyle name="Normal 7 4 6 3 2 3" xfId="8554" xr:uid="{8FB01244-A933-4F0C-BCDB-A633B5525C26}"/>
    <cellStyle name="Normal 7 4 6 3 2 3 2" xfId="28944" xr:uid="{B5BAFC47-2B98-4822-959C-22BE61FD9BC3}"/>
    <cellStyle name="Normal 7 4 6 3 2 3 3" xfId="18934" xr:uid="{763CE3F2-E5C5-47D8-BA0B-756F115B01F4}"/>
    <cellStyle name="Normal 7 4 6 3 2 4" xfId="11387" xr:uid="{3581D6B7-B0E6-457A-AA56-376099B8AF45}"/>
    <cellStyle name="Normal 7 4 6 3 2 4 2" xfId="21767" xr:uid="{9EAA1A85-C736-4161-8EB5-AE161B56076D}"/>
    <cellStyle name="Normal 7 4 6 3 2 5" xfId="23681" xr:uid="{F6B9E067-6AA6-466A-B3C9-A78C4E1F66B9}"/>
    <cellStyle name="Normal 7 4 6 3 2 6" xfId="14062" xr:uid="{22FA1A24-F2FC-4BFE-8BAB-1373E623DF80}"/>
    <cellStyle name="Normal 7 4 6 3 3" xfId="2836" xr:uid="{00000000-0005-0000-0000-0000B9080000}"/>
    <cellStyle name="Normal 7 4 6 3 3 2" xfId="6052" xr:uid="{9833E8C8-D664-4632-AEAC-06D0FE3225DB}"/>
    <cellStyle name="Normal 7 4 6 3 3 2 2" xfId="25925" xr:uid="{1F4B852F-4C06-42C4-AD07-13893317F0E1}"/>
    <cellStyle name="Normal 7 4 6 3 3 2 3" xfId="15506" xr:uid="{17B32C06-3280-4A63-81CA-C96A785D6C1D}"/>
    <cellStyle name="Normal 7 4 6 3 3 3" xfId="7959" xr:uid="{BC3F3018-7F28-4708-97DE-8915B1749A03}"/>
    <cellStyle name="Normal 7 4 6 3 3 3 2" xfId="18339" xr:uid="{27BA55F5-426F-4C43-9835-B844C5A2DD31}"/>
    <cellStyle name="Normal 7 4 6 3 3 4" xfId="10792" xr:uid="{EAA73794-EE82-4AE9-A943-B5B056B37C1A}"/>
    <cellStyle name="Normal 7 4 6 3 3 4 2" xfId="21172" xr:uid="{5A10CD32-36F2-438E-B345-DE2BDB4A9EFE}"/>
    <cellStyle name="Normal 7 4 6 3 3 5" xfId="22940" xr:uid="{FB4C0B42-AD50-4039-A7AA-357C00D435AC}"/>
    <cellStyle name="Normal 7 4 6 3 3 6" xfId="13314" xr:uid="{C3FCB08E-F407-46DD-8B97-023E94F4A4B3}"/>
    <cellStyle name="Normal 7 4 6 3 4" xfId="4222" xr:uid="{3D508AE3-1814-404D-9AC4-712273263D09}"/>
    <cellStyle name="Normal 7 4 6 3 4 2" xfId="8994" xr:uid="{CF3251C8-5F32-48E4-AEF0-9E4ECEFAC3C5}"/>
    <cellStyle name="Normal 7 4 6 3 4 2 2" xfId="29071" xr:uid="{1044CA18-5623-4314-B05D-5ABAAC6D8965}"/>
    <cellStyle name="Normal 7 4 6 3 4 2 3" xfId="19374" xr:uid="{3ADC7E10-6F86-492B-B40F-0999E1058B87}"/>
    <cellStyle name="Normal 7 4 6 3 4 3" xfId="11827" xr:uid="{059EDE9C-EEF9-4E19-A280-1845B7381291}"/>
    <cellStyle name="Normal 7 4 6 3 4 3 2" xfId="22207" xr:uid="{1E094AD0-1DCD-4C0E-9C66-5325193AEC02}"/>
    <cellStyle name="Normal 7 4 6 3 4 4" xfId="24427" xr:uid="{2757FBC0-CFF8-45CD-BA73-66D590E944AE}"/>
    <cellStyle name="Normal 7 4 6 3 4 5" xfId="16541" xr:uid="{E8F3403B-B7F8-45DF-841A-A643EC17ED5D}"/>
    <cellStyle name="Normal 7 4 6 3 5" xfId="5462" xr:uid="{ACED7834-840E-47D4-8EAE-013D3F8DD5E1}"/>
    <cellStyle name="Normal 7 4 6 3 5 2" xfId="28044" xr:uid="{DBA71A09-0ABB-419B-85A4-F90BCEADE320}"/>
    <cellStyle name="Normal 7 4 6 3 5 3" xfId="14759" xr:uid="{3F6B750F-8CA5-4894-B3FC-F21D8C721CA2}"/>
    <cellStyle name="Normal 7 4 6 3 6" xfId="7212" xr:uid="{C6DA2319-B02F-4D3C-BA00-AEB648EC567D}"/>
    <cellStyle name="Normal 7 4 6 3 6 2" xfId="17592" xr:uid="{F6ECAE9E-E100-48F6-90F1-82731369342C}"/>
    <cellStyle name="Normal 7 4 6 3 7" xfId="10045" xr:uid="{14B519C2-0820-4466-A584-7FE00120A0A3}"/>
    <cellStyle name="Normal 7 4 6 3 7 2" xfId="20425" xr:uid="{23B42D99-E8B9-470A-B34B-1E6BC71D1E6B}"/>
    <cellStyle name="Normal 7 4 6 3 8" xfId="23300" xr:uid="{D10B02A0-CC7F-451E-B557-50CF86281086}"/>
    <cellStyle name="Normal 7 4 6 3 9" xfId="12796" xr:uid="{4D297DEC-FC89-4059-A06B-191A9F90780A}"/>
    <cellStyle name="Normal 7 4 6 4" xfId="1446" xr:uid="{00000000-0005-0000-0000-00007D070000}"/>
    <cellStyle name="Normal 7 4 6 4 2" xfId="4594" xr:uid="{06556283-BC7A-40E8-B0B8-1D337E804B2B}"/>
    <cellStyle name="Normal 7 4 6 4 2 2" xfId="9366" xr:uid="{8802636A-28FD-46A2-8892-80F032F8547E}"/>
    <cellStyle name="Normal 7 4 6 4 2 2 2" xfId="29336" xr:uid="{61E34EF4-3A13-4C76-932B-12452DD5E700}"/>
    <cellStyle name="Normal 7 4 6 4 2 2 3" xfId="19746" xr:uid="{9021AC51-3EDE-4047-A68C-1E8C5C9E6091}"/>
    <cellStyle name="Normal 7 4 6 4 2 3" xfId="12199" xr:uid="{E5B5D3AD-DEE0-44EC-BCFE-0A1535C70484}"/>
    <cellStyle name="Normal 7 4 6 4 2 3 2" xfId="22579" xr:uid="{542A0DC7-1ED4-4D5E-AC95-46C3FA357628}"/>
    <cellStyle name="Normal 7 4 6 4 2 4" xfId="23085" xr:uid="{203B5CCE-9CAB-4CF3-AB1B-CA03B1CD66EE}"/>
    <cellStyle name="Normal 7 4 6 4 2 5" xfId="16913" xr:uid="{A4F82774-452B-493E-8F71-5D91F5FB0493}"/>
    <cellStyle name="Normal 7 4 6 4 3" xfId="5463" xr:uid="{B833A83F-A323-476C-BDC2-5D9177DC1535}"/>
    <cellStyle name="Normal 7 4 6 4 3 2" xfId="27062" xr:uid="{5B70F443-C489-4B90-8D3B-0BE26E28E497}"/>
    <cellStyle name="Normal 7 4 6 4 3 3" xfId="14760" xr:uid="{D5F94BAF-D334-43DC-B93D-852F0F7F4488}"/>
    <cellStyle name="Normal 7 4 6 4 4" xfId="7213" xr:uid="{BA01F59F-0ADB-4B7F-9840-4EDC9AA8FB21}"/>
    <cellStyle name="Normal 7 4 6 4 4 2" xfId="17593" xr:uid="{49834D77-38BE-4EF6-A045-C2AA3B4A435F}"/>
    <cellStyle name="Normal 7 4 6 4 5" xfId="10046" xr:uid="{7AFF5F4B-400D-4BCE-852F-FB4131887FFD}"/>
    <cellStyle name="Normal 7 4 6 4 5 2" xfId="20426" xr:uid="{1A653C84-D28E-46F4-871C-FFFD91262864}"/>
    <cellStyle name="Normal 7 4 6 4 6" xfId="23259" xr:uid="{3DF2D86D-5F6B-4241-8670-53457CA0D6BC}"/>
    <cellStyle name="Normal 7 4 6 4 7" xfId="14063" xr:uid="{EED9FD42-1709-4C37-A935-014C3E30E31B}"/>
    <cellStyle name="Normal 7 4 6 5" xfId="2995" xr:uid="{00000000-0005-0000-0000-0000BB080000}"/>
    <cellStyle name="Normal 7 4 6 5 2" xfId="6145" xr:uid="{55E48DA5-4B76-478A-BA7F-7495F63ACFBE}"/>
    <cellStyle name="Normal 7 4 6 5 2 2" xfId="22636" xr:uid="{67BD9E09-E9FD-4CC8-B327-D9551139194D}"/>
    <cellStyle name="Normal 7 4 6 5 2 3" xfId="26803" xr:uid="{643CC87A-6649-4CAA-9C93-5E302EDF844F}"/>
    <cellStyle name="Normal 7 4 6 5 2 4" xfId="15623" xr:uid="{0EFCFE9F-1BB0-4F14-9B97-C7E15DF2761F}"/>
    <cellStyle name="Normal 7 4 6 5 3" xfId="8076" xr:uid="{8814ED0B-8579-4B4A-ACC6-722A933F1F07}"/>
    <cellStyle name="Normal 7 4 6 5 3 2" xfId="28769" xr:uid="{CB6418F2-424E-4ABA-9D8A-0060B00E9E94}"/>
    <cellStyle name="Normal 7 4 6 5 3 3" xfId="18456" xr:uid="{7AAF2FE2-E9AE-437F-B825-DB61440AA9F7}"/>
    <cellStyle name="Normal 7 4 6 5 4" xfId="10909" xr:uid="{DFAA71AD-5AE9-4FD7-A701-8DD957708B93}"/>
    <cellStyle name="Normal 7 4 6 5 4 2" xfId="21289" xr:uid="{0F31019A-44AE-4AE4-8E49-3FAD3C383265}"/>
    <cellStyle name="Normal 7 4 6 5 5" xfId="24815" xr:uid="{55A88DCE-7EB1-4825-A9C5-5692F014DE4E}"/>
    <cellStyle name="Normal 7 4 6 5 6" xfId="13494" xr:uid="{DAFD1A46-5ED7-4040-809C-00EB2EDC4E0E}"/>
    <cellStyle name="Normal 7 4 6 6" xfId="2448" xr:uid="{00000000-0005-0000-0000-0000BC080000}"/>
    <cellStyle name="Normal 7 4 6 6 2" xfId="5742" xr:uid="{91DC8A24-84B8-44CC-8DAF-4A1B7006D8FA}"/>
    <cellStyle name="Normal 7 4 6 6 2 2" xfId="28602" xr:uid="{1008F856-5904-4562-8ABB-82B63C120CBB}"/>
    <cellStyle name="Normal 7 4 6 6 2 3" xfId="15120" xr:uid="{34BBFA9B-2282-4D60-A8D3-7F1983AF70F9}"/>
    <cellStyle name="Normal 7 4 6 6 3" xfId="7573" xr:uid="{38F769B6-93FF-41AE-989A-483E7E0C64A6}"/>
    <cellStyle name="Normal 7 4 6 6 3 2" xfId="17953" xr:uid="{E56532B5-334C-41A0-9408-9A8D9896B87A}"/>
    <cellStyle name="Normal 7 4 6 6 4" xfId="10406" xr:uid="{D4173E3F-45A5-4BB0-BA83-B0B90F13EDE9}"/>
    <cellStyle name="Normal 7 4 6 6 4 2" xfId="20786" xr:uid="{6E430E16-8CFC-444C-A9D6-F231C478AA65}"/>
    <cellStyle name="Normal 7 4 6 6 5" xfId="23460" xr:uid="{15E33F00-4954-4425-BC03-3D6722B643D9}"/>
    <cellStyle name="Normal 7 4 6 6 6" xfId="12836" xr:uid="{9DA777EC-6CF3-41AD-9C1B-C781CB28E336}"/>
    <cellStyle name="Normal 7 4 6 7" xfId="2202" xr:uid="{00000000-0005-0000-0000-0000B0080000}"/>
    <cellStyle name="Normal 7 4 6 7 2" xfId="7329" xr:uid="{A8F81ABD-473B-4918-9E04-DB1C766D92A5}"/>
    <cellStyle name="Normal 7 4 6 7 2 2" xfId="17709" xr:uid="{FDCE9D7A-B89D-40BB-BEA4-74A61A8B40CC}"/>
    <cellStyle name="Normal 7 4 6 7 3" xfId="10162" xr:uid="{2C0D19E8-C15D-422B-B923-BD2F5C035D3B}"/>
    <cellStyle name="Normal 7 4 6 7 3 2" xfId="20542" xr:uid="{394CAB9D-35A2-4A86-937B-5F0D8D6D7041}"/>
    <cellStyle name="Normal 7 4 6 7 4" xfId="24839" xr:uid="{9E5FDA80-4CAB-44E3-B4E4-46156B50308A}"/>
    <cellStyle name="Normal 7 4 6 7 5" xfId="14876" xr:uid="{5DF8B1D1-0475-4895-BFC3-551D63DE687A}"/>
    <cellStyle name="Normal 7 4 6 8" xfId="4072" xr:uid="{33E269F1-C808-433A-91A0-C4A75B23DD7C}"/>
    <cellStyle name="Normal 7 4 6 8 2" xfId="8852" xr:uid="{A6AB4A80-9BD7-4DBA-8503-88D339F7795E}"/>
    <cellStyle name="Normal 7 4 6 8 2 2" xfId="19232" xr:uid="{A79640B2-7119-4697-9C1C-115D9A4EAF16}"/>
    <cellStyle name="Normal 7 4 6 8 3" xfId="11685" xr:uid="{D99C783C-3268-4C21-8A0E-0C682639B465}"/>
    <cellStyle name="Normal 7 4 6 8 3 2" xfId="22065" xr:uid="{F152A3B2-D04F-4AD8-83C6-2BB298DF8924}"/>
    <cellStyle name="Normal 7 4 6 8 4" xfId="16399" xr:uid="{BD37A6C5-F0BE-4A49-BB6C-8F9B0900EB06}"/>
    <cellStyle name="Normal 7 4 6 9" xfId="5459" xr:uid="{71C8AF85-F312-4E30-893B-D1658E4F63A4}"/>
    <cellStyle name="Normal 7 4 6 9 2" xfId="14756" xr:uid="{F214C8CE-D46B-4D80-9E30-215AC376FC0F}"/>
    <cellStyle name="Normal 7 4 7" xfId="1447" xr:uid="{00000000-0005-0000-0000-00007E070000}"/>
    <cellStyle name="Normal 7 4 7 10" xfId="7214" xr:uid="{B79F1174-C0EF-43EE-B43A-E3C61683CAC6}"/>
    <cellStyle name="Normal 7 4 7 10 2" xfId="17594" xr:uid="{95B2FC8A-E885-4B3B-B5EC-02781C1A58EC}"/>
    <cellStyle name="Normal 7 4 7 11" xfId="10047" xr:uid="{61F7AF7F-836E-4902-8FA2-4DFDAF1457E1}"/>
    <cellStyle name="Normal 7 4 7 11 2" xfId="20427" xr:uid="{ACDF87DF-0957-4653-A0EB-E45124CC174F}"/>
    <cellStyle name="Normal 7 4 7 12" xfId="23783" xr:uid="{A414E85A-79DA-4583-8CF8-9F03726BE8F9}"/>
    <cellStyle name="Normal 7 4 7 13" xfId="12495" xr:uid="{E3FF85BB-8BF9-4B25-ADB5-6C1CD46C9B5C}"/>
    <cellStyle name="Normal 7 4 7 2" xfId="1448" xr:uid="{00000000-0005-0000-0000-00007F070000}"/>
    <cellStyle name="Normal 7 4 7 2 10" xfId="10048" xr:uid="{F40C03E6-EB31-4D47-9DB7-C15F15CCF13A}"/>
    <cellStyle name="Normal 7 4 7 2 10 2" xfId="20428" xr:uid="{F6D054F0-4AB0-4B3F-95C6-26A0388FEC62}"/>
    <cellStyle name="Normal 7 4 7 2 11" xfId="23601" xr:uid="{31F11D70-37E3-4F73-9881-E3BF5C0B086F}"/>
    <cellStyle name="Normal 7 4 7 2 12" xfId="12639" xr:uid="{C1B98FB0-5037-4A65-BF12-7FE07AB74A9A}"/>
    <cellStyle name="Normal 7 4 7 2 2" xfId="1449" xr:uid="{00000000-0005-0000-0000-000080070000}"/>
    <cellStyle name="Normal 7 4 7 2 2 2" xfId="3477" xr:uid="{00000000-0005-0000-0000-0000C0080000}"/>
    <cellStyle name="Normal 7 4 7 2 2 2 2" xfId="6532" xr:uid="{835532A3-77B8-450B-8517-EF41F501D9C9}"/>
    <cellStyle name="Normal 7 4 7 2 2 2 2 2" xfId="27877" xr:uid="{753EB7B4-3D9C-4D5D-A3FC-F4E5B8D41D55}"/>
    <cellStyle name="Normal 7 4 7 2 2 2 2 3" xfId="26175" xr:uid="{0582B580-DB86-483F-8105-DFA09FC7ADC3}"/>
    <cellStyle name="Normal 7 4 7 2 2 2 2 4" xfId="16103" xr:uid="{C69B7FE9-6CA8-4618-B6CE-089E9D15D73F}"/>
    <cellStyle name="Normal 7 4 7 2 2 2 3" xfId="8556" xr:uid="{CF3D07B9-FEBB-483E-9979-C38A4907E144}"/>
    <cellStyle name="Normal 7 4 7 2 2 2 3 2" xfId="28945" xr:uid="{569A284B-BF6D-43C1-912F-2FBEB10DEC4A}"/>
    <cellStyle name="Normal 7 4 7 2 2 2 3 3" xfId="18936" xr:uid="{B79C1081-154D-47F1-BE0F-7D0B459F0F90}"/>
    <cellStyle name="Normal 7 4 7 2 2 2 4" xfId="11389" xr:uid="{198CE081-D38D-41D3-BA1F-18F68ADDD82A}"/>
    <cellStyle name="Normal 7 4 7 2 2 2 4 2" xfId="21769" xr:uid="{E91A20DD-98E4-4926-83CB-3B99B424C5A2}"/>
    <cellStyle name="Normal 7 4 7 2 2 2 5" xfId="25069" xr:uid="{2EAD1687-EDF3-4532-8749-D9E3BE5D5912}"/>
    <cellStyle name="Normal 7 4 7 2 2 2 6" xfId="14065" xr:uid="{B8C2BAA5-061A-4030-945D-403DD5A96AFD}"/>
    <cellStyle name="Normal 7 4 7 2 2 3" xfId="4375" xr:uid="{BFB4A6B1-5B30-48CD-8C71-C8027AED9B9E}"/>
    <cellStyle name="Normal 7 4 7 2 2 3 2" xfId="9147" xr:uid="{1151F43E-E6E9-4C32-97FE-1859BBC3D077}"/>
    <cellStyle name="Normal 7 4 7 2 2 3 2 2" xfId="29190" xr:uid="{1E835761-F2DC-4A00-B563-DEBA163B5F0C}"/>
    <cellStyle name="Normal 7 4 7 2 2 3 2 3" xfId="19527" xr:uid="{635DC76E-0DCC-4D5C-B01B-95173782E5BA}"/>
    <cellStyle name="Normal 7 4 7 2 2 3 3" xfId="11980" xr:uid="{890425D6-E295-44D2-A670-FE1A4CBAF665}"/>
    <cellStyle name="Normal 7 4 7 2 2 3 3 2" xfId="22360" xr:uid="{7B6E5C9E-F032-49CB-93ED-49F1925F2AEC}"/>
    <cellStyle name="Normal 7 4 7 2 2 3 4" xfId="22920" xr:uid="{180EDF12-3F04-42F0-9650-D5BA1FEAAC50}"/>
    <cellStyle name="Normal 7 4 7 2 2 3 5" xfId="16694" xr:uid="{0B8F5DD4-C2A8-408C-AB7A-BFA92340C3F0}"/>
    <cellStyle name="Normal 7 4 7 2 2 4" xfId="5466" xr:uid="{085C80A0-B636-43BC-B6E0-918B21F9F4FE}"/>
    <cellStyle name="Normal 7 4 7 2 2 4 2" xfId="27876" xr:uid="{A0231EC6-6DBA-425B-A7BE-ECB7CCE7148D}"/>
    <cellStyle name="Normal 7 4 7 2 2 4 3" xfId="14763" xr:uid="{814A1EDD-0F76-4742-802A-DDF1E255A252}"/>
    <cellStyle name="Normal 7 4 7 2 2 5" xfId="7216" xr:uid="{60B59DE1-CF70-4DFA-83F7-D16E015BB124}"/>
    <cellStyle name="Normal 7 4 7 2 2 5 2" xfId="17596" xr:uid="{114C42DE-3216-4CD0-832F-26E415C0D56A}"/>
    <cellStyle name="Normal 7 4 7 2 2 6" xfId="10049" xr:uid="{0E815CF9-78A4-4845-B442-F14A9B09353A}"/>
    <cellStyle name="Normal 7 4 7 2 2 6 2" xfId="20429" xr:uid="{CEFB5057-1F37-48F9-A9C3-5EA3C85E5147}"/>
    <cellStyle name="Normal 7 4 7 2 2 7" xfId="25194" xr:uid="{809CDBE0-EF51-474A-8E89-25D65B8BA3D0}"/>
    <cellStyle name="Normal 7 4 7 2 2 8" xfId="13317" xr:uid="{1AADC6D2-94A6-4D00-8F14-11595BDC81F5}"/>
    <cellStyle name="Normal 7 4 7 2 3" xfId="3478" xr:uid="{00000000-0005-0000-0000-0000C1080000}"/>
    <cellStyle name="Normal 7 4 7 2 3 2" xfId="4595" xr:uid="{1689FB8F-5DB2-4F3F-8C00-9F23EBA7B220}"/>
    <cellStyle name="Normal 7 4 7 2 3 2 2" xfId="9367" xr:uid="{087BBC59-C397-489E-9DBF-0D4209A62F13}"/>
    <cellStyle name="Normal 7 4 7 2 3 2 2 2" xfId="29337" xr:uid="{DBD29D0C-9D6F-4A27-B56E-90DEE53D2EFB}"/>
    <cellStyle name="Normal 7 4 7 2 3 2 2 3" xfId="19747" xr:uid="{522F09AD-AAD5-4A97-BAC3-DBA3DE60D4F5}"/>
    <cellStyle name="Normal 7 4 7 2 3 2 3" xfId="12200" xr:uid="{55C93E96-8871-49B4-80C9-9B89DE07AEDE}"/>
    <cellStyle name="Normal 7 4 7 2 3 2 3 2" xfId="22580" xr:uid="{2AA920AA-7192-4A4A-9C0E-282153FC5606}"/>
    <cellStyle name="Normal 7 4 7 2 3 2 4" xfId="22802" xr:uid="{82676B81-828D-4BDD-8E8C-6D58812B4460}"/>
    <cellStyle name="Normal 7 4 7 2 3 2 5" xfId="16914" xr:uid="{7726C983-AA88-4D6C-AFCD-8DB7CCB30F29}"/>
    <cellStyle name="Normal 7 4 7 2 3 3" xfId="6533" xr:uid="{A95C4F38-A94E-4D03-9440-684836A648C8}"/>
    <cellStyle name="Normal 7 4 7 2 3 3 2" xfId="26903" xr:uid="{F523E6E7-5F38-4FFB-92F5-496B29A97F41}"/>
    <cellStyle name="Normal 7 4 7 2 3 3 3" xfId="16104" xr:uid="{6CC3315D-F4AA-41D1-955C-B870089E995B}"/>
    <cellStyle name="Normal 7 4 7 2 3 4" xfId="8557" xr:uid="{2D62317B-2C70-4287-8FDF-457891378A2F}"/>
    <cellStyle name="Normal 7 4 7 2 3 4 2" xfId="18937" xr:uid="{9138CF04-DC4A-4C56-B8F5-CD86EB6CC4C6}"/>
    <cellStyle name="Normal 7 4 7 2 3 5" xfId="11390" xr:uid="{F5B87F4C-24F6-4D73-BE1F-956492E1AA20}"/>
    <cellStyle name="Normal 7 4 7 2 3 5 2" xfId="21770" xr:uid="{180E7CB1-72AC-4F60-BA6F-72C3B5C0D1D7}"/>
    <cellStyle name="Normal 7 4 7 2 3 6" xfId="23659" xr:uid="{433E7EB2-4F66-404D-BD3F-C6CCCB4C2BAA}"/>
    <cellStyle name="Normal 7 4 7 2 3 7" xfId="14066" xr:uid="{14FE246A-9A3A-422B-AFD3-FFE4BA1479EC}"/>
    <cellStyle name="Normal 7 4 7 2 4" xfId="3476" xr:uid="{00000000-0005-0000-0000-0000C2080000}"/>
    <cellStyle name="Normal 7 4 7 2 4 2" xfId="6531" xr:uid="{AC873C04-59CF-44C5-B9D8-1244FA312A75}"/>
    <cellStyle name="Normal 7 4 7 2 4 2 2" xfId="28692" xr:uid="{F47CEBB1-A5FF-4223-AC54-5E4BFE1C4D05}"/>
    <cellStyle name="Normal 7 4 7 2 4 2 3" xfId="16102" xr:uid="{0ECF9ED6-B2E9-400C-A529-9D0DA49C269C}"/>
    <cellStyle name="Normal 7 4 7 2 4 3" xfId="8555" xr:uid="{0AEB99EA-8B24-4814-9EAD-C812A5E1DFA2}"/>
    <cellStyle name="Normal 7 4 7 2 4 3 2" xfId="18935" xr:uid="{FBF54366-F1B3-4EB3-9265-3AA238B11917}"/>
    <cellStyle name="Normal 7 4 7 2 4 4" xfId="11388" xr:uid="{CF7BF7FC-13C8-4CF2-A553-3E054EC32361}"/>
    <cellStyle name="Normal 7 4 7 2 4 4 2" xfId="21768" xr:uid="{7FBBBFD2-9D3F-4570-8E8D-42FCDBA696EF}"/>
    <cellStyle name="Normal 7 4 7 2 4 5" xfId="23081" xr:uid="{F500A9A7-03FF-48CE-B3DA-7D9A7BF22254}"/>
    <cellStyle name="Normal 7 4 7 2 4 6" xfId="14064" xr:uid="{944BD33C-BC03-4ECA-8058-07C53A9CECA4}"/>
    <cellStyle name="Normal 7 4 7 2 5" xfId="2658" xr:uid="{00000000-0005-0000-0000-0000C3080000}"/>
    <cellStyle name="Normal 7 4 7 2 5 2" xfId="5918" xr:uid="{443DCE2B-1BCC-4789-BC72-DF370AE7C418}"/>
    <cellStyle name="Normal 7 4 7 2 5 2 2" xfId="28337" xr:uid="{8B00CD0F-65F8-4F19-92C2-FBEC85C3723B}"/>
    <cellStyle name="Normal 7 4 7 2 5 2 3" xfId="15330" xr:uid="{BC3654FF-F640-4849-BBE5-A074CF7AE471}"/>
    <cellStyle name="Normal 7 4 7 2 5 3" xfId="7783" xr:uid="{96DFB3CC-A7FD-4EDB-A126-275A452086D4}"/>
    <cellStyle name="Normal 7 4 7 2 5 3 2" xfId="18163" xr:uid="{BB748B09-C445-4262-A3D2-665784591EBE}"/>
    <cellStyle name="Normal 7 4 7 2 5 4" xfId="10616" xr:uid="{9E00C11B-8CA0-4262-9313-24F7205A5E35}"/>
    <cellStyle name="Normal 7 4 7 2 5 4 2" xfId="20996" xr:uid="{44ACAF02-FCC8-46FF-BCFC-1AC8A436311E}"/>
    <cellStyle name="Normal 7 4 7 2 5 5" xfId="24248" xr:uid="{9652E4A4-661C-461F-A4E5-6C30D82367C9}"/>
    <cellStyle name="Normal 7 4 7 2 5 6" xfId="13060" xr:uid="{497D5461-BAB8-482E-AEF1-32484752C112}"/>
    <cellStyle name="Normal 7 4 7 2 6" xfId="2405" xr:uid="{00000000-0005-0000-0000-0000BE080000}"/>
    <cellStyle name="Normal 7 4 7 2 6 2" xfId="7532" xr:uid="{12C15163-D3D2-4099-AD4D-3F32D16C7917}"/>
    <cellStyle name="Normal 7 4 7 2 6 2 2" xfId="17912" xr:uid="{752FFE43-BDC1-4658-8EE9-E42E01502B7F}"/>
    <cellStyle name="Normal 7 4 7 2 6 3" xfId="10365" xr:uid="{414B79A5-C223-41B1-8954-D6404FDB9F63}"/>
    <cellStyle name="Normal 7 4 7 2 6 3 2" xfId="20745" xr:uid="{8E74309E-0898-4694-8E1E-F07D1D4CC7CA}"/>
    <cellStyle name="Normal 7 4 7 2 6 4" xfId="24276" xr:uid="{9D38924A-EC67-40DF-9F6E-C50DBBED1E9D}"/>
    <cellStyle name="Normal 7 4 7 2 6 5" xfId="15079" xr:uid="{73E8DB9B-F18A-47A6-8E5F-C8FA1EF47659}"/>
    <cellStyle name="Normal 7 4 7 2 7" xfId="4105" xr:uid="{D87A775D-18FB-45E1-96AA-50CF7B162F1F}"/>
    <cellStyle name="Normal 7 4 7 2 7 2" xfId="8879" xr:uid="{DF991E6F-1F0C-44AE-BA6A-543E71D4749D}"/>
    <cellStyle name="Normal 7 4 7 2 7 2 2" xfId="19259" xr:uid="{3B727B29-FCC8-4D2C-8F00-B26C7C7D7724}"/>
    <cellStyle name="Normal 7 4 7 2 7 3" xfId="11712" xr:uid="{16BF8E4F-AD5A-4707-A9DC-F6654F932618}"/>
    <cellStyle name="Normal 7 4 7 2 7 3 2" xfId="22092" xr:uid="{97491C52-85E1-4BAA-A2A7-BD76FA8D6397}"/>
    <cellStyle name="Normal 7 4 7 2 7 4" xfId="16426" xr:uid="{A5E909EF-B5C4-4877-941B-A3659F729203}"/>
    <cellStyle name="Normal 7 4 7 2 8" xfId="5465" xr:uid="{6F0B7010-59EE-490E-8ED4-B783C191CA87}"/>
    <cellStyle name="Normal 7 4 7 2 8 2" xfId="14762" xr:uid="{78E2288B-5128-4C6D-9A0F-3CB5109E590F}"/>
    <cellStyle name="Normal 7 4 7 2 9" xfId="7215" xr:uid="{F4913F37-2E7F-4915-B248-3364406353F7}"/>
    <cellStyle name="Normal 7 4 7 2 9 2" xfId="17595" xr:uid="{4B90E811-204E-4212-A726-358031C684E7}"/>
    <cellStyle name="Normal 7 4 7 3" xfId="1450" xr:uid="{00000000-0005-0000-0000-000081070000}"/>
    <cellStyle name="Normal 7 4 7 3 2" xfId="3479" xr:uid="{00000000-0005-0000-0000-0000C5080000}"/>
    <cellStyle name="Normal 7 4 7 3 2 2" xfId="6534" xr:uid="{61706EA8-5D82-469E-B186-E0431E394375}"/>
    <cellStyle name="Normal 7 4 7 3 2 2 2" xfId="25749" xr:uid="{ECFDC6EF-3C9F-4A61-BFBD-7FDC7F3C51B4}"/>
    <cellStyle name="Normal 7 4 7 3 2 2 3" xfId="28068" xr:uid="{7AFE8E7C-95E4-4E6B-ACC6-3E6100D2653B}"/>
    <cellStyle name="Normal 7 4 7 3 2 2 4" xfId="16105" xr:uid="{4493339F-23EC-4A52-A00A-F6BE7069BBA3}"/>
    <cellStyle name="Normal 7 4 7 3 2 3" xfId="8558" xr:uid="{335C79E9-6054-4027-BE5B-C25C41F48C52}"/>
    <cellStyle name="Normal 7 4 7 3 2 3 2" xfId="28946" xr:uid="{B5E39330-300B-4FD5-ACC7-490077C31DCA}"/>
    <cellStyle name="Normal 7 4 7 3 2 3 3" xfId="18938" xr:uid="{6FA3E757-27A9-4C60-9684-D2642DBB38CC}"/>
    <cellStyle name="Normal 7 4 7 3 2 4" xfId="11391" xr:uid="{086E2616-65C5-472F-8D1A-8BD68DCA150D}"/>
    <cellStyle name="Normal 7 4 7 3 2 4 2" xfId="21771" xr:uid="{F7D4E1DB-B764-47EB-B5F7-06B498E5C787}"/>
    <cellStyle name="Normal 7 4 7 3 2 5" xfId="23229" xr:uid="{4AB5FA36-6094-498D-AF13-7EB6F3BD39B5}"/>
    <cellStyle name="Normal 7 4 7 3 2 6" xfId="14067" xr:uid="{753790BE-DA64-4AB2-9067-92DD94E84573}"/>
    <cellStyle name="Normal 7 4 7 3 3" xfId="2837" xr:uid="{00000000-0005-0000-0000-0000C6080000}"/>
    <cellStyle name="Normal 7 4 7 3 3 2" xfId="6053" xr:uid="{8DE4C71E-332A-403D-A415-A81138DD4354}"/>
    <cellStyle name="Normal 7 4 7 3 3 2 2" xfId="26053" xr:uid="{D388C9E6-6518-457A-8D14-B941CACB46EC}"/>
    <cellStyle name="Normal 7 4 7 3 3 2 3" xfId="15507" xr:uid="{E0B7F2D8-A1B1-452C-A864-AEFFD9A3EB8E}"/>
    <cellStyle name="Normal 7 4 7 3 3 3" xfId="7960" xr:uid="{BBE9A254-9019-4A38-B50A-12B081FC8543}"/>
    <cellStyle name="Normal 7 4 7 3 3 3 2" xfId="18340" xr:uid="{7CEA1581-C4CF-43FD-8F79-132B725EA5F5}"/>
    <cellStyle name="Normal 7 4 7 3 3 4" xfId="10793" xr:uid="{03794532-AD69-4E82-B4E9-AF8643F71B54}"/>
    <cellStyle name="Normal 7 4 7 3 3 4 2" xfId="21173" xr:uid="{1B24BDCB-82BC-4609-BCA8-2D409AFBA1C1}"/>
    <cellStyle name="Normal 7 4 7 3 3 5" xfId="23419" xr:uid="{00DB68DD-9B57-4227-8DE6-69BEA69A5BDB}"/>
    <cellStyle name="Normal 7 4 7 3 3 6" xfId="13316" xr:uid="{79771691-01FB-4CD5-A8C5-73D033E20F8D}"/>
    <cellStyle name="Normal 7 4 7 3 4" xfId="4223" xr:uid="{868E8642-FD9A-4C16-A2A9-CB4C8F6EC4D8}"/>
    <cellStyle name="Normal 7 4 7 3 4 2" xfId="8995" xr:uid="{4A114C44-F849-4837-A218-8C4BFC20DB6C}"/>
    <cellStyle name="Normal 7 4 7 3 4 2 2" xfId="29072" xr:uid="{D37E2849-96A6-402D-BF6D-51D76082C881}"/>
    <cellStyle name="Normal 7 4 7 3 4 2 3" xfId="19375" xr:uid="{04B4192F-13C7-40A9-B41F-D9FDD757D52F}"/>
    <cellStyle name="Normal 7 4 7 3 4 3" xfId="11828" xr:uid="{3E2A0BF3-04EF-4A8F-A8FE-C3832F6D8A17}"/>
    <cellStyle name="Normal 7 4 7 3 4 3 2" xfId="22208" xr:uid="{D5CE6415-826C-4C7E-B729-9BC35B831ED8}"/>
    <cellStyle name="Normal 7 4 7 3 4 4" xfId="23216" xr:uid="{15E37647-CD6C-4DA4-BBA4-28A47CCC4BEB}"/>
    <cellStyle name="Normal 7 4 7 3 4 5" xfId="16542" xr:uid="{AD8FF9A8-C77A-44FB-9887-9087FCBC4094}"/>
    <cellStyle name="Normal 7 4 7 3 5" xfId="5467" xr:uid="{8D25D220-2FF2-43BE-BC8F-56B4161337FE}"/>
    <cellStyle name="Normal 7 4 7 3 5 2" xfId="27925" xr:uid="{2BBADF59-D9E5-42CB-B28C-CEA4A398C5D1}"/>
    <cellStyle name="Normal 7 4 7 3 5 3" xfId="14764" xr:uid="{D8A35B42-5228-4B3B-9E71-60B74908A532}"/>
    <cellStyle name="Normal 7 4 7 3 6" xfId="7217" xr:uid="{126128AB-A05E-4E92-A97F-5888BB8AD877}"/>
    <cellStyle name="Normal 7 4 7 3 6 2" xfId="17597" xr:uid="{436869C4-895A-4BA2-967B-234A76F89593}"/>
    <cellStyle name="Normal 7 4 7 3 7" xfId="10050" xr:uid="{2CCB0FF7-08CC-42D7-90B9-D3F0BB1A6436}"/>
    <cellStyle name="Normal 7 4 7 3 7 2" xfId="20430" xr:uid="{CD933EEC-61EC-456A-8E02-A24EDE00DC1D}"/>
    <cellStyle name="Normal 7 4 7 3 8" xfId="24364" xr:uid="{BD47C77D-257C-4527-977A-0E9C6C74B7D7}"/>
    <cellStyle name="Normal 7 4 7 3 9" xfId="12797" xr:uid="{9A8FCB18-907D-4ABD-B53A-8AE5A6F7F03E}"/>
    <cellStyle name="Normal 7 4 7 4" xfId="1451" xr:uid="{00000000-0005-0000-0000-000082070000}"/>
    <cellStyle name="Normal 7 4 7 4 2" xfId="4596" xr:uid="{FB99FE3F-BCFD-4770-AC9D-0E013FACC6CA}"/>
    <cellStyle name="Normal 7 4 7 4 2 2" xfId="9368" xr:uid="{0289CCA7-D936-43D2-BC28-CC7ED5349085}"/>
    <cellStyle name="Normal 7 4 7 4 2 2 2" xfId="29338" xr:uid="{D4D4E986-8887-481B-82EF-15450503BCC6}"/>
    <cellStyle name="Normal 7 4 7 4 2 2 3" xfId="19748" xr:uid="{13D5F93D-EBD5-4BFA-8470-D17F42C52125}"/>
    <cellStyle name="Normal 7 4 7 4 2 3" xfId="12201" xr:uid="{02996C38-3969-42E9-BBB1-7FF44A0DEB9F}"/>
    <cellStyle name="Normal 7 4 7 4 2 3 2" xfId="22581" xr:uid="{E90656C2-4548-4684-A2EA-CCE35561E46B}"/>
    <cellStyle name="Normal 7 4 7 4 2 4" xfId="25706" xr:uid="{A431ED13-DEE9-4D05-BFBD-82AE9B4033C6}"/>
    <cellStyle name="Normal 7 4 7 4 2 5" xfId="16915" xr:uid="{DDF9C28C-4DC4-4803-85E5-CD40F5201F86}"/>
    <cellStyle name="Normal 7 4 7 4 3" xfId="5468" xr:uid="{FCC12BAB-EB74-49EA-92F5-4DD47FAEF40D}"/>
    <cellStyle name="Normal 7 4 7 4 3 2" xfId="27195" xr:uid="{005C267B-13B8-4241-9E1F-9D6D0C8A2373}"/>
    <cellStyle name="Normal 7 4 7 4 3 3" xfId="14765" xr:uid="{F961C8CD-6951-4227-9997-B8ED73975A66}"/>
    <cellStyle name="Normal 7 4 7 4 4" xfId="7218" xr:uid="{78F1A636-2A49-46B5-B168-6DA0297DA514}"/>
    <cellStyle name="Normal 7 4 7 4 4 2" xfId="17598" xr:uid="{A0C1DAC9-3967-4DE6-A4E0-BC2933ECC7B0}"/>
    <cellStyle name="Normal 7 4 7 4 5" xfId="10051" xr:uid="{247CB7BF-F3AB-4FAB-8849-615BBF88BFE3}"/>
    <cellStyle name="Normal 7 4 7 4 5 2" xfId="20431" xr:uid="{433360EF-24F2-44FE-B491-00832D4F3C4C}"/>
    <cellStyle name="Normal 7 4 7 4 6" xfId="23941" xr:uid="{4B8E3C43-E3F8-45A4-B209-D344009322F9}"/>
    <cellStyle name="Normal 7 4 7 4 7" xfId="14068" xr:uid="{D6F7031A-BBD4-41CE-8452-F3D01734CF83}"/>
    <cellStyle name="Normal 7 4 7 5" xfId="2996" xr:uid="{00000000-0005-0000-0000-0000C8080000}"/>
    <cellStyle name="Normal 7 4 7 5 2" xfId="6146" xr:uid="{6BCE8B4A-9675-40C0-A2D5-6294386B68E9}"/>
    <cellStyle name="Normal 7 4 7 5 2 2" xfId="25620" xr:uid="{00D2962E-FF70-4896-8991-B69B1A34BC5D}"/>
    <cellStyle name="Normal 7 4 7 5 2 3" xfId="28712" xr:uid="{1A2B71F5-5B9A-42F3-9242-0C02BE2F4E8E}"/>
    <cellStyle name="Normal 7 4 7 5 2 4" xfId="15624" xr:uid="{2979D8AD-8A6A-430C-8D78-829E0661FEAF}"/>
    <cellStyle name="Normal 7 4 7 5 3" xfId="8077" xr:uid="{C3649476-9B69-458C-A42E-9F7BADBA0F44}"/>
    <cellStyle name="Normal 7 4 7 5 3 2" xfId="28770" xr:uid="{1FA1714F-F91C-4808-A63D-01DAD61C1825}"/>
    <cellStyle name="Normal 7 4 7 5 3 3" xfId="18457" xr:uid="{150810D6-BA47-481C-BE74-1A7170BE9834}"/>
    <cellStyle name="Normal 7 4 7 5 4" xfId="10910" xr:uid="{76AF9BC8-791B-41D3-8DDC-70BADCC74451}"/>
    <cellStyle name="Normal 7 4 7 5 4 2" xfId="21290" xr:uid="{464574B5-8425-4615-97A5-7E829E354DC4}"/>
    <cellStyle name="Normal 7 4 7 5 5" xfId="23236" xr:uid="{E90100EE-4289-4EA3-A0A4-25E461D2A1AE}"/>
    <cellStyle name="Normal 7 4 7 5 6" xfId="13495" xr:uid="{369EE70D-046F-4304-922A-298A8F178DE4}"/>
    <cellStyle name="Normal 7 4 7 6" xfId="2508" xr:uid="{00000000-0005-0000-0000-0000C9080000}"/>
    <cellStyle name="Normal 7 4 7 6 2" xfId="5788" xr:uid="{3282F4A4-00CD-4F19-9E65-F7B74C6C665F}"/>
    <cellStyle name="Normal 7 4 7 6 2 2" xfId="26982" xr:uid="{66B53AA0-BEFE-4749-A86C-02568B55DDB5}"/>
    <cellStyle name="Normal 7 4 7 6 2 3" xfId="15180" xr:uid="{55CD1FC0-6CF1-4FB1-83EE-30066C9FC681}"/>
    <cellStyle name="Normal 7 4 7 6 3" xfId="7633" xr:uid="{5D6AE3A2-45AE-49DD-BB38-14E2B4134932}"/>
    <cellStyle name="Normal 7 4 7 6 3 2" xfId="18013" xr:uid="{88E4946E-65D9-4531-AB80-D4140E7F23CD}"/>
    <cellStyle name="Normal 7 4 7 6 4" xfId="10466" xr:uid="{24758081-1C61-4D2A-94E1-4C6478F91DAC}"/>
    <cellStyle name="Normal 7 4 7 6 4 2" xfId="20846" xr:uid="{B09CA23A-6034-47FF-992D-9130CACE3CFB}"/>
    <cellStyle name="Normal 7 4 7 6 5" xfId="22836" xr:uid="{F640ABDA-F9FF-4991-9312-581AA991DA9E}"/>
    <cellStyle name="Normal 7 4 7 6 6" xfId="12896" xr:uid="{5B8820CC-2D2B-48FD-9836-B40397742CA8}"/>
    <cellStyle name="Normal 7 4 7 7" xfId="2263" xr:uid="{00000000-0005-0000-0000-0000BD080000}"/>
    <cellStyle name="Normal 7 4 7 7 2" xfId="7390" xr:uid="{E74BE3B4-261E-444B-A27C-4F00352E7831}"/>
    <cellStyle name="Normal 7 4 7 7 2 2" xfId="17770" xr:uid="{6CEFC5A1-6090-4C2C-B75A-8C0909309771}"/>
    <cellStyle name="Normal 7 4 7 7 3" xfId="10223" xr:uid="{65CE8179-84B8-4688-8184-4749C187FB18}"/>
    <cellStyle name="Normal 7 4 7 7 3 2" xfId="20603" xr:uid="{DF899853-DDB0-4671-B968-05FF263CF7A4}"/>
    <cellStyle name="Normal 7 4 7 7 4" xfId="24888" xr:uid="{47D07235-046B-4F6B-81B0-576B8D303214}"/>
    <cellStyle name="Normal 7 4 7 7 5" xfId="14937" xr:uid="{87694CAD-8FC6-450E-952E-6ED1E3EC09BD}"/>
    <cellStyle name="Normal 7 4 7 8" xfId="4073" xr:uid="{70E150A0-3A47-4E60-B8FA-194FFB563C3E}"/>
    <cellStyle name="Normal 7 4 7 8 2" xfId="8853" xr:uid="{5DF1E159-61F3-4D49-AA29-426995D42922}"/>
    <cellStyle name="Normal 7 4 7 8 2 2" xfId="19233" xr:uid="{5A6D3A2F-AFA5-4626-99E0-6FE492875E7B}"/>
    <cellStyle name="Normal 7 4 7 8 3" xfId="11686" xr:uid="{DBB786BC-AF1E-4169-916E-BD0BE84ED065}"/>
    <cellStyle name="Normal 7 4 7 8 3 2" xfId="22066" xr:uid="{9A3746EF-A789-4423-AE61-8B8F3818B0B2}"/>
    <cellStyle name="Normal 7 4 7 8 4" xfId="16400" xr:uid="{085B9D30-FF63-40A6-AD5F-27858B14E95D}"/>
    <cellStyle name="Normal 7 4 7 9" xfId="5464" xr:uid="{9299171B-9C8B-4B60-AB4A-96F4C3795E5F}"/>
    <cellStyle name="Normal 7 4 7 9 2" xfId="14761" xr:uid="{A42887CF-1C94-4F1E-9F18-7545BC723F24}"/>
    <cellStyle name="Normal 7 4 8" xfId="1452" xr:uid="{00000000-0005-0000-0000-000083070000}"/>
    <cellStyle name="Normal 7 4 8 10" xfId="10052" xr:uid="{EF1712B9-C7CB-4AE8-AF0F-EEFD4CA74A28}"/>
    <cellStyle name="Normal 7 4 8 10 2" xfId="20432" xr:uid="{3C6DBDF1-9C3E-4E2D-8524-E76C6490384E}"/>
    <cellStyle name="Normal 7 4 8 11" xfId="23572" xr:uid="{43D06133-5809-4FC6-8DC4-450E476CEC4E}"/>
    <cellStyle name="Normal 7 4 8 12" xfId="12640" xr:uid="{6961CC9C-F0C5-4FCB-B4DB-A0EB2B36D790}"/>
    <cellStyle name="Normal 7 4 8 2" xfId="1453" xr:uid="{00000000-0005-0000-0000-000084070000}"/>
    <cellStyle name="Normal 7 4 8 2 2" xfId="1454" xr:uid="{00000000-0005-0000-0000-000085070000}"/>
    <cellStyle name="Normal 7 4 8 2 2 2" xfId="5471" xr:uid="{3636D283-D47D-4334-9F84-556F35350CD4}"/>
    <cellStyle name="Normal 7 4 8 2 2 2 2" xfId="22856" xr:uid="{001F5703-3C79-4AFC-97A0-E655D62F5145}"/>
    <cellStyle name="Normal 7 4 8 2 2 2 3" xfId="26530" xr:uid="{7B3488E1-EC29-470F-8BCA-EE71F9B0E4F4}"/>
    <cellStyle name="Normal 7 4 8 2 2 2 4" xfId="14768" xr:uid="{0E4F747D-C5F0-4A33-9086-928DFCEC4AE7}"/>
    <cellStyle name="Normal 7 4 8 2 2 3" xfId="7221" xr:uid="{114E8657-7A27-4839-9190-62CF8DE676B8}"/>
    <cellStyle name="Normal 7 4 8 2 2 3 2" xfId="27672" xr:uid="{CDF11442-3C64-4690-8B34-D1E2879987F5}"/>
    <cellStyle name="Normal 7 4 8 2 2 3 3" xfId="27223" xr:uid="{00A3FBD5-8822-4EE3-BB33-4BB4B90B7BFE}"/>
    <cellStyle name="Normal 7 4 8 2 2 3 4" xfId="17601" xr:uid="{64BCE88B-475D-4F81-BBBF-81734BD592D1}"/>
    <cellStyle name="Normal 7 4 8 2 2 4" xfId="10054" xr:uid="{F90B0E8E-6484-4357-8D7A-CF9A58E95B54}"/>
    <cellStyle name="Normal 7 4 8 2 2 4 2" xfId="29461" xr:uid="{1DD9C4E6-F108-4FE3-B158-0F11A48A747D}"/>
    <cellStyle name="Normal 7 4 8 2 2 4 3" xfId="20434" xr:uid="{B151CD92-979C-4289-BA81-31E625EE1FB0}"/>
    <cellStyle name="Normal 7 4 8 2 2 5" xfId="22982" xr:uid="{DC1D515C-8D40-4010-B201-28E36CD742B8}"/>
    <cellStyle name="Normal 7 4 8 2 2 6" xfId="14069" xr:uid="{6269B15C-ED57-4E8D-9118-1C43CE8D3032}"/>
    <cellStyle name="Normal 7 4 8 2 3" xfId="2838" xr:uid="{00000000-0005-0000-0000-0000CD080000}"/>
    <cellStyle name="Normal 7 4 8 2 3 2" xfId="6054" xr:uid="{533E40A1-DF87-4FA6-AE2C-A2B63E3428C2}"/>
    <cellStyle name="Normal 7 4 8 2 3 2 2" xfId="27975" xr:uid="{B6DBF4DC-96B9-4B03-8C95-8AEF8EB0838E}"/>
    <cellStyle name="Normal 7 4 8 2 3 2 3" xfId="15508" xr:uid="{43E36D2B-2CE5-46AC-A934-BEF148DDBB44}"/>
    <cellStyle name="Normal 7 4 8 2 3 3" xfId="7961" xr:uid="{04A2E131-B306-4793-8B45-EB3B6D12F2D2}"/>
    <cellStyle name="Normal 7 4 8 2 3 3 2" xfId="18341" xr:uid="{0291A93E-8044-4E13-8231-4795AD85073F}"/>
    <cellStyle name="Normal 7 4 8 2 3 4" xfId="10794" xr:uid="{CCBF599F-2B4A-4F20-82CB-CACDF3B1F18F}"/>
    <cellStyle name="Normal 7 4 8 2 3 4 2" xfId="21174" xr:uid="{9E42111E-D727-414C-BB03-DCEC354A0271}"/>
    <cellStyle name="Normal 7 4 8 2 3 5" xfId="25544" xr:uid="{5B2D9023-73DA-4C07-93E9-9A05B412FA11}"/>
    <cellStyle name="Normal 7 4 8 2 3 6" xfId="13318" xr:uid="{372EB46D-FBCB-4920-A543-58B0CE78C24C}"/>
    <cellStyle name="Normal 7 4 8 2 4" xfId="4224" xr:uid="{8E084ECD-D9A3-44A4-A982-75C1FF528684}"/>
    <cellStyle name="Normal 7 4 8 2 4 2" xfId="8996" xr:uid="{079480DA-C2A6-4B8B-BD2D-0CE02AB0AE0C}"/>
    <cellStyle name="Normal 7 4 8 2 4 2 2" xfId="29073" xr:uid="{6DB4ED39-4019-42DC-B1AD-57FF195097E3}"/>
    <cellStyle name="Normal 7 4 8 2 4 2 3" xfId="19376" xr:uid="{C6F3931D-3785-40C9-9691-4E0B7196FB77}"/>
    <cellStyle name="Normal 7 4 8 2 4 3" xfId="11829" xr:uid="{CDA35758-37F4-4F93-AA7D-79E55E812167}"/>
    <cellStyle name="Normal 7 4 8 2 4 3 2" xfId="22209" xr:uid="{11D3B409-E9D6-41C2-A7CE-B4EEEF93B14D}"/>
    <cellStyle name="Normal 7 4 8 2 4 4" xfId="24111" xr:uid="{0B9D6056-DDE6-48B5-BA68-07BA3D8C25C7}"/>
    <cellStyle name="Normal 7 4 8 2 4 5" xfId="16543" xr:uid="{93347217-0AD9-43A3-A432-8A0B4AB0976F}"/>
    <cellStyle name="Normal 7 4 8 2 5" xfId="5470" xr:uid="{D16A82EB-F898-4D42-B341-781736254535}"/>
    <cellStyle name="Normal 7 4 8 2 5 2" xfId="28590" xr:uid="{07B1A7FE-5DA6-4522-B8AB-1D6656A4C352}"/>
    <cellStyle name="Normal 7 4 8 2 5 3" xfId="14767" xr:uid="{EF28EBA3-8C92-4F02-A28C-B91C1791E825}"/>
    <cellStyle name="Normal 7 4 8 2 6" xfId="7220" xr:uid="{F82626F9-B023-4DD5-99F4-C3233264730A}"/>
    <cellStyle name="Normal 7 4 8 2 6 2" xfId="17600" xr:uid="{65417845-AEB1-42BC-9F5C-EC07F3813DF3}"/>
    <cellStyle name="Normal 7 4 8 2 7" xfId="10053" xr:uid="{E3A0AD72-330F-4E16-9251-6FF44E174797}"/>
    <cellStyle name="Normal 7 4 8 2 7 2" xfId="20433" xr:uid="{92058508-752E-41BD-A1E3-6A7ECF2FF9AE}"/>
    <cellStyle name="Normal 7 4 8 2 8" xfId="23181" xr:uid="{D1A9F8F7-5B3D-47D5-9AB4-485129EF5884}"/>
    <cellStyle name="Normal 7 4 8 2 9" xfId="12798" xr:uid="{E5314721-3A8C-4084-92F5-27E37DA35265}"/>
    <cellStyle name="Normal 7 4 8 3" xfId="1455" xr:uid="{00000000-0005-0000-0000-000086070000}"/>
    <cellStyle name="Normal 7 4 8 3 2" xfId="4597" xr:uid="{0552F609-7B1B-4E64-BC29-4822327C096B}"/>
    <cellStyle name="Normal 7 4 8 3 2 2" xfId="9369" xr:uid="{EFB8727F-0BF3-4E35-A6CA-126317C3646D}"/>
    <cellStyle name="Normal 7 4 8 3 2 2 2" xfId="29339" xr:uid="{4FD2DF76-9645-465E-9B70-515351FB064B}"/>
    <cellStyle name="Normal 7 4 8 3 2 2 3" xfId="19749" xr:uid="{D0EAD18A-C677-44DB-BB26-6E71FE56911A}"/>
    <cellStyle name="Normal 7 4 8 3 2 3" xfId="12202" xr:uid="{41AA11EC-67D3-42D5-857C-D96D3CF6C217}"/>
    <cellStyle name="Normal 7 4 8 3 2 3 2" xfId="22582" xr:uid="{B914BBE6-A71D-4D37-848C-FD9C5600B136}"/>
    <cellStyle name="Normal 7 4 8 3 2 4" xfId="24048" xr:uid="{BC81B891-0337-4B68-A938-824B9F85EF89}"/>
    <cellStyle name="Normal 7 4 8 3 2 5" xfId="16916" xr:uid="{45508FF6-ADAC-476C-999C-574F428865E5}"/>
    <cellStyle name="Normal 7 4 8 3 3" xfId="5472" xr:uid="{9EB788E9-C458-4241-97E0-0A5708A4F013}"/>
    <cellStyle name="Normal 7 4 8 3 3 2" xfId="26872" xr:uid="{5864A27F-D222-4694-889D-07BC791B4827}"/>
    <cellStyle name="Normal 7 4 8 3 3 3" xfId="27752" xr:uid="{970D654A-3A39-468E-9FF8-6EEF5B872978}"/>
    <cellStyle name="Normal 7 4 8 3 3 4" xfId="14769" xr:uid="{D6471D8E-B8AD-4F07-A492-B59D7BA115C2}"/>
    <cellStyle name="Normal 7 4 8 3 4" xfId="7222" xr:uid="{CFB8BE2B-B057-4463-9007-F5A746AEEFA8}"/>
    <cellStyle name="Normal 7 4 8 3 4 2" xfId="27447" xr:uid="{2C111934-A6EB-4C1C-9E28-2B305E91DA34}"/>
    <cellStyle name="Normal 7 4 8 3 4 3" xfId="26541" xr:uid="{BA28009A-4CCE-42DC-847A-665A79744884}"/>
    <cellStyle name="Normal 7 4 8 3 4 4" xfId="17602" xr:uid="{7553F6F9-5D53-48F7-AEB8-ECD0645E5423}"/>
    <cellStyle name="Normal 7 4 8 3 5" xfId="10055" xr:uid="{53D5B659-CC9A-4282-AFB6-6FC4A325B9AF}"/>
    <cellStyle name="Normal 7 4 8 3 5 2" xfId="29462" xr:uid="{ED9AC750-B820-45ED-9DBD-C803097122AA}"/>
    <cellStyle name="Normal 7 4 8 3 5 3" xfId="20435" xr:uid="{199DA9D9-5D95-4BAD-B915-2F7DEE3B0A69}"/>
    <cellStyle name="Normal 7 4 8 3 6" xfId="24085" xr:uid="{C42B40C5-0926-44A6-864E-A770011B03A1}"/>
    <cellStyle name="Normal 7 4 8 3 7" xfId="14070" xr:uid="{2387A4F3-8807-408B-8776-012E16C10264}"/>
    <cellStyle name="Normal 7 4 8 4" xfId="1456" xr:uid="{00000000-0005-0000-0000-000087070000}"/>
    <cellStyle name="Normal 7 4 8 4 2" xfId="5473" xr:uid="{958CCFC7-A3AA-4E91-A046-F3DE252E7A43}"/>
    <cellStyle name="Normal 7 4 8 4 2 2" xfId="22868" xr:uid="{26AC1B0C-17C8-4C3C-9674-A1DBA9D4E53F}"/>
    <cellStyle name="Normal 7 4 8 4 2 3" xfId="28394" xr:uid="{4B196243-582F-478C-AA12-1B90DF8A5532}"/>
    <cellStyle name="Normal 7 4 8 4 2 4" xfId="14770" xr:uid="{078F1B5B-9148-46E4-A2CF-592D9DA8B159}"/>
    <cellStyle name="Normal 7 4 8 4 3" xfId="7223" xr:uid="{DFEAD6C0-7EC2-498F-B1CF-0095E0E59A1D}"/>
    <cellStyle name="Normal 7 4 8 4 3 2" xfId="27715" xr:uid="{DD897E5F-461E-405A-A6B7-D6F62706497F}"/>
    <cellStyle name="Normal 7 4 8 4 3 3" xfId="17603" xr:uid="{73799A35-854B-47AA-BF6B-D745F5F9AE43}"/>
    <cellStyle name="Normal 7 4 8 4 4" xfId="10056" xr:uid="{274713DF-9C4F-4F39-B0C6-CC78A3E62918}"/>
    <cellStyle name="Normal 7 4 8 4 4 2" xfId="20436" xr:uid="{3C396B5E-E960-4686-A80A-8B1A6FA7ECDA}"/>
    <cellStyle name="Normal 7 4 8 4 5" xfId="25225" xr:uid="{CA4E3F5D-FCCF-4226-B39A-0FBDEB279BA7}"/>
    <cellStyle name="Normal 7 4 8 4 6" xfId="13496" xr:uid="{4E555D96-9475-4A85-A500-2A06EECEF281}"/>
    <cellStyle name="Normal 7 4 8 5" xfId="2568" xr:uid="{00000000-0005-0000-0000-0000D0080000}"/>
    <cellStyle name="Normal 7 4 8 5 2" xfId="5837" xr:uid="{0B4A4FB7-E628-4771-9D78-2BE2F5A0CC9A}"/>
    <cellStyle name="Normal 7 4 8 5 2 2" xfId="27444" xr:uid="{1CBA59C3-48A6-4C5B-9198-9C49E59DEBC6}"/>
    <cellStyle name="Normal 7 4 8 5 2 3" xfId="15240" xr:uid="{84425239-7B88-447E-A96A-BA3BA78301FC}"/>
    <cellStyle name="Normal 7 4 8 5 3" xfId="7693" xr:uid="{FF7E3AB0-9D5B-4C6B-AAA9-013CDB84EC1F}"/>
    <cellStyle name="Normal 7 4 8 5 3 2" xfId="18073" xr:uid="{AAB89A67-DE61-47AA-A2A6-73C10586305C}"/>
    <cellStyle name="Normal 7 4 8 5 4" xfId="10526" xr:uid="{F7532814-E583-40F2-A2FF-CBD1218C2FF6}"/>
    <cellStyle name="Normal 7 4 8 5 4 2" xfId="20906" xr:uid="{84ADA1D1-FA62-44CA-B030-636B308291F0}"/>
    <cellStyle name="Normal 7 4 8 5 5" xfId="23702" xr:uid="{4027B57F-1CD2-4D4D-A090-33B6A7F2C613}"/>
    <cellStyle name="Normal 7 4 8 5 6" xfId="12956" xr:uid="{268865C0-322C-4EE8-BE9D-00E2CBABDD0C}"/>
    <cellStyle name="Normal 7 4 8 6" xfId="2406" xr:uid="{00000000-0005-0000-0000-0000CA080000}"/>
    <cellStyle name="Normal 7 4 8 6 2" xfId="7533" xr:uid="{A7B3FD74-6C53-412E-86D9-EF8903CBBE17}"/>
    <cellStyle name="Normal 7 4 8 6 2 2" xfId="26367" xr:uid="{39E3F7FF-2F09-4F7F-A9AD-B4DB0A684011}"/>
    <cellStyle name="Normal 7 4 8 6 2 3" xfId="17913" xr:uid="{B1256805-C7C5-4C0B-BA11-9A8F4E51285D}"/>
    <cellStyle name="Normal 7 4 8 6 3" xfId="10366" xr:uid="{357387AB-895E-4C97-BA1B-D5593175AC1E}"/>
    <cellStyle name="Normal 7 4 8 6 3 2" xfId="20746" xr:uid="{7921721A-A43F-41A0-8E28-79734A2F6035}"/>
    <cellStyle name="Normal 7 4 8 6 4" xfId="23365" xr:uid="{6FA3567B-2144-49ED-90E4-FC728EDA7B23}"/>
    <cellStyle name="Normal 7 4 8 6 5" xfId="15080" xr:uid="{5E7F0B08-7B2C-46AF-B59F-7D7551AA5123}"/>
    <cellStyle name="Normal 7 4 8 7" xfId="4074" xr:uid="{0960D526-1A98-4C15-8071-4F9A5745CC87}"/>
    <cellStyle name="Normal 7 4 8 7 2" xfId="8854" xr:uid="{DE5A15D0-8DC0-4101-8A38-F8E39D609947}"/>
    <cellStyle name="Normal 7 4 8 7 2 2" xfId="19234" xr:uid="{A8B73B77-4E88-4475-9F15-A36B45F1D723}"/>
    <cellStyle name="Normal 7 4 8 7 3" xfId="11687" xr:uid="{638EF884-A8AF-4064-ABC9-C467478312EA}"/>
    <cellStyle name="Normal 7 4 8 7 3 2" xfId="22067" xr:uid="{0B07804D-300E-47CC-89C7-F11AD7EAE2D8}"/>
    <cellStyle name="Normal 7 4 8 7 4" xfId="26795" xr:uid="{D442B26F-BA01-4D34-AAF2-C52342F27401}"/>
    <cellStyle name="Normal 7 4 8 7 5" xfId="16401" xr:uid="{2E4142AA-993D-483A-8966-B1CE97751566}"/>
    <cellStyle name="Normal 7 4 8 8" xfId="5469" xr:uid="{684AF55B-A0B4-4691-A806-7BC4B2CAB0C4}"/>
    <cellStyle name="Normal 7 4 8 8 2" xfId="14766" xr:uid="{56AB07C7-698B-401C-BD1B-D480F5B5CC29}"/>
    <cellStyle name="Normal 7 4 8 9" xfId="7219" xr:uid="{0F50CFEF-AF0B-45D4-9190-0FE1F1CDA087}"/>
    <cellStyle name="Normal 7 4 8 9 2" xfId="17599" xr:uid="{4BA2EB9D-922F-4E67-9D93-6F9A42F6CA96}"/>
    <cellStyle name="Normal 7 4 9" xfId="1457" xr:uid="{00000000-0005-0000-0000-000088070000}"/>
    <cellStyle name="Normal 7 4 9 10" xfId="25205" xr:uid="{7241CE05-D77C-43DB-A46C-C1B42A29B8E7}"/>
    <cellStyle name="Normal 7 4 9 11" xfId="12641" xr:uid="{3348A1C7-23FF-4553-B2D0-CAA7C2FEE860}"/>
    <cellStyle name="Normal 7 4 9 2" xfId="1458" xr:uid="{00000000-0005-0000-0000-000089070000}"/>
    <cellStyle name="Normal 7 4 9 2 2" xfId="3480" xr:uid="{00000000-0005-0000-0000-0000D3080000}"/>
    <cellStyle name="Normal 7 4 9 2 2 2" xfId="6535" xr:uid="{BA36B20E-5840-4A1D-B488-DFCC8F41A966}"/>
    <cellStyle name="Normal 7 4 9 2 2 2 2" xfId="28440" xr:uid="{D6EC271F-1033-42EC-BCC4-C111AA9739D7}"/>
    <cellStyle name="Normal 7 4 9 2 2 2 3" xfId="26052" xr:uid="{D6AEC97E-0F0C-4673-98BE-D6D52C7F62A4}"/>
    <cellStyle name="Normal 7 4 9 2 2 2 4" xfId="16106" xr:uid="{8BF22692-E9F8-494C-9A6B-4241FC5D6979}"/>
    <cellStyle name="Normal 7 4 9 2 2 3" xfId="8559" xr:uid="{059B61F9-92CF-4CE2-8726-6E51F0F784E1}"/>
    <cellStyle name="Normal 7 4 9 2 2 3 2" xfId="28947" xr:uid="{0A996F82-AA77-4746-9D04-6C2DA4C2F325}"/>
    <cellStyle name="Normal 7 4 9 2 2 3 3" xfId="18939" xr:uid="{F05DFFB1-DF31-43BE-A1DE-0DD45D4E96CB}"/>
    <cellStyle name="Normal 7 4 9 2 2 4" xfId="11392" xr:uid="{9F19B492-0FA2-48FF-A20C-B3E232687F08}"/>
    <cellStyle name="Normal 7 4 9 2 2 4 2" xfId="21772" xr:uid="{C34E92A8-B2C0-4916-ACDC-E064A3D90D7D}"/>
    <cellStyle name="Normal 7 4 9 2 2 5" xfId="24232" xr:uid="{409C5A68-292E-455E-8879-B09DBDC74F9A}"/>
    <cellStyle name="Normal 7 4 9 2 2 6" xfId="14071" xr:uid="{2C07340D-D89B-493A-AD4B-3B07D3EB92A4}"/>
    <cellStyle name="Normal 7 4 9 2 3" xfId="4225" xr:uid="{596C2C39-C518-4720-A6D0-F9BE8BDE57CA}"/>
    <cellStyle name="Normal 7 4 9 2 3 2" xfId="8997" xr:uid="{D3CFC366-2233-4F6C-B642-ED89E0F0C967}"/>
    <cellStyle name="Normal 7 4 9 2 3 2 2" xfId="29074" xr:uid="{FD2DA22B-237A-45D1-842A-050C7C47708B}"/>
    <cellStyle name="Normal 7 4 9 2 3 2 3" xfId="19377" xr:uid="{281CFFE6-2F57-4FCE-9539-7A33A062615C}"/>
    <cellStyle name="Normal 7 4 9 2 3 3" xfId="11830" xr:uid="{8EEFBD95-578D-419A-8ED8-F67E64F7B848}"/>
    <cellStyle name="Normal 7 4 9 2 3 3 2" xfId="22210" xr:uid="{81B9662E-3C24-4D48-AE45-898BC0B0A91D}"/>
    <cellStyle name="Normal 7 4 9 2 3 4" xfId="24768" xr:uid="{9204D11A-797E-4CDB-96F3-EFA40F92FDCE}"/>
    <cellStyle name="Normal 7 4 9 2 3 5" xfId="16544" xr:uid="{92792AC9-0339-4CFE-B08D-FC8D8DA12481}"/>
    <cellStyle name="Normal 7 4 9 2 4" xfId="5475" xr:uid="{F7D4DD52-F08A-491D-81DB-28C7127D001F}"/>
    <cellStyle name="Normal 7 4 9 2 4 2" xfId="27601" xr:uid="{1EC68115-1AF4-449C-A038-4F9044C92822}"/>
    <cellStyle name="Normal 7 4 9 2 4 3" xfId="27805" xr:uid="{F0339573-60E5-4002-918F-93569A80834E}"/>
    <cellStyle name="Normal 7 4 9 2 4 4" xfId="14772" xr:uid="{F5BBF738-CA06-4029-8192-1C40D3FEF50A}"/>
    <cellStyle name="Normal 7 4 9 2 5" xfId="7225" xr:uid="{AAC930F3-8E13-4B24-B773-D88136900BCE}"/>
    <cellStyle name="Normal 7 4 9 2 5 2" xfId="27799" xr:uid="{7161DC4A-CA9F-45BF-965B-4BAAF68A711F}"/>
    <cellStyle name="Normal 7 4 9 2 5 3" xfId="17605" xr:uid="{050BF83E-08D8-4B51-A14B-822887668489}"/>
    <cellStyle name="Normal 7 4 9 2 6" xfId="10058" xr:uid="{A1AB6BF3-ACFE-4CA6-8113-69FA37E93CDF}"/>
    <cellStyle name="Normal 7 4 9 2 6 2" xfId="20438" xr:uid="{6C7DEB65-E8D2-485F-988E-80A6D5DAE483}"/>
    <cellStyle name="Normal 7 4 9 2 7" xfId="23448" xr:uid="{ECB327FF-942C-49BB-B733-2341E1DAA505}"/>
    <cellStyle name="Normal 7 4 9 2 8" xfId="12799" xr:uid="{25890BCF-C627-49BF-A851-B35582533F92}"/>
    <cellStyle name="Normal 7 4 9 3" xfId="1459" xr:uid="{00000000-0005-0000-0000-00008A070000}"/>
    <cellStyle name="Normal 7 4 9 3 2" xfId="5476" xr:uid="{34FC27ED-9267-4FE6-804B-4B6B659DACF4}"/>
    <cellStyle name="Normal 7 4 9 3 2 2" xfId="25513" xr:uid="{ECBF6AE4-3B42-442A-B397-A47093BAA862}"/>
    <cellStyle name="Normal 7 4 9 3 2 3" xfId="28638" xr:uid="{FBE8799A-8110-4913-BBAD-AC016AF95620}"/>
    <cellStyle name="Normal 7 4 9 3 2 4" xfId="14773" xr:uid="{93071C95-B1DC-490F-994E-C804B09ED584}"/>
    <cellStyle name="Normal 7 4 9 3 3" xfId="7226" xr:uid="{CD11F4D1-4581-4F93-A457-798636273C9F}"/>
    <cellStyle name="Normal 7 4 9 3 3 2" xfId="27157" xr:uid="{3E22AF7B-8B3D-4F56-8ADD-62DB11A0E0EF}"/>
    <cellStyle name="Normal 7 4 9 3 3 3" xfId="25830" xr:uid="{951EB23D-D78B-46E0-8017-A74A3458DCA0}"/>
    <cellStyle name="Normal 7 4 9 3 3 4" xfId="17606" xr:uid="{50F913BF-F798-4DD0-AEBA-A8B491D17827}"/>
    <cellStyle name="Normal 7 4 9 3 4" xfId="10059" xr:uid="{AFDD6B66-0556-4939-B25D-3B996FBB9A2C}"/>
    <cellStyle name="Normal 7 4 9 3 4 2" xfId="26573" xr:uid="{4027B8DC-26EC-4C8C-A66F-E12FF5141C14}"/>
    <cellStyle name="Normal 7 4 9 3 4 3" xfId="29463" xr:uid="{CEAFC507-E9CD-4663-AF1E-05BEE35F8A93}"/>
    <cellStyle name="Normal 7 4 9 3 4 4" xfId="20439" xr:uid="{2EE181E1-A004-444C-9B6F-F734AC31831E}"/>
    <cellStyle name="Normal 7 4 9 3 5" xfId="23139" xr:uid="{2AF327B9-2D1D-40BF-9B1A-2480DE36D783}"/>
    <cellStyle name="Normal 7 4 9 3 6" xfId="27907" xr:uid="{2B94D36C-826D-4C6A-8ACC-DD1229001485}"/>
    <cellStyle name="Normal 7 4 9 3 7" xfId="13497" xr:uid="{AA8FEBD0-D55B-46DB-9349-45F5D78FB400}"/>
    <cellStyle name="Normal 7 4 9 4" xfId="2839" xr:uid="{00000000-0005-0000-0000-0000D5080000}"/>
    <cellStyle name="Normal 7 4 9 4 2" xfId="6055" xr:uid="{CA35AE32-8A49-4A1D-91F3-DB3B40F122BB}"/>
    <cellStyle name="Normal 7 4 9 4 2 2" xfId="27955" xr:uid="{F560F6A6-140A-400F-87EB-1F4947E73B88}"/>
    <cellStyle name="Normal 7 4 9 4 2 3" xfId="15509" xr:uid="{5CFD9CBC-FC1E-42AA-ABBE-8CCFCE4DE975}"/>
    <cellStyle name="Normal 7 4 9 4 3" xfId="7962" xr:uid="{44734FEC-A5EC-4868-8F46-984BBB606219}"/>
    <cellStyle name="Normal 7 4 9 4 3 2" xfId="18342" xr:uid="{600C4E21-9490-4C71-A5AF-A2F76E03C564}"/>
    <cellStyle name="Normal 7 4 9 4 4" xfId="10795" xr:uid="{3EB39DCA-A7D2-4A88-A314-E1390084789F}"/>
    <cellStyle name="Normal 7 4 9 4 4 2" xfId="21175" xr:uid="{C7E13083-4768-4A29-8D0F-7F432AD845A7}"/>
    <cellStyle name="Normal 7 4 9 4 5" xfId="25357" xr:uid="{0CB459D8-1683-498E-B309-B7437B03D01D}"/>
    <cellStyle name="Normal 7 4 9 4 6" xfId="13319" xr:uid="{0C7D5F92-015A-40C3-8658-AEFA983A7BB8}"/>
    <cellStyle name="Normal 7 4 9 5" xfId="2407" xr:uid="{00000000-0005-0000-0000-0000D1080000}"/>
    <cellStyle name="Normal 7 4 9 5 2" xfId="7534" xr:uid="{EA42B910-957F-406C-BBBC-C6DAF86D86FE}"/>
    <cellStyle name="Normal 7 4 9 5 2 2" xfId="27246" xr:uid="{9FBA0F6A-3E29-4A8F-B6CC-742C60529986}"/>
    <cellStyle name="Normal 7 4 9 5 2 3" xfId="17914" xr:uid="{78DC0D4E-C4F6-49C6-BEB9-F2A5C3EE8159}"/>
    <cellStyle name="Normal 7 4 9 5 3" xfId="10367" xr:uid="{86718D3C-0642-4DCF-BDE5-480BBF1B24B2}"/>
    <cellStyle name="Normal 7 4 9 5 3 2" xfId="20747" xr:uid="{7A76C505-1F7A-4AF0-992A-613760DD97E2}"/>
    <cellStyle name="Normal 7 4 9 5 4" xfId="24927" xr:uid="{A3747C55-5DBC-47EF-BFDD-BB8F9424984E}"/>
    <cellStyle name="Normal 7 4 9 5 5" xfId="15081" xr:uid="{2A282EA6-6DD9-4676-BA80-36F3388B61BC}"/>
    <cellStyle name="Normal 7 4 9 6" xfId="4075" xr:uid="{ECFEC964-18E2-4A55-9DDE-17A187421C86}"/>
    <cellStyle name="Normal 7 4 9 6 2" xfId="8855" xr:uid="{05369801-56D3-4D72-A3C4-13544C799199}"/>
    <cellStyle name="Normal 7 4 9 6 2 2" xfId="28997" xr:uid="{985A2476-8016-48C6-B19B-8E5A095831BA}"/>
    <cellStyle name="Normal 7 4 9 6 2 3" xfId="19235" xr:uid="{64AA5B8D-8160-4A3E-ADD4-0FA6DAA3D899}"/>
    <cellStyle name="Normal 7 4 9 6 3" xfId="11688" xr:uid="{5A407977-0356-48BB-B948-B9E2BF6E857D}"/>
    <cellStyle name="Normal 7 4 9 6 3 2" xfId="22068" xr:uid="{003FE15E-2013-4C8D-86ED-88B751E3DD2C}"/>
    <cellStyle name="Normal 7 4 9 6 4" xfId="28171" xr:uid="{1CCE1AE5-BE80-4AA7-85BF-C9A73A3EA59B}"/>
    <cellStyle name="Normal 7 4 9 6 5" xfId="16402" xr:uid="{1F7BD514-47B8-46FD-A352-A22BFCFA7682}"/>
    <cellStyle name="Normal 7 4 9 7" xfId="5474" xr:uid="{CCEF96D4-FC6A-423C-B1B0-072A0C3E5B8F}"/>
    <cellStyle name="Normal 7 4 9 7 2" xfId="28304" xr:uid="{D50CC486-3BAB-43DF-A9AF-FF380362D7CD}"/>
    <cellStyle name="Normal 7 4 9 7 3" xfId="14771" xr:uid="{2F958CE7-9EE8-42DA-8FA1-7E82351CCECD}"/>
    <cellStyle name="Normal 7 4 9 8" xfId="7224" xr:uid="{C11C0213-DE70-4B4C-910B-94E9A71F0D83}"/>
    <cellStyle name="Normal 7 4 9 8 2" xfId="17604" xr:uid="{EA06E039-073F-4D18-BECB-3A1FE3F10177}"/>
    <cellStyle name="Normal 7 4 9 9" xfId="10057" xr:uid="{BEF1D5CA-EBE5-46A7-A649-AEC3EEFC11C3}"/>
    <cellStyle name="Normal 7 4 9 9 2" xfId="20437"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6" xr:uid="{203ECEE9-28AC-4CA7-BFCE-356C379A39D2}"/>
    <cellStyle name="Normal 7 6 10 2 2 3" xfId="25005"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6" xr:uid="{BE653DD7-1A95-4D05-ACBC-B4D6D2120D32}"/>
    <cellStyle name="Normal 7 6 10 2 3 3 3" xfId="30290" xr:uid="{CB1BD4F2-F63B-4AC6-A611-52768EB82BEB}"/>
    <cellStyle name="Normal 7 6 10 2 3 3 3 2" xfId="31433" xr:uid="{39266993-B013-4166-A920-C26B0A484995}"/>
    <cellStyle name="Normal 7 6 10 2 3 3 4" xfId="31630" xr:uid="{E1F93840-EE29-493B-A5F9-44A29EBD528D}"/>
    <cellStyle name="Normal 7 6 10 2 4" xfId="25603" xr:uid="{1F88F4F4-8E7E-4A10-9831-AB18C3F05F2C}"/>
    <cellStyle name="Normal 7 6 10 3" xfId="1466" xr:uid="{00000000-0005-0000-0000-000092070000}"/>
    <cellStyle name="Normal 7 6 10 4" xfId="2997" xr:uid="{00000000-0005-0000-0000-0000DB080000}"/>
    <cellStyle name="Normal 7 6 10 4 2" xfId="31282" xr:uid="{69027C77-DB7A-41A6-AD44-B417C9A1F73E}"/>
    <cellStyle name="Normal 7 6 10 5" xfId="2150" xr:uid="{00000000-0005-0000-0000-000024030000}"/>
    <cellStyle name="Normal 7 6 10 5 2" xfId="4680" xr:uid="{64225ED7-B81F-4829-937E-4C8F86992647}"/>
    <cellStyle name="Normal 7 6 10 5 3" xfId="30231" xr:uid="{E8A66BD3-D076-4AC4-9CB9-C69A4F84E392}"/>
    <cellStyle name="Normal 7 6 10 5 3 2" xfId="31375" xr:uid="{D1DAB6D5-9CCE-40FC-902D-9DEE317FF735}"/>
    <cellStyle name="Normal 7 6 10 5 4" xfId="31571" xr:uid="{11601000-5713-4821-958F-68BE4ED60597}"/>
    <cellStyle name="Normal 7 6 10 6" xfId="4078" xr:uid="{5A04D94C-6FA8-4354-90B5-CFB60835C8E6}"/>
    <cellStyle name="Normal 7 6 10 6 2" xfId="4823" xr:uid="{0FEEC669-8F27-4B5E-8A98-CFDB8125CE32}"/>
    <cellStyle name="Normal 7 6 10 6 3" xfId="30345" xr:uid="{F9587E97-63EE-407D-AB4F-67E8F50E4485}"/>
    <cellStyle name="Normal 7 6 10 6 3 2" xfId="31487" xr:uid="{1B8E676E-0AA8-4F0A-8F3B-F346F6626895}"/>
    <cellStyle name="Normal 7 6 10 6 4" xfId="31685" xr:uid="{8B0FF327-4B58-4E9D-B7E2-13B7E118E2F7}"/>
    <cellStyle name="Normal 7 6 10 7" xfId="30164" xr:uid="{12C3815A-038F-484F-AD47-98D3CF0EAE5F}"/>
    <cellStyle name="Normal 7 6 10 7 2" xfId="30534" xr:uid="{0238211A-81EA-4FE4-8F6A-61EEA3D894FA}"/>
    <cellStyle name="Normal 7 6 11" xfId="1467" xr:uid="{00000000-0005-0000-0000-000093070000}"/>
    <cellStyle name="Normal 7 6 11 10" xfId="12642" xr:uid="{4994F450-78F0-4D7A-AAC7-62621D59190D}"/>
    <cellStyle name="Normal 7 6 11 2" xfId="2423" xr:uid="{00000000-0005-0000-0000-0000DD080000}"/>
    <cellStyle name="Normal 7 6 11 2 2" xfId="2998" xr:uid="{00000000-0005-0000-0000-0000DE080000}"/>
    <cellStyle name="Normal 7 6 11 2 2 2" xfId="6147" xr:uid="{3AC7CF31-3B91-4166-A372-BC7763FFCF1D}"/>
    <cellStyle name="Normal 7 6 11 2 2 2 2" xfId="28148" xr:uid="{03FA1087-3B6E-4E72-8978-31D40D60E86C}"/>
    <cellStyle name="Normal 7 6 11 2 2 2 3" xfId="15625" xr:uid="{20161C1B-6017-4CDA-A29A-0102EDBEA5C3}"/>
    <cellStyle name="Normal 7 6 11 2 2 3" xfId="8078" xr:uid="{5E8D8961-5478-4CBE-BBDE-7EFC17FF8191}"/>
    <cellStyle name="Normal 7 6 11 2 2 3 2" xfId="18458" xr:uid="{BBB956AF-DFF1-4A67-B026-B9E16F6B9CC2}"/>
    <cellStyle name="Normal 7 6 11 2 2 4" xfId="10911" xr:uid="{3D74FEE2-D5B9-47DE-B190-ADE5D9E806EA}"/>
    <cellStyle name="Normal 7 6 11 2 2 4 2" xfId="21291" xr:uid="{7553158E-4646-4A2E-8950-DD4335E18336}"/>
    <cellStyle name="Normal 7 6 11 2 2 5" xfId="24371" xr:uid="{1CBCCA99-94AC-4230-979D-F81491E7E872}"/>
    <cellStyle name="Normal 7 6 11 2 2 6" xfId="13498" xr:uid="{92BCA6AD-5261-4290-88CB-25848BB8B0C3}"/>
    <cellStyle name="Normal 7 6 11 2 3" xfId="5723" xr:uid="{0C1D1DA6-3D1F-4E81-8A71-AC06F1C7C3AE}"/>
    <cellStyle name="Normal 7 6 11 2 3 2" xfId="26860" xr:uid="{86813863-7573-450B-8DAE-522DAD0AA597}"/>
    <cellStyle name="Normal 7 6 11 2 3 3" xfId="28087" xr:uid="{D75F17B0-65BB-480E-A52F-70B24F227861}"/>
    <cellStyle name="Normal 7 6 11 2 3 4" xfId="15097" xr:uid="{6A8E30D2-0E52-446B-B141-6C3E947D31E1}"/>
    <cellStyle name="Normal 7 6 11 2 4" xfId="7550" xr:uid="{19757AE8-A20E-4D43-B592-50A4FA82CE74}"/>
    <cellStyle name="Normal 7 6 11 2 4 2" xfId="27921" xr:uid="{BBE86201-DC1F-4FF6-9EBC-D8E968F51AF4}"/>
    <cellStyle name="Normal 7 6 11 2 4 3" xfId="17930" xr:uid="{DFA0D98A-67C2-4EEA-8877-4E00D8A21C99}"/>
    <cellStyle name="Normal 7 6 11 2 5" xfId="10383" xr:uid="{0BF49B14-911C-4DCA-B35A-7A442AC926C8}"/>
    <cellStyle name="Normal 7 6 11 2 5 2" xfId="20763" xr:uid="{5EBBEF21-D2B7-458D-A837-3D936316FF8C}"/>
    <cellStyle name="Normal 7 6 11 2 6" xfId="23440" xr:uid="{A3FF67C1-A1FC-4029-9CBD-98AE9B8E0075}"/>
    <cellStyle name="Normal 7 6 11 2 7" xfId="12800" xr:uid="{707CB870-238C-4E67-9DCB-86E13B5BF97A}"/>
    <cellStyle name="Normal 7 6 11 3" xfId="2840" xr:uid="{00000000-0005-0000-0000-0000DF080000}"/>
    <cellStyle name="Normal 7 6 11 3 2" xfId="6056" xr:uid="{0E66994F-AB92-4AE2-96D3-9E1476833E76}"/>
    <cellStyle name="Normal 7 6 11 3 2 2" xfId="28229" xr:uid="{90FBAF69-CCF2-42A5-BF1C-3A6F5F067F8F}"/>
    <cellStyle name="Normal 7 6 11 3 2 3" xfId="15510" xr:uid="{B5BE4AC8-6972-486A-9ECA-9CE45E91FADA}"/>
    <cellStyle name="Normal 7 6 11 3 3" xfId="7963" xr:uid="{A6137628-7F20-44C7-A345-B77B06069AB7}"/>
    <cellStyle name="Normal 7 6 11 3 3 2" xfId="18343" xr:uid="{5DD65BE9-E751-4A83-8338-FC6103F31FD9}"/>
    <cellStyle name="Normal 7 6 11 3 4" xfId="10796" xr:uid="{C820DEBB-9274-4C0C-93FC-B21E42B69993}"/>
    <cellStyle name="Normal 7 6 11 3 4 2" xfId="21176" xr:uid="{9DC86F1B-0AD8-41F1-9FEB-2C201D73B9DF}"/>
    <cellStyle name="Normal 7 6 11 3 5" xfId="24607" xr:uid="{001A71B5-1DBB-40D1-875D-925F704F1CD1}"/>
    <cellStyle name="Normal 7 6 11 3 6" xfId="13320" xr:uid="{96A8BCE1-FD6F-4D3C-B983-1D7D1555A729}"/>
    <cellStyle name="Normal 7 6 11 4" xfId="2408" xr:uid="{00000000-0005-0000-0000-0000DC080000}"/>
    <cellStyle name="Normal 7 6 11 4 2" xfId="7535" xr:uid="{AD2413B8-EBE9-49A2-BF62-6FA8BA92C6BA}"/>
    <cellStyle name="Normal 7 6 11 4 2 2" xfId="28149" xr:uid="{763A2114-8416-4167-99CE-F128ECACC10F}"/>
    <cellStyle name="Normal 7 6 11 4 2 3" xfId="17915" xr:uid="{7C3F0325-3EF4-4C37-B104-D0635FEB5EBF}"/>
    <cellStyle name="Normal 7 6 11 4 3" xfId="10368" xr:uid="{9023DCF8-60CC-48E8-99B6-35D3BD4D656C}"/>
    <cellStyle name="Normal 7 6 11 4 3 2" xfId="20748" xr:uid="{1BB90C20-7D78-4E49-9A7F-692C99895E0F}"/>
    <cellStyle name="Normal 7 6 11 4 4" xfId="23052" xr:uid="{1FB59AC9-B6FC-455D-9F5B-3D4148D5424E}"/>
    <cellStyle name="Normal 7 6 11 4 5" xfId="15082" xr:uid="{49648981-1940-424A-AF31-125BD8D9AD04}"/>
    <cellStyle name="Normal 7 6 11 5" xfId="4079" xr:uid="{29A54018-86C1-4A02-A68F-6FE599A9096C}"/>
    <cellStyle name="Normal 7 6 11 5 2" xfId="8857" xr:uid="{65C6C44F-2DCC-4DF3-8E09-472C2819728F}"/>
    <cellStyle name="Normal 7 6 11 5 2 2" xfId="19237" xr:uid="{375611D9-874F-4022-B426-FEDC446BD18B}"/>
    <cellStyle name="Normal 7 6 11 5 3" xfId="11690" xr:uid="{EE0497FB-2F90-477E-9FD1-5F91B9FE8910}"/>
    <cellStyle name="Normal 7 6 11 5 3 2" xfId="22070" xr:uid="{8FE4A299-C19E-40AF-839F-006BFA2FC9C8}"/>
    <cellStyle name="Normal 7 6 11 5 4" xfId="28365" xr:uid="{4AF83121-8555-436F-B8E0-9382F2D155A1}"/>
    <cellStyle name="Normal 7 6 11 5 5" xfId="16404" xr:uid="{362022DB-A9EF-45F7-9B15-4DD83BF95245}"/>
    <cellStyle name="Normal 7 6 11 6" xfId="5477" xr:uid="{5D97CF1F-2749-4B34-998A-6C1D9A483679}"/>
    <cellStyle name="Normal 7 6 11 6 2" xfId="14774" xr:uid="{ADCFD7A9-F5D7-4A62-ADD7-ECA794330AA8}"/>
    <cellStyle name="Normal 7 6 11 7" xfId="7227" xr:uid="{B44B0FFA-7DF7-42E6-BF6C-909BD4DBFEF0}"/>
    <cellStyle name="Normal 7 6 11 7 2" xfId="17607" xr:uid="{FAFFFF1C-D94B-4D7D-BAC2-5D4812C6F508}"/>
    <cellStyle name="Normal 7 6 11 8" xfId="10060" xr:uid="{19AC1174-BF6A-442B-ACEE-30994F3F1F93}"/>
    <cellStyle name="Normal 7 6 11 8 2" xfId="20440" xr:uid="{244D7068-1150-4E32-9D14-FCEF0CE33CC3}"/>
    <cellStyle name="Normal 7 6 11 9" xfId="24343"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8" xr:uid="{827BC4BE-2AD5-432F-B7C7-325F08217BCC}"/>
    <cellStyle name="Normal 7 6 12 2 2 2 2" xfId="26109" xr:uid="{9418F1EA-2734-413D-8500-BB6C4AB45D6E}"/>
    <cellStyle name="Normal 7 6 12 2 2 2 3" xfId="17608" xr:uid="{A2391066-30A0-43F6-88D2-5FA6F36424A2}"/>
    <cellStyle name="Normal 7 6 12 2 2 3" xfId="10061" xr:uid="{595E208F-F756-4A10-8055-19FC6787F55B}"/>
    <cellStyle name="Normal 7 6 12 2 2 3 2" xfId="20441" xr:uid="{63C8C390-FE77-4EEF-B461-6CAF46B2A5A7}"/>
    <cellStyle name="Normal 7 6 12 2 2 4" xfId="24992" xr:uid="{6AF005A0-6095-4522-898B-BB64A806890B}"/>
    <cellStyle name="Normal 7 6 12 2 2 5" xfId="14775" xr:uid="{CA0D64A7-87C4-40FB-8E31-79D53531E706}"/>
    <cellStyle name="Normal 7 6 12 2 3" xfId="26126" xr:uid="{DE1761FF-B39A-4DEF-BB17-1AF5EDCE2CAB}"/>
    <cellStyle name="Normal 7 6 12 3" xfId="1471" xr:uid="{00000000-0005-0000-0000-000097070000}"/>
    <cellStyle name="Normal 7 6 12 3 2" xfId="4657" xr:uid="{97AB34FA-8022-4EDD-B4EE-6D0A8751C733}"/>
    <cellStyle name="Normal 7 6 12 3 2 2" xfId="4780" xr:uid="{1283EBFF-7AA6-4AF6-9F77-7BA3E62CC93D}"/>
    <cellStyle name="Normal 7 6 12 3 2 3" xfId="30350" xr:uid="{32EA88A3-08AC-49A9-88D9-78D4B3CF965A}"/>
    <cellStyle name="Normal 7 6 12 3 2 3 2" xfId="31490" xr:uid="{4E36D0A4-F1F3-4DA5-BD91-14C17BE12718}"/>
    <cellStyle name="Normal 7 6 12 3 2 4" xfId="31690" xr:uid="{4EB2BB40-362C-4EB4-A380-9BF8050F35EC}"/>
    <cellStyle name="Normal 7 6 12 3 3" xfId="22885" xr:uid="{EEFDE06D-FAD0-4B2C-B4EC-7A08AE158797}"/>
    <cellStyle name="Normal 7 6 12 4" xfId="2031" xr:uid="{00000000-0005-0000-0000-000098070000}"/>
    <cellStyle name="Normal 7 6 12 4 2" xfId="23740" xr:uid="{79817153-0D54-48A8-826F-2B970D536EE6}"/>
    <cellStyle name="Normal 7 6 12 4 2 2" xfId="26430" xr:uid="{C49203E7-1566-434F-BAE6-BF94EB7F9C20}"/>
    <cellStyle name="Normal 7 6 12 4 3" xfId="25191" xr:uid="{F061C7BC-0996-4741-82A0-31A69AC23C4A}"/>
    <cellStyle name="Normal 7 6 12 4 3 2" xfId="26654" xr:uid="{F87E6003-60F4-45AF-8490-D1CC2D385632}"/>
    <cellStyle name="Normal 7 6 12 4 4" xfId="26353" xr:uid="{FB10D5FA-D50A-43CE-A72A-FAB2CDEE87C7}"/>
    <cellStyle name="Normal 7 6 12 5" xfId="2153" xr:uid="{00000000-0005-0000-0000-000027030000}"/>
    <cellStyle name="Normal 7 6 12 5 2" xfId="4789" xr:uid="{41EDDE25-589E-426C-B333-2F90E7438841}"/>
    <cellStyle name="Normal 7 6 12 5 2 2" xfId="28350" xr:uid="{3EB7436E-C897-4D37-A74A-339AD61DBDE8}"/>
    <cellStyle name="Normal 7 6 12 5 3" xfId="30234" xr:uid="{83457AE9-53E7-4626-824E-8BAF1E027614}"/>
    <cellStyle name="Normal 7 6 12 5 3 2" xfId="30407" xr:uid="{BBED2A49-C521-4234-9A68-3423CCBF2CC3}"/>
    <cellStyle name="Normal 7 6 12 5 4" xfId="31574" xr:uid="{F51BCC98-4641-44BA-970F-92381F3BC744}"/>
    <cellStyle name="Normal 7 6 12 6" xfId="4106" xr:uid="{30A2C7AC-688D-49BA-80A4-9263C9BFA06B}"/>
    <cellStyle name="Normal 7 6 12 6 2" xfId="4759" xr:uid="{A9321574-1AD7-4B70-B5D3-A6DF307B9A1E}"/>
    <cellStyle name="Normal 7 6 12 6 3" xfId="30348" xr:uid="{92066A0A-D760-4CC8-B1AD-E90895EDD322}"/>
    <cellStyle name="Normal 7 6 12 6 3 2" xfId="30469" xr:uid="{F372F407-C5C1-421C-B0DA-539207397CF2}"/>
    <cellStyle name="Normal 7 6 12 6 4" xfId="31688" xr:uid="{AF9DAF71-AEF0-46C2-AF8D-5CD1CE61D7A8}"/>
    <cellStyle name="Normal 7 6 12 7" xfId="25332" xr:uid="{F7D8B81A-047F-48C6-A186-A40F67FBBC1A}"/>
    <cellStyle name="Normal 7 6 12 7 2" xfId="26409" xr:uid="{92E5298E-5151-4BC5-8530-0F8A55FB4F6C}"/>
    <cellStyle name="Normal 7 6 12 7 3" xfId="31157" xr:uid="{2374E897-A2DD-4365-809D-E07045FA949F}"/>
    <cellStyle name="Normal 7 6 13" xfId="1472" xr:uid="{00000000-0005-0000-0000-000099070000}"/>
    <cellStyle name="Normal 7 6 13 2" xfId="4598" xr:uid="{3B4DDB37-5983-43FF-ACEF-860659222593}"/>
    <cellStyle name="Normal 7 6 13 2 2" xfId="9370" xr:uid="{CDEC0402-8630-454A-8E5A-5AC7B33D7A9D}"/>
    <cellStyle name="Normal 7 6 13 2 2 2" xfId="29340" xr:uid="{1398F320-3620-46AB-8D56-93072B29C3C1}"/>
    <cellStyle name="Normal 7 6 13 2 2 3" xfId="19750" xr:uid="{C0A6EE25-B01C-4B52-BECC-E276B0C87655}"/>
    <cellStyle name="Normal 7 6 13 2 3" xfId="12203" xr:uid="{43D41024-C8FE-4C65-B95F-208F8619F646}"/>
    <cellStyle name="Normal 7 6 13 2 3 2" xfId="22583" xr:uid="{3DF9474A-F397-4E1D-8623-AA6FF160C46C}"/>
    <cellStyle name="Normal 7 6 13 2 4" xfId="25322" xr:uid="{98ECA508-CF63-41EA-B13E-B59CBA420D04}"/>
    <cellStyle name="Normal 7 6 13 2 5" xfId="16917" xr:uid="{0CB1D580-E7FB-4A27-9476-70C921428E95}"/>
    <cellStyle name="Normal 7 6 13 3" xfId="5478" xr:uid="{CE46A238-16DD-4E36-BA20-268E23F60FCA}"/>
    <cellStyle name="Normal 7 6 13 3 2" xfId="23512" xr:uid="{1BC609B7-6C52-437C-A2E9-194250405883}"/>
    <cellStyle name="Normal 7 6 13 3 3" xfId="27938" xr:uid="{F9065EAC-74DE-4D0F-8B98-36D70B44BF47}"/>
    <cellStyle name="Normal 7 6 13 3 4" xfId="14776" xr:uid="{73B0D313-E46F-4BB7-9250-4D30D966D483}"/>
    <cellStyle name="Normal 7 6 13 4" xfId="7229" xr:uid="{A57384AF-2504-4427-ACE1-93DE4EDA52C9}"/>
    <cellStyle name="Normal 7 6 13 4 2" xfId="24384" xr:uid="{B1C46D47-275D-425D-ADBB-E99F9000C558}"/>
    <cellStyle name="Normal 7 6 13 4 3" xfId="28696" xr:uid="{A229D5F5-BE03-4E55-8618-2F91B811C9DB}"/>
    <cellStyle name="Normal 7 6 13 4 4" xfId="17609" xr:uid="{EEBC38E0-0F65-4135-BD17-F4E424EC63C7}"/>
    <cellStyle name="Normal 7 6 13 5" xfId="10062" xr:uid="{AAACA06A-32C1-487F-8989-1B393794C0E5}"/>
    <cellStyle name="Normal 7 6 13 5 2" xfId="29464" xr:uid="{18463E07-0ECC-4E05-84C7-B841D4A96E41}"/>
    <cellStyle name="Normal 7 6 13 5 3" xfId="20442" xr:uid="{C83BDC38-E3E2-47CA-BF4C-1C4B25CD76BF}"/>
    <cellStyle name="Normal 7 6 13 6" xfId="25177" xr:uid="{23CC18F1-B5FD-43D3-ACE6-4D68C924481A}"/>
    <cellStyle name="Normal 7 6 13 7" xfId="14072"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4" xr:uid="{54A32A04-56ED-4AB1-B7BA-D2EE0846373E}"/>
    <cellStyle name="Normal 7 6 14 3 2 2" xfId="27603" xr:uid="{5CE32205-96EA-49E5-8C23-87FB17C255E3}"/>
    <cellStyle name="Normal 7 6 14 3 3" xfId="28621" xr:uid="{50B7BDC0-20CD-4F0E-861C-3C44806BB4F1}"/>
    <cellStyle name="Normal 7 6 14 3 4" xfId="30291" xr:uid="{FAC2BF2A-86D0-46D4-9C19-960A9118AE4A}"/>
    <cellStyle name="Normal 7 6 14 3 4 2" xfId="31434" xr:uid="{1A077638-1BB3-4622-90A7-D76601927321}"/>
    <cellStyle name="Normal 7 6 14 3 5" xfId="31631" xr:uid="{F015D07E-7A10-4562-9261-1F62D0680FB5}"/>
    <cellStyle name="Normal 7 6 14 4" xfId="28271" xr:uid="{76CFB33E-5912-4B74-BBBF-6DD865E37708}"/>
    <cellStyle name="Normal 7 6 15" xfId="2440" xr:uid="{00000000-0005-0000-0000-0000E4080000}"/>
    <cellStyle name="Normal 7 6 15 2" xfId="5735" xr:uid="{495C43A3-3574-42FB-866D-BB7B70A3AE84}"/>
    <cellStyle name="Normal 7 6 15 2 2" xfId="28256" xr:uid="{A7F5FD02-FE5F-4F52-9BDE-3CDFDEDF93F6}"/>
    <cellStyle name="Normal 7 6 15 2 3" xfId="15112" xr:uid="{A605DAC2-51E2-4793-85BE-FDF33844A779}"/>
    <cellStyle name="Normal 7 6 15 3" xfId="7565" xr:uid="{B1FBA154-3591-4765-849C-DC8A096E34E7}"/>
    <cellStyle name="Normal 7 6 15 3 2" xfId="17945" xr:uid="{95A63BD3-3AA5-4531-9C1F-2173606782E4}"/>
    <cellStyle name="Normal 7 6 15 4" xfId="10398" xr:uid="{F98C58F5-E2A2-46E9-A62C-89E1E7F78CB6}"/>
    <cellStyle name="Normal 7 6 15 4 2" xfId="20778" xr:uid="{6FF81C5F-5DE3-4A3F-B5BA-3A215ECF90ED}"/>
    <cellStyle name="Normal 7 6 15 5" xfId="23162" xr:uid="{10624513-C597-4EC4-8C9B-6ABB485F5B22}"/>
    <cellStyle name="Normal 7 6 15 6" xfId="12827" xr:uid="{D57B35CA-7752-4FA8-BF85-3846C00B7CF1}"/>
    <cellStyle name="Normal 7 6 16" xfId="2170" xr:uid="{00000000-0005-0000-0000-0000D7080000}"/>
    <cellStyle name="Normal 7 6 16 2" xfId="7297" xr:uid="{B69C3657-7ADD-440C-989D-222D5F260A6C}"/>
    <cellStyle name="Normal 7 6 16 2 2" xfId="28355" xr:uid="{D6C497BB-3960-49BA-854A-2D36942534BD}"/>
    <cellStyle name="Normal 7 6 16 2 3" xfId="17677" xr:uid="{3F943B67-BF68-46FE-8EDA-A84648BC5EE8}"/>
    <cellStyle name="Normal 7 6 16 3" xfId="10130" xr:uid="{255D5F4D-71A3-4CA9-A87C-1319BF01B770}"/>
    <cellStyle name="Normal 7 6 16 3 2" xfId="20510" xr:uid="{093DA020-9795-4CA2-889A-A189C62135C3}"/>
    <cellStyle name="Normal 7 6 16 4" xfId="24529" xr:uid="{EB3C2B4A-5266-490D-9B9B-69216121C96F}"/>
    <cellStyle name="Normal 7 6 16 5" xfId="14844" xr:uid="{889E0779-BA30-46AE-A624-D2769B733098}"/>
    <cellStyle name="Normal 7 6 17" xfId="2149" xr:uid="{00000000-0005-0000-0000-000023030000}"/>
    <cellStyle name="Normal 7 6 17 2" xfId="4751" xr:uid="{96FA94DC-ED9F-4AD7-A7E8-D4EAB8FFA409}"/>
    <cellStyle name="Normal 7 6 17 2 2" xfId="27348" xr:uid="{AA61CBCD-A41A-4F57-8D53-D196359313E1}"/>
    <cellStyle name="Normal 7 6 17 3" xfId="27001" xr:uid="{CF3F67CA-7171-40A7-8B27-2E3B488C6464}"/>
    <cellStyle name="Normal 7 6 17 4" xfId="30230" xr:uid="{22805842-D57A-4294-947D-0526512732D1}"/>
    <cellStyle name="Normal 7 6 17 4 2" xfId="31374" xr:uid="{3A52D4CE-12B1-451F-B61D-7FA7D4D520E5}"/>
    <cellStyle name="Normal 7 6 17 5" xfId="31570" xr:uid="{F2A4B6CE-C68B-42CC-9C27-3F458A1293BD}"/>
    <cellStyle name="Normal 7 6 18" xfId="4077" xr:uid="{0FEC4EED-31A4-4E9D-A539-4F81C2FE41D8}"/>
    <cellStyle name="Normal 7 6 18 2" xfId="4692" xr:uid="{BF19DB26-08D9-499A-A4F6-1D49D2A37102}"/>
    <cellStyle name="Normal 7 6 18 3" xfId="30344" xr:uid="{097B12CA-5FBD-4FCE-AC04-16616058D705}"/>
    <cellStyle name="Normal 7 6 18 3 2" xfId="31486" xr:uid="{FF36C13B-12D4-45EE-9BDA-D2A65682F0F4}"/>
    <cellStyle name="Normal 7 6 18 4" xfId="31684" xr:uid="{84FA38DB-E8D3-4A3F-894E-B6DF80BE9978}"/>
    <cellStyle name="Normal 7 6 19" xfId="24157" xr:uid="{0B50E127-6DDF-46B3-9CFD-D81FF9105BDA}"/>
    <cellStyle name="Normal 7 6 2" xfId="1475" xr:uid="{00000000-0005-0000-0000-00009C070000}"/>
    <cellStyle name="Normal 7 6 2 10" xfId="28661" xr:uid="{0B934B43-1FFE-4900-9038-D4630AE52971}"/>
    <cellStyle name="Normal 7 6 2 11" xfId="12425" xr:uid="{2CBCC447-7587-426D-ACC9-4DB969F5CB85}"/>
    <cellStyle name="Normal 7 6 2 2" xfId="1476" xr:uid="{00000000-0005-0000-0000-00009D070000}"/>
    <cellStyle name="Normal 7 6 2 2 2" xfId="1477" xr:uid="{00000000-0005-0000-0000-00009E070000}"/>
    <cellStyle name="Normal 7 6 2 2 2 10" xfId="29981" xr:uid="{04EAF5DC-CECD-4DF5-8341-46D11520E3B2}"/>
    <cellStyle name="Normal 7 6 2 2 2 2" xfId="1478" xr:uid="{00000000-0005-0000-0000-00009F070000}"/>
    <cellStyle name="Normal 7 6 2 2 2 2 2" xfId="3482" xr:uid="{00000000-0005-0000-0000-0000E9080000}"/>
    <cellStyle name="Normal 7 6 2 2 2 2 2 2" xfId="6537" xr:uid="{3C43956B-92BD-42AF-94BE-7873034E45CC}"/>
    <cellStyle name="Normal 7 6 2 2 2 2 2 2 2" xfId="27970" xr:uid="{2C749FF5-9938-4C6E-8B13-46B6B9A118DE}"/>
    <cellStyle name="Normal 7 6 2 2 2 2 2 2 3" xfId="16108" xr:uid="{2E6F8660-BB0A-44BB-8411-930BB6C75FE5}"/>
    <cellStyle name="Normal 7 6 2 2 2 2 2 3" xfId="8561" xr:uid="{2D4F33BD-E1F5-48A7-B377-7ECD0C2B92E7}"/>
    <cellStyle name="Normal 7 6 2 2 2 2 2 3 2" xfId="18941" xr:uid="{F5908889-B071-4103-B187-EB026C3E9830}"/>
    <cellStyle name="Normal 7 6 2 2 2 2 2 4" xfId="11394" xr:uid="{198D3C54-6DB1-4A1B-9407-0DF7C2AEC7A3}"/>
    <cellStyle name="Normal 7 6 2 2 2 2 2 4 2" xfId="21774" xr:uid="{633C6899-E9CE-4394-8B2D-E18E351F1D3E}"/>
    <cellStyle name="Normal 7 6 2 2 2 2 2 5" xfId="23960" xr:uid="{4E1EA9D4-EA7B-4C15-8C17-E4CCEA800507}"/>
    <cellStyle name="Normal 7 6 2 2 2 2 2 6" xfId="14074" xr:uid="{917D2B9E-EF24-48CE-8383-273F4C0A52F4}"/>
    <cellStyle name="Normal 7 6 2 2 2 2 3" xfId="4376" xr:uid="{D4997153-9B6F-4C01-BE23-261C435D3A09}"/>
    <cellStyle name="Normal 7 6 2 2 2 2 3 2" xfId="9148" xr:uid="{73921F97-1065-4407-9809-495CBAD68613}"/>
    <cellStyle name="Normal 7 6 2 2 2 2 3 2 2" xfId="29191" xr:uid="{91EB5C62-EBF0-4364-A59B-31E9A108C41D}"/>
    <cellStyle name="Normal 7 6 2 2 2 2 3 2 3" xfId="19528" xr:uid="{82AB5975-74DF-48AA-A235-1243C30AF6E3}"/>
    <cellStyle name="Normal 7 6 2 2 2 2 3 3" xfId="11981" xr:uid="{0973E22F-3FBD-4A8F-A200-C78C9B6F33BB}"/>
    <cellStyle name="Normal 7 6 2 2 2 2 3 3 2" xfId="22361" xr:uid="{AFD10173-F0B6-48A8-B1EE-63990D38F079}"/>
    <cellStyle name="Normal 7 6 2 2 2 2 3 4" xfId="24426" xr:uid="{E6D7019A-E718-45E4-AFE1-762534489854}"/>
    <cellStyle name="Normal 7 6 2 2 2 2 3 5" xfId="16695" xr:uid="{F733C953-EF2A-4647-8D0D-E83858C2CA8F}"/>
    <cellStyle name="Normal 7 6 2 2 2 2 4" xfId="5479" xr:uid="{8DE60161-2BB3-4693-B577-A20D4692DEE6}"/>
    <cellStyle name="Normal 7 6 2 2 2 2 4 2" xfId="27357" xr:uid="{ADA7C34E-C8D7-4230-BA87-C3C3B92F3FB3}"/>
    <cellStyle name="Normal 7 6 2 2 2 2 4 3" xfId="14777" xr:uid="{2DA40E8B-A8D0-4E42-830B-4975E2564D1D}"/>
    <cellStyle name="Normal 7 6 2 2 2 2 5" xfId="7230" xr:uid="{AD3D54A5-6FF3-41E4-9694-D1AF111A41E0}"/>
    <cellStyle name="Normal 7 6 2 2 2 2 5 2" xfId="17610" xr:uid="{5CED58A6-1C51-42F3-A14D-7733BB90C807}"/>
    <cellStyle name="Normal 7 6 2 2 2 2 6" xfId="10063" xr:uid="{30F6F61F-22B1-464B-B9AA-148D29C8E096}"/>
    <cellStyle name="Normal 7 6 2 2 2 2 6 2" xfId="20443" xr:uid="{B11F13BF-C2A2-4741-BD41-3B0CA0F60C47}"/>
    <cellStyle name="Normal 7 6 2 2 2 2 7" xfId="25238" xr:uid="{297D51F8-69E1-48CA-A6D4-16811EF48A4E}"/>
    <cellStyle name="Normal 7 6 2 2 2 2 8" xfId="13321" xr:uid="{7D0E37C6-3D86-4C1F-9001-C790F89B8C34}"/>
    <cellStyle name="Normal 7 6 2 2 2 3" xfId="3483" xr:uid="{00000000-0005-0000-0000-0000EA080000}"/>
    <cellStyle name="Normal 7 6 2 2 2 3 2" xfId="4599" xr:uid="{F7E77E51-AF70-477D-915D-5CFCE89872C9}"/>
    <cellStyle name="Normal 7 6 2 2 2 3 2 2" xfId="9371" xr:uid="{6B21FC2E-9F3C-4C23-A412-2B431DD3ECBF}"/>
    <cellStyle name="Normal 7 6 2 2 2 3 2 2 2" xfId="29341" xr:uid="{062C8278-7C0B-4592-AAF6-FAF7FD1824CF}"/>
    <cellStyle name="Normal 7 6 2 2 2 3 2 2 3" xfId="19751" xr:uid="{540803B5-EB63-4312-ABB0-07CDC1D1382B}"/>
    <cellStyle name="Normal 7 6 2 2 2 3 2 3" xfId="12204" xr:uid="{E1162E05-973F-43E3-A05B-36A698B81043}"/>
    <cellStyle name="Normal 7 6 2 2 2 3 2 3 2" xfId="22584" xr:uid="{DB5AFD22-FB56-4383-9283-BD1C5CCDAD02}"/>
    <cellStyle name="Normal 7 6 2 2 2 3 2 4" xfId="25644" xr:uid="{CD6A38B1-3877-49CE-9454-AA7495112144}"/>
    <cellStyle name="Normal 7 6 2 2 2 3 2 5" xfId="16918" xr:uid="{FB7A93D7-025A-431A-A577-50FB9725D6E0}"/>
    <cellStyle name="Normal 7 6 2 2 2 3 3" xfId="6538" xr:uid="{0E10CFB7-73A1-4A1D-A4DC-825547754653}"/>
    <cellStyle name="Normal 7 6 2 2 2 3 3 2" xfId="27718" xr:uid="{2E469244-C77B-4BD3-960A-CFAD5B5A5197}"/>
    <cellStyle name="Normal 7 6 2 2 2 3 3 3" xfId="16109" xr:uid="{20249134-12C7-42F4-AA3F-D689BFD52AC9}"/>
    <cellStyle name="Normal 7 6 2 2 2 3 4" xfId="8562" xr:uid="{19B320F8-C9DF-4C65-847F-6BD39620D6EA}"/>
    <cellStyle name="Normal 7 6 2 2 2 3 4 2" xfId="18942" xr:uid="{5CD72663-E027-4421-9CC7-289E793CFD77}"/>
    <cellStyle name="Normal 7 6 2 2 2 3 4 3" xfId="29855" xr:uid="{F5A0251C-89B3-4ED2-B453-D31D90B62909}"/>
    <cellStyle name="Normal 7 6 2 2 2 3 5" xfId="11395" xr:uid="{FAC59828-E1EB-4737-81CE-DE16F306EB80}"/>
    <cellStyle name="Normal 7 6 2 2 2 3 5 2" xfId="21775" xr:uid="{474D0F86-4834-490D-A723-2FBB179E9695}"/>
    <cellStyle name="Normal 7 6 2 2 2 3 6" xfId="25364" xr:uid="{0F583448-3F60-430D-9CCC-94406A5FEA53}"/>
    <cellStyle name="Normal 7 6 2 2 2 3 7" xfId="25682" xr:uid="{6BEFCE0B-27F9-42CB-B022-6CCAE86597D8}"/>
    <cellStyle name="Normal 7 6 2 2 2 3 8" xfId="14075" xr:uid="{9FD870AE-3489-4168-934F-1025B36A5561}"/>
    <cellStyle name="Normal 7 6 2 2 2 4" xfId="3481" xr:uid="{00000000-0005-0000-0000-0000EB080000}"/>
    <cellStyle name="Normal 7 6 2 2 2 4 2" xfId="6536" xr:uid="{2320380E-A1D5-49AB-8E4A-A47391D43B4B}"/>
    <cellStyle name="Normal 7 6 2 2 2 4 2 2" xfId="27319" xr:uid="{1A19FDD6-EB0B-4C8E-A246-77221CE44C0A}"/>
    <cellStyle name="Normal 7 6 2 2 2 4 2 3" xfId="16107" xr:uid="{45DEF5E9-4AF0-432D-8F89-6A7ADEDA0AF0}"/>
    <cellStyle name="Normal 7 6 2 2 2 4 3" xfId="8560" xr:uid="{0A133847-C4E7-43AD-8ACD-B4957DABDD78}"/>
    <cellStyle name="Normal 7 6 2 2 2 4 3 2" xfId="18940" xr:uid="{FCEC1B20-9B09-42E7-BD3A-2B8A7462B387}"/>
    <cellStyle name="Normal 7 6 2 2 2 4 4" xfId="11393" xr:uid="{AA87D188-B539-4C73-BD47-2E0C1D4213FB}"/>
    <cellStyle name="Normal 7 6 2 2 2 4 4 2" xfId="21773" xr:uid="{E374D47B-912C-4DA9-88B5-2B7D5300E3C8}"/>
    <cellStyle name="Normal 7 6 2 2 2 4 5" xfId="23670" xr:uid="{1761F923-A575-4080-9E2C-8E823506DC55}"/>
    <cellStyle name="Normal 7 6 2 2 2 4 6" xfId="14073" xr:uid="{22FCA1B1-9327-4628-9DC9-AFD8BE8D4685}"/>
    <cellStyle name="Normal 7 6 2 2 2 5" xfId="2650" xr:uid="{00000000-0005-0000-0000-0000EC080000}"/>
    <cellStyle name="Normal 7 6 2 2 2 5 2" xfId="5912" xr:uid="{04EDB135-DE1E-44A7-AFBC-FCA5C83F406B}"/>
    <cellStyle name="Normal 7 6 2 2 2 5 2 2" xfId="28280" xr:uid="{11CC99B3-A87C-4175-91A2-9C4672B38B5C}"/>
    <cellStyle name="Normal 7 6 2 2 2 5 2 3" xfId="15322" xr:uid="{86CBC41F-3252-4286-A051-4D6F9B4B9CC8}"/>
    <cellStyle name="Normal 7 6 2 2 2 5 3" xfId="7775" xr:uid="{628AE643-BC3E-4EEC-8727-E55DCDB2A884}"/>
    <cellStyle name="Normal 7 6 2 2 2 5 3 2" xfId="18155" xr:uid="{C4AEBD2D-8F2E-4C83-BE00-B39F03431BCC}"/>
    <cellStyle name="Normal 7 6 2 2 2 5 4" xfId="10608" xr:uid="{A9A8B79E-C40F-46BD-8F9E-67BE47AD219F}"/>
    <cellStyle name="Normal 7 6 2 2 2 5 4 2" xfId="20988" xr:uid="{BC6C5DBE-8C7C-47A5-8E02-7EEE113AAD58}"/>
    <cellStyle name="Normal 7 6 2 2 2 5 5" xfId="23780" xr:uid="{B69EE12D-5EBE-4254-9996-F147571C3F8A}"/>
    <cellStyle name="Normal 7 6 2 2 2 5 6" xfId="13050" xr:uid="{0F059C69-DC57-4447-848B-B885E4C1D202}"/>
    <cellStyle name="Normal 7 6 2 2 2 6" xfId="4107" xr:uid="{14AB8BEC-B9AC-4B4E-AB64-5487A5CF4C35}"/>
    <cellStyle name="Normal 7 6 2 2 2 7" xfId="25094" xr:uid="{2DD6EE98-696C-462E-BCC5-900432B06F90}"/>
    <cellStyle name="Normal 7 6 2 2 2 7 2" xfId="29682" xr:uid="{9C6F49DB-D23B-4106-9F39-763D45CC4D93}"/>
    <cellStyle name="Normal 7 6 2 2 2 7 2 2" xfId="31155" xr:uid="{319D062E-984D-495E-A6B1-EDF1A68F4600}"/>
    <cellStyle name="Normal 7 6 2 2 2 8" xfId="29670" xr:uid="{A6916481-21A3-435F-B144-A91FBB42ED2B}"/>
    <cellStyle name="Normal 7 6 2 2 2 9" xfId="29836" xr:uid="{9D9C830E-9D27-4D5D-A596-7040B62EB861}"/>
    <cellStyle name="Normal 7 6 2 2 3" xfId="1479" xr:uid="{00000000-0005-0000-0000-0000A0070000}"/>
    <cellStyle name="Normal 7 6 2 2 3 2" xfId="3484" xr:uid="{00000000-0005-0000-0000-0000EE080000}"/>
    <cellStyle name="Normal 7 6 2 2 3 2 2" xfId="6539" xr:uid="{FF18CD6A-4F26-4260-80A0-2005F66843B1}"/>
    <cellStyle name="Normal 7 6 2 2 3 2 2 2" xfId="28383" xr:uid="{07ECBAA9-9252-4872-A60C-A39FAE87088B}"/>
    <cellStyle name="Normal 7 6 2 2 3 2 2 3" xfId="16110" xr:uid="{6D800536-7678-4839-A8DC-19931B69DAFF}"/>
    <cellStyle name="Normal 7 6 2 2 3 2 3" xfId="8563" xr:uid="{A1BAE006-68DD-4C66-A71D-005340E3CC91}"/>
    <cellStyle name="Normal 7 6 2 2 3 2 3 2" xfId="18943" xr:uid="{E4D20621-0EB1-4163-B085-EFFE44787647}"/>
    <cellStyle name="Normal 7 6 2 2 3 2 4" xfId="11396" xr:uid="{EF40E55E-F2FD-46FF-A2A3-F2C8962B2EC8}"/>
    <cellStyle name="Normal 7 6 2 2 3 2 4 2" xfId="21776" xr:uid="{ADA49CD4-49EE-469A-AD60-21774BDCB933}"/>
    <cellStyle name="Normal 7 6 2 2 3 2 5" xfId="23481" xr:uid="{4DF0783F-7C7F-4C4C-82E0-206F0EAEE840}"/>
    <cellStyle name="Normal 7 6 2 2 3 2 6" xfId="14076" xr:uid="{16A9736A-144E-4928-9AF6-4EFDD1065295}"/>
    <cellStyle name="Normal 7 6 2 2 3 3" xfId="2842" xr:uid="{00000000-0005-0000-0000-0000ED080000}"/>
    <cellStyle name="Normal 7 6 2 2 3 3 2" xfId="7964" xr:uid="{7249D37C-1CE1-44C4-AB44-0C06094481CB}"/>
    <cellStyle name="Normal 7 6 2 2 3 3 2 2" xfId="26586" xr:uid="{4936CB13-CFAD-4C01-B8A0-C873FE6357D9}"/>
    <cellStyle name="Normal 7 6 2 2 3 3 2 3" xfId="18344" xr:uid="{767D9DE3-8BA8-4ECE-8DDF-A5DE470B5A45}"/>
    <cellStyle name="Normal 7 6 2 2 3 3 3" xfId="10797" xr:uid="{1384BC0E-AF6C-4966-8D47-C417BF01370D}"/>
    <cellStyle name="Normal 7 6 2 2 3 3 3 2" xfId="21177" xr:uid="{9ABF4405-E1F5-42AA-8EE4-047FB517FF60}"/>
    <cellStyle name="Normal 7 6 2 2 3 3 4" xfId="23157" xr:uid="{45CB43B7-725A-457E-BE64-9BA44477EA48}"/>
    <cellStyle name="Normal 7 6 2 2 3 3 5" xfId="15511" xr:uid="{B4B0CDB4-80E8-43B1-832A-7E27644129C5}"/>
    <cellStyle name="Normal 7 6 2 2 3 4" xfId="3803" xr:uid="{28B2792A-E4C2-42BA-AC1C-BAFBCE227706}"/>
    <cellStyle name="Normal 7 6 2 2 3 4 2" xfId="8639" xr:uid="{78F59A9D-589F-4C8B-9D37-7FAF077F9C38}"/>
    <cellStyle name="Normal 7 6 2 2 3 4 2 2" xfId="19019" xr:uid="{3A43083D-68EB-4073-BB41-542ACCDC4DD5}"/>
    <cellStyle name="Normal 7 6 2 2 3 4 3" xfId="11472" xr:uid="{77914C42-79A0-45E7-A6D5-C13A38D0FBFB}"/>
    <cellStyle name="Normal 7 6 2 2 3 4 3 2" xfId="21852" xr:uid="{6469B20A-8342-4E19-8943-E9F35BF15376}"/>
    <cellStyle name="Normal 7 6 2 2 3 4 4" xfId="27421" xr:uid="{F1090F80-B0C1-46E5-B080-330F0302A84D}"/>
    <cellStyle name="Normal 7 6 2 2 3 4 5" xfId="16186" xr:uid="{13904CB8-1769-410C-A745-D63646D406DF}"/>
    <cellStyle name="Normal 7 6 2 2 3 5" xfId="5480" xr:uid="{049B8662-1A99-4A8B-A424-009D4B14D026}"/>
    <cellStyle name="Normal 7 6 2 2 3 5 2" xfId="14778" xr:uid="{0AB0EF44-AADF-4F49-92B0-4065F856268C}"/>
    <cellStyle name="Normal 7 6 2 2 3 6" xfId="7231" xr:uid="{1FC6158B-B2CD-42C7-B621-C330C4EAC1A0}"/>
    <cellStyle name="Normal 7 6 2 2 3 6 2" xfId="17611" xr:uid="{68EE18A3-D37E-42DA-9C03-37DC158E6A58}"/>
    <cellStyle name="Normal 7 6 2 2 3 7" xfId="10064" xr:uid="{F7111006-E276-435A-93CD-33A3271CCB09}"/>
    <cellStyle name="Normal 7 6 2 2 3 7 2" xfId="20444" xr:uid="{0412B25D-50C0-4063-9B20-08869A45F482}"/>
    <cellStyle name="Normal 7 6 2 2 3 8" xfId="24087" xr:uid="{E2C51115-D68E-431A-8B6A-FB0455416D5A}"/>
    <cellStyle name="Normal 7 6 2 2 3 9" xfId="13322"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2" xr:uid="{4D3D6C70-B861-4573-814D-03A56D0F782A}"/>
    <cellStyle name="Normal 7 6 2 2 5 2 2 2" xfId="19752" xr:uid="{17D1EA00-D755-4FB7-89C1-504E5DBF8B1B}"/>
    <cellStyle name="Normal 7 6 2 2 5 2 3" xfId="12205" xr:uid="{97C9921C-C018-44E5-8721-8F39A9FF8C06}"/>
    <cellStyle name="Normal 7 6 2 2 5 2 3 2" xfId="22585" xr:uid="{69B2F764-A1F2-4BE8-AF28-B9F55204C887}"/>
    <cellStyle name="Normal 7 6 2 2 5 2 4" xfId="26735" xr:uid="{934F4AF8-BE69-4D83-8C74-1814C6B5140D}"/>
    <cellStyle name="Normal 7 6 2 2 5 2 5" xfId="16919" xr:uid="{040E12F0-1115-44F0-B8BF-02F016E01AB1}"/>
    <cellStyle name="Normal 7 6 2 2 5 3" xfId="6540" xr:uid="{61CB24AD-EF4B-4C70-8A05-E1ED25D7E49E}"/>
    <cellStyle name="Normal 7 6 2 2 5 3 2" xfId="16111" xr:uid="{D929F99D-2176-487F-9CC7-C2BD318A8A3C}"/>
    <cellStyle name="Normal 7 6 2 2 5 4" xfId="8564" xr:uid="{1B046643-6896-4EBD-A8BC-F4FE2D2C7ED5}"/>
    <cellStyle name="Normal 7 6 2 2 5 4 2" xfId="18944" xr:uid="{D8EEE973-8CA6-4140-90F5-0B6F16E7D485}"/>
    <cellStyle name="Normal 7 6 2 2 5 5" xfId="11397" xr:uid="{8A9DBD6E-90C5-4E9B-99D1-92A6BAC7FB19}"/>
    <cellStyle name="Normal 7 6 2 2 5 5 2" xfId="21777" xr:uid="{5BF316AA-94AB-4134-8F00-A333BEFF6EE0}"/>
    <cellStyle name="Normal 7 6 2 2 5 6" xfId="24561" xr:uid="{3E76B5FF-1B9A-4161-87A4-751D4B3E9752}"/>
    <cellStyle name="Normal 7 6 2 2 5 7" xfId="14077" xr:uid="{4DDD2D37-CA5D-497E-BC0D-7E552FC39117}"/>
    <cellStyle name="Normal 7 6 2 2 6" xfId="2559" xr:uid="{00000000-0005-0000-0000-0000F1080000}"/>
    <cellStyle name="Normal 7 6 2 2 6 2" xfId="5829" xr:uid="{B66FAA02-2061-4C28-94CA-12E640BE358B}"/>
    <cellStyle name="Normal 7 6 2 2 6 2 2" xfId="28671" xr:uid="{B0FFD673-EFD7-4AF0-A637-F37D84DBAEDF}"/>
    <cellStyle name="Normal 7 6 2 2 6 2 3" xfId="15231" xr:uid="{9DFBBEA0-13F0-460E-A223-45BA0E6D6AA1}"/>
    <cellStyle name="Normal 7 6 2 2 6 3" xfId="7684" xr:uid="{63FA4D9A-472C-4BCB-9C4D-EBF0C0779232}"/>
    <cellStyle name="Normal 7 6 2 2 6 3 2" xfId="18064" xr:uid="{AA1276C8-F94F-4E02-9918-E5158BBD146E}"/>
    <cellStyle name="Normal 7 6 2 2 6 4" xfId="10517" xr:uid="{39AA716C-C051-4882-8AB7-1A507ADBEE45}"/>
    <cellStyle name="Normal 7 6 2 2 6 4 2" xfId="20897" xr:uid="{6A7A902D-7399-4B15-ADA7-3A63D562E9E1}"/>
    <cellStyle name="Normal 7 6 2 2 6 5" xfId="23878" xr:uid="{B97EB2A7-DC6C-47FB-9D73-FFC054BBD131}"/>
    <cellStyle name="Normal 7 6 2 2 6 6" xfId="12947" xr:uid="{5C138EAE-DEA9-4AD5-A5FC-91C0DB1C2EFB}"/>
    <cellStyle name="Normal 7 6 2 2 7" xfId="2253" xr:uid="{00000000-0005-0000-0000-0000E6080000}"/>
    <cellStyle name="Normal 7 6 2 2 7 2" xfId="7380" xr:uid="{FF82BE85-CF7E-4D30-9509-E49B9532792C}"/>
    <cellStyle name="Normal 7 6 2 2 7 2 2" xfId="17760" xr:uid="{757A19E5-54D2-47FB-9AAD-B0C917D4B4BB}"/>
    <cellStyle name="Normal 7 6 2 2 7 3" xfId="10213" xr:uid="{9E5C0D3E-2C0D-4C99-8AC6-38661FC76CAE}"/>
    <cellStyle name="Normal 7 6 2 2 7 3 2" xfId="20593" xr:uid="{E32D5685-E2FB-49A1-A380-BF6348883FF4}"/>
    <cellStyle name="Normal 7 6 2 2 7 4" xfId="22861" xr:uid="{1D27C0B9-DB74-48FE-AB51-476EA2630360}"/>
    <cellStyle name="Normal 7 6 2 2 7 5" xfId="14927" xr:uid="{1AE6BEDE-C5EE-45E3-B1A0-392B2C209929}"/>
    <cellStyle name="Normal 7 6 2 2 8" xfId="23547" xr:uid="{C5CE898B-5079-473C-B569-1516EB8A0480}"/>
    <cellStyle name="Normal 7 6 2 2 9" xfId="12485" xr:uid="{39F8E732-094A-4460-B449-9D1468C045E8}"/>
    <cellStyle name="Normal 7 6 2 3" xfId="1480" xr:uid="{00000000-0005-0000-0000-0000A1070000}"/>
    <cellStyle name="Normal 7 6 2 3 10" xfId="10065" xr:uid="{1E1A3F6E-F969-4BAE-9F6F-3AA572EF8B3A}"/>
    <cellStyle name="Normal 7 6 2 3 10 2" xfId="20445" xr:uid="{256AC34C-FBD0-4F27-88CC-FEFDC0ABDECA}"/>
    <cellStyle name="Normal 7 6 2 3 11" xfId="25392" xr:uid="{167A9EED-2DEA-4CC9-B832-6DB0C5C99144}"/>
    <cellStyle name="Normal 7 6 2 3 12" xfId="12643" xr:uid="{E8BC95D7-541E-43E5-A0AF-7043290B7F2A}"/>
    <cellStyle name="Normal 7 6 2 3 2" xfId="2424" xr:uid="{00000000-0005-0000-0000-0000F3080000}"/>
    <cellStyle name="Normal 7 6 2 3 2 2" xfId="3486" xr:uid="{00000000-0005-0000-0000-0000F4080000}"/>
    <cellStyle name="Normal 7 6 2 3 2 2 2" xfId="6541" xr:uid="{2ED177E0-8D34-47F6-A550-BB54CD807983}"/>
    <cellStyle name="Normal 7 6 2 3 2 2 2 2" xfId="27735" xr:uid="{7B4B4AD0-D389-448D-9CF1-2C7A12CFAB15}"/>
    <cellStyle name="Normal 7 6 2 3 2 2 2 3" xfId="27485" xr:uid="{974FFAAC-0323-4FC9-A221-BF7EAC317557}"/>
    <cellStyle name="Normal 7 6 2 3 2 2 2 4" xfId="16112" xr:uid="{943B722A-1B6D-485C-BE3E-606506E530D2}"/>
    <cellStyle name="Normal 7 6 2 3 2 2 3" xfId="8565" xr:uid="{FA3BE7CA-8711-46A0-ACF0-5961A05AB851}"/>
    <cellStyle name="Normal 7 6 2 3 2 2 3 2" xfId="28948" xr:uid="{A37E3316-1CDF-4325-9EA6-9E73D2DB4680}"/>
    <cellStyle name="Normal 7 6 2 3 2 2 3 3" xfId="18945" xr:uid="{DF22B7A1-C024-4378-99DA-6E0A161155FE}"/>
    <cellStyle name="Normal 7 6 2 3 2 2 4" xfId="11398" xr:uid="{5880DDF9-8A56-4C4D-9CD8-7088981D7E9F}"/>
    <cellStyle name="Normal 7 6 2 3 2 2 4 2" xfId="21778" xr:uid="{4CB6013D-D85D-4607-B82A-4F2B066B2D34}"/>
    <cellStyle name="Normal 7 6 2 3 2 2 5" xfId="24796" xr:uid="{3EA3BD21-3DB5-4AE3-BB45-0A9CADD59DC2}"/>
    <cellStyle name="Normal 7 6 2 3 2 2 6" xfId="14078" xr:uid="{CC47A00B-1AB7-464B-A96F-1B0D14F90019}"/>
    <cellStyle name="Normal 7 6 2 3 2 3" xfId="2843" xr:uid="{00000000-0005-0000-0000-0000F5080000}"/>
    <cellStyle name="Normal 7 6 2 3 2 3 2" xfId="6057" xr:uid="{28B2E169-D7C2-4667-819D-0471C974F8D7}"/>
    <cellStyle name="Normal 7 6 2 3 2 3 2 2" xfId="26560" xr:uid="{74A0F5AF-D0CB-49BF-8753-E75A9FB067B3}"/>
    <cellStyle name="Normal 7 6 2 3 2 3 2 3" xfId="15512" xr:uid="{11978ACD-762B-44EB-A880-BC19191F914D}"/>
    <cellStyle name="Normal 7 6 2 3 2 3 3" xfId="7965" xr:uid="{B0545A4D-8699-4CA2-B39E-1B70F4A32311}"/>
    <cellStyle name="Normal 7 6 2 3 2 3 3 2" xfId="18345" xr:uid="{0DA7AE16-5A69-446A-A742-5D1BA50817CC}"/>
    <cellStyle name="Normal 7 6 2 3 2 3 4" xfId="10798" xr:uid="{A22CF988-77B7-483B-B476-BEAFAE84D019}"/>
    <cellStyle name="Normal 7 6 2 3 2 3 4 2" xfId="21178" xr:uid="{52400798-466A-47CC-86FE-E125E28CA297}"/>
    <cellStyle name="Normal 7 6 2 3 2 3 5" xfId="23175" xr:uid="{CF5192CA-0014-421A-99D0-F4FCC99E05C3}"/>
    <cellStyle name="Normal 7 6 2 3 2 3 6" xfId="13323" xr:uid="{613B7118-BE5A-48C6-B989-DE44F6BDA5DE}"/>
    <cellStyle name="Normal 7 6 2 3 2 4" xfId="4226" xr:uid="{4C5857AD-234B-4557-ADE5-B8289ADFA87B}"/>
    <cellStyle name="Normal 7 6 2 3 2 4 2" xfId="8998" xr:uid="{CB3B5041-B31D-497A-9D0B-64FC5C0E3A11}"/>
    <cellStyle name="Normal 7 6 2 3 2 4 2 2" xfId="19378" xr:uid="{60104DF8-912C-4105-A482-48B17DE8EA36}"/>
    <cellStyle name="Normal 7 6 2 3 2 4 3" xfId="11831" xr:uid="{2A4BF771-42B9-4F8D-B0E4-FB6E90789D39}"/>
    <cellStyle name="Normal 7 6 2 3 2 4 3 2" xfId="22211" xr:uid="{180518FC-28E0-4F1D-B9E9-975CB149259E}"/>
    <cellStyle name="Normal 7 6 2 3 2 4 4" xfId="23190" xr:uid="{DF7D4F32-EB8C-4BB1-AF49-8F4DEC3925B3}"/>
    <cellStyle name="Normal 7 6 2 3 2 4 5" xfId="16545" xr:uid="{16983FF2-37E5-4C2D-9694-40C4B52EDD4E}"/>
    <cellStyle name="Normal 7 6 2 3 2 5" xfId="5724" xr:uid="{CEE0CD0B-5F26-4751-88D7-0A0E532635CB}"/>
    <cellStyle name="Normal 7 6 2 3 2 5 2" xfId="15098" xr:uid="{C6DBCB33-7F20-48A6-9F48-D85BE71DD538}"/>
    <cellStyle name="Normal 7 6 2 3 2 6" xfId="7551" xr:uid="{189EF68A-E256-4796-89AE-AC0F3FAF7D8E}"/>
    <cellStyle name="Normal 7 6 2 3 2 6 2" xfId="17931" xr:uid="{43FB66C0-390C-4279-B678-C9FDF62130EE}"/>
    <cellStyle name="Normal 7 6 2 3 2 7" xfId="10384" xr:uid="{DBB79F94-F3C9-4812-B61F-AFDCD4D42AF7}"/>
    <cellStyle name="Normal 7 6 2 3 2 7 2" xfId="20764" xr:uid="{3C339B12-A6EB-4E4B-8738-0FBB837DE6F7}"/>
    <cellStyle name="Normal 7 6 2 3 2 8" xfId="23596" xr:uid="{46362229-43AB-4867-8795-752F1117C320}"/>
    <cellStyle name="Normal 7 6 2 3 2 9" xfId="12801" xr:uid="{00811522-1434-49F0-9892-C89467140CF9}"/>
    <cellStyle name="Normal 7 6 2 3 3" xfId="3487" xr:uid="{00000000-0005-0000-0000-0000F6080000}"/>
    <cellStyle name="Normal 7 6 2 3 3 2" xfId="4601" xr:uid="{4517D012-AB3F-4A50-A0AE-6DC9C9AABA35}"/>
    <cellStyle name="Normal 7 6 2 3 3 2 2" xfId="9373" xr:uid="{C788363A-D2D0-4902-9FC0-2B01B7C53F29}"/>
    <cellStyle name="Normal 7 6 2 3 3 2 2 2" xfId="29342" xr:uid="{F7D3D6A1-47D2-48DF-964B-7A00284DE874}"/>
    <cellStyle name="Normal 7 6 2 3 3 2 2 3" xfId="19753" xr:uid="{2595AF05-3149-411D-B2A3-9AB2965C3326}"/>
    <cellStyle name="Normal 7 6 2 3 3 2 3" xfId="12206" xr:uid="{8306838D-A175-48DF-9E22-7CCECC7A46AF}"/>
    <cellStyle name="Normal 7 6 2 3 3 2 3 2" xfId="22586" xr:uid="{666A7408-14DC-4E23-BF53-D70A7F51D1CC}"/>
    <cellStyle name="Normal 7 6 2 3 3 2 4" xfId="23844" xr:uid="{E19D32D2-28B6-4847-815D-8D68D928324E}"/>
    <cellStyle name="Normal 7 6 2 3 3 2 5" xfId="16920" xr:uid="{1F763406-0259-44E6-8D78-7596465B723C}"/>
    <cellStyle name="Normal 7 6 2 3 3 3" xfId="6542" xr:uid="{935A2752-8B7F-4C6A-BF5C-9EDD067E1A9A}"/>
    <cellStyle name="Normal 7 6 2 3 3 3 2" xfId="26796" xr:uid="{88148196-7D1B-4249-9D88-AFD134F9481F}"/>
    <cellStyle name="Normal 7 6 2 3 3 3 3" xfId="16113" xr:uid="{5C68F48B-039B-4724-A7FE-555E7C0A0FE3}"/>
    <cellStyle name="Normal 7 6 2 3 3 4" xfId="8566" xr:uid="{A34AC5BC-0734-4227-9483-F63AE9FA58A4}"/>
    <cellStyle name="Normal 7 6 2 3 3 4 2" xfId="18946" xr:uid="{DA7AF1A6-8AED-419E-8558-7AA2EF1EDAAE}"/>
    <cellStyle name="Normal 7 6 2 3 3 5" xfId="11399" xr:uid="{ADA725C3-BAC9-4DE8-B058-DE956EBE7BD5}"/>
    <cellStyle name="Normal 7 6 2 3 3 5 2" xfId="21779" xr:uid="{106E1BA2-A679-4A52-8A91-C8AD22D52F32}"/>
    <cellStyle name="Normal 7 6 2 3 3 6" xfId="23951" xr:uid="{3DF65DFE-68C1-4814-B5DB-D46D28CCC849}"/>
    <cellStyle name="Normal 7 6 2 3 3 7" xfId="14079" xr:uid="{2AAC3EB0-648E-4039-A54B-70CFFB60586E}"/>
    <cellStyle name="Normal 7 6 2 3 4" xfId="2999" xr:uid="{00000000-0005-0000-0000-0000F7080000}"/>
    <cellStyle name="Normal 7 6 2 3 4 2" xfId="6148" xr:uid="{8CE6BF8B-0E9F-4452-84EA-E1F3441688C5}"/>
    <cellStyle name="Normal 7 6 2 3 4 2 2" xfId="26410" xr:uid="{58070C94-302A-4FED-9388-BC7FD3B37CC0}"/>
    <cellStyle name="Normal 7 6 2 3 4 2 3" xfId="15626" xr:uid="{0C47AA3F-AB24-4930-9F11-72E8E2853579}"/>
    <cellStyle name="Normal 7 6 2 3 4 3" xfId="8079" xr:uid="{DE95BD2A-6FEC-43D3-99B0-B0875EAAA115}"/>
    <cellStyle name="Normal 7 6 2 3 4 3 2" xfId="18459" xr:uid="{ED7BAE7D-93BA-4869-9024-02B2F0BF21BA}"/>
    <cellStyle name="Normal 7 6 2 3 4 4" xfId="10912" xr:uid="{B17E3A17-CCA1-40F8-B55A-5C7F6649D437}"/>
    <cellStyle name="Normal 7 6 2 3 4 4 2" xfId="21292" xr:uid="{E8854CB8-4A7B-42B7-B6C5-59EAF2B0AF74}"/>
    <cellStyle name="Normal 7 6 2 3 4 5" xfId="24931" xr:uid="{CD25090A-1621-41C6-A210-0964DFF056A3}"/>
    <cellStyle name="Normal 7 6 2 3 4 6" xfId="13499" xr:uid="{FBD1A3F5-66E5-42B8-A13E-5BBCC43129D9}"/>
    <cellStyle name="Normal 7 6 2 3 5" xfId="2602" xr:uid="{00000000-0005-0000-0000-0000F8080000}"/>
    <cellStyle name="Normal 7 6 2 3 5 2" xfId="5867" xr:uid="{68540AEA-0E8E-4490-B917-D8E157903F73}"/>
    <cellStyle name="Normal 7 6 2 3 5 2 2" xfId="25872" xr:uid="{99D1D200-427F-4337-BF8F-46411779011E}"/>
    <cellStyle name="Normal 7 6 2 3 5 2 3" xfId="15274" xr:uid="{7B3CE3F2-FBE3-4F86-B53B-87E78ECF1E4D}"/>
    <cellStyle name="Normal 7 6 2 3 5 3" xfId="7727" xr:uid="{46B538C4-698E-407A-A73A-E6508947368F}"/>
    <cellStyle name="Normal 7 6 2 3 5 3 2" xfId="18107" xr:uid="{8C020935-67DA-4919-8F95-EE48A1028C02}"/>
    <cellStyle name="Normal 7 6 2 3 5 4" xfId="10560" xr:uid="{A7DF25E5-D097-4AB6-8A00-5C02D02AC826}"/>
    <cellStyle name="Normal 7 6 2 3 5 4 2" xfId="20940" xr:uid="{31A32AC7-551F-4906-BAB2-3B442B016CFC}"/>
    <cellStyle name="Normal 7 6 2 3 5 5" xfId="22925" xr:uid="{DCFA66F2-A4CC-4D03-88FA-4D2DEDA2B454}"/>
    <cellStyle name="Normal 7 6 2 3 5 6" xfId="12990" xr:uid="{F0E67ACF-9FBC-40E0-A18F-2E957BAD3AC0}"/>
    <cellStyle name="Normal 7 6 2 3 6" xfId="2409" xr:uid="{00000000-0005-0000-0000-0000F2080000}"/>
    <cellStyle name="Normal 7 6 2 3 6 2" xfId="7536" xr:uid="{78E3D2FD-30E3-475C-A30E-3B2F53C80C2E}"/>
    <cellStyle name="Normal 7 6 2 3 6 2 2" xfId="17916" xr:uid="{81BE1BC3-C79A-4BCB-A37E-0F1B6A11141F}"/>
    <cellStyle name="Normal 7 6 2 3 6 3" xfId="10369" xr:uid="{BC48B4BF-DD1D-4F5D-8422-249DC6A0F923}"/>
    <cellStyle name="Normal 7 6 2 3 6 3 2" xfId="20749" xr:uid="{186FE3F9-E38C-4563-937D-AF0E6A552712}"/>
    <cellStyle name="Normal 7 6 2 3 6 4" xfId="25439" xr:uid="{FEDB20F1-CD1B-4AB9-9D41-85153BDA663B}"/>
    <cellStyle name="Normal 7 6 2 3 6 5" xfId="15083" xr:uid="{94E2F247-9332-4E0E-A9F1-EE55A5533C72}"/>
    <cellStyle name="Normal 7 6 2 3 7" xfId="4080" xr:uid="{A6B066F1-DD96-4C23-A370-41D05A534855}"/>
    <cellStyle name="Normal 7 6 2 3 7 2" xfId="8858" xr:uid="{667C695F-D196-43B0-9454-E2BEAC50E32B}"/>
    <cellStyle name="Normal 7 6 2 3 7 2 2" xfId="19238" xr:uid="{58A1C407-A8BF-4947-968E-83CFCDF6891D}"/>
    <cellStyle name="Normal 7 6 2 3 7 3" xfId="11691" xr:uid="{D348FA38-632B-4CDE-8A66-F8DC1E6E7289}"/>
    <cellStyle name="Normal 7 6 2 3 7 3 2" xfId="22071" xr:uid="{860FD70A-BDAB-4B4D-84BD-620614E8FCD7}"/>
    <cellStyle name="Normal 7 6 2 3 7 4" xfId="16405" xr:uid="{95D5832A-9277-429F-AC12-EB7E130781B2}"/>
    <cellStyle name="Normal 7 6 2 3 8" xfId="5481" xr:uid="{7A635B9E-6B33-46CF-BC6A-D7E5668F196F}"/>
    <cellStyle name="Normal 7 6 2 3 8 2" xfId="14779" xr:uid="{A9FE8C30-9E0C-4D99-BCA5-24D0BB0B4012}"/>
    <cellStyle name="Normal 7 6 2 3 9" xfId="7232" xr:uid="{69B6C9D1-4B47-4FD4-9E52-B740DF431ACF}"/>
    <cellStyle name="Normal 7 6 2 3 9 2" xfId="17612" xr:uid="{B773A3F7-250A-44AB-B434-737FFFE34FD5}"/>
    <cellStyle name="Normal 7 6 2 4" xfId="1481" xr:uid="{00000000-0005-0000-0000-0000A2070000}"/>
    <cellStyle name="Normal 7 6 2 4 2" xfId="1482" xr:uid="{00000000-0005-0000-0000-0000A3070000}"/>
    <cellStyle name="Normal 7 6 2 4 2 2" xfId="7233" xr:uid="{6E122A99-0A2B-481E-941E-1A629EFDA561}"/>
    <cellStyle name="Normal 7 6 2 4 2 2 2" xfId="28572" xr:uid="{83729F6A-F6F6-4A57-98C1-F05D08D6747E}"/>
    <cellStyle name="Normal 7 6 2 4 2 2 3" xfId="28471" xr:uid="{B2F2DA54-1103-42A2-9A7C-76FB970A49FC}"/>
    <cellStyle name="Normal 7 6 2 4 2 2 4" xfId="17613" xr:uid="{D3ADCC34-AB49-487F-8203-E8A8E112658B}"/>
    <cellStyle name="Normal 7 6 2 4 2 3" xfId="10066" xr:uid="{CEDBC37A-7193-45AF-A6B6-FCA2810ED39C}"/>
    <cellStyle name="Normal 7 6 2 4 2 3 2" xfId="29465" xr:uid="{2956D692-3D13-45A4-A872-ED62089834FD}"/>
    <cellStyle name="Normal 7 6 2 4 2 3 3" xfId="20446" xr:uid="{6A1C4D72-F17D-4E46-9A7F-286D12EE63B6}"/>
    <cellStyle name="Normal 7 6 2 4 2 4" xfId="22634" xr:uid="{4D6831AF-81DC-4B28-8CFE-4A01A6C21AFC}"/>
    <cellStyle name="Normal 7 6 2 4 2 5" xfId="14780" xr:uid="{724AB0AE-DCBD-447A-9A5F-559E64BBAC60}"/>
    <cellStyle name="Normal 7 6 2 4 3" xfId="27383" xr:uid="{FA1FF1D9-E270-4A7D-A943-E427F0729186}"/>
    <cellStyle name="Normal 7 6 2 4 4" xfId="27361" xr:uid="{5E3A2284-2B4C-4BE2-948C-47C09382975B}"/>
    <cellStyle name="Normal 7 6 2 5" xfId="1483" xr:uid="{00000000-0005-0000-0000-0000A4070000}"/>
    <cellStyle name="Normal 7 6 2 5 2" xfId="4602" xr:uid="{12B5E42F-D790-45DA-9D1D-5C233CD01BAE}"/>
    <cellStyle name="Normal 7 6 2 5 2 2" xfId="9374" xr:uid="{2F3F45FC-EC56-4E7D-93DD-DA14367C6125}"/>
    <cellStyle name="Normal 7 6 2 5 2 2 2" xfId="29343" xr:uid="{19A9BD2C-7CD5-4F36-819D-FCF0DCCAC26D}"/>
    <cellStyle name="Normal 7 6 2 5 2 2 3" xfId="19754" xr:uid="{6D73268A-E381-41BB-9B34-46954B025484}"/>
    <cellStyle name="Normal 7 6 2 5 2 3" xfId="12207" xr:uid="{B541EE0C-4218-421C-9358-C9821E1A6070}"/>
    <cellStyle name="Normal 7 6 2 5 2 3 2" xfId="22587" xr:uid="{012FB8A7-B699-401A-B4CF-B396529CC047}"/>
    <cellStyle name="Normal 7 6 2 5 2 4" xfId="22818" xr:uid="{5A2CA262-985D-488C-8315-7CA4E45DF330}"/>
    <cellStyle name="Normal 7 6 2 5 2 5" xfId="16921" xr:uid="{3BAEB2FB-CA7F-4AFE-9FED-04598FABBA68}"/>
    <cellStyle name="Normal 7 6 2 5 3" xfId="5482" xr:uid="{9BFE6913-B7FD-46C9-B7DA-1CA04FBD48E1}"/>
    <cellStyle name="Normal 7 6 2 5 3 2" xfId="23479" xr:uid="{FB55B3A7-7CC4-4B33-81ED-58C90816DEA3}"/>
    <cellStyle name="Normal 7 6 2 5 3 3" xfId="26129" xr:uid="{E82DA417-FF46-4F52-9655-06161D003715}"/>
    <cellStyle name="Normal 7 6 2 5 3 4" xfId="14781" xr:uid="{35CE0722-3881-4B50-B822-855499230C93}"/>
    <cellStyle name="Normal 7 6 2 5 4" xfId="7234" xr:uid="{61D9F8CE-C3A3-4C75-975A-5683861D81A8}"/>
    <cellStyle name="Normal 7 6 2 5 4 2" xfId="24404" xr:uid="{FF928902-5FAB-491E-94A9-CC6410DAF7CB}"/>
    <cellStyle name="Normal 7 6 2 5 4 3" xfId="26435" xr:uid="{92080964-D7FF-4FC2-9B39-69DF9E261DF5}"/>
    <cellStyle name="Normal 7 6 2 5 4 4" xfId="17614" xr:uid="{A1508B5E-4B42-4C5E-8E1E-D427EE683154}"/>
    <cellStyle name="Normal 7 6 2 5 5" xfId="10067" xr:uid="{5E8CB66E-C768-459E-B683-3A13F096FB12}"/>
    <cellStyle name="Normal 7 6 2 5 5 2" xfId="29466" xr:uid="{A01A7646-22A0-41C3-B691-FACD4DA56448}"/>
    <cellStyle name="Normal 7 6 2 5 5 3" xfId="20447" xr:uid="{E4F574C7-E9B7-468D-9451-085997566E7D}"/>
    <cellStyle name="Normal 7 6 2 5 6" xfId="25143" xr:uid="{1CD5A22A-E0C0-40E0-BF04-96020AA18368}"/>
    <cellStyle name="Normal 7 6 2 5 7" xfId="14080" xr:uid="{6F77A334-7E8D-454F-9079-979D25F26416}"/>
    <cellStyle name="Normal 7 6 2 6" xfId="1484" xr:uid="{00000000-0005-0000-0000-0000A5070000}"/>
    <cellStyle name="Normal 7 6 2 6 2" xfId="2499" xr:uid="{00000000-0005-0000-0000-0000FB080000}"/>
    <cellStyle name="Normal 7 6 2 6 2 2" xfId="7624" xr:uid="{6DA91824-4395-46A4-B38A-CA6BA7737022}"/>
    <cellStyle name="Normal 7 6 2 6 2 2 2" xfId="18004" xr:uid="{B286C0FC-B35F-4A65-8F1E-46A4D3D798C7}"/>
    <cellStyle name="Normal 7 6 2 6 2 3" xfId="10457" xr:uid="{F0F27D90-69BA-4FBF-9D6A-63517C68C43B}"/>
    <cellStyle name="Normal 7 6 2 6 2 3 2" xfId="20837" xr:uid="{5D964759-6C67-4757-A5AD-5C7EDC1A05BE}"/>
    <cellStyle name="Normal 7 6 2 6 2 4" xfId="28456" xr:uid="{14B8BD50-F673-4976-A063-187232F799C6}"/>
    <cellStyle name="Normal 7 6 2 6 2 5" xfId="15171" xr:uid="{B518ABFA-065B-423C-BD0E-6902CAC24386}"/>
    <cellStyle name="Normal 7 6 2 6 3" xfId="2046" xr:uid="{00000000-0005-0000-0000-0000A5070000}"/>
    <cellStyle name="Normal 7 6 2 6 4" xfId="5483" xr:uid="{A67FD77B-8C42-46EF-8626-0391DF1149CC}"/>
    <cellStyle name="Normal 7 6 2 6 4 2" xfId="29746" xr:uid="{5D856566-71DC-4B60-BA54-4AAFB41ABC56}"/>
    <cellStyle name="Normal 7 6 2 6 5" xfId="22766" xr:uid="{55D9A16F-D7A4-4684-8925-24433A61B1FE}"/>
    <cellStyle name="Normal 7 6 2 6 6" xfId="12887" xr:uid="{23CC4D2E-FB2B-433A-8457-8D4F882A536F}"/>
    <cellStyle name="Normal 7 6 2 7" xfId="2193" xr:uid="{00000000-0005-0000-0000-0000E5080000}"/>
    <cellStyle name="Normal 7 6 2 7 2" xfId="7320" xr:uid="{BF72EEEC-0363-42E3-BC13-D45899A28E16}"/>
    <cellStyle name="Normal 7 6 2 7 2 2" xfId="25933" xr:uid="{B86B97D5-6C7E-4598-A23A-995132FA8F68}"/>
    <cellStyle name="Normal 7 6 2 7 2 3" xfId="17700" xr:uid="{4BEFBD65-26C5-4811-A175-AF2DB6BCCA56}"/>
    <cellStyle name="Normal 7 6 2 7 3" xfId="10153" xr:uid="{21A3D271-F3A0-4463-94E9-EDCAD5111008}"/>
    <cellStyle name="Normal 7 6 2 7 3 2" xfId="20533" xr:uid="{E0479714-0684-4F81-93CE-59DB467146FA}"/>
    <cellStyle name="Normal 7 6 2 7 4" xfId="24912" xr:uid="{8956E53A-E2B5-4656-A712-A63BE9BA9A20}"/>
    <cellStyle name="Normal 7 6 2 7 5" xfId="14867" xr:uid="{53DC5CB4-8DC4-4461-95A0-784F72F2BAF7}"/>
    <cellStyle name="Normal 7 6 2 8" xfId="24377" xr:uid="{ED4EC8EF-5843-457B-AF88-4D7D2FF16CC9}"/>
    <cellStyle name="Normal 7 6 2 8 2" xfId="26103" xr:uid="{1718AF5F-58E8-4B0F-AB17-E916184D4514}"/>
    <cellStyle name="Normal 7 6 2 9" xfId="26698" xr:uid="{6293BA1F-4F0E-4845-A691-991D33328C21}"/>
    <cellStyle name="Normal 7 6 20" xfId="12402" xr:uid="{4D736B5C-A5E8-4CE8-A84B-CC95F0450F18}"/>
    <cellStyle name="Normal 7 6 21" xfId="29835" xr:uid="{14591012-5BF2-4661-84EF-D3C202A421F1}"/>
    <cellStyle name="Normal 7 6 21 2" xfId="31504" xr:uid="{AE07DE1B-668E-4B16-88FD-3A9EC54BD8AE}"/>
    <cellStyle name="Normal 7 6 22" xfId="29980" xr:uid="{9BCCC15C-78C9-486F-A701-1A52E6003D5D}"/>
    <cellStyle name="Normal 7 6 23" xfId="30163" xr:uid="{49D357EA-AD67-4E3B-A3C0-C67DEDCA22C2}"/>
    <cellStyle name="Normal 7 6 3" xfId="1485" xr:uid="{00000000-0005-0000-0000-0000A6070000}"/>
    <cellStyle name="Normal 7 6 3 10" xfId="5484" xr:uid="{0FF0B9C9-C1B6-4F32-B56F-A6E9F15C0064}"/>
    <cellStyle name="Normal 7 6 3 10 2" xfId="14782" xr:uid="{11F63485-85EE-419C-92E1-1121CED9FCEE}"/>
    <cellStyle name="Normal 7 6 3 11" xfId="7235" xr:uid="{C03B5CF4-3859-4FAB-B0F8-AD00D31F5CD5}"/>
    <cellStyle name="Normal 7 6 3 11 2" xfId="17615" xr:uid="{3965AFF5-D500-4564-8608-7B8F9F639B94}"/>
    <cellStyle name="Normal 7 6 3 12" xfId="10068" xr:uid="{FB397A62-BE51-4249-8822-47E85F69ACF6}"/>
    <cellStyle name="Normal 7 6 3 12 2" xfId="20448" xr:uid="{2017A004-559C-4D69-BB7E-AF23B9128025}"/>
    <cellStyle name="Normal 7 6 3 13" xfId="24059" xr:uid="{00283BD8-6DFE-4D42-A8C9-DE55BB8542D4}"/>
    <cellStyle name="Normal 7 6 3 14" xfId="12462" xr:uid="{330A2FA6-1B02-4750-856C-3013779CABB4}"/>
    <cellStyle name="Normal 7 6 3 2" xfId="1486" xr:uid="{00000000-0005-0000-0000-0000A7070000}"/>
    <cellStyle name="Normal 7 6 3 2 10" xfId="10069" xr:uid="{C384459C-EE0B-4E33-B24B-329E5047D295}"/>
    <cellStyle name="Normal 7 6 3 2 10 2" xfId="20449" xr:uid="{36061472-8AC3-4274-8073-CEF844A71F48}"/>
    <cellStyle name="Normal 7 6 3 2 11" xfId="24504" xr:uid="{4204AB79-5DC5-4919-B457-C0C5904DDC3B}"/>
    <cellStyle name="Normal 7 6 3 2 12" xfId="12644" xr:uid="{22329E4F-DB2C-4C3F-9CF0-92AE194A115C}"/>
    <cellStyle name="Normal 7 6 3 2 2" xfId="1487" xr:uid="{00000000-0005-0000-0000-0000A8070000}"/>
    <cellStyle name="Normal 7 6 3 2 2 2" xfId="3489" xr:uid="{00000000-0005-0000-0000-0000FF080000}"/>
    <cellStyle name="Normal 7 6 3 2 2 2 2" xfId="6544" xr:uid="{A75AD212-DE64-4528-9504-E8C40F6BFFD9}"/>
    <cellStyle name="Normal 7 6 3 2 2 2 2 2" xfId="24604" xr:uid="{A8C4C092-3BDF-4E13-8A90-AF197A9ED4D0}"/>
    <cellStyle name="Normal 7 6 3 2 2 2 2 3" xfId="27047" xr:uid="{2ED1A404-9ADC-44F3-A047-EBCF7D564F86}"/>
    <cellStyle name="Normal 7 6 3 2 2 2 2 4" xfId="16115" xr:uid="{EF263C13-2736-4C6F-8F51-B5CEE61F346C}"/>
    <cellStyle name="Normal 7 6 3 2 2 2 3" xfId="8568" xr:uid="{32111021-159F-4647-B700-FE0DBF32DC34}"/>
    <cellStyle name="Normal 7 6 3 2 2 2 3 2" xfId="28949" xr:uid="{EAA0EE0C-4FE5-4161-BCED-F3045E4F6B01}"/>
    <cellStyle name="Normal 7 6 3 2 2 2 3 3" xfId="18948" xr:uid="{BFC8A839-9433-4509-8CDC-EE5B8F75A796}"/>
    <cellStyle name="Normal 7 6 3 2 2 2 4" xfId="11401" xr:uid="{3903FC95-6D88-43D5-B48C-BF1168E91186}"/>
    <cellStyle name="Normal 7 6 3 2 2 2 4 2" xfId="21781" xr:uid="{85F0D391-5129-4115-8BDB-5E45211D7ADD}"/>
    <cellStyle name="Normal 7 6 3 2 2 2 5" xfId="24105" xr:uid="{53B646B6-BDEF-47EF-BC18-89C8554F3A50}"/>
    <cellStyle name="Normal 7 6 3 2 2 2 6" xfId="14082" xr:uid="{BAE7D445-FB7C-42D7-AD8B-B9AC3626DEDA}"/>
    <cellStyle name="Normal 7 6 3 2 2 3" xfId="4377" xr:uid="{C162742C-DE66-4955-A711-6E4484B11279}"/>
    <cellStyle name="Normal 7 6 3 2 2 3 2" xfId="9149" xr:uid="{0918B151-3C2B-4B85-A6EE-AA68960CB029}"/>
    <cellStyle name="Normal 7 6 3 2 2 3 2 2" xfId="29192" xr:uid="{88587D24-EEEF-4814-86EC-5BC5CAA19DD2}"/>
    <cellStyle name="Normal 7 6 3 2 2 3 2 3" xfId="19529" xr:uid="{8B3E029C-4D34-4CE9-B3C5-4B123FC6AEC1}"/>
    <cellStyle name="Normal 7 6 3 2 2 3 3" xfId="11982" xr:uid="{266513DF-7348-434C-8067-A7FDC9FC347D}"/>
    <cellStyle name="Normal 7 6 3 2 2 3 3 2" xfId="22362" xr:uid="{F34BC78C-C166-4889-B870-241F722142EB}"/>
    <cellStyle name="Normal 7 6 3 2 2 3 4" xfId="24115" xr:uid="{9C2A6350-DC11-4F7E-A855-98DE6405744B}"/>
    <cellStyle name="Normal 7 6 3 2 2 3 5" xfId="16696" xr:uid="{EA3FD3EA-104B-4372-8508-1829A0B44B5A}"/>
    <cellStyle name="Normal 7 6 3 2 2 4" xfId="5486" xr:uid="{F6EB880C-ED38-43AD-9751-1348F342E406}"/>
    <cellStyle name="Normal 7 6 3 2 2 4 2" xfId="26681" xr:uid="{174D04E0-A481-4349-AFBB-03F3FEE58C33}"/>
    <cellStyle name="Normal 7 6 3 2 2 4 3" xfId="14784" xr:uid="{1351964C-5036-4720-AC2B-4923681CF4AE}"/>
    <cellStyle name="Normal 7 6 3 2 2 5" xfId="7237" xr:uid="{B202CF5B-A6DC-4139-A90D-747D11398E52}"/>
    <cellStyle name="Normal 7 6 3 2 2 5 2" xfId="17617" xr:uid="{B893D070-4A71-4F7A-9322-7BF783E4AD36}"/>
    <cellStyle name="Normal 7 6 3 2 2 6" xfId="10070" xr:uid="{4F20E983-D5B4-4F3B-9774-CCF5C3CD4021}"/>
    <cellStyle name="Normal 7 6 3 2 2 6 2" xfId="20450" xr:uid="{EF6D2DA0-8AC6-416D-AB1F-40B3D31A6C2B}"/>
    <cellStyle name="Normal 7 6 3 2 2 7" xfId="25105" xr:uid="{89018BB3-8938-462E-AEA3-006F14FFFBAD}"/>
    <cellStyle name="Normal 7 6 3 2 2 8" xfId="13325" xr:uid="{61F590E0-3462-4D35-AD10-130D37A535D8}"/>
    <cellStyle name="Normal 7 6 3 2 3" xfId="3490" xr:uid="{00000000-0005-0000-0000-000000090000}"/>
    <cellStyle name="Normal 7 6 3 2 3 2" xfId="4603" xr:uid="{39ECBFA1-EFA7-434E-B5B7-F7621C6DED91}"/>
    <cellStyle name="Normal 7 6 3 2 3 2 2" xfId="9375" xr:uid="{6A24BE19-D00A-402A-BF36-29A11EF1785A}"/>
    <cellStyle name="Normal 7 6 3 2 3 2 2 2" xfId="29344" xr:uid="{1EFC031E-8BC5-41C9-B3F7-ADEFFFCEF88E}"/>
    <cellStyle name="Normal 7 6 3 2 3 2 2 3" xfId="19755" xr:uid="{F8C1338B-9D46-4335-A532-D1A8DCD6CDB1}"/>
    <cellStyle name="Normal 7 6 3 2 3 2 3" xfId="12208" xr:uid="{E79DF795-2412-48C3-839B-400AC4100CB6}"/>
    <cellStyle name="Normal 7 6 3 2 3 2 3 2" xfId="22588" xr:uid="{90C6B6F4-9B46-4D95-BA39-EA67B5D745C0}"/>
    <cellStyle name="Normal 7 6 3 2 3 2 4" xfId="25652" xr:uid="{2CE1781A-5E26-4029-AEFA-75D6D87258A2}"/>
    <cellStyle name="Normal 7 6 3 2 3 2 5" xfId="16922" xr:uid="{9B51D3E1-8B40-45FB-B22D-E8E0CBC33D80}"/>
    <cellStyle name="Normal 7 6 3 2 3 3" xfId="6545" xr:uid="{E4F7623D-6662-4A7F-8469-B85FD6B2A69A}"/>
    <cellStyle name="Normal 7 6 3 2 3 3 2" xfId="26833" xr:uid="{EBEE138B-E2C0-41E6-96F2-23A53F2328CC}"/>
    <cellStyle name="Normal 7 6 3 2 3 3 3" xfId="16116" xr:uid="{94112684-D143-469E-B73F-BA75177662C5}"/>
    <cellStyle name="Normal 7 6 3 2 3 4" xfId="8569" xr:uid="{204587C1-477C-4F02-AC2C-FB776FA0CC80}"/>
    <cellStyle name="Normal 7 6 3 2 3 4 2" xfId="18949" xr:uid="{5C79DCA2-4A5F-46C4-AAFF-A42ADB2FB554}"/>
    <cellStyle name="Normal 7 6 3 2 3 5" xfId="11402" xr:uid="{AEB043DD-3436-4ACC-B81C-0B3407855D19}"/>
    <cellStyle name="Normal 7 6 3 2 3 5 2" xfId="21782" xr:uid="{BAC586FA-8088-469D-8538-E78A0BE57809}"/>
    <cellStyle name="Normal 7 6 3 2 3 6" xfId="24226" xr:uid="{8EED4C54-AB70-4569-8CE6-1053658155E5}"/>
    <cellStyle name="Normal 7 6 3 2 3 7" xfId="14083" xr:uid="{30054B3B-B915-405B-ADE7-584368C336C6}"/>
    <cellStyle name="Normal 7 6 3 2 4" xfId="3488" xr:uid="{00000000-0005-0000-0000-000001090000}"/>
    <cellStyle name="Normal 7 6 3 2 4 2" xfId="6543" xr:uid="{7B6E7000-0441-4622-945D-CE45B7D4AB6B}"/>
    <cellStyle name="Normal 7 6 3 2 4 2 2" xfId="26592" xr:uid="{4BCE06FB-C81E-4322-B29F-BBE14600E106}"/>
    <cellStyle name="Normal 7 6 3 2 4 2 3" xfId="16114" xr:uid="{3A1732FA-27B6-45A2-AF77-63EB64C97D89}"/>
    <cellStyle name="Normal 7 6 3 2 4 3" xfId="8567" xr:uid="{9DD597EA-EC23-4792-894C-E9B1C33E94AE}"/>
    <cellStyle name="Normal 7 6 3 2 4 3 2" xfId="18947" xr:uid="{362CFB7D-F2B8-4926-B044-983395B01BA1}"/>
    <cellStyle name="Normal 7 6 3 2 4 4" xfId="11400" xr:uid="{D92811AC-761B-403F-B3BF-E85A22387678}"/>
    <cellStyle name="Normal 7 6 3 2 4 4 2" xfId="21780" xr:uid="{FB91684D-B12B-42F6-90A5-428E33A98090}"/>
    <cellStyle name="Normal 7 6 3 2 4 5" xfId="23523" xr:uid="{8A11F309-5766-481E-9FEA-7954DA7B47B4}"/>
    <cellStyle name="Normal 7 6 3 2 4 6" xfId="14081" xr:uid="{CE988D99-B1B8-4C92-985D-D11FA4B9C379}"/>
    <cellStyle name="Normal 7 6 3 2 5" xfId="2536" xr:uid="{00000000-0005-0000-0000-000002090000}"/>
    <cellStyle name="Normal 7 6 3 2 5 2" xfId="5810" xr:uid="{F4DFDF64-7DF7-4B91-90EE-A93EAE6980E3}"/>
    <cellStyle name="Normal 7 6 3 2 5 2 2" xfId="27622" xr:uid="{63BA84BA-A60E-4664-B663-17E1FEC0AD59}"/>
    <cellStyle name="Normal 7 6 3 2 5 2 3" xfId="15208" xr:uid="{BBE616B4-4FED-4FAD-9B28-D5068FF531DD}"/>
    <cellStyle name="Normal 7 6 3 2 5 3" xfId="7661" xr:uid="{61134F25-A1A6-4156-9344-85714967A00C}"/>
    <cellStyle name="Normal 7 6 3 2 5 3 2" xfId="18041" xr:uid="{05AE6B0B-E90F-496D-9F41-02F654425368}"/>
    <cellStyle name="Normal 7 6 3 2 5 4" xfId="10494" xr:uid="{5797FCFC-89AF-49F9-9975-DF75035D6631}"/>
    <cellStyle name="Normal 7 6 3 2 5 4 2" xfId="20874" xr:uid="{D1EF8E00-47DB-4AF1-89E3-031429467C7E}"/>
    <cellStyle name="Normal 7 6 3 2 5 5" xfId="24102" xr:uid="{037A8E6B-0580-4D89-A363-ABD4DA75EE1C}"/>
    <cellStyle name="Normal 7 6 3 2 5 6" xfId="12924" xr:uid="{F05D9D0A-05DF-4E0B-BA3C-4F5C0046ED46}"/>
    <cellStyle name="Normal 7 6 3 2 6" xfId="2410" xr:uid="{00000000-0005-0000-0000-0000FD080000}"/>
    <cellStyle name="Normal 7 6 3 2 6 2" xfId="7537" xr:uid="{0AF1B255-9782-4AA0-85B9-E2F027122566}"/>
    <cellStyle name="Normal 7 6 3 2 6 2 2" xfId="17917" xr:uid="{A8F0BB78-33FF-4A33-9C14-85171F59F9D7}"/>
    <cellStyle name="Normal 7 6 3 2 6 3" xfId="10370" xr:uid="{748D5359-7EA2-4C9F-A25C-AC466CAA6C64}"/>
    <cellStyle name="Normal 7 6 3 2 6 3 2" xfId="20750" xr:uid="{21BAC3C7-CA48-4471-B2F8-D6F7724DCB22}"/>
    <cellStyle name="Normal 7 6 3 2 6 4" xfId="24578" xr:uid="{7DA92AAD-0C30-4D70-8EF8-F92F27EDCF5E}"/>
    <cellStyle name="Normal 7 6 3 2 6 5" xfId="15084" xr:uid="{3F5B5856-726F-4C40-B48C-00F81E228475}"/>
    <cellStyle name="Normal 7 6 3 2 7" xfId="4082" xr:uid="{8905C58B-3AA2-4522-9658-D1A4F26EBCA6}"/>
    <cellStyle name="Normal 7 6 3 2 7 2" xfId="8860" xr:uid="{AE4A32B9-46AF-4B7A-9737-F3E5908BFA7F}"/>
    <cellStyle name="Normal 7 6 3 2 7 2 2" xfId="19240" xr:uid="{9A3E086B-6CD9-4D34-9AB3-3AECDBA64CA3}"/>
    <cellStyle name="Normal 7 6 3 2 7 3" xfId="11693" xr:uid="{6653D4D5-6BF4-413E-A5D3-BE0A02CE4719}"/>
    <cellStyle name="Normal 7 6 3 2 7 3 2" xfId="22073" xr:uid="{0D8C75DD-86CE-40BD-B9F8-D0241E611C28}"/>
    <cellStyle name="Normal 7 6 3 2 7 4" xfId="16407" xr:uid="{24095FED-6EE3-4AC6-9E67-DA564407F3A5}"/>
    <cellStyle name="Normal 7 6 3 2 8" xfId="5485" xr:uid="{1C04D63F-2527-4922-B84E-C8532F610DB5}"/>
    <cellStyle name="Normal 7 6 3 2 8 2" xfId="14783" xr:uid="{FE9598D6-D404-4D12-A2A9-953F6914CC16}"/>
    <cellStyle name="Normal 7 6 3 2 9" xfId="7236" xr:uid="{EF280821-8194-4C2F-9C83-1E7EDD85217C}"/>
    <cellStyle name="Normal 7 6 3 2 9 2" xfId="17616"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1" xr:uid="{8B74FCD3-3004-4FF9-A207-3B34207350F0}"/>
    <cellStyle name="Normal 7 6 3 3 2 2 2 2 2" xfId="28951" xr:uid="{7332878A-36D6-4C54-9958-DC49BDBA1940}"/>
    <cellStyle name="Normal 7 6 3 3 2 2 2 2 3" xfId="18951" xr:uid="{5421953C-2644-4634-A08A-92CAB110B78D}"/>
    <cellStyle name="Normal 7 6 3 3 2 2 2 3" xfId="11404" xr:uid="{595A7502-EE64-4239-A595-0E27D4A90B57}"/>
    <cellStyle name="Normal 7 6 3 3 2 2 2 3 2" xfId="21784" xr:uid="{AD091209-4EC8-4E66-94C2-820E502DE9F6}"/>
    <cellStyle name="Normal 7 6 3 3 2 2 2 4" xfId="23833" xr:uid="{1CC13E34-5A25-404A-9A23-D6B30847F204}"/>
    <cellStyle name="Normal 7 6 3 3 2 2 2 5" xfId="16118" xr:uid="{2C6D172E-98DF-4EBB-AA83-BFF35D6113D1}"/>
    <cellStyle name="Normal 7 6 3 3 2 2 3" xfId="3623" xr:uid="{00000000-0005-0000-0000-0000AB070000}"/>
    <cellStyle name="Normal 7 6 3 3 2 2 3 2" xfId="28143" xr:uid="{8EEB4BA7-6823-4210-B5A8-6255A1ED9AD1}"/>
    <cellStyle name="Normal 7 6 3 3 2 2 3 3" xfId="26090" xr:uid="{EB27B8F3-FCF2-43E1-9E0B-18AE21233D3B}"/>
    <cellStyle name="Normal 7 6 3 3 2 2 4" xfId="5487" xr:uid="{3D8DF5C9-2CCE-4182-AF0F-F0C5756989A7}"/>
    <cellStyle name="Normal 7 6 3 3 2 2 4 2" xfId="29785" xr:uid="{AEE5E8D0-64E0-4EF2-B258-9A2F3F526AE1}"/>
    <cellStyle name="Normal 7 6 3 3 2 2 5" xfId="24558" xr:uid="{B922943A-682E-4BDA-97D1-4B15684C58BE}"/>
    <cellStyle name="Normal 7 6 3 3 2 2 6" xfId="14085" xr:uid="{962D000C-A1AC-4453-ACAB-73642BEFA1C9}"/>
    <cellStyle name="Normal 7 6 3 3 2 3" xfId="3492" xr:uid="{00000000-0005-0000-0000-000006090000}"/>
    <cellStyle name="Normal 7 6 3 3 2 3 2" xfId="30073" xr:uid="{32C9490F-223B-4F54-991F-4B3A7967E779}"/>
    <cellStyle name="Normal 7 6 3 3 2 4" xfId="2845" xr:uid="{00000000-0005-0000-0000-000004090000}"/>
    <cellStyle name="Normal 7 6 3 3 2 4 2" xfId="7967" xr:uid="{7FEAC7C5-8702-4A4A-B139-616752534E0F}"/>
    <cellStyle name="Normal 7 6 3 3 2 4 2 2" xfId="26704" xr:uid="{CB561070-5FA2-49DC-A8AE-EB062A357746}"/>
    <cellStyle name="Normal 7 6 3 3 2 4 2 3" xfId="18347" xr:uid="{B7D03DF5-BD0B-495C-8930-FF0F2A8CD2C0}"/>
    <cellStyle name="Normal 7 6 3 3 2 4 3" xfId="10800" xr:uid="{F0E2E89E-372C-4389-8A1A-DBA4DCC2754E}"/>
    <cellStyle name="Normal 7 6 3 3 2 4 3 2" xfId="21180" xr:uid="{10594F66-5859-4BA2-8F95-ABD9FCBFBF80}"/>
    <cellStyle name="Normal 7 6 3 3 2 4 4" xfId="22793" xr:uid="{19E007BA-7098-4A3F-9530-9818CE4A424A}"/>
    <cellStyle name="Normal 7 6 3 3 2 4 5" xfId="15514" xr:uid="{08EB1DFA-FFE2-4B40-9F7A-2B80C57D678F}"/>
    <cellStyle name="Normal 7 6 3 3 2 5" xfId="3767" xr:uid="{00000000-0005-0000-0000-000009070000}"/>
    <cellStyle name="Normal 7 6 3 3 2 5 2" xfId="4094" xr:uid="{9ECDFCFE-9E25-458F-A3CA-22ABFB47DDE6}"/>
    <cellStyle name="Normal 7 6 3 3 2 5 2 2" xfId="29805" xr:uid="{5B30EC69-E692-4A67-825D-515A3CD295B3}"/>
    <cellStyle name="Normal 7 6 3 3 2 5 3" xfId="23111" xr:uid="{8B9C337C-9F1F-4B71-B33C-4BBF8768F2B4}"/>
    <cellStyle name="Normal 7 6 3 3 2 5 3 2" xfId="30093" xr:uid="{704ABBA2-7391-4C03-A229-8C5BE6596277}"/>
    <cellStyle name="Normal 7 6 3 3 2 5 4" xfId="25623" xr:uid="{08F19465-FA20-4EFC-BDBA-F333EA0FE99C}"/>
    <cellStyle name="Normal 7 6 3 3 2 5 5" xfId="30292" xr:uid="{B0B0FC5E-A681-4C7A-9402-587E6D246449}"/>
    <cellStyle name="Normal 7 6 3 3 2 5 5 2" xfId="31435" xr:uid="{0C479F8B-31BC-4A83-A9FF-C393F1C53DF5}"/>
    <cellStyle name="Normal 7 6 3 3 2 5 6" xfId="31632" xr:uid="{30D63F68-2665-4D62-BFD1-4D3B105583A0}"/>
    <cellStyle name="Normal 7 6 3 3 2 6" xfId="23048" xr:uid="{6A1329E9-4F61-4AE7-A038-DC47D92FCBA5}"/>
    <cellStyle name="Normal 7 6 3 3 2 6 2" xfId="31145" xr:uid="{34B83ACE-44A3-4940-AFE5-B4EF022905B3}"/>
    <cellStyle name="Normal 7 6 3 3 2 6 3" xfId="30913" xr:uid="{6E2A21CD-035E-489F-A7DE-293D595960DB}"/>
    <cellStyle name="Normal 7 6 3 3 2 7" xfId="13326" xr:uid="{F64208F4-0E3F-4CEE-8256-88031B63933C}"/>
    <cellStyle name="Normal 7 6 3 3 2 8" xfId="30925" xr:uid="{9FCF0968-A979-4539-AD90-D2D9D79CDAFE}"/>
    <cellStyle name="Normal 7 6 3 3 3" xfId="1491" xr:uid="{00000000-0005-0000-0000-0000AC070000}"/>
    <cellStyle name="Normal 7 6 3 3 3 2" xfId="3494" xr:uid="{00000000-0005-0000-0000-000007090000}"/>
    <cellStyle name="Normal 7 6 3 3 3 2 2" xfId="8572" xr:uid="{EF5855A4-E2C1-49DF-9504-E2EA90CE0347}"/>
    <cellStyle name="Normal 7 6 3 3 3 2 2 2" xfId="28952" xr:uid="{025541B1-DBD4-4EEF-9100-08DB729F7508}"/>
    <cellStyle name="Normal 7 6 3 3 3 2 2 3" xfId="18952" xr:uid="{63D9C151-495E-40D9-AF42-DAF5A7960CFA}"/>
    <cellStyle name="Normal 7 6 3 3 3 2 2 4" xfId="29815" xr:uid="{A6D295F5-EE7B-4174-AF97-372C2354F921}"/>
    <cellStyle name="Normal 7 6 3 3 3 2 3" xfId="11405" xr:uid="{36AF5DE9-B923-43DA-853A-9DA9024BB51D}"/>
    <cellStyle name="Normal 7 6 3 3 3 2 3 2" xfId="21785" xr:uid="{1F465D1C-26CD-4943-9251-547D0E3620B2}"/>
    <cellStyle name="Normal 7 6 3 3 3 2 4" xfId="25233" xr:uid="{ACDE281D-914C-4269-A204-0BEA3AA49052}"/>
    <cellStyle name="Normal 7 6 3 3 3 2 5" xfId="24789" xr:uid="{E7424FEE-A287-4278-8785-A45E7B369859}"/>
    <cellStyle name="Normal 7 6 3 3 3 2 6" xfId="16119" xr:uid="{36AD8D00-0916-4C96-8A04-308D4955D853}"/>
    <cellStyle name="Normal 7 6 3 3 3 3" xfId="3581" xr:uid="{00000000-0005-0000-0000-0000AC070000}"/>
    <cellStyle name="Normal 7 6 3 3 3 3 2" xfId="22701" xr:uid="{AA2F5C75-DC2C-4230-A5D8-101807C85474}"/>
    <cellStyle name="Normal 7 6 3 3 3 3 2 2" xfId="29818" xr:uid="{780A20BF-D728-490A-A368-FF54E81B0461}"/>
    <cellStyle name="Normal 7 6 3 3 3 3 3" xfId="23938" xr:uid="{BF96C682-830A-4B3C-86E6-BED0BFAFAB1E}"/>
    <cellStyle name="Normal 7 6 3 3 3 4" xfId="4604" xr:uid="{B2D18F5D-868F-400D-8613-513DEF26BB5F}"/>
    <cellStyle name="Normal 7 6 3 3 3 4 2" xfId="9376" xr:uid="{0425B6A6-629F-4611-80FC-EDBECEF46DCF}"/>
    <cellStyle name="Normal 7 6 3 3 3 4 2 2" xfId="19756" xr:uid="{F252610E-686D-4982-B396-9C861E514B40}"/>
    <cellStyle name="Normal 7 6 3 3 3 4 2 3" xfId="31106" xr:uid="{8CB3474E-5571-49FA-AE72-8D5E115219A0}"/>
    <cellStyle name="Normal 7 6 3 3 3 4 2 4" xfId="30914" xr:uid="{DE5E27BB-B822-402D-923F-F9EA10B0EB4E}"/>
    <cellStyle name="Normal 7 6 3 3 3 4 3" xfId="12209" xr:uid="{380CCD94-C053-4C53-BD94-FFD08E872D30}"/>
    <cellStyle name="Normal 7 6 3 3 3 4 3 2" xfId="22589" xr:uid="{6FDC5E10-66D4-454D-ADAD-CEBBF6359800}"/>
    <cellStyle name="Normal 7 6 3 3 3 4 4" xfId="16923" xr:uid="{F6ECB581-5B9B-47AF-9F76-84B6EC88C8E6}"/>
    <cellStyle name="Normal 7 6 3 3 3 5" xfId="5488" xr:uid="{E526189A-FBBF-4CD8-BD80-1D49B21A9FC2}"/>
    <cellStyle name="Normal 7 6 3 3 3 5 2" xfId="29709" xr:uid="{04BD60D3-49F8-449A-9143-0C78D84BF8AD}"/>
    <cellStyle name="Normal 7 6 3 3 3 5 2 2" xfId="30952" xr:uid="{B3D80988-D845-47B0-B2DE-F9006412263D}"/>
    <cellStyle name="Normal 7 6 3 3 3 6" xfId="22963" xr:uid="{A39247FC-957C-4179-8B1D-E102D3CFAC6C}"/>
    <cellStyle name="Normal 7 6 3 3 3 6 2" xfId="29673" xr:uid="{CA9E9E34-311D-47F7-9DA7-90D58AC2FE83}"/>
    <cellStyle name="Normal 7 6 3 3 3 7" xfId="25778" xr:uid="{E22A0136-BAAB-4D71-B4B6-C80D15B87F53}"/>
    <cellStyle name="Normal 7 6 3 3 3 8" xfId="14086" xr:uid="{574FAC05-942C-4FEA-9B51-28FD901D0829}"/>
    <cellStyle name="Normal 7 6 3 3 4" xfId="3491" xr:uid="{00000000-0005-0000-0000-000008090000}"/>
    <cellStyle name="Normal 7 6 3 3 4 2" xfId="6546" xr:uid="{F5FEA776-40B7-467D-A373-0714A130124A}"/>
    <cellStyle name="Normal 7 6 3 3 4 2 2" xfId="23241" xr:uid="{51F7082C-2196-41C7-B373-69BB56C93B1A}"/>
    <cellStyle name="Normal 7 6 3 3 4 2 3" xfId="28159" xr:uid="{DC6147DF-82B5-4E3B-916F-0BCF6F0F8E91}"/>
    <cellStyle name="Normal 7 6 3 3 4 2 4" xfId="16117" xr:uid="{30F026B2-B805-4647-990F-CDDA94500353}"/>
    <cellStyle name="Normal 7 6 3 3 4 2 5" xfId="30569" xr:uid="{84B7872D-76F9-4A5E-9DB5-AB13DBD0B9B6}"/>
    <cellStyle name="Normal 7 6 3 3 4 3" xfId="8570" xr:uid="{1B8B625A-97E3-41E8-AF27-40244788585F}"/>
    <cellStyle name="Normal 7 6 3 3 4 3 2" xfId="28950" xr:uid="{3B3AD2CA-9486-42DA-8189-C299B1046117}"/>
    <cellStyle name="Normal 7 6 3 3 4 3 3" xfId="18950" xr:uid="{82189C2D-B2BE-4B80-88E4-6F1F020896B9}"/>
    <cellStyle name="Normal 7 6 3 3 4 4" xfId="11403" xr:uid="{303873E4-CF73-49B2-B038-F358E018E3BA}"/>
    <cellStyle name="Normal 7 6 3 3 4 4 2" xfId="21783" xr:uid="{5ED4D9AD-9B8A-4975-ACB2-0C70ABBDF531}"/>
    <cellStyle name="Normal 7 6 3 3 4 5" xfId="23497" xr:uid="{32B2BFD8-525E-4378-91D5-DDA650781DB0}"/>
    <cellStyle name="Normal 7 6 3 3 4 6" xfId="26301" xr:uid="{7E74C817-56EC-4084-A037-5AED7963C962}"/>
    <cellStyle name="Normal 7 6 3 3 4 7" xfId="14084" xr:uid="{470675C5-9F8B-41C5-B2C5-F6046364DB90}"/>
    <cellStyle name="Normal 7 6 3 3 5" xfId="2638" xr:uid="{00000000-0005-0000-0000-000009090000}"/>
    <cellStyle name="Normal 7 6 3 3 5 2" xfId="5900" xr:uid="{48132DCA-E8C2-4B60-8DE5-7EB3B66FFC2A}"/>
    <cellStyle name="Normal 7 6 3 3 5 2 2" xfId="15310" xr:uid="{0F63A216-69B1-45FD-AB2D-0A9A1A2FF379}"/>
    <cellStyle name="Normal 7 6 3 3 5 3" xfId="7763" xr:uid="{DBB43D33-4A0F-4C79-9AD8-720A439FBA15}"/>
    <cellStyle name="Normal 7 6 3 3 5 3 2" xfId="18143" xr:uid="{8030CBFF-0684-4121-AA6D-DB623D42B6E4}"/>
    <cellStyle name="Normal 7 6 3 3 5 4" xfId="10596" xr:uid="{389C6673-130F-44DE-BAD7-639E6FAAE7BC}"/>
    <cellStyle name="Normal 7 6 3 3 5 4 2" xfId="20976" xr:uid="{132AC504-2503-4B3D-AFD5-9A34968FC33D}"/>
    <cellStyle name="Normal 7 6 3 3 5 5" xfId="22689" xr:uid="{3688B1EF-53C5-488A-ACE0-5EA188193F00}"/>
    <cellStyle name="Normal 7 6 3 3 5 6" xfId="27188" xr:uid="{C5DA87B6-E3B5-4F70-81FF-F04A3C4CD07F}"/>
    <cellStyle name="Normal 7 6 3 3 5 7" xfId="13027" xr:uid="{CEBC3EB5-DFC0-40A5-A11A-60194FAE245D}"/>
    <cellStyle name="Normal 7 6 3 3 6" xfId="2151" xr:uid="{00000000-0005-0000-0000-000031030000}"/>
    <cellStyle name="Normal 7 6 3 3 6 2" xfId="4638" xr:uid="{DDD6DC4B-9466-4B61-9B06-D6792D4BBF9B}"/>
    <cellStyle name="Normal 7 6 3 3 6 3" xfId="30232" xr:uid="{6645CF52-C51C-46A3-B69A-670BFF6D043C}"/>
    <cellStyle name="Normal 7 6 3 3 6 3 2" xfId="31376" xr:uid="{9C0664F1-2BC2-4486-BD5C-A88F2827CD6E}"/>
    <cellStyle name="Normal 7 6 3 3 6 4" xfId="31572" xr:uid="{B935607C-FA16-46A0-8678-73DBE2437CBD}"/>
    <cellStyle name="Normal 7 6 3 3 7" xfId="4083" xr:uid="{FF6F513F-DDB9-462A-B13C-92776B7D2349}"/>
    <cellStyle name="Normal 7 6 3 3 7 2" xfId="4735" xr:uid="{CF2CB097-34DC-4247-8F0E-ABB43BA53B2B}"/>
    <cellStyle name="Normal 7 6 3 3 7 2 2" xfId="27717" xr:uid="{1EDD18A6-6835-40A8-88E3-C4F11ED69DE5}"/>
    <cellStyle name="Normal 7 6 3 3 7 3" xfId="26787" xr:uid="{96671C3B-A1B1-44DF-9104-304A20AEB2C0}"/>
    <cellStyle name="Normal 7 6 3 3 7 3 2" xfId="31184" xr:uid="{6E7833E5-778C-465E-8DE0-065A447A6E20}"/>
    <cellStyle name="Normal 7 6 3 3 7 4" xfId="27626" xr:uid="{D690042B-48A8-4B37-88B6-2BF49BC9445A}"/>
    <cellStyle name="Normal 7 6 3 3 7 5" xfId="30346" xr:uid="{9CC4D4A5-A59A-485D-9725-F0B5952F9150}"/>
    <cellStyle name="Normal 7 6 3 3 7 5 2" xfId="31488" xr:uid="{7896352E-95E3-41EA-B176-36FF0CEE565A}"/>
    <cellStyle name="Normal 7 6 3 3 7 6" xfId="31686" xr:uid="{D11F685F-83BD-4E7B-A8DA-FFB6C0997B38}"/>
    <cellStyle name="Normal 7 6 3 3 8" xfId="29681" xr:uid="{DDD031FA-DD35-4F20-99A5-AA11D3C98D44}"/>
    <cellStyle name="Normal 7 6 3 3 8 2" xfId="30544" xr:uid="{DE3B6B93-E2A5-480B-9010-B39AA1DCB833}"/>
    <cellStyle name="Normal 7 6 3 3 9" xfId="29669" xr:uid="{5A811436-6D74-48D3-AB9A-EE7538A6A6FC}"/>
    <cellStyle name="Normal 7 6 3 4" xfId="1492" xr:uid="{00000000-0005-0000-0000-0000AD070000}"/>
    <cellStyle name="Normal 7 6 3 4 2" xfId="3495" xr:uid="{00000000-0005-0000-0000-00000B090000}"/>
    <cellStyle name="Normal 7 6 3 4 2 2" xfId="6547" xr:uid="{BDCE6B7E-62BD-4044-B894-D9E0A2E850C9}"/>
    <cellStyle name="Normal 7 6 3 4 2 2 2" xfId="25816" xr:uid="{7B4532F0-478E-4AB7-9ED1-5AA482BF542A}"/>
    <cellStyle name="Normal 7 6 3 4 2 2 3" xfId="16120" xr:uid="{35E135D1-54BB-4081-99BA-AEF677987A76}"/>
    <cellStyle name="Normal 7 6 3 4 2 3" xfId="8573" xr:uid="{90BA02D6-CC03-4693-9CC9-BCB83579C29B}"/>
    <cellStyle name="Normal 7 6 3 4 2 3 2" xfId="18953" xr:uid="{65545394-FAE5-44BB-B2F1-507185147897}"/>
    <cellStyle name="Normal 7 6 3 4 2 4" xfId="11406" xr:uid="{CFF84FD6-9744-4EFE-86F3-8F7164451CEF}"/>
    <cellStyle name="Normal 7 6 3 4 2 4 2" xfId="21786" xr:uid="{1D951B25-C0C3-4BD6-96F5-5A17B8028CF0}"/>
    <cellStyle name="Normal 7 6 3 4 2 5" xfId="23154" xr:uid="{2B59EF41-2E53-450E-A5F1-810ABB2CF3ED}"/>
    <cellStyle name="Normal 7 6 3 4 2 6" xfId="14087" xr:uid="{9879ECFA-35C0-46D6-8663-23859D7AC2AF}"/>
    <cellStyle name="Normal 7 6 3 4 3" xfId="2844" xr:uid="{00000000-0005-0000-0000-00000C090000}"/>
    <cellStyle name="Normal 7 6 3 4 3 2" xfId="6058" xr:uid="{7FB49BD6-6F31-4B45-B557-17E3453C031E}"/>
    <cellStyle name="Normal 7 6 3 4 3 2 2" xfId="27110" xr:uid="{55A0543A-1117-4D83-A7B8-F9A9D7E41E40}"/>
    <cellStyle name="Normal 7 6 3 4 3 2 3" xfId="15513" xr:uid="{D16F7FB5-F41D-421D-A9B9-779147882517}"/>
    <cellStyle name="Normal 7 6 3 4 3 3" xfId="7966" xr:uid="{15655578-63B4-41BF-A5B3-024B7D70EB39}"/>
    <cellStyle name="Normal 7 6 3 4 3 3 2" xfId="18346" xr:uid="{630A5C95-8882-492D-8B3C-D91C8593B88B}"/>
    <cellStyle name="Normal 7 6 3 4 3 4" xfId="10799" xr:uid="{3EEDB382-2C2E-4827-8256-DD31D1484B28}"/>
    <cellStyle name="Normal 7 6 3 4 3 4 2" xfId="21179" xr:uid="{9D54FC28-AC6C-48D7-AEFC-121BF1CB48EB}"/>
    <cellStyle name="Normal 7 6 3 4 3 5" xfId="25337" xr:uid="{16C01234-1BA7-4D1A-9A8A-A36392ED2FF9}"/>
    <cellStyle name="Normal 7 6 3 4 3 6" xfId="13324" xr:uid="{DE1E783A-8BA0-4C3B-8CCC-83EDD34DE2B3}"/>
    <cellStyle name="Normal 7 6 3 4 4" xfId="4227" xr:uid="{32C5111D-E894-401D-8BA7-B9AF0DE3D009}"/>
    <cellStyle name="Normal 7 6 3 4 4 2" xfId="8999" xr:uid="{75079CD1-BECF-4205-B52C-BD9B59C4C153}"/>
    <cellStyle name="Normal 7 6 3 4 4 2 2" xfId="19379" xr:uid="{F7166BD3-B39C-465F-B5F9-DDCE8F8F3F52}"/>
    <cellStyle name="Normal 7 6 3 4 4 3" xfId="11832" xr:uid="{1463F024-B423-4C98-815A-F12B8C80C849}"/>
    <cellStyle name="Normal 7 6 3 4 4 3 2" xfId="22212" xr:uid="{13DD88AD-FF73-4A21-BE70-28E43FA1F7E0}"/>
    <cellStyle name="Normal 7 6 3 4 4 4" xfId="23207" xr:uid="{BBA65995-B27D-45A9-BD56-3555EE9DE275}"/>
    <cellStyle name="Normal 7 6 3 4 4 5" xfId="16546" xr:uid="{23563D06-ACFA-4D53-8FAB-2687F20D5518}"/>
    <cellStyle name="Normal 7 6 3 4 5" xfId="5489" xr:uid="{B1CB6DCF-31E2-43F8-A244-6C39885D46AF}"/>
    <cellStyle name="Normal 7 6 3 4 5 2" xfId="14785" xr:uid="{95E64EF2-3171-4025-9C61-DD362010BBE1}"/>
    <cellStyle name="Normal 7 6 3 4 6" xfId="7238" xr:uid="{108BD58C-916F-48C3-9672-7A310AE010EF}"/>
    <cellStyle name="Normal 7 6 3 4 6 2" xfId="17618" xr:uid="{C5E76D88-3368-4496-BCBD-A49B920BB512}"/>
    <cellStyle name="Normal 7 6 3 4 7" xfId="10071" xr:uid="{1CFE59E8-5846-4B0B-A048-57B198C01098}"/>
    <cellStyle name="Normal 7 6 3 4 7 2" xfId="20451" xr:uid="{2EC0ED5F-C82F-46A2-8D96-111897ACAF92}"/>
    <cellStyle name="Normal 7 6 3 4 8" xfId="25110" xr:uid="{1645CE95-CC52-4795-AA28-D0ACA599BC28}"/>
    <cellStyle name="Normal 7 6 3 4 9" xfId="12802" xr:uid="{861CFB80-084F-49F2-BC7A-8CE1FD2B9E70}"/>
    <cellStyle name="Normal 7 6 3 5" xfId="1493" xr:uid="{00000000-0005-0000-0000-0000AE070000}"/>
    <cellStyle name="Normal 7 6 3 5 2" xfId="4605" xr:uid="{334770A4-F9AD-44B1-9E35-20123E2610C4}"/>
    <cellStyle name="Normal 7 6 3 5 2 2" xfId="9377" xr:uid="{0A3E0FEE-8653-4C0D-A345-B0A5A370D5F5}"/>
    <cellStyle name="Normal 7 6 3 5 2 2 2" xfId="29345" xr:uid="{BA7A14BD-8546-4157-B552-4D65E2B154EF}"/>
    <cellStyle name="Normal 7 6 3 5 2 2 3" xfId="19757" xr:uid="{55B73C30-5F3E-4A07-AAD1-7978DB1C75D8}"/>
    <cellStyle name="Normal 7 6 3 5 2 3" xfId="12210" xr:uid="{00F0E0D4-CA95-4E8F-A0C3-023838EADDCF}"/>
    <cellStyle name="Normal 7 6 3 5 2 3 2" xfId="22590" xr:uid="{2DBB6977-B16C-4C03-9F51-82159352EC90}"/>
    <cellStyle name="Normal 7 6 3 5 2 4" xfId="25452" xr:uid="{F2EF33B9-DD57-4843-BF51-CF9E8EF3466B}"/>
    <cellStyle name="Normal 7 6 3 5 2 5" xfId="16924" xr:uid="{8A2C4A4E-12AD-476D-B7FD-3F9AE25A9C30}"/>
    <cellStyle name="Normal 7 6 3 5 3" xfId="5490" xr:uid="{78A76860-74B0-42D7-8CAB-5F737FE07FBE}"/>
    <cellStyle name="Normal 7 6 3 5 3 2" xfId="27480" xr:uid="{7F98AA3E-87F5-46D2-8F9F-22BC5432271A}"/>
    <cellStyle name="Normal 7 6 3 5 3 3" xfId="14786" xr:uid="{4591BEF2-F23B-4A12-B0A5-E1E40B0CBD23}"/>
    <cellStyle name="Normal 7 6 3 5 4" xfId="7239" xr:uid="{C134C1AF-352F-41CC-A63F-8160F9B16606}"/>
    <cellStyle name="Normal 7 6 3 5 4 2" xfId="17619" xr:uid="{908330EF-5FDB-4180-9CAA-5D7CAC7F7E2B}"/>
    <cellStyle name="Normal 7 6 3 5 5" xfId="10072" xr:uid="{8374ABE6-97A6-401D-8078-3437C41512B6}"/>
    <cellStyle name="Normal 7 6 3 5 5 2" xfId="20452" xr:uid="{A09BCBE1-F36A-4F23-8013-7B3682F03646}"/>
    <cellStyle name="Normal 7 6 3 5 6" xfId="24064" xr:uid="{F27258FD-AF9D-4FDF-AFF2-21ACF01FCDB7}"/>
    <cellStyle name="Normal 7 6 3 5 7" xfId="14088" xr:uid="{6FE82AB9-A0E6-4E41-AB83-B9B16AA87F12}"/>
    <cellStyle name="Normal 7 6 3 6" xfId="3000" xr:uid="{00000000-0005-0000-0000-00000E090000}"/>
    <cellStyle name="Normal 7 6 3 6 2" xfId="6149" xr:uid="{D2225D40-537E-4931-856D-C80A52FF4BFA}"/>
    <cellStyle name="Normal 7 6 3 6 2 2" xfId="24292" xr:uid="{26C16EB9-858D-4BD4-9CFC-A8959CDF03BA}"/>
    <cellStyle name="Normal 7 6 3 6 2 3" xfId="15627" xr:uid="{27642C92-841C-4AFF-A755-FBC6D1CD5A2F}"/>
    <cellStyle name="Normal 7 6 3 6 3" xfId="8080" xr:uid="{CAC6634D-B02E-46B0-97B1-64A92891BB5A}"/>
    <cellStyle name="Normal 7 6 3 6 3 2" xfId="18460" xr:uid="{011E2817-E21F-42F8-8972-6FD23128CA95}"/>
    <cellStyle name="Normal 7 6 3 6 4" xfId="10913" xr:uid="{A9C75B3C-8F6C-49E9-9579-D72106984BF7}"/>
    <cellStyle name="Normal 7 6 3 6 4 2" xfId="21293" xr:uid="{2DDB2999-8856-41A9-BB9E-8E60C308C139}"/>
    <cellStyle name="Normal 7 6 3 6 5" xfId="23061" xr:uid="{E42710B7-7567-4CFC-8C13-A58F2CF6B02A}"/>
    <cellStyle name="Normal 7 6 3 6 6" xfId="13500" xr:uid="{262120CC-206C-4228-98C6-2FE900E4E433}"/>
    <cellStyle name="Normal 7 6 3 7" xfId="2476" xr:uid="{00000000-0005-0000-0000-00000F090000}"/>
    <cellStyle name="Normal 7 6 3 7 2" xfId="5764" xr:uid="{D54B627D-F2BB-47A4-8AAC-8C90500B1422}"/>
    <cellStyle name="Normal 7 6 3 7 2 2" xfId="27189" xr:uid="{5AE2C8CB-5B95-4C16-9ED1-D003474EDB5F}"/>
    <cellStyle name="Normal 7 6 3 7 2 3" xfId="15148" xr:uid="{228B54B7-1555-4C16-BE58-ACEEF3A67042}"/>
    <cellStyle name="Normal 7 6 3 7 3" xfId="7601" xr:uid="{4BD16946-689F-47B3-8C7A-0D7BA2F18EA5}"/>
    <cellStyle name="Normal 7 6 3 7 3 2" xfId="17981" xr:uid="{8F73512D-077C-4320-8FF6-BC40E720BEE9}"/>
    <cellStyle name="Normal 7 6 3 7 4" xfId="10434" xr:uid="{2CFE7D18-FF92-4123-B761-3B4491F2CFA2}"/>
    <cellStyle name="Normal 7 6 3 7 4 2" xfId="20814" xr:uid="{2707D9FB-9E67-43DB-962B-7B7F5F705B63}"/>
    <cellStyle name="Normal 7 6 3 7 5" xfId="23767" xr:uid="{936336D0-0778-4AE6-9464-D33BF9F6A356}"/>
    <cellStyle name="Normal 7 6 3 7 6" xfId="12864" xr:uid="{082891E5-27E3-4D78-A5F1-3147C37C3EE4}"/>
    <cellStyle name="Normal 7 6 3 8" xfId="2230" xr:uid="{00000000-0005-0000-0000-0000FC080000}"/>
    <cellStyle name="Normal 7 6 3 8 2" xfId="7357" xr:uid="{B0DD7F28-8B64-421D-811E-519E770901DA}"/>
    <cellStyle name="Normal 7 6 3 8 2 2" xfId="17737" xr:uid="{BB0AB26C-8DA6-4783-AA0E-4EAA007CB7EF}"/>
    <cellStyle name="Normal 7 6 3 8 3" xfId="10190" xr:uid="{BEBBE2B1-8816-4318-AE32-5D46A10282F2}"/>
    <cellStyle name="Normal 7 6 3 8 3 2" xfId="20570" xr:uid="{B88BB2F0-AE3C-4FF5-95A4-01B02DFB5404}"/>
    <cellStyle name="Normal 7 6 3 8 4" xfId="23683" xr:uid="{CED53B9C-BA16-4491-B6F8-6BD65392DCD9}"/>
    <cellStyle name="Normal 7 6 3 8 5" xfId="14904" xr:uid="{7AF9EC48-2BFE-41A4-97B8-C7DC6094307C}"/>
    <cellStyle name="Normal 7 6 3 9" xfId="4081" xr:uid="{EF2773C0-75F8-4338-8D49-6A223B83D823}"/>
    <cellStyle name="Normal 7 6 3 9 2" xfId="8859" xr:uid="{C24C100F-3C93-4C78-BABE-8D3DA12C1E19}"/>
    <cellStyle name="Normal 7 6 3 9 2 2" xfId="19239" xr:uid="{B526C73A-CE7A-462A-BBCE-70A06B044FE8}"/>
    <cellStyle name="Normal 7 6 3 9 3" xfId="11692" xr:uid="{A39B2275-139E-43AE-9E93-1C45495EAD8D}"/>
    <cellStyle name="Normal 7 6 3 9 3 2" xfId="22072" xr:uid="{24D02D32-3058-49EF-824F-F7408B5EB3A0}"/>
    <cellStyle name="Normal 7 6 3 9 4" xfId="16406" xr:uid="{F289F06D-4061-4F56-A06D-D8BCDAA2EEB2}"/>
    <cellStyle name="Normal 7 6 4" xfId="1494" xr:uid="{00000000-0005-0000-0000-0000AF070000}"/>
    <cellStyle name="Normal 7 6 4 10" xfId="7240" xr:uid="{035EE198-4A52-4876-87A0-070F5F7708CF}"/>
    <cellStyle name="Normal 7 6 4 10 2" xfId="17620" xr:uid="{D89DF4CC-0987-4DE1-8B85-5A0C99566751}"/>
    <cellStyle name="Normal 7 6 4 11" xfId="10073" xr:uid="{F5343F40-5D9A-4340-8BBF-07E79251F3C3}"/>
    <cellStyle name="Normal 7 6 4 11 2" xfId="20453" xr:uid="{B702B95F-96D1-4434-9D40-676A330F5478}"/>
    <cellStyle name="Normal 7 6 4 12" xfId="24698" xr:uid="{0F9783B3-1B61-4494-BDB0-5321A3955761}"/>
    <cellStyle name="Normal 7 6 4 13" xfId="12442" xr:uid="{E596B25F-4216-4C7F-AFEA-51C74067E89C}"/>
    <cellStyle name="Normal 7 6 4 2" xfId="1495" xr:uid="{00000000-0005-0000-0000-0000B0070000}"/>
    <cellStyle name="Normal 7 6 4 2 10" xfId="10074" xr:uid="{49AB007F-0B85-4E9B-9297-7FAB9EDD1A13}"/>
    <cellStyle name="Normal 7 6 4 2 10 2" xfId="20454" xr:uid="{07B8A567-6003-482F-A8D1-6F8D08720156}"/>
    <cellStyle name="Normal 7 6 4 2 11" xfId="24833" xr:uid="{84097491-E54A-4F8D-89AD-642D736C2ECF}"/>
    <cellStyle name="Normal 7 6 4 2 12" xfId="12645" xr:uid="{D133F7A5-CB7E-41D0-B1D2-C6384AA4A48A}"/>
    <cellStyle name="Normal 7 6 4 2 2" xfId="1496" xr:uid="{00000000-0005-0000-0000-0000B1070000}"/>
    <cellStyle name="Normal 7 6 4 2 2 2" xfId="3497" xr:uid="{00000000-0005-0000-0000-000013090000}"/>
    <cellStyle name="Normal 7 6 4 2 2 2 2" xfId="6549" xr:uid="{214EEB64-1D93-45D2-8CEE-24CCB5F09020}"/>
    <cellStyle name="Normal 7 6 4 2 2 2 2 2" xfId="26709" xr:uid="{2A3AD107-4414-477B-8FB4-A88673D3BC25}"/>
    <cellStyle name="Normal 7 6 4 2 2 2 2 3" xfId="27004" xr:uid="{39EEA1F4-25C0-4828-9CB9-0A7767AB67EE}"/>
    <cellStyle name="Normal 7 6 4 2 2 2 2 4" xfId="16122" xr:uid="{C223E3D0-527D-4D4A-AC2A-7D30010B4321}"/>
    <cellStyle name="Normal 7 6 4 2 2 2 3" xfId="8575" xr:uid="{CA2E8B40-3298-401D-9DF9-9D47F9083327}"/>
    <cellStyle name="Normal 7 6 4 2 2 2 3 2" xfId="28953" xr:uid="{285D4BB7-57D0-491B-8105-EBF2388F0C4C}"/>
    <cellStyle name="Normal 7 6 4 2 2 2 3 3" xfId="18955" xr:uid="{A56A4225-07CA-4D6C-95D3-ED802EA7B0A3}"/>
    <cellStyle name="Normal 7 6 4 2 2 2 4" xfId="11408" xr:uid="{DA0BBD34-69D9-440E-BD34-6F0EE9C954A7}"/>
    <cellStyle name="Normal 7 6 4 2 2 2 4 2" xfId="21788" xr:uid="{674CA4BB-0812-40C8-A408-5A3CF9E6C347}"/>
    <cellStyle name="Normal 7 6 4 2 2 2 5" xfId="25575" xr:uid="{2A25585F-AAD2-4C72-8326-06640CEA80EE}"/>
    <cellStyle name="Normal 7 6 4 2 2 2 6" xfId="14090" xr:uid="{62891AED-D085-4513-83D0-0FDF749C6787}"/>
    <cellStyle name="Normal 7 6 4 2 2 3" xfId="4378" xr:uid="{6B0C6F2C-F1EA-4317-B151-4A0E02E17B31}"/>
    <cellStyle name="Normal 7 6 4 2 2 3 2" xfId="9150" xr:uid="{5E25D483-94C1-4C6C-8F93-262F279AE31D}"/>
    <cellStyle name="Normal 7 6 4 2 2 3 2 2" xfId="29193" xr:uid="{1C357637-EB2A-4B49-B8E1-5CFCFBEF3DA0}"/>
    <cellStyle name="Normal 7 6 4 2 2 3 2 3" xfId="19530" xr:uid="{008419AC-12D3-4030-8471-7A11685807FB}"/>
    <cellStyle name="Normal 7 6 4 2 2 3 3" xfId="11983" xr:uid="{CE59ADFC-3D0E-4D8E-A1E0-67BF151C7A21}"/>
    <cellStyle name="Normal 7 6 4 2 2 3 3 2" xfId="22363" xr:uid="{D470C0D9-346B-4FF2-AE3C-7631F48FE8B6}"/>
    <cellStyle name="Normal 7 6 4 2 2 3 4" xfId="24132" xr:uid="{01CA1647-475F-4DAE-A951-51BAB4AE9EB2}"/>
    <cellStyle name="Normal 7 6 4 2 2 3 5" xfId="16697" xr:uid="{ADD8F09B-422D-4159-884D-963C9A8967E0}"/>
    <cellStyle name="Normal 7 6 4 2 2 4" xfId="5493" xr:uid="{C30A7CF7-8099-4867-879B-2A15BF15C23D}"/>
    <cellStyle name="Normal 7 6 4 2 2 4 2" xfId="26926" xr:uid="{51714018-8DA3-4B95-8778-06DDBC6938DC}"/>
    <cellStyle name="Normal 7 6 4 2 2 4 3" xfId="14789" xr:uid="{76D31EED-C37C-4B0B-9F52-FB4C8E514434}"/>
    <cellStyle name="Normal 7 6 4 2 2 5" xfId="7242" xr:uid="{80EAA8DB-BAA0-4ABA-8A4D-573BCCD6D179}"/>
    <cellStyle name="Normal 7 6 4 2 2 5 2" xfId="17622" xr:uid="{96D2DF67-A618-41C9-9E6F-6575B034B959}"/>
    <cellStyle name="Normal 7 6 4 2 2 6" xfId="10075" xr:uid="{5C6DCC4E-28BF-4E27-8114-ADE19AE0B452}"/>
    <cellStyle name="Normal 7 6 4 2 2 6 2" xfId="20455" xr:uid="{8A009F11-04D3-497F-9B78-CB0EFDD8CB6B}"/>
    <cellStyle name="Normal 7 6 4 2 2 7" xfId="24577" xr:uid="{1A61F48B-7205-49C2-AA4D-4F3208C1919B}"/>
    <cellStyle name="Normal 7 6 4 2 2 8" xfId="13328" xr:uid="{6FA52218-8A77-4EF4-94F5-80A5FB768C2E}"/>
    <cellStyle name="Normal 7 6 4 2 3" xfId="3498" xr:uid="{00000000-0005-0000-0000-000014090000}"/>
    <cellStyle name="Normal 7 6 4 2 3 2" xfId="4606" xr:uid="{66F6D489-D49B-45AF-ADD0-5A63CD6F86D1}"/>
    <cellStyle name="Normal 7 6 4 2 3 2 2" xfId="9378" xr:uid="{13F6ED99-B520-4F0F-962D-7C6496C77841}"/>
    <cellStyle name="Normal 7 6 4 2 3 2 2 2" xfId="29346" xr:uid="{111B7E26-43CD-4734-AC48-BDB1414D34B9}"/>
    <cellStyle name="Normal 7 6 4 2 3 2 2 3" xfId="19758" xr:uid="{0AAD0977-7135-4C42-8D21-D2C61851AABF}"/>
    <cellStyle name="Normal 7 6 4 2 3 2 3" xfId="12211" xr:uid="{0428E7B4-13B1-4215-8937-D2289B0A14E5}"/>
    <cellStyle name="Normal 7 6 4 2 3 2 3 2" xfId="22591" xr:uid="{A0B6B42E-F3D2-408A-BC8A-BADCC9B082A8}"/>
    <cellStyle name="Normal 7 6 4 2 3 2 4" xfId="23244" xr:uid="{09DA1CB3-B645-49A8-8DCF-D310CFCEAA5B}"/>
    <cellStyle name="Normal 7 6 4 2 3 2 5" xfId="16925" xr:uid="{C7D63BF1-7F62-45F4-BCC1-DEFBD46C845A}"/>
    <cellStyle name="Normal 7 6 4 2 3 3" xfId="6550" xr:uid="{F5922A6E-BDD9-4825-BAF7-237878C34A8D}"/>
    <cellStyle name="Normal 7 6 4 2 3 3 2" xfId="27768" xr:uid="{D3CFDD13-73FD-4080-8D31-72CE817E5517}"/>
    <cellStyle name="Normal 7 6 4 2 3 3 3" xfId="16123" xr:uid="{569ACA0E-6D2C-41EF-9BF3-A6E20F299AFA}"/>
    <cellStyle name="Normal 7 6 4 2 3 4" xfId="8576" xr:uid="{0B4CADA8-46D5-435B-AE28-90CAFED1AF89}"/>
    <cellStyle name="Normal 7 6 4 2 3 4 2" xfId="18956" xr:uid="{34F622B0-3350-4944-8D8B-BC2F93F58DE3}"/>
    <cellStyle name="Normal 7 6 4 2 3 5" xfId="11409" xr:uid="{31F6793A-534E-42E2-AD39-BA9DD8743DB4}"/>
    <cellStyle name="Normal 7 6 4 2 3 5 2" xfId="21789" xr:uid="{5673C078-898F-4C9D-B37B-B7F3C28FF66A}"/>
    <cellStyle name="Normal 7 6 4 2 3 6" xfId="23959" xr:uid="{D783E5CE-2E14-4883-88B2-8675FBE6978F}"/>
    <cellStyle name="Normal 7 6 4 2 3 7" xfId="14091" xr:uid="{E2CF11E8-08A7-456F-ABF1-92CDC18F2C5C}"/>
    <cellStyle name="Normal 7 6 4 2 4" xfId="3496" xr:uid="{00000000-0005-0000-0000-000015090000}"/>
    <cellStyle name="Normal 7 6 4 2 4 2" xfId="6548" xr:uid="{CD82B9AD-1120-4375-8BF3-85B1EB5A0DFC}"/>
    <cellStyle name="Normal 7 6 4 2 4 2 2" xfId="26286" xr:uid="{8525F22A-04E3-4DB9-A4BB-91F8DD646266}"/>
    <cellStyle name="Normal 7 6 4 2 4 2 3" xfId="16121" xr:uid="{623069F8-A423-469D-A071-FE11F0374414}"/>
    <cellStyle name="Normal 7 6 4 2 4 3" xfId="8574" xr:uid="{49DD5175-9EA0-48AC-BDD5-DEB9FB6E8565}"/>
    <cellStyle name="Normal 7 6 4 2 4 3 2" xfId="18954" xr:uid="{337F8F82-4C28-41F2-B7E5-F877F277B9EE}"/>
    <cellStyle name="Normal 7 6 4 2 4 4" xfId="11407" xr:uid="{2368853A-E8C0-46E9-A1A2-939D1BB14FD5}"/>
    <cellStyle name="Normal 7 6 4 2 4 4 2" xfId="21787" xr:uid="{69D7CCEF-F97D-42F4-94BB-EB13570F5694}"/>
    <cellStyle name="Normal 7 6 4 2 4 5" xfId="22702" xr:uid="{297823CD-807C-4D59-BFA8-2B0411ACC5E4}"/>
    <cellStyle name="Normal 7 6 4 2 4 6" xfId="14089" xr:uid="{03F4B3A2-BAFC-45D5-9F9A-E46A98E9A94B}"/>
    <cellStyle name="Normal 7 6 4 2 5" xfId="2619" xr:uid="{00000000-0005-0000-0000-000016090000}"/>
    <cellStyle name="Normal 7 6 4 2 5 2" xfId="5881" xr:uid="{CA82C9FA-ECBB-4830-AAC9-1A35263FD096}"/>
    <cellStyle name="Normal 7 6 4 2 5 2 2" xfId="27734" xr:uid="{B4311067-D804-4D03-B5B7-74D45B43874D}"/>
    <cellStyle name="Normal 7 6 4 2 5 2 3" xfId="15291" xr:uid="{062D6E6D-9851-4F2C-B5D5-BD6F47412466}"/>
    <cellStyle name="Normal 7 6 4 2 5 3" xfId="7744" xr:uid="{D11D1D9F-CBC8-439E-9280-87A8061AD43A}"/>
    <cellStyle name="Normal 7 6 4 2 5 3 2" xfId="18124" xr:uid="{C2F39C00-C66C-4C15-BBDB-2798A8E8031C}"/>
    <cellStyle name="Normal 7 6 4 2 5 4" xfId="10577" xr:uid="{03D8FC28-5C5B-4C0F-95C5-F44C702848F1}"/>
    <cellStyle name="Normal 7 6 4 2 5 4 2" xfId="20957" xr:uid="{BA2958BA-73A3-40F8-BDF5-31AD53E6180E}"/>
    <cellStyle name="Normal 7 6 4 2 5 5" xfId="23641" xr:uid="{89F6BECF-0EC9-478F-B1DE-95553FB28B0C}"/>
    <cellStyle name="Normal 7 6 4 2 5 6" xfId="13007" xr:uid="{B1E7B27F-1398-479E-9BD9-CC4DE1E4F93F}"/>
    <cellStyle name="Normal 7 6 4 2 6" xfId="2411" xr:uid="{00000000-0005-0000-0000-000011090000}"/>
    <cellStyle name="Normal 7 6 4 2 6 2" xfId="7538" xr:uid="{909C80D6-F97A-4A5F-9535-F2822C42DD2D}"/>
    <cellStyle name="Normal 7 6 4 2 6 2 2" xfId="17918" xr:uid="{2E747C5F-4256-4B90-9FCC-72116FC8D146}"/>
    <cellStyle name="Normal 7 6 4 2 6 3" xfId="10371" xr:uid="{DA9631A7-2BA3-48D2-B158-0A801C9D75EF}"/>
    <cellStyle name="Normal 7 6 4 2 6 3 2" xfId="20751" xr:uid="{218BD272-9FA9-449E-989D-FAA0659443DC}"/>
    <cellStyle name="Normal 7 6 4 2 6 4" xfId="22962" xr:uid="{DB140B91-8617-458B-A1D6-A52A595FFBAA}"/>
    <cellStyle name="Normal 7 6 4 2 6 5" xfId="15085" xr:uid="{9D2CFA7D-55B1-4DF9-9125-26CBC1EC63D4}"/>
    <cellStyle name="Normal 7 6 4 2 7" xfId="4108" xr:uid="{77E46761-4AE2-4ED7-BEE7-7728377FC1FB}"/>
    <cellStyle name="Normal 7 6 4 2 7 2" xfId="8880" xr:uid="{6C0F0865-8587-43DB-AB1E-FC6EE651C3FE}"/>
    <cellStyle name="Normal 7 6 4 2 7 2 2" xfId="19260" xr:uid="{79693B14-F256-438F-80F3-2E9EAE2685D3}"/>
    <cellStyle name="Normal 7 6 4 2 7 3" xfId="11713" xr:uid="{BD46F7F7-AF10-44E4-A8E7-4A239FB3CAE8}"/>
    <cellStyle name="Normal 7 6 4 2 7 3 2" xfId="22093" xr:uid="{4BC53BCB-BF34-4BCB-87E8-584A463F96BE}"/>
    <cellStyle name="Normal 7 6 4 2 7 4" xfId="16427" xr:uid="{161D2999-90BA-4C98-82B4-AAA544CB94F7}"/>
    <cellStyle name="Normal 7 6 4 2 8" xfId="5492" xr:uid="{ED208182-AB4A-43E2-B8D4-3D0E4CE3FC3D}"/>
    <cellStyle name="Normal 7 6 4 2 8 2" xfId="14788" xr:uid="{827BB9A6-6F22-42F9-97F6-75D452236B82}"/>
    <cellStyle name="Normal 7 6 4 2 9" xfId="7241" xr:uid="{5FCE118D-9011-46AC-97E4-C1A923D60652}"/>
    <cellStyle name="Normal 7 6 4 2 9 2" xfId="17621" xr:uid="{F5FC5549-0709-4391-A1B4-7DFCAB1765FB}"/>
    <cellStyle name="Normal 7 6 4 3" xfId="1497" xr:uid="{00000000-0005-0000-0000-0000B2070000}"/>
    <cellStyle name="Normal 7 6 4 3 2" xfId="3499" xr:uid="{00000000-0005-0000-0000-000018090000}"/>
    <cellStyle name="Normal 7 6 4 3 2 2" xfId="6551" xr:uid="{D5D721FD-4294-41E9-9E53-B39918ABA39F}"/>
    <cellStyle name="Normal 7 6 4 3 2 2 2" xfId="23054" xr:uid="{3BE78620-1BC4-4DF3-A5DE-DB2C98BC7C91}"/>
    <cellStyle name="Normal 7 6 4 3 2 2 3" xfId="26087" xr:uid="{F8B224D6-DEB0-48B7-8C9E-E1D80A12A2C2}"/>
    <cellStyle name="Normal 7 6 4 3 2 2 4" xfId="16124" xr:uid="{A36195B5-1EBC-40F4-A100-AC26DF93E762}"/>
    <cellStyle name="Normal 7 6 4 3 2 3" xfId="8577" xr:uid="{937966F0-4210-4544-AC52-3D1795A1E072}"/>
    <cellStyle name="Normal 7 6 4 3 2 3 2" xfId="28954" xr:uid="{A459C81F-790B-4A1C-B115-EB72415FCA89}"/>
    <cellStyle name="Normal 7 6 4 3 2 3 3" xfId="18957" xr:uid="{C9A2FCA2-BCF3-40D5-9E91-1625D7C4269A}"/>
    <cellStyle name="Normal 7 6 4 3 2 4" xfId="11410" xr:uid="{781009EA-ACEE-4181-95A0-1AD5234FF42C}"/>
    <cellStyle name="Normal 7 6 4 3 2 4 2" xfId="21790" xr:uid="{DF504D84-6586-4591-BEFB-5063037976D2}"/>
    <cellStyle name="Normal 7 6 4 3 2 5" xfId="24722" xr:uid="{E9ECF8B6-8C80-4E7D-A69B-84FDD893AE7D}"/>
    <cellStyle name="Normal 7 6 4 3 2 6" xfId="14092" xr:uid="{82571571-29DA-43BB-B6F9-C12F49F1DAAC}"/>
    <cellStyle name="Normal 7 6 4 3 3" xfId="2846" xr:uid="{00000000-0005-0000-0000-000019090000}"/>
    <cellStyle name="Normal 7 6 4 3 3 2" xfId="6059" xr:uid="{0DA2B59D-B791-46D6-8532-4C10B6B91FBA}"/>
    <cellStyle name="Normal 7 6 4 3 3 2 2" xfId="28356" xr:uid="{5D105145-8517-4BE2-A09D-ECFB5DEA7455}"/>
    <cellStyle name="Normal 7 6 4 3 3 2 3" xfId="15515" xr:uid="{096319CA-E769-4DE6-BECA-93CE94F800F8}"/>
    <cellStyle name="Normal 7 6 4 3 3 3" xfId="7968" xr:uid="{2F5CE179-3A0F-4A9D-B401-53D318BCBD18}"/>
    <cellStyle name="Normal 7 6 4 3 3 3 2" xfId="18348" xr:uid="{FBFA4E50-9252-468E-8F29-60E2C05BE592}"/>
    <cellStyle name="Normal 7 6 4 3 3 4" xfId="10801" xr:uid="{3E22AB5A-4335-420E-80AD-C0134BE393BF}"/>
    <cellStyle name="Normal 7 6 4 3 3 4 2" xfId="21181" xr:uid="{8CE11DFB-2E08-48D4-ABB7-4E2446763A20}"/>
    <cellStyle name="Normal 7 6 4 3 3 5" xfId="24986" xr:uid="{2B1A971E-F5B0-47FF-8658-F8F56EDA747D}"/>
    <cellStyle name="Normal 7 6 4 3 3 6" xfId="13327" xr:uid="{4E9911BA-E1F1-432A-85FE-474B10F1C98E}"/>
    <cellStyle name="Normal 7 6 4 3 4" xfId="4228" xr:uid="{5644E9A4-EBAE-4A30-A3A7-814AEB5E2BBD}"/>
    <cellStyle name="Normal 7 6 4 3 4 2" xfId="9000" xr:uid="{1F1E9345-0D5F-4EB5-BC77-66AA88AF8084}"/>
    <cellStyle name="Normal 7 6 4 3 4 2 2" xfId="29075" xr:uid="{04EF2121-8F9D-47E1-95D6-2A96462046A0}"/>
    <cellStyle name="Normal 7 6 4 3 4 2 3" xfId="19380" xr:uid="{00120F8E-2E91-487F-AC3F-BD77EFA709C8}"/>
    <cellStyle name="Normal 7 6 4 3 4 3" xfId="11833" xr:uid="{3133CD66-DEC5-48F4-9AAD-E488D033F91C}"/>
    <cellStyle name="Normal 7 6 4 3 4 3 2" xfId="22213" xr:uid="{AB3E41C7-A31C-482C-8829-CDF220706801}"/>
    <cellStyle name="Normal 7 6 4 3 4 4" xfId="22915" xr:uid="{117F10E1-0F2A-436E-ACBF-F6C29F47C5A9}"/>
    <cellStyle name="Normal 7 6 4 3 4 5" xfId="16547" xr:uid="{A5BEF6C1-15E3-4E49-8272-A8C2C967417A}"/>
    <cellStyle name="Normal 7 6 4 3 5" xfId="5494" xr:uid="{B08F0AA9-0A61-4228-BEC0-06332A122D18}"/>
    <cellStyle name="Normal 7 6 4 3 5 2" xfId="28395" xr:uid="{761A86C3-ED31-49F1-93DC-0C7D04858817}"/>
    <cellStyle name="Normal 7 6 4 3 5 3" xfId="14790" xr:uid="{49F51432-65E2-4899-8358-EACE04E00462}"/>
    <cellStyle name="Normal 7 6 4 3 6" xfId="7243" xr:uid="{F646D13A-AED6-4D8D-A845-E6F81DC4ECAA}"/>
    <cellStyle name="Normal 7 6 4 3 6 2" xfId="17623" xr:uid="{F4ED4057-A56C-40B8-B84C-F083BD5C8E7D}"/>
    <cellStyle name="Normal 7 6 4 3 7" xfId="10076" xr:uid="{DF3E602C-AE99-4F19-BF5D-BA08004E781C}"/>
    <cellStyle name="Normal 7 6 4 3 7 2" xfId="20456" xr:uid="{6D5DAEA5-68AE-4405-8C12-ECE841313B1E}"/>
    <cellStyle name="Normal 7 6 4 3 8" xfId="23340" xr:uid="{635B3F8E-57FD-4427-A73F-46D378261E0D}"/>
    <cellStyle name="Normal 7 6 4 3 9" xfId="12803" xr:uid="{6E0D6631-0B8D-43E8-9700-2101A92FE9BC}"/>
    <cellStyle name="Normal 7 6 4 4" xfId="1498" xr:uid="{00000000-0005-0000-0000-0000B3070000}"/>
    <cellStyle name="Normal 7 6 4 4 2" xfId="4607" xr:uid="{B16931EB-7DAE-4907-8E70-D8B738510EE6}"/>
    <cellStyle name="Normal 7 6 4 4 2 2" xfId="9379" xr:uid="{D3C7172B-6501-44FC-BC19-3FAAE562FBFB}"/>
    <cellStyle name="Normal 7 6 4 4 2 2 2" xfId="29347" xr:uid="{5028358C-192B-4348-BDD4-2BD130CC8A4F}"/>
    <cellStyle name="Normal 7 6 4 4 2 2 3" xfId="19759" xr:uid="{13D538F3-9528-4969-A811-47504BBADF1D}"/>
    <cellStyle name="Normal 7 6 4 4 2 3" xfId="12212" xr:uid="{74B0E405-8302-4CE7-8775-ECA51A499A38}"/>
    <cellStyle name="Normal 7 6 4 4 2 3 2" xfId="22592" xr:uid="{A8AB96D9-7258-42D5-99A1-55B661C2972D}"/>
    <cellStyle name="Normal 7 6 4 4 2 4" xfId="23736" xr:uid="{9C5B22E1-2BF8-44D0-8F15-C795EA035DF6}"/>
    <cellStyle name="Normal 7 6 4 4 2 5" xfId="16926" xr:uid="{7512255A-B8C1-4313-98A9-B8AAA554676D}"/>
    <cellStyle name="Normal 7 6 4 4 3" xfId="5495" xr:uid="{0773F734-9059-4CFF-8EC5-101FF109C416}"/>
    <cellStyle name="Normal 7 6 4 4 3 2" xfId="27783" xr:uid="{1A12C115-CC31-43A4-9197-A7CD1F6F391C}"/>
    <cellStyle name="Normal 7 6 4 4 3 3" xfId="14791" xr:uid="{C18CF4CC-B277-44AB-828B-A04FF0926824}"/>
    <cellStyle name="Normal 7 6 4 4 4" xfId="7244" xr:uid="{6240168D-E640-496A-96A9-F337D8E4203C}"/>
    <cellStyle name="Normal 7 6 4 4 4 2" xfId="17624" xr:uid="{525548CA-F646-40DD-BC6F-23687FEDF6FD}"/>
    <cellStyle name="Normal 7 6 4 4 5" xfId="10077" xr:uid="{CE001266-510D-4FC6-B297-6ECD56E12BDC}"/>
    <cellStyle name="Normal 7 6 4 4 5 2" xfId="20457" xr:uid="{B242D98E-EABD-4686-955D-F8E4E40B0A18}"/>
    <cellStyle name="Normal 7 6 4 4 6" xfId="23473" xr:uid="{D2D71813-8875-4C5D-B3D6-044D13BE8A19}"/>
    <cellStyle name="Normal 7 6 4 4 7" xfId="14093" xr:uid="{AD175A59-4B0F-44EC-9EE9-E862184E4AF4}"/>
    <cellStyle name="Normal 7 6 4 5" xfId="3001" xr:uid="{00000000-0005-0000-0000-00001B090000}"/>
    <cellStyle name="Normal 7 6 4 5 2" xfId="6150" xr:uid="{90578136-11C7-49EF-81BA-156BF174B318}"/>
    <cellStyle name="Normal 7 6 4 5 2 2" xfId="25646" xr:uid="{50B6CDAF-0D17-4CD8-90BD-95FF3A06F049}"/>
    <cellStyle name="Normal 7 6 4 5 2 3" xfId="27507" xr:uid="{E3DABAFF-4279-48AD-9175-C601B5BFAC61}"/>
    <cellStyle name="Normal 7 6 4 5 2 4" xfId="15628" xr:uid="{59D28FE0-3EBB-4B33-8B51-3592740E3B8E}"/>
    <cellStyle name="Normal 7 6 4 5 3" xfId="8081" xr:uid="{1593290C-B0DA-4379-A3E0-534ACFF6909F}"/>
    <cellStyle name="Normal 7 6 4 5 3 2" xfId="28771" xr:uid="{03946E0B-3269-497D-B1B4-77B97149BEDE}"/>
    <cellStyle name="Normal 7 6 4 5 3 3" xfId="18461" xr:uid="{BF16C1A0-9822-4D47-A742-0B5348BF515D}"/>
    <cellStyle name="Normal 7 6 4 5 4" xfId="10914" xr:uid="{15D1B895-427B-42C9-8218-BC101DA53385}"/>
    <cellStyle name="Normal 7 6 4 5 4 2" xfId="21294" xr:uid="{07E05386-D6B5-4F0F-9541-E2ADBF877C18}"/>
    <cellStyle name="Normal 7 6 4 5 5" xfId="22987" xr:uid="{AA691454-5113-4FB4-87D2-11739E7C604C}"/>
    <cellStyle name="Normal 7 6 4 5 6" xfId="13501" xr:uid="{80EDD499-EB67-449A-A662-417C08D2759D}"/>
    <cellStyle name="Normal 7 6 4 6" xfId="2456" xr:uid="{00000000-0005-0000-0000-00001C090000}"/>
    <cellStyle name="Normal 7 6 4 6 2" xfId="5748" xr:uid="{5C7ECC11-5A5E-4742-93C1-93ABCAF451DD}"/>
    <cellStyle name="Normal 7 6 4 6 2 2" xfId="27518" xr:uid="{0B431D5C-5A9F-40C1-A469-B3FB46C54045}"/>
    <cellStyle name="Normal 7 6 4 6 2 3" xfId="15128" xr:uid="{7786E342-5940-4005-A46E-4386156685AA}"/>
    <cellStyle name="Normal 7 6 4 6 3" xfId="7581" xr:uid="{6614F47F-3B61-438F-A015-54D8ED0B784D}"/>
    <cellStyle name="Normal 7 6 4 6 3 2" xfId="17961" xr:uid="{582818AA-C3A4-4DAA-8F13-7948F36C02D0}"/>
    <cellStyle name="Normal 7 6 4 6 4" xfId="10414" xr:uid="{0840C9DB-4E69-40F0-BEE7-88E70FFD731F}"/>
    <cellStyle name="Normal 7 6 4 6 4 2" xfId="20794" xr:uid="{12344003-0DAF-491F-972E-91BB6DFF52CC}"/>
    <cellStyle name="Normal 7 6 4 6 5" xfId="23395" xr:uid="{9FA5B035-2601-4F75-8A83-5A87EB96104D}"/>
    <cellStyle name="Normal 7 6 4 6 6" xfId="12844" xr:uid="{9ED57ABB-C750-4436-896D-DA1DBDFB3F0B}"/>
    <cellStyle name="Normal 7 6 4 7" xfId="2210" xr:uid="{00000000-0005-0000-0000-000010090000}"/>
    <cellStyle name="Normal 7 6 4 7 2" xfId="7337" xr:uid="{C6DD2CEB-8E2E-467D-BAE0-3FBCF447319B}"/>
    <cellStyle name="Normal 7 6 4 7 2 2" xfId="17717" xr:uid="{29EE4852-5465-45F1-8671-6D1F0111BE9B}"/>
    <cellStyle name="Normal 7 6 4 7 3" xfId="10170" xr:uid="{41AD4F93-CE63-4CAF-8287-65AE5F09F554}"/>
    <cellStyle name="Normal 7 6 4 7 3 2" xfId="20550" xr:uid="{438D9016-FB78-4B8E-BF5E-6395939B03E9}"/>
    <cellStyle name="Normal 7 6 4 7 4" xfId="23894" xr:uid="{0CADA542-F7D4-4031-8302-CBD27A5EA11C}"/>
    <cellStyle name="Normal 7 6 4 7 5" xfId="14884" xr:uid="{2FCCF03A-40FB-4A4C-BEB3-A1933E008AB1}"/>
    <cellStyle name="Normal 7 6 4 8" xfId="4084" xr:uid="{11850CE3-2A1F-47EF-B471-999DD0D6EC39}"/>
    <cellStyle name="Normal 7 6 4 8 2" xfId="8861" xr:uid="{FE95634D-8F33-41D2-9E6C-F65192F00752}"/>
    <cellStyle name="Normal 7 6 4 8 2 2" xfId="19241" xr:uid="{8BE33F30-94BC-4BBC-8383-2CB6173F8692}"/>
    <cellStyle name="Normal 7 6 4 8 3" xfId="11694" xr:uid="{CE13F861-80D1-45D9-B0C6-B1E764EFA1C2}"/>
    <cellStyle name="Normal 7 6 4 8 3 2" xfId="22074" xr:uid="{95A5F071-E116-4268-8948-93F70ECB1FF0}"/>
    <cellStyle name="Normal 7 6 4 8 4" xfId="16408" xr:uid="{C8F0C22F-C200-44E0-8CBD-0716BEC85CC9}"/>
    <cellStyle name="Normal 7 6 4 9" xfId="5491" xr:uid="{D292BAB4-4D87-46A6-BF4A-6386D5DA9302}"/>
    <cellStyle name="Normal 7 6 4 9 2" xfId="14787" xr:uid="{50E78859-CACB-4E35-B1CA-1A390D183C89}"/>
    <cellStyle name="Normal 7 6 5" xfId="1499" xr:uid="{00000000-0005-0000-0000-0000B4070000}"/>
    <cellStyle name="Normal 7 6 5 10" xfId="10078" xr:uid="{DF3FBC87-0B9B-40A1-AE4C-0EAC5DF663CA}"/>
    <cellStyle name="Normal 7 6 5 10 2" xfId="20458" xr:uid="{4EC8ADD7-9EF6-408B-969E-A98714B64BE2}"/>
    <cellStyle name="Normal 7 6 5 11" xfId="24068" xr:uid="{E61F5D74-F8CC-4F82-8A62-7F385A9996D1}"/>
    <cellStyle name="Normal 7 6 5 12" xfId="12646" xr:uid="{FB75F0C5-BC27-4FA1-8CDF-8AB2BD8454C9}"/>
    <cellStyle name="Normal 7 6 5 2" xfId="1500" xr:uid="{00000000-0005-0000-0000-0000B5070000}"/>
    <cellStyle name="Normal 7 6 5 2 2" xfId="1501" xr:uid="{00000000-0005-0000-0000-0000B6070000}"/>
    <cellStyle name="Normal 7 6 5 2 2 2" xfId="5498" xr:uid="{E7D01064-A9DA-43E2-BD7F-8BE99A6CBE46}"/>
    <cellStyle name="Normal 7 6 5 2 2 2 2" xfId="24803" xr:uid="{D74CCB81-EE89-40BD-A651-D2397EED77F1}"/>
    <cellStyle name="Normal 7 6 5 2 2 2 3" xfId="27835" xr:uid="{858DF70D-599C-44FE-BC8D-CCEEAE3631E2}"/>
    <cellStyle name="Normal 7 6 5 2 2 2 4" xfId="14794" xr:uid="{5AFCEABD-88CD-4BC1-A9F3-858BA1A0DB98}"/>
    <cellStyle name="Normal 7 6 5 2 2 3" xfId="7247" xr:uid="{205E6962-B9B9-4764-A254-6B36C81DAA70}"/>
    <cellStyle name="Normal 7 6 5 2 2 3 2" xfId="27679" xr:uid="{903D530F-9213-4378-A3E2-20DB1D6D8E2E}"/>
    <cellStyle name="Normal 7 6 5 2 2 3 3" xfId="27829" xr:uid="{B8EB2944-3F2D-4394-970A-437B5D6F330F}"/>
    <cellStyle name="Normal 7 6 5 2 2 3 4" xfId="17627" xr:uid="{51A2E2CE-64DE-40DE-A6A2-316D44780599}"/>
    <cellStyle name="Normal 7 6 5 2 2 4" xfId="10080" xr:uid="{1A92C8BC-D39C-4639-8D36-28691DFCA540}"/>
    <cellStyle name="Normal 7 6 5 2 2 4 2" xfId="29467" xr:uid="{9F20443E-21B9-494F-B24D-1211805F4477}"/>
    <cellStyle name="Normal 7 6 5 2 2 4 3" xfId="20460" xr:uid="{93EC5B0D-A3C5-4AFE-ADC9-40F688624D8C}"/>
    <cellStyle name="Normal 7 6 5 2 2 5" xfId="24686" xr:uid="{DE10F9B7-7379-4872-8B6A-23698B840900}"/>
    <cellStyle name="Normal 7 6 5 2 2 6" xfId="14094" xr:uid="{B0BE8522-4076-441B-96EA-40824BB98BCA}"/>
    <cellStyle name="Normal 7 6 5 2 3" xfId="2847" xr:uid="{00000000-0005-0000-0000-000020090000}"/>
    <cellStyle name="Normal 7 6 5 2 3 2" xfId="6060" xr:uid="{2D925E2C-A4E9-4D58-917A-11A3E56E570C}"/>
    <cellStyle name="Normal 7 6 5 2 3 2 2" xfId="27686" xr:uid="{08579B00-37A0-4D2D-B741-0D76075C24B8}"/>
    <cellStyle name="Normal 7 6 5 2 3 2 3" xfId="15516" xr:uid="{937FC035-2C2E-4A21-989C-416B995AE6D9}"/>
    <cellStyle name="Normal 7 6 5 2 3 3" xfId="7969" xr:uid="{564FBD73-78CC-4849-8011-285DF5FAEA1D}"/>
    <cellStyle name="Normal 7 6 5 2 3 3 2" xfId="18349" xr:uid="{4B9EECFA-4E80-40F4-8D21-9F0CD286499E}"/>
    <cellStyle name="Normal 7 6 5 2 3 4" xfId="10802" xr:uid="{643B0A30-BEED-4CC2-9056-F8CB97C651AA}"/>
    <cellStyle name="Normal 7 6 5 2 3 4 2" xfId="21182" xr:uid="{BC6BBA72-C174-4E41-B37A-38CFFE3AF547}"/>
    <cellStyle name="Normal 7 6 5 2 3 5" xfId="24229" xr:uid="{2DD603A8-BED6-4F04-BFF2-A5BDD9C3C6AE}"/>
    <cellStyle name="Normal 7 6 5 2 3 6" xfId="13329" xr:uid="{E11FFCF2-C722-4897-80E4-2E9BB38A8AAB}"/>
    <cellStyle name="Normal 7 6 5 2 4" xfId="4229" xr:uid="{BEFF7DA6-1B62-4455-981F-FF52525144C4}"/>
    <cellStyle name="Normal 7 6 5 2 4 2" xfId="9001" xr:uid="{052E31BB-E2DA-475B-AF01-E6B7DC9A4042}"/>
    <cellStyle name="Normal 7 6 5 2 4 2 2" xfId="29076" xr:uid="{F6532E92-B218-496F-A9A0-A9A7BD61A0F8}"/>
    <cellStyle name="Normal 7 6 5 2 4 2 3" xfId="19381" xr:uid="{7DD29C7B-D90B-4FBB-A9F7-7C6E62FCEBD4}"/>
    <cellStyle name="Normal 7 6 5 2 4 3" xfId="11834" xr:uid="{33D767A8-829E-46E3-896D-5754A6CF897C}"/>
    <cellStyle name="Normal 7 6 5 2 4 3 2" xfId="22214" xr:uid="{DD737A68-9990-408A-95BA-F9BE69979620}"/>
    <cellStyle name="Normal 7 6 5 2 4 4" xfId="23843" xr:uid="{D76A78E7-45C2-4F5D-8A2F-1A50B7832796}"/>
    <cellStyle name="Normal 7 6 5 2 4 5" xfId="16548" xr:uid="{2890542C-1270-4BDE-AF4B-E1326976F566}"/>
    <cellStyle name="Normal 7 6 5 2 5" xfId="5497" xr:uid="{57B78EE6-7841-42ED-A2A6-9BDAEA7C889A}"/>
    <cellStyle name="Normal 7 6 5 2 5 2" xfId="27138" xr:uid="{3CB9700E-5A5C-4819-AB08-22F6E62D5BE7}"/>
    <cellStyle name="Normal 7 6 5 2 5 3" xfId="14793" xr:uid="{A7FE7C76-E922-4743-B111-09BC9106E9CC}"/>
    <cellStyle name="Normal 7 6 5 2 6" xfId="7246" xr:uid="{4862564F-D428-4D96-A80C-2DCBD8993F2B}"/>
    <cellStyle name="Normal 7 6 5 2 6 2" xfId="17626" xr:uid="{562F2376-9098-419C-95D0-4E76847DFC1B}"/>
    <cellStyle name="Normal 7 6 5 2 7" xfId="10079" xr:uid="{DC63A437-50E5-491A-AD3F-C1CABC2759BE}"/>
    <cellStyle name="Normal 7 6 5 2 7 2" xfId="20459" xr:uid="{5124A459-17B2-48D3-91D4-BD503E8A9CF2}"/>
    <cellStyle name="Normal 7 6 5 2 8" xfId="23237" xr:uid="{9E3CA18B-B945-400C-9C14-33091210BAF6}"/>
    <cellStyle name="Normal 7 6 5 2 9" xfId="12804" xr:uid="{C37684F4-A37F-4EA8-AAA9-4B7A6619FBB3}"/>
    <cellStyle name="Normal 7 6 5 3" xfId="1502" xr:uid="{00000000-0005-0000-0000-0000B7070000}"/>
    <cellStyle name="Normal 7 6 5 3 2" xfId="4608" xr:uid="{A31E5E11-9452-49DF-82C6-7A872B65B43C}"/>
    <cellStyle name="Normal 7 6 5 3 2 2" xfId="9380" xr:uid="{5D7F5286-3528-42BB-8D71-FDB46231D195}"/>
    <cellStyle name="Normal 7 6 5 3 2 2 2" xfId="29348" xr:uid="{6FA31A69-84ED-4BEC-A0E2-88DDF5E61206}"/>
    <cellStyle name="Normal 7 6 5 3 2 2 3" xfId="19760" xr:uid="{9FBC37E3-2557-4260-A526-F7BB117EF95D}"/>
    <cellStyle name="Normal 7 6 5 3 2 3" xfId="12213" xr:uid="{3BB80120-C50E-4D9B-8D76-121F08A551F3}"/>
    <cellStyle name="Normal 7 6 5 3 2 3 2" xfId="22593" xr:uid="{6BF84990-48C2-4EC4-9B8F-77256D126BCB}"/>
    <cellStyle name="Normal 7 6 5 3 2 4" xfId="23874" xr:uid="{A4373488-25F7-4AE1-A30A-4A24639504D8}"/>
    <cellStyle name="Normal 7 6 5 3 2 5" xfId="16927" xr:uid="{EAA94611-9138-4B12-9179-5EA06D298EEA}"/>
    <cellStyle name="Normal 7 6 5 3 3" xfId="5499" xr:uid="{E7DAD043-6AE3-4AC1-B786-9BBFE7339374}"/>
    <cellStyle name="Normal 7 6 5 3 3 2" xfId="25800" xr:uid="{44967C79-7D0B-4E84-A99E-681F3E8F24C1}"/>
    <cellStyle name="Normal 7 6 5 3 3 3" xfId="28113" xr:uid="{B93C29BC-09E4-4A66-8E44-8F0A6CF78288}"/>
    <cellStyle name="Normal 7 6 5 3 3 4" xfId="14795" xr:uid="{D165794D-EA70-4A47-8B38-33BA446E4169}"/>
    <cellStyle name="Normal 7 6 5 3 4" xfId="7248" xr:uid="{81B50CBF-AC87-4D6C-8852-00497000B5CD}"/>
    <cellStyle name="Normal 7 6 5 3 4 2" xfId="24854" xr:uid="{FE06049C-30C1-43B9-B38C-3DFFB8716974}"/>
    <cellStyle name="Normal 7 6 5 3 4 3" xfId="27205" xr:uid="{63796442-6B39-4ABD-BFF2-28A58284432A}"/>
    <cellStyle name="Normal 7 6 5 3 4 4" xfId="17628" xr:uid="{A5F050B3-85E0-4682-A9DB-664CDC9A79EF}"/>
    <cellStyle name="Normal 7 6 5 3 5" xfId="10081" xr:uid="{D7DC216D-1E73-4623-8389-1E20B8153073}"/>
    <cellStyle name="Normal 7 6 5 3 5 2" xfId="29468" xr:uid="{200210D5-41D4-42EC-8CE0-4DC6FEF33C50}"/>
    <cellStyle name="Normal 7 6 5 3 5 3" xfId="20461" xr:uid="{A19966B2-E5BB-4CC7-A122-3C1E264E1887}"/>
    <cellStyle name="Normal 7 6 5 3 6" xfId="23589" xr:uid="{82992022-37F0-40A8-9867-021839D0216E}"/>
    <cellStyle name="Normal 7 6 5 3 7" xfId="14095" xr:uid="{B9886D02-1060-421F-98E1-3B9D47822D62}"/>
    <cellStyle name="Normal 7 6 5 4" xfId="1503" xr:uid="{00000000-0005-0000-0000-0000B8070000}"/>
    <cellStyle name="Normal 7 6 5 4 2" xfId="5500" xr:uid="{0448C5CA-400A-4F9A-9F2C-FFC0C2A5BC16}"/>
    <cellStyle name="Normal 7 6 5 4 2 2" xfId="25064" xr:uid="{6D85387C-BEE5-4EA8-8562-29F7FEAF8C54}"/>
    <cellStyle name="Normal 7 6 5 4 2 3" xfId="28316" xr:uid="{5BA3CC29-3443-4898-BCAE-1DE0AD6F8EB1}"/>
    <cellStyle name="Normal 7 6 5 4 2 4" xfId="14796" xr:uid="{F6A537C0-D38D-49E9-A143-B03E526A3625}"/>
    <cellStyle name="Normal 7 6 5 4 3" xfId="7249" xr:uid="{D3E2AE04-D1F3-4C38-A891-B9B7297207D2}"/>
    <cellStyle name="Normal 7 6 5 4 3 2" xfId="27310" xr:uid="{96C97A13-D7ED-428C-8971-01428BF5CD64}"/>
    <cellStyle name="Normal 7 6 5 4 3 3" xfId="17629" xr:uid="{137D9BBF-689C-40AD-98C7-64A77D725B87}"/>
    <cellStyle name="Normal 7 6 5 4 4" xfId="10082" xr:uid="{0A5C38E3-CD4B-488F-97E0-91E36EEDF728}"/>
    <cellStyle name="Normal 7 6 5 4 4 2" xfId="20462" xr:uid="{39388F70-C8A2-4962-AC8A-626FD65554AC}"/>
    <cellStyle name="Normal 7 6 5 4 5" xfId="23553" xr:uid="{98F9B7CA-BCF9-44B6-A03D-846CA1C21B07}"/>
    <cellStyle name="Normal 7 6 5 4 6" xfId="13502" xr:uid="{8D2DF42F-EFC1-44D8-9472-20F47BF14A7E}"/>
    <cellStyle name="Normal 7 6 5 5" xfId="2516" xr:uid="{00000000-0005-0000-0000-000023090000}"/>
    <cellStyle name="Normal 7 6 5 5 2" xfId="5794" xr:uid="{A9F19D54-6E6A-46E2-9C4C-8DF33B402472}"/>
    <cellStyle name="Normal 7 6 5 5 2 2" xfId="26307" xr:uid="{60489D58-1A9D-4CF3-9EED-BEEB248944F9}"/>
    <cellStyle name="Normal 7 6 5 5 2 3" xfId="15188" xr:uid="{59C38AAD-98DE-48FB-8D51-B5ED5DB69078}"/>
    <cellStyle name="Normal 7 6 5 5 3" xfId="7641" xr:uid="{114DA3DD-D026-404F-B1D3-2312EE0C354A}"/>
    <cellStyle name="Normal 7 6 5 5 3 2" xfId="18021" xr:uid="{0DD8FB3C-2F4B-4FDF-AF12-910BBC8759CD}"/>
    <cellStyle name="Normal 7 6 5 5 4" xfId="10474" xr:uid="{3E356359-D060-4D23-991E-B97B13F06CB5}"/>
    <cellStyle name="Normal 7 6 5 5 4 2" xfId="20854" xr:uid="{44EECC84-9E0F-4F15-B137-F654756F5474}"/>
    <cellStyle name="Normal 7 6 5 5 5" xfId="23905" xr:uid="{E3F90392-059D-469A-AC0E-0BDACDF09501}"/>
    <cellStyle name="Normal 7 6 5 5 6" xfId="12904" xr:uid="{C1D38FF7-5C92-4681-BF21-05503F8663E1}"/>
    <cellStyle name="Normal 7 6 5 6" xfId="2412" xr:uid="{00000000-0005-0000-0000-00001D090000}"/>
    <cellStyle name="Normal 7 6 5 6 2" xfId="7539" xr:uid="{3508834D-B89E-46C8-B299-CDA7B4274BBE}"/>
    <cellStyle name="Normal 7 6 5 6 2 2" xfId="28430" xr:uid="{4C9CF324-6BA4-4F60-B99D-0370AA4F4A93}"/>
    <cellStyle name="Normal 7 6 5 6 2 3" xfId="17919" xr:uid="{99EA2127-49D3-4607-95F1-053C6827513B}"/>
    <cellStyle name="Normal 7 6 5 6 3" xfId="10372" xr:uid="{B72334EA-2842-42B8-AE23-5F70208D013F}"/>
    <cellStyle name="Normal 7 6 5 6 3 2" xfId="20752" xr:uid="{FA60AE56-242F-41F8-94D0-21A1BEDA3DB4}"/>
    <cellStyle name="Normal 7 6 5 6 4" xfId="24939" xr:uid="{CFE09879-813F-4BF0-BF6F-92F31AC8B8AC}"/>
    <cellStyle name="Normal 7 6 5 6 5" xfId="15086" xr:uid="{5E843A23-20EA-4DBC-8888-73032B54F864}"/>
    <cellStyle name="Normal 7 6 5 7" xfId="4085" xr:uid="{B50348EB-0804-4161-A015-D162F110C8BD}"/>
    <cellStyle name="Normal 7 6 5 7 2" xfId="8862" xr:uid="{24B99DFC-2ACB-4ED6-90AC-1BBEFE0B71C7}"/>
    <cellStyle name="Normal 7 6 5 7 2 2" xfId="19242" xr:uid="{4C2B3425-55F2-43B2-9249-D780CDF9D891}"/>
    <cellStyle name="Normal 7 6 5 7 3" xfId="11695" xr:uid="{2357267F-3C24-4CB3-8332-CAA36D5BC0A7}"/>
    <cellStyle name="Normal 7 6 5 7 3 2" xfId="22075" xr:uid="{2DD6BFAA-42BC-4F91-A4AF-9EC1FA3D0BA3}"/>
    <cellStyle name="Normal 7 6 5 7 4" xfId="27364" xr:uid="{DBD02698-3E7A-4D39-940A-E12FE30B168E}"/>
    <cellStyle name="Normal 7 6 5 7 5" xfId="16409" xr:uid="{A55057EA-B0DE-44A3-86F5-D09B84CC644A}"/>
    <cellStyle name="Normal 7 6 5 8" xfId="5496" xr:uid="{C4B4A565-1729-4507-AEF3-F0F3746693D0}"/>
    <cellStyle name="Normal 7 6 5 8 2" xfId="14792" xr:uid="{39D3E485-0063-4AE3-A647-329FAC49358D}"/>
    <cellStyle name="Normal 7 6 5 9" xfId="7245" xr:uid="{FDBB60B6-CCCA-4215-9EBD-417F9A818965}"/>
    <cellStyle name="Normal 7 6 5 9 2" xfId="17625" xr:uid="{4C1C3760-73F1-4520-AA0E-3E8190282C36}"/>
    <cellStyle name="Normal 7 6 6" xfId="1504" xr:uid="{00000000-0005-0000-0000-0000B9070000}"/>
    <cellStyle name="Normal 7 6 6 10" xfId="10083" xr:uid="{9B121F16-A290-4197-B44F-6E69836089B0}"/>
    <cellStyle name="Normal 7 6 6 10 2" xfId="20463" xr:uid="{30DC266A-56CA-4C6B-A34D-80F0098443A0}"/>
    <cellStyle name="Normal 7 6 6 11" xfId="24360" xr:uid="{6410A27D-6B69-46D0-8F51-0ED5BF83BC57}"/>
    <cellStyle name="Normal 7 6 6 12" xfId="12647" xr:uid="{E9519333-2B6F-4A8D-856E-C824E5F393D6}"/>
    <cellStyle name="Normal 7 6 6 2" xfId="1505" xr:uid="{00000000-0005-0000-0000-0000BA070000}"/>
    <cellStyle name="Normal 7 6 6 2 2" xfId="1506" xr:uid="{00000000-0005-0000-0000-0000BB070000}"/>
    <cellStyle name="Normal 7 6 6 2 2 2" xfId="5503" xr:uid="{66B9D532-A4E6-42C2-84FA-23C65AFFCF31}"/>
    <cellStyle name="Normal 7 6 6 2 2 2 2" xfId="25083" xr:uid="{6B52F8F8-4313-4B80-9398-0AA11670A4A1}"/>
    <cellStyle name="Normal 7 6 6 2 2 2 3" xfId="26241" xr:uid="{84E34A4D-CE0E-4BF4-81D8-3BF44BBD6CCA}"/>
    <cellStyle name="Normal 7 6 6 2 2 2 4" xfId="14799" xr:uid="{E26BC03C-90D7-4629-8D61-133D401B09F6}"/>
    <cellStyle name="Normal 7 6 6 2 2 3" xfId="7252" xr:uid="{E8C4E03D-37ED-4BEB-8E4B-2F11686E682B}"/>
    <cellStyle name="Normal 7 6 6 2 2 3 2" xfId="27681" xr:uid="{65B0E04E-FBEA-48B1-9F0A-4B5EAF851E1F}"/>
    <cellStyle name="Normal 7 6 6 2 2 3 3" xfId="27639" xr:uid="{D0868920-65DE-48FA-BE3C-429C1847C4D3}"/>
    <cellStyle name="Normal 7 6 6 2 2 3 4" xfId="17632" xr:uid="{1605AD8E-97AD-4CF4-BDFA-4E6722E783FB}"/>
    <cellStyle name="Normal 7 6 6 2 2 4" xfId="10085" xr:uid="{D4EFA8F4-58C7-4071-B63C-6B349D4907A1}"/>
    <cellStyle name="Normal 7 6 6 2 2 4 2" xfId="29469" xr:uid="{9D218204-F3AE-4304-ACCF-308F57A75CDE}"/>
    <cellStyle name="Normal 7 6 6 2 2 4 3" xfId="20465" xr:uid="{D9DB5CF1-0839-47D2-9A8B-2EB8139606C1}"/>
    <cellStyle name="Normal 7 6 6 2 2 5" xfId="23186" xr:uid="{8F807369-CD25-4CCE-A376-550BCE61BF84}"/>
    <cellStyle name="Normal 7 6 6 2 2 6" xfId="14096" xr:uid="{A23A3A3E-B6FB-4F24-99A8-FF3721C11DFB}"/>
    <cellStyle name="Normal 7 6 6 2 3" xfId="2848" xr:uid="{00000000-0005-0000-0000-000027090000}"/>
    <cellStyle name="Normal 7 6 6 2 3 2" xfId="6061" xr:uid="{EC8937D3-ACD6-45B5-BB65-2C456B8FDA71}"/>
    <cellStyle name="Normal 7 6 6 2 3 2 2" xfId="26789" xr:uid="{3C319A9D-AB1A-4A43-AF91-B55E12066FFB}"/>
    <cellStyle name="Normal 7 6 6 2 3 2 3" xfId="15517" xr:uid="{54B92E17-B78D-4634-8730-CE48B4B24AAB}"/>
    <cellStyle name="Normal 7 6 6 2 3 3" xfId="7970" xr:uid="{AD8F4644-535B-4915-883A-88DC203AB579}"/>
    <cellStyle name="Normal 7 6 6 2 3 3 2" xfId="18350" xr:uid="{87FB52A6-6CE3-4283-BEB4-B7E4BFC29F79}"/>
    <cellStyle name="Normal 7 6 6 2 3 4" xfId="10803" xr:uid="{C3DD5877-10AA-4D2E-9371-104F91F5B5C6}"/>
    <cellStyle name="Normal 7 6 6 2 3 4 2" xfId="21183" xr:uid="{884396C8-AED6-46D9-A577-228829186CC5}"/>
    <cellStyle name="Normal 7 6 6 2 3 5" xfId="24223" xr:uid="{C9354425-C819-4EC8-8BD8-F1436EE5B4A5}"/>
    <cellStyle name="Normal 7 6 6 2 3 6" xfId="13330" xr:uid="{48A48117-C8D3-4B37-9DDF-316FB5CE0346}"/>
    <cellStyle name="Normal 7 6 6 2 4" xfId="4230" xr:uid="{96586672-87B1-4913-984A-17E53571DCBA}"/>
    <cellStyle name="Normal 7 6 6 2 4 2" xfId="9002" xr:uid="{7AE56A67-32F7-4039-AA29-2DF78912FDB0}"/>
    <cellStyle name="Normal 7 6 6 2 4 2 2" xfId="29077" xr:uid="{85A50398-B79F-4714-9769-7B93ABC37BED}"/>
    <cellStyle name="Normal 7 6 6 2 4 2 3" xfId="19382" xr:uid="{74EAF74C-BCFA-4DE5-8BD8-45CE8CE70AEB}"/>
    <cellStyle name="Normal 7 6 6 2 4 3" xfId="11835" xr:uid="{CCE31F3E-1130-444E-ACBD-CC971A255CB3}"/>
    <cellStyle name="Normal 7 6 6 2 4 3 2" xfId="22215" xr:uid="{7676A053-1EDB-4EE4-ADD5-287BA4D75F4C}"/>
    <cellStyle name="Normal 7 6 6 2 4 4" xfId="23140" xr:uid="{7DACF0CB-2FDB-41C4-AE40-507DD9740409}"/>
    <cellStyle name="Normal 7 6 6 2 4 5" xfId="16549" xr:uid="{72D1934E-2114-4BE2-80BA-195B8E688A8F}"/>
    <cellStyle name="Normal 7 6 6 2 5" xfId="5502" xr:uid="{60C0B025-1DC6-42ED-8C10-81AF1593DD4B}"/>
    <cellStyle name="Normal 7 6 6 2 5 2" xfId="28109" xr:uid="{BEA1BF45-6A94-4922-B8F9-A7D08A4CAD92}"/>
    <cellStyle name="Normal 7 6 6 2 5 3" xfId="14798" xr:uid="{8011D1AE-A096-49B3-A833-5A3211D0A05D}"/>
    <cellStyle name="Normal 7 6 6 2 6" xfId="7251" xr:uid="{7CF328A4-4908-44FA-B972-75D59A28DDA1}"/>
    <cellStyle name="Normal 7 6 6 2 6 2" xfId="17631" xr:uid="{2938AFDE-3D6F-4AFC-A431-0AFC23B4817B}"/>
    <cellStyle name="Normal 7 6 6 2 7" xfId="10084" xr:uid="{B600220D-9330-452C-85B4-091C21D3E5D2}"/>
    <cellStyle name="Normal 7 6 6 2 7 2" xfId="20464" xr:uid="{1CF45A2F-4BDD-463E-8AE8-125CAD9CE958}"/>
    <cellStyle name="Normal 7 6 6 2 8" xfId="25386" xr:uid="{5569986E-846C-48E9-B343-C5A293E1820F}"/>
    <cellStyle name="Normal 7 6 6 2 9" xfId="12805" xr:uid="{C145EB29-7EE7-41FA-8EEE-0623BCB2FF8B}"/>
    <cellStyle name="Normal 7 6 6 3" xfId="1507" xr:uid="{00000000-0005-0000-0000-0000BC070000}"/>
    <cellStyle name="Normal 7 6 6 3 2" xfId="4609" xr:uid="{F14CE967-CAE8-4480-8105-4FCB90A37042}"/>
    <cellStyle name="Normal 7 6 6 3 2 2" xfId="9381" xr:uid="{C99E997D-08CD-4908-985C-5EC8E1428681}"/>
    <cellStyle name="Normal 7 6 6 3 2 2 2" xfId="29349" xr:uid="{8727CD08-8DE0-4178-8FAB-9EEDB235D22A}"/>
    <cellStyle name="Normal 7 6 6 3 2 2 3" xfId="19761" xr:uid="{06F669DE-4B87-41B7-8C2F-116D16D00B6F}"/>
    <cellStyle name="Normal 7 6 6 3 2 3" xfId="12214" xr:uid="{D7CCF65F-3506-4683-96F9-F5E823D11A84}"/>
    <cellStyle name="Normal 7 6 6 3 2 3 2" xfId="22594" xr:uid="{AAFEA359-EC7A-4C13-808A-D5B42C63E00B}"/>
    <cellStyle name="Normal 7 6 6 3 2 4" xfId="22978" xr:uid="{C7FDCBBD-6BCC-405C-A3A9-76D67F1E25D8}"/>
    <cellStyle name="Normal 7 6 6 3 2 5" xfId="16928" xr:uid="{4DC315E7-0311-4131-B8D5-1E08462052FA}"/>
    <cellStyle name="Normal 7 6 6 3 3" xfId="5504" xr:uid="{8522F306-649E-4170-97FC-7493F82F02D9}"/>
    <cellStyle name="Normal 7 6 6 3 3 2" xfId="26884" xr:uid="{01DA18E4-630B-407C-90D8-A91D7245FB40}"/>
    <cellStyle name="Normal 7 6 6 3 3 3" xfId="28168" xr:uid="{7C2D3BB2-4CDA-4B63-808A-80FBE4F1B9CF}"/>
    <cellStyle name="Normal 7 6 6 3 3 4" xfId="14800" xr:uid="{D8150843-5B72-4389-80BE-739888821749}"/>
    <cellStyle name="Normal 7 6 6 3 4" xfId="7253" xr:uid="{F509454B-227C-426F-970A-B489BD7153BC}"/>
    <cellStyle name="Normal 7 6 6 3 4 2" xfId="25900" xr:uid="{03B433BB-282D-4668-99EA-A3DFFEF34C56}"/>
    <cellStyle name="Normal 7 6 6 3 4 3" xfId="28639" xr:uid="{2FC4DC22-583C-4AE0-B574-3F4737361CF8}"/>
    <cellStyle name="Normal 7 6 6 3 4 4" xfId="17633" xr:uid="{632C8BC2-1B4E-4244-AC82-F2BB44834442}"/>
    <cellStyle name="Normal 7 6 6 3 5" xfId="10086" xr:uid="{33884DD8-7790-4C34-9D44-87B0B9071B03}"/>
    <cellStyle name="Normal 7 6 6 3 5 2" xfId="29470" xr:uid="{D657E74B-A85A-4BE1-B0EF-D68ABA591894}"/>
    <cellStyle name="Normal 7 6 6 3 5 3" xfId="20466" xr:uid="{17476645-C583-4B81-BAB9-3D431711E7D8}"/>
    <cellStyle name="Normal 7 6 6 3 6" xfId="24550" xr:uid="{7F04EA5A-7CA8-4E0F-A5D3-9DBD12856DA2}"/>
    <cellStyle name="Normal 7 6 6 3 7" xfId="14097" xr:uid="{2083B337-D404-4396-BEBD-396F3F4FB296}"/>
    <cellStyle name="Normal 7 6 6 4" xfId="1508" xr:uid="{00000000-0005-0000-0000-0000BD070000}"/>
    <cellStyle name="Normal 7 6 6 4 2" xfId="5505" xr:uid="{B1732BA7-F99E-4741-8EAB-B210D7C053B9}"/>
    <cellStyle name="Normal 7 6 6 4 2 2" xfId="24095" xr:uid="{FA1B13A7-D167-4EA2-A350-A98617B2D303}"/>
    <cellStyle name="Normal 7 6 6 4 2 3" xfId="28266" xr:uid="{56DBB3E1-308A-4947-82A4-B10BE50C8A1B}"/>
    <cellStyle name="Normal 7 6 6 4 2 4" xfId="14801" xr:uid="{7E7F5B2D-6716-44CD-94E9-DC067523BD92}"/>
    <cellStyle name="Normal 7 6 6 4 3" xfId="7254" xr:uid="{F8A11A8C-8BFF-48F3-A1FD-EF29614361A6}"/>
    <cellStyle name="Normal 7 6 6 4 3 2" xfId="28369" xr:uid="{FEF2D7E9-A34A-4940-8224-435FEFF01F1D}"/>
    <cellStyle name="Normal 7 6 6 4 3 3" xfId="17634" xr:uid="{4ED87E50-93AE-4538-9786-4F9D0E2789A3}"/>
    <cellStyle name="Normal 7 6 6 4 4" xfId="10087" xr:uid="{FEB4022C-F1E3-4EEA-BC90-D9D14035388A}"/>
    <cellStyle name="Normal 7 6 6 4 4 2" xfId="20467" xr:uid="{FF1819DC-C74B-4760-AC62-38CC67072738}"/>
    <cellStyle name="Normal 7 6 6 4 5" xfId="25458" xr:uid="{884E5F05-DE08-4D40-BA10-0149E35848F9}"/>
    <cellStyle name="Normal 7 6 6 4 6" xfId="13503" xr:uid="{FB128930-BA0C-4BB7-850E-07204CFDD584}"/>
    <cellStyle name="Normal 7 6 6 5" xfId="2579" xr:uid="{00000000-0005-0000-0000-00002A090000}"/>
    <cellStyle name="Normal 7 6 6 5 2" xfId="5844" xr:uid="{FC07E65B-AECC-4723-8B85-42B93FFCFF2A}"/>
    <cellStyle name="Normal 7 6 6 5 2 2" xfId="27771" xr:uid="{9518A7A9-2E88-4A12-8133-4CDBCE5423B9}"/>
    <cellStyle name="Normal 7 6 6 5 2 3" xfId="15251" xr:uid="{08C635A3-EA47-4E40-9C92-EBF23F30B52F}"/>
    <cellStyle name="Normal 7 6 6 5 3" xfId="7704" xr:uid="{0318551E-54D7-4162-BC80-5B7FEAC080D4}"/>
    <cellStyle name="Normal 7 6 6 5 3 2" xfId="18084" xr:uid="{AB883187-AEFB-401B-98C3-A91990143091}"/>
    <cellStyle name="Normal 7 6 6 5 4" xfId="10537" xr:uid="{623578DD-EDBB-4CB0-B8A4-201B6942FEDD}"/>
    <cellStyle name="Normal 7 6 6 5 4 2" xfId="20917" xr:uid="{30F4F925-14E5-44E2-A19C-94BA78423C76}"/>
    <cellStyle name="Normal 7 6 6 5 5" xfId="25130" xr:uid="{0B389366-22C8-49F9-AF34-069A9E312800}"/>
    <cellStyle name="Normal 7 6 6 5 6" xfId="12967" xr:uid="{797A1FFD-B612-440A-BE6B-1FFE202CD8F2}"/>
    <cellStyle name="Normal 7 6 6 6" xfId="2413" xr:uid="{00000000-0005-0000-0000-000024090000}"/>
    <cellStyle name="Normal 7 6 6 6 2" xfId="7540" xr:uid="{4FDC4E51-6D31-4A25-8512-CBBA185C9F63}"/>
    <cellStyle name="Normal 7 6 6 6 2 2" xfId="26819" xr:uid="{A4D45A25-76E5-4F37-89C4-1606FF657ECD}"/>
    <cellStyle name="Normal 7 6 6 6 2 3" xfId="17920" xr:uid="{D7558F3D-D4B8-467E-8F01-332C6031EECD}"/>
    <cellStyle name="Normal 7 6 6 6 3" xfId="10373" xr:uid="{EFA65DA9-A015-4BE6-BEA2-4A7A7C5A90AA}"/>
    <cellStyle name="Normal 7 6 6 6 3 2" xfId="20753" xr:uid="{48359B26-D60F-4260-833C-0AC33A063146}"/>
    <cellStyle name="Normal 7 6 6 6 4" xfId="24881" xr:uid="{817D6BB7-50E5-497B-B0F2-3248DEC74781}"/>
    <cellStyle name="Normal 7 6 6 6 5" xfId="15087" xr:uid="{BA3BE017-311B-43EA-8080-8C40EA3F788B}"/>
    <cellStyle name="Normal 7 6 6 7" xfId="4086" xr:uid="{AD82AA17-F863-4080-AE76-D5694A4D0A0D}"/>
    <cellStyle name="Normal 7 6 6 7 2" xfId="8863" xr:uid="{736F0F43-2BD4-47E7-955C-8BE517273D03}"/>
    <cellStyle name="Normal 7 6 6 7 2 2" xfId="19243" xr:uid="{C64B38B8-5287-4B1A-BE40-405A749A9673}"/>
    <cellStyle name="Normal 7 6 6 7 3" xfId="11696" xr:uid="{59C47437-3B8A-4A7D-8C7C-B854A9B0C1D9}"/>
    <cellStyle name="Normal 7 6 6 7 3 2" xfId="22076" xr:uid="{BBA0E55D-6FC3-47E8-A22A-86BC5E1155B7}"/>
    <cellStyle name="Normal 7 6 6 7 4" xfId="28089" xr:uid="{64006040-061F-4846-90B0-61C074CBA756}"/>
    <cellStyle name="Normal 7 6 6 7 5" xfId="16410" xr:uid="{89E87FA3-C5C8-4FE7-9FD5-82141A46A5F7}"/>
    <cellStyle name="Normal 7 6 6 8" xfId="5501" xr:uid="{8C2001EF-CE6E-4312-9B27-D4ED056D7F73}"/>
    <cellStyle name="Normal 7 6 6 8 2" xfId="14797" xr:uid="{AC29F6D8-C066-4EB8-8AAF-790769E45F74}"/>
    <cellStyle name="Normal 7 6 6 9" xfId="7250" xr:uid="{BCFA341F-BBF9-4B76-8716-B250CFC70BA2}"/>
    <cellStyle name="Normal 7 6 6 9 2" xfId="17630" xr:uid="{4A490468-A8E8-4FE8-9B9B-7E76C4A83845}"/>
    <cellStyle name="Normal 7 6 7" xfId="1509" xr:uid="{00000000-0005-0000-0000-0000BE070000}"/>
    <cellStyle name="Normal 7 6 7 10" xfId="12648" xr:uid="{6613BBB2-E1A1-4A0A-B1C4-F1A50DD76820}"/>
    <cellStyle name="Normal 7 6 7 2" xfId="1510" xr:uid="{00000000-0005-0000-0000-0000BF070000}"/>
    <cellStyle name="Normal 7 6 7 2 2" xfId="3002" xr:uid="{00000000-0005-0000-0000-00002D090000}"/>
    <cellStyle name="Normal 7 6 7 2 2 2" xfId="6151" xr:uid="{080ABE97-B2E2-4E61-8652-1A37699BBBF3}"/>
    <cellStyle name="Normal 7 6 7 2 2 2 2" xfId="27713" xr:uid="{27DD2297-39A5-4C35-A642-8D66ED12C58C}"/>
    <cellStyle name="Normal 7 6 7 2 2 2 3" xfId="28215" xr:uid="{6F8031B1-E034-4FD5-9844-F89DC6F10E87}"/>
    <cellStyle name="Normal 7 6 7 2 2 2 4" xfId="15629" xr:uid="{EFBAB4C5-27F5-4952-8540-ABD00479F2B5}"/>
    <cellStyle name="Normal 7 6 7 2 2 3" xfId="8082" xr:uid="{F1B62941-20EB-4DE6-8854-23C934EA88B7}"/>
    <cellStyle name="Normal 7 6 7 2 2 3 2" xfId="28772" xr:uid="{C802CC61-F50C-4C41-8073-E79A2A6DE01B}"/>
    <cellStyle name="Normal 7 6 7 2 2 3 3" xfId="18462" xr:uid="{192526C5-1B6C-409F-B402-201E9EAE43F4}"/>
    <cellStyle name="Normal 7 6 7 2 2 4" xfId="10915" xr:uid="{A810FF71-D6A1-4B30-B447-46D407037906}"/>
    <cellStyle name="Normal 7 6 7 2 2 4 2" xfId="21295" xr:uid="{EF98612A-D2AC-459E-AB5E-66F8C3EB41D6}"/>
    <cellStyle name="Normal 7 6 7 2 2 5" xfId="22731" xr:uid="{BDD1352B-9AF1-4EB1-839C-479DBC5D6CF0}"/>
    <cellStyle name="Normal 7 6 7 2 2 6" xfId="13504" xr:uid="{B40B867E-575C-48C2-96E2-8087B463203C}"/>
    <cellStyle name="Normal 7 6 7 2 3" xfId="5507" xr:uid="{0D1C3F98-7444-4796-9719-7935A150882F}"/>
    <cellStyle name="Normal 7 6 7 2 3 2" xfId="23506" xr:uid="{4B0EDB46-F5A1-417D-AA76-5E18DB7A653B}"/>
    <cellStyle name="Normal 7 6 7 2 3 3" xfId="26810" xr:uid="{A7DBD1A4-A307-40D4-A554-9B49C072DE4B}"/>
    <cellStyle name="Normal 7 6 7 2 3 4" xfId="14803" xr:uid="{6D8CDFE8-C924-40F1-BF4F-87F16F5C7BAF}"/>
    <cellStyle name="Normal 7 6 7 2 4" xfId="7256" xr:uid="{7B4AD736-9165-47FF-8869-95C08FC07855}"/>
    <cellStyle name="Normal 7 6 7 2 4 2" xfId="28088" xr:uid="{272CA894-78E3-437B-854F-B62209FDCA6A}"/>
    <cellStyle name="Normal 7 6 7 2 4 3" xfId="27579" xr:uid="{9381158D-9526-44F0-A16B-A01CC9FE2035}"/>
    <cellStyle name="Normal 7 6 7 2 4 4" xfId="17636" xr:uid="{4AB6D8D8-6B86-4136-BCAD-100867AD5B06}"/>
    <cellStyle name="Normal 7 6 7 2 5" xfId="10089" xr:uid="{5D942458-53FB-4B9E-9596-47BAB7BE0CC8}"/>
    <cellStyle name="Normal 7 6 7 2 5 2" xfId="29471" xr:uid="{E10E9DCB-37C1-4BED-B673-516D0B36DA47}"/>
    <cellStyle name="Normal 7 6 7 2 5 3" xfId="20469" xr:uid="{8CF82372-2F7F-460E-8D13-DE3A3C7EE63E}"/>
    <cellStyle name="Normal 7 6 7 2 6" xfId="24365" xr:uid="{F7B5B9B8-0479-469B-B68B-99E0D8F6747A}"/>
    <cellStyle name="Normal 7 6 7 2 7" xfId="12806" xr:uid="{8E4EE383-B604-480E-BBF7-9D69D7A8B6A6}"/>
    <cellStyle name="Normal 7 6 7 3" xfId="1511" xr:uid="{00000000-0005-0000-0000-0000C0070000}"/>
    <cellStyle name="Normal 7 6 7 3 2" xfId="5508" xr:uid="{34F986F0-B558-46D8-92F7-4FB60422883D}"/>
    <cellStyle name="Normal 7 6 7 3 2 2" xfId="28508" xr:uid="{409834E1-969F-4E1F-9261-1088BCA14ED7}"/>
    <cellStyle name="Normal 7 6 7 3 2 3" xfId="26981" xr:uid="{5045E64F-960D-4A8E-BC82-D7ABA7EF7E8E}"/>
    <cellStyle name="Normal 7 6 7 3 2 4" xfId="14804" xr:uid="{739C2D90-EC90-404C-BA85-EC612F0D9090}"/>
    <cellStyle name="Normal 7 6 7 3 3" xfId="7257" xr:uid="{14C9598E-269D-4F8B-8BB0-669E07821B82}"/>
    <cellStyle name="Normal 7 6 7 3 3 2" xfId="26876" xr:uid="{4BB77D7B-DE4F-4C44-A3AE-A9B7983EA802}"/>
    <cellStyle name="Normal 7 6 7 3 3 3" xfId="27974" xr:uid="{F7BB6B8E-073F-4937-85E9-F14842BDE935}"/>
    <cellStyle name="Normal 7 6 7 3 3 4" xfId="17637" xr:uid="{9D70DA91-48F7-4CD0-9518-4D629D7B8D35}"/>
    <cellStyle name="Normal 7 6 7 3 4" xfId="10090" xr:uid="{136BE510-F66E-4D9E-AF0B-D21EEA11AD1F}"/>
    <cellStyle name="Normal 7 6 7 3 4 2" xfId="29472" xr:uid="{C620F071-D9C4-44CC-8F65-4810C8762C5A}"/>
    <cellStyle name="Normal 7 6 7 3 4 3" xfId="20470" xr:uid="{2E6C462F-8B17-467B-992A-2AFF6727BFD9}"/>
    <cellStyle name="Normal 7 6 7 3 5" xfId="22720" xr:uid="{9EADBDAF-129B-48A4-B542-9DBCA21F384E}"/>
    <cellStyle name="Normal 7 6 7 3 6" xfId="13331" xr:uid="{4C52449C-8F2A-4028-A5A3-3704AF93FD5B}"/>
    <cellStyle name="Normal 7 6 7 4" xfId="2414" xr:uid="{00000000-0005-0000-0000-00002B090000}"/>
    <cellStyle name="Normal 7 6 7 4 2" xfId="7541" xr:uid="{08EB01D6-AB8E-4775-A28B-1EAF80F723E8}"/>
    <cellStyle name="Normal 7 6 7 4 2 2" xfId="28435" xr:uid="{96CDC6F0-1E1B-4294-95F6-6B4B18CFCCA2}"/>
    <cellStyle name="Normal 7 6 7 4 2 3" xfId="17921" xr:uid="{B996FC26-B713-4B53-919A-06E3B34AA916}"/>
    <cellStyle name="Normal 7 6 7 4 3" xfId="10374" xr:uid="{C82718F1-4981-4C5B-8D4B-47DEC2D44FA2}"/>
    <cellStyle name="Normal 7 6 7 4 3 2" xfId="20754" xr:uid="{33A6C9FE-E2BB-4FE8-A69E-B999139845C0}"/>
    <cellStyle name="Normal 7 6 7 4 4" xfId="23924" xr:uid="{8962E17B-97F8-422A-A065-8D564CAC16D7}"/>
    <cellStyle name="Normal 7 6 7 4 5" xfId="15088" xr:uid="{801BA0D2-29DD-457B-A574-172CF5D56217}"/>
    <cellStyle name="Normal 7 6 7 5" xfId="4087" xr:uid="{5447E32B-0A0F-40AE-B370-2B5373924D12}"/>
    <cellStyle name="Normal 7 6 7 5 2" xfId="8864" xr:uid="{4DD92BC6-9875-4460-9CFF-95B3697BAE4B}"/>
    <cellStyle name="Normal 7 6 7 5 2 2" xfId="28998" xr:uid="{2B955F8C-32A2-49D6-BD12-923BA7BE86AD}"/>
    <cellStyle name="Normal 7 6 7 5 2 3" xfId="19244" xr:uid="{339F6D67-D6EB-4190-A170-28821FB76135}"/>
    <cellStyle name="Normal 7 6 7 5 3" xfId="11697" xr:uid="{F50B4B69-54DE-4CA3-8803-277F5240FACE}"/>
    <cellStyle name="Normal 7 6 7 5 3 2" xfId="22077" xr:uid="{4AEA814F-AA9D-4EBF-BD8A-3ADC1E179C3F}"/>
    <cellStyle name="Normal 7 6 7 5 4" xfId="24984" xr:uid="{651AFEB9-E3F7-485D-9E17-42CBD082B1A7}"/>
    <cellStyle name="Normal 7 6 7 5 5" xfId="16411" xr:uid="{5240F479-5ADC-4124-99F2-2DF6F521B8DC}"/>
    <cellStyle name="Normal 7 6 7 6" xfId="5506" xr:uid="{7D013370-A388-4364-BB0A-927C952754BD}"/>
    <cellStyle name="Normal 7 6 7 6 2" xfId="28186" xr:uid="{27220882-AE72-42F7-9892-2AA2D872B6D2}"/>
    <cellStyle name="Normal 7 6 7 6 3" xfId="26096" xr:uid="{B8C32442-4CEC-40FB-826C-CAF41DCA68B8}"/>
    <cellStyle name="Normal 7 6 7 6 4" xfId="14802" xr:uid="{F3ACB335-189C-4282-8A6E-887CA1DA89CE}"/>
    <cellStyle name="Normal 7 6 7 7" xfId="7255" xr:uid="{9A0C3AF1-1982-425A-A7D2-2271FF6BE6FC}"/>
    <cellStyle name="Normal 7 6 7 7 2" xfId="25967" xr:uid="{DB732E0C-CE5D-46CF-8221-5040249B02DE}"/>
    <cellStyle name="Normal 7 6 7 7 3" xfId="17635" xr:uid="{8BA47303-40CB-4C40-85AD-3D9AF7C28189}"/>
    <cellStyle name="Normal 7 6 7 8" xfId="10088" xr:uid="{761919A9-7EFF-4657-BDAA-1C96AFE884F4}"/>
    <cellStyle name="Normal 7 6 7 8 2" xfId="20468" xr:uid="{11FFC442-1C67-45F5-A45D-85E4A1F393F1}"/>
    <cellStyle name="Normal 7 6 7 9" xfId="23149" xr:uid="{5BF4DAFD-94AD-489C-A856-6462CEAE81AE}"/>
    <cellStyle name="Normal 7 6 8" xfId="1512" xr:uid="{00000000-0005-0000-0000-0000C1070000}"/>
    <cellStyle name="Normal 7 6 8 10" xfId="12649" xr:uid="{554EF0C8-2CAF-4171-8C8E-D3D4A4494C79}"/>
    <cellStyle name="Normal 7 6 8 2" xfId="1513" xr:uid="{00000000-0005-0000-0000-0000C2070000}"/>
    <cellStyle name="Normal 7 6 8 2 2" xfId="3003" xr:uid="{00000000-0005-0000-0000-000031090000}"/>
    <cellStyle name="Normal 7 6 8 2 2 2" xfId="6152" xr:uid="{CC140979-0A8B-4FC7-A6E0-1DA3F65E100B}"/>
    <cellStyle name="Normal 7 6 8 2 2 2 2" xfId="27238" xr:uid="{1F315FCD-6B19-4D94-8E5D-3756A45B62F6}"/>
    <cellStyle name="Normal 7 6 8 2 2 2 3" xfId="27515" xr:uid="{2DEB4296-D487-454C-93AA-17F127C0E66A}"/>
    <cellStyle name="Normal 7 6 8 2 2 2 4" xfId="15630" xr:uid="{205D61BA-E6B1-40F9-B3D7-75B50B0AAF82}"/>
    <cellStyle name="Normal 7 6 8 2 2 3" xfId="8083" xr:uid="{826BCC74-F38F-4FEC-A952-AC965578CD6B}"/>
    <cellStyle name="Normal 7 6 8 2 2 3 2" xfId="28773" xr:uid="{656A6E39-2F70-452E-9E11-6A870201D508}"/>
    <cellStyle name="Normal 7 6 8 2 2 3 3" xfId="18463" xr:uid="{17E9700F-9E8B-40A8-BDD6-D59C4AFEF4C9}"/>
    <cellStyle name="Normal 7 6 8 2 2 4" xfId="10916" xr:uid="{5784923F-C5DA-4ED9-96C9-C9E735129722}"/>
    <cellStyle name="Normal 7 6 8 2 2 4 2" xfId="21296" xr:uid="{E094762C-B45A-4663-BAA3-BF7302EC2FD6}"/>
    <cellStyle name="Normal 7 6 8 2 2 5" xfId="24589" xr:uid="{B7D3F56C-7CBC-40E0-8725-AD3257430DA5}"/>
    <cellStyle name="Normal 7 6 8 2 2 6" xfId="13505" xr:uid="{817E433A-E7F3-491F-83E8-97ED8CB429A3}"/>
    <cellStyle name="Normal 7 6 8 2 3" xfId="5510" xr:uid="{52CF00B2-7171-4170-A4FE-F6A5EE947A9D}"/>
    <cellStyle name="Normal 7 6 8 2 3 2" xfId="25043" xr:uid="{DC7F0F18-D9DC-47CB-BA79-F5EB7F822477}"/>
    <cellStyle name="Normal 7 6 8 2 3 3" xfId="27051" xr:uid="{A7714589-F090-46F3-9ABF-D91F8E2BAFD3}"/>
    <cellStyle name="Normal 7 6 8 2 3 4" xfId="14806" xr:uid="{62FC836F-55EE-49EC-A952-822D62A01DDC}"/>
    <cellStyle name="Normal 7 6 8 2 4" xfId="7259" xr:uid="{CD7CFFB2-EE8E-4FEC-B5F5-93CCF6AC1410}"/>
    <cellStyle name="Normal 7 6 8 2 4 2" xfId="27801" xr:uid="{72607EB8-5B14-491F-90F5-7C9C14E39708}"/>
    <cellStyle name="Normal 7 6 8 2 4 3" xfId="26950" xr:uid="{33E49809-0D74-482A-B4ED-F288A9708BA5}"/>
    <cellStyle name="Normal 7 6 8 2 4 4" xfId="17639" xr:uid="{9FC55906-7CB2-4561-8C40-99CC00785CB7}"/>
    <cellStyle name="Normal 7 6 8 2 5" xfId="10092" xr:uid="{789D05B8-2E3D-4ECC-A80D-2993A33489FB}"/>
    <cellStyle name="Normal 7 6 8 2 5 2" xfId="29473" xr:uid="{667EB77B-1A80-4318-AD74-42920ADC3936}"/>
    <cellStyle name="Normal 7 6 8 2 5 3" xfId="20472" xr:uid="{F5E30A7E-E2DF-4D4B-B6B6-CB117F302806}"/>
    <cellStyle name="Normal 7 6 8 2 6" xfId="25132" xr:uid="{9A77F4ED-6C9E-4E29-BFBB-3F66EA865EB2}"/>
    <cellStyle name="Normal 7 6 8 2 7" xfId="12807" xr:uid="{B7D3FC20-7E19-4C7C-84AB-95CECF16A3AC}"/>
    <cellStyle name="Normal 7 6 8 3" xfId="1514" xr:uid="{00000000-0005-0000-0000-0000C3070000}"/>
    <cellStyle name="Normal 7 6 8 3 2" xfId="5511" xr:uid="{B72048B6-0134-4663-BD71-836DDABD42ED}"/>
    <cellStyle name="Normal 7 6 8 3 2 2" xfId="26431" xr:uid="{D360AD84-AB31-47D4-9B09-6CC34916B15E}"/>
    <cellStyle name="Normal 7 6 8 3 2 3" xfId="27464" xr:uid="{966EDC14-457F-4731-9E9E-9A7D295841F5}"/>
    <cellStyle name="Normal 7 6 8 3 2 4" xfId="14807" xr:uid="{4A3FC10F-15B4-4416-90A8-97C0218A902C}"/>
    <cellStyle name="Normal 7 6 8 3 3" xfId="7260" xr:uid="{DD2F54F9-01EF-41D5-8D71-BAEA5EB97AB2}"/>
    <cellStyle name="Normal 7 6 8 3 3 2" xfId="28731" xr:uid="{61D759C3-F0AF-4F79-8D32-4CD39E251A9F}"/>
    <cellStyle name="Normal 7 6 8 3 3 3" xfId="27143" xr:uid="{6079D208-AA83-4A3C-9F0C-DA77242C1108}"/>
    <cellStyle name="Normal 7 6 8 3 3 4" xfId="17640" xr:uid="{12C583DD-6D8F-43DD-81FA-89F597737CEB}"/>
    <cellStyle name="Normal 7 6 8 3 4" xfId="10093" xr:uid="{C6049051-5F2D-4558-9F0E-33787B49DD90}"/>
    <cellStyle name="Normal 7 6 8 3 4 2" xfId="29474" xr:uid="{C3490728-ADAD-44F7-9697-9906C012B277}"/>
    <cellStyle name="Normal 7 6 8 3 4 3" xfId="20473" xr:uid="{A75AB428-9466-42F3-B9BB-2CC6E5C59975}"/>
    <cellStyle name="Normal 7 6 8 3 5" xfId="22979" xr:uid="{F6DBF923-C9F4-4D49-9494-65B04710DE73}"/>
    <cellStyle name="Normal 7 6 8 3 6" xfId="13332" xr:uid="{1369D01F-A10E-49C7-82AB-9D1E5C89697F}"/>
    <cellStyle name="Normal 7 6 8 4" xfId="2415" xr:uid="{00000000-0005-0000-0000-00002F090000}"/>
    <cellStyle name="Normal 7 6 8 4 2" xfId="7542" xr:uid="{C11B5D9B-82E1-4B2F-A1E0-57C0FAA092D5}"/>
    <cellStyle name="Normal 7 6 8 4 2 2" xfId="26461" xr:uid="{99F765B3-02EF-448A-A5DE-D643F9456262}"/>
    <cellStyle name="Normal 7 6 8 4 2 3" xfId="17922" xr:uid="{5D816BAD-016A-4946-9938-937901AC8CE7}"/>
    <cellStyle name="Normal 7 6 8 4 3" xfId="10375" xr:uid="{2F18354F-5E69-4AA1-9CAE-C436E194D724}"/>
    <cellStyle name="Normal 7 6 8 4 3 2" xfId="20755" xr:uid="{69FD87EF-4DC7-4390-B4C4-2BFBBEBCC2CF}"/>
    <cellStyle name="Normal 7 6 8 4 4" xfId="24813" xr:uid="{604949DB-AF2B-489E-ADD6-7C677EF3D0E1}"/>
    <cellStyle name="Normal 7 6 8 4 5" xfId="15089" xr:uid="{5DED99FE-B5E4-4BD5-99B2-F71871C767A3}"/>
    <cellStyle name="Normal 7 6 8 5" xfId="4088" xr:uid="{D9041D1F-885D-434D-AAE9-9E4554E7130B}"/>
    <cellStyle name="Normal 7 6 8 5 2" xfId="8865" xr:uid="{227165F0-0C24-47CF-B5D0-CBC412E44D02}"/>
    <cellStyle name="Normal 7 6 8 5 2 2" xfId="28999" xr:uid="{E80C4487-2BB7-4CB7-86BD-0A5C32B56ADA}"/>
    <cellStyle name="Normal 7 6 8 5 2 3" xfId="19245" xr:uid="{0DACE2F1-CE37-44B0-A659-77EB73846BBE}"/>
    <cellStyle name="Normal 7 6 8 5 3" xfId="11698" xr:uid="{D90B6D2A-7125-4880-909F-BEC13BECF37D}"/>
    <cellStyle name="Normal 7 6 8 5 3 2" xfId="22078" xr:uid="{B07C2314-2E84-479C-95B7-AD9FAFB85B34}"/>
    <cellStyle name="Normal 7 6 8 5 4" xfId="22812" xr:uid="{62FF5670-8968-49EF-B138-03D58E0DC197}"/>
    <cellStyle name="Normal 7 6 8 5 5" xfId="16412" xr:uid="{D25DEB90-37FF-49D3-91CF-BEBF5CF42DB4}"/>
    <cellStyle name="Normal 7 6 8 6" xfId="5509" xr:uid="{158CAD52-D7BF-4F02-8F11-03D9841D0936}"/>
    <cellStyle name="Normal 7 6 8 6 2" xfId="27230" xr:uid="{C56D41CB-4D33-4319-B9D1-37B83C6813E8}"/>
    <cellStyle name="Normal 7 6 8 6 3" xfId="28505" xr:uid="{9A3C800A-03FC-41E2-9A02-1689263DA470}"/>
    <cellStyle name="Normal 7 6 8 6 4" xfId="14805" xr:uid="{7DE166AB-36BD-4CEF-B846-4F5428411E67}"/>
    <cellStyle name="Normal 7 6 8 7" xfId="7258" xr:uid="{6D67B509-3936-48F8-B3E7-C1597928E3DF}"/>
    <cellStyle name="Normal 7 6 8 7 2" xfId="26352" xr:uid="{14C69467-F8F7-4C34-9E1B-82A31847E70A}"/>
    <cellStyle name="Normal 7 6 8 7 3" xfId="17638" xr:uid="{E57FAD4F-7EDC-4D4A-85AE-C8312005B7E4}"/>
    <cellStyle name="Normal 7 6 8 8" xfId="10091" xr:uid="{81DB28D6-C3A6-426F-97FC-0A0E81209779}"/>
    <cellStyle name="Normal 7 6 8 8 2" xfId="20471" xr:uid="{5D1CE01E-DF35-4B11-8062-5C3761B2B427}"/>
    <cellStyle name="Normal 7 6 8 9" xfId="25387" xr:uid="{B3F5AD1B-E2A5-4545-A3E7-526CFA7A2F0B}"/>
    <cellStyle name="Normal 7 6 9" xfId="1515" xr:uid="{00000000-0005-0000-0000-0000C4070000}"/>
    <cellStyle name="Normal 7 6 9 2" xfId="30416" xr:uid="{AB45C2D4-D1A5-4191-A2B5-6B3B04A57500}"/>
    <cellStyle name="Normal 7 6 9 3" xfId="30417" xr:uid="{878EED05-4C5D-4667-BCA2-DAD249232A25}"/>
    <cellStyle name="Normal 7 6 9 3 2" xfId="30570" xr:uid="{1BBA716F-322A-443F-9F1C-34B4B91E48F1}"/>
    <cellStyle name="Normal 7 6 9 3 2 2" xfId="30609" xr:uid="{4BD1B694-F951-4017-95A9-FF534FEB7058}"/>
    <cellStyle name="Normal 7 6 9 3 2 3" xfId="30628" xr:uid="{D926D891-B7C7-4693-8B9F-A282844D3DAF}"/>
    <cellStyle name="Normal 7 6 9 3 2 4" xfId="30935" xr:uid="{D974361E-AECE-4B32-BC25-92B53BFBEF24}"/>
    <cellStyle name="Normal 7 6 9 3 3" xfId="30596" xr:uid="{1CB22FE2-C93E-4B7A-9F83-F05BC42F8988}"/>
    <cellStyle name="Normal 7 6 9 3 3 2" xfId="30637" xr:uid="{0E85BEEA-8502-4FB9-9D7B-9B39FC6894C4}"/>
    <cellStyle name="Normal 7 6 9 3 3 3" xfId="30948" xr:uid="{10A0B2B1-C014-460B-B97B-1F8715293478}"/>
    <cellStyle name="Normal 7 6 9 3 4" xfId="30625" xr:uid="{D5B2EEA1-BA41-4ECF-8645-DC7FCB362E6F}"/>
    <cellStyle name="Normal 7 6 9 3 5" xfId="30923" xr:uid="{59272B79-6782-498A-A565-B27F383EE7E8}"/>
    <cellStyle name="Normal 7 6 9 4" xfId="30573" xr:uid="{AF443EFD-BF75-488F-8C96-3A07A286175C}"/>
    <cellStyle name="Normal 7 6 9 4 2" xfId="30612" xr:uid="{93E0A71D-1FCA-4C1A-8893-2D82F9B7C858}"/>
    <cellStyle name="Normal 7 6 9 4 3" xfId="30631" xr:uid="{32F1BC2F-10D3-4E71-AD07-986C280704B2}"/>
    <cellStyle name="Normal 7 6 9 4 4" xfId="30939" xr:uid="{D4C2894F-E69E-46C0-825F-9DFEC6921BF8}"/>
    <cellStyle name="Normal 7 7" xfId="1516" xr:uid="{00000000-0005-0000-0000-0000C5070000}"/>
    <cellStyle name="Normal 7 7 10" xfId="5512" xr:uid="{B65931B3-EFA4-461D-A169-E0EDDDD36F2D}"/>
    <cellStyle name="Normal 7 7 10 2" xfId="14808" xr:uid="{0644F959-A9B9-428F-B781-384083067488}"/>
    <cellStyle name="Normal 7 7 11" xfId="7261" xr:uid="{F781D481-6E98-44FC-931A-7A16F23FEF0F}"/>
    <cellStyle name="Normal 7 7 11 2" xfId="17641" xr:uid="{882EE3F5-913E-4D35-BF8A-106AC651D1DB}"/>
    <cellStyle name="Normal 7 7 12" xfId="10094" xr:uid="{0A216596-F8DE-459F-BF6E-75A6C3E8BDD6}"/>
    <cellStyle name="Normal 7 7 12 2" xfId="20474" xr:uid="{8091C60B-559A-4150-8F18-7605712FBE1A}"/>
    <cellStyle name="Normal 7 7 13" xfId="24126" xr:uid="{76ABBC37-BB4A-4EAE-8FEE-A63D322C2D72}"/>
    <cellStyle name="Normal 7 7 14" xfId="12416" xr:uid="{A1FE8148-2A66-4DAD-8241-526212D23733}"/>
    <cellStyle name="Normal 7 7 2" xfId="1517" xr:uid="{00000000-0005-0000-0000-0000C6070000}"/>
    <cellStyle name="Normal 7 7 2 10" xfId="7262" xr:uid="{5725BABE-2C86-4433-A52E-0A0E203CEAA2}"/>
    <cellStyle name="Normal 7 7 2 10 2" xfId="17642" xr:uid="{2CF5C8C6-EF94-41E7-AE84-942A241CE748}"/>
    <cellStyle name="Normal 7 7 2 11" xfId="10095" xr:uid="{503BA08A-61CD-4257-80A0-F8CED33380E4}"/>
    <cellStyle name="Normal 7 7 2 11 2" xfId="20475" xr:uid="{1CE5763B-B8A7-4049-AAB9-D0EFD31794BE}"/>
    <cellStyle name="Normal 7 7 2 12" xfId="23661" xr:uid="{203F4F39-A45F-4E4A-BC0F-0D7F44832D20}"/>
    <cellStyle name="Normal 7 7 2 13" xfId="12476" xr:uid="{FE7C9CD0-B5EC-4C63-98D6-58344E375680}"/>
    <cellStyle name="Normal 7 7 2 2" xfId="1518" xr:uid="{00000000-0005-0000-0000-0000C7070000}"/>
    <cellStyle name="Normal 7 7 2 2 10" xfId="13041" xr:uid="{68D862B1-D3A2-4966-8087-882C6E650677}"/>
    <cellStyle name="Normal 7 7 2 2 2" xfId="2851" xr:uid="{00000000-0005-0000-0000-000037090000}"/>
    <cellStyle name="Normal 7 7 2 2 2 2" xfId="3502" xr:uid="{00000000-0005-0000-0000-000038090000}"/>
    <cellStyle name="Normal 7 7 2 2 2 2 2" xfId="6554" xr:uid="{8A7F56BB-97F8-43CC-8A61-6B07154BC05C}"/>
    <cellStyle name="Normal 7 7 2 2 2 2 2 2" xfId="28594" xr:uid="{97BDA337-4F9D-4FD6-A3AC-7B1075FE8142}"/>
    <cellStyle name="Normal 7 7 2 2 2 2 2 3" xfId="16127" xr:uid="{749F2506-1275-4FE1-9B3C-CDBBA18209C4}"/>
    <cellStyle name="Normal 7 7 2 2 2 2 3" xfId="8580" xr:uid="{A27FDD61-B51F-4FF3-A34D-50C81E058EA0}"/>
    <cellStyle name="Normal 7 7 2 2 2 2 3 2" xfId="18960" xr:uid="{070E0826-5C0A-4EAC-A5D5-B9B8AE0D3F26}"/>
    <cellStyle name="Normal 7 7 2 2 2 2 4" xfId="11413" xr:uid="{AD85F889-70BF-4B6F-86E2-4CAF020A8D65}"/>
    <cellStyle name="Normal 7 7 2 2 2 2 4 2" xfId="21793" xr:uid="{666F27A8-083A-41CF-B434-33B854BF45B3}"/>
    <cellStyle name="Normal 7 7 2 2 2 2 5" xfId="23128" xr:uid="{1544CB35-C14E-4597-954C-49812D8BC5E9}"/>
    <cellStyle name="Normal 7 7 2 2 2 2 6" xfId="14100" xr:uid="{39E9F013-8260-4ABF-8905-3CF26F0B8C49}"/>
    <cellStyle name="Normal 7 7 2 2 2 3" xfId="4380" xr:uid="{85F90BBB-79EA-478E-BDB4-7E8FEF344D4D}"/>
    <cellStyle name="Normal 7 7 2 2 2 3 2" xfId="9152" xr:uid="{38B64029-21D7-4897-BA77-1B347FF4F390}"/>
    <cellStyle name="Normal 7 7 2 2 2 3 2 2" xfId="29195" xr:uid="{06DD33A1-CE5A-4EB3-BCBC-B5C0CA49173F}"/>
    <cellStyle name="Normal 7 7 2 2 2 3 2 3" xfId="19532" xr:uid="{A598D3CF-E9CF-409E-8B97-CC87BF0FF12F}"/>
    <cellStyle name="Normal 7 7 2 2 2 3 3" xfId="11985" xr:uid="{D373C97D-45CF-4BEF-A073-82DDB7413D83}"/>
    <cellStyle name="Normal 7 7 2 2 2 3 3 2" xfId="22365" xr:uid="{BEC795A3-CE18-4BE7-BBEC-62059D814D08}"/>
    <cellStyle name="Normal 7 7 2 2 2 3 4" xfId="25310" xr:uid="{1D2493A3-FDCA-495A-A00D-9054AC1C4C25}"/>
    <cellStyle name="Normal 7 7 2 2 2 3 5" xfId="16699" xr:uid="{BA564E98-3E95-425F-9FA4-5844E35C1F0A}"/>
    <cellStyle name="Normal 7 7 2 2 2 4" xfId="6064" xr:uid="{4913AD3F-20F7-4BDA-9BB3-4CE0BCC21811}"/>
    <cellStyle name="Normal 7 7 2 2 2 4 2" xfId="27102" xr:uid="{8A02BD49-AC21-4A59-ABA4-8342BADB1107}"/>
    <cellStyle name="Normal 7 7 2 2 2 4 3" xfId="15520" xr:uid="{EDB941BA-97FF-4D0B-8BF8-E415CA77F7C7}"/>
    <cellStyle name="Normal 7 7 2 2 2 5" xfId="7973" xr:uid="{83DC090E-6FEF-4203-A51F-15D01AE05D3E}"/>
    <cellStyle name="Normal 7 7 2 2 2 5 2" xfId="18353" xr:uid="{2B273C8A-00DB-48EA-81A1-692E752B9199}"/>
    <cellStyle name="Normal 7 7 2 2 2 6" xfId="10806" xr:uid="{ECE1C341-1B68-4022-8AEA-999CFBB31D2C}"/>
    <cellStyle name="Normal 7 7 2 2 2 6 2" xfId="21186" xr:uid="{2C6C8BF7-8425-4C9F-9CE3-1FD679234A8B}"/>
    <cellStyle name="Normal 7 7 2 2 2 7" xfId="22808" xr:uid="{9745E6A6-F7C5-449A-A002-2EFF8514DA9F}"/>
    <cellStyle name="Normal 7 7 2 2 2 8" xfId="13335" xr:uid="{F701AE6D-CFB1-425D-8A6E-47148B9CE4F5}"/>
    <cellStyle name="Normal 7 7 2 2 3" xfId="3503" xr:uid="{00000000-0005-0000-0000-000039090000}"/>
    <cellStyle name="Normal 7 7 2 2 3 2" xfId="4610" xr:uid="{CE2BAE83-4160-4C93-BE4F-5776AB29D064}"/>
    <cellStyle name="Normal 7 7 2 2 3 2 2" xfId="9382" xr:uid="{611FFDF8-3421-4D2D-8B18-059E921A591E}"/>
    <cellStyle name="Normal 7 7 2 2 3 2 2 2" xfId="19762" xr:uid="{60986F51-A049-4B2D-98B9-635DA865E423}"/>
    <cellStyle name="Normal 7 7 2 2 3 2 3" xfId="12215" xr:uid="{B849224E-1C69-47F9-A9C3-81F3BDC81132}"/>
    <cellStyle name="Normal 7 7 2 2 3 2 3 2" xfId="22595" xr:uid="{9A475CEB-EAD1-42D7-A212-781A1D748227}"/>
    <cellStyle name="Normal 7 7 2 2 3 2 4" xfId="27483" xr:uid="{2695481F-4E16-4567-94BC-F425171C3220}"/>
    <cellStyle name="Normal 7 7 2 2 3 2 5" xfId="16929" xr:uid="{CFFD335A-CFC9-483B-9AA9-8A636E873DAD}"/>
    <cellStyle name="Normal 7 7 2 2 3 3" xfId="6555" xr:uid="{6A997E21-21D9-4D28-BB9F-EFF44D1DEC54}"/>
    <cellStyle name="Normal 7 7 2 2 3 3 2" xfId="16128" xr:uid="{98EA32EC-176A-4F2A-A1E5-AB0855E7FDF9}"/>
    <cellStyle name="Normal 7 7 2 2 3 4" xfId="8581" xr:uid="{A94759A3-7CAD-458E-AFD5-E11467111F6E}"/>
    <cellStyle name="Normal 7 7 2 2 3 4 2" xfId="18961" xr:uid="{F67D37A4-7FAD-4B31-817F-AD4EC7DD8553}"/>
    <cellStyle name="Normal 7 7 2 2 3 5" xfId="11414" xr:uid="{4FDF9CA4-E128-44DD-9D8E-A74EA72AE15C}"/>
    <cellStyle name="Normal 7 7 2 2 3 5 2" xfId="21794" xr:uid="{2124FE84-72A1-4CA6-9CBA-212E6C07F703}"/>
    <cellStyle name="Normal 7 7 2 2 3 6" xfId="25124" xr:uid="{CA259301-9E2C-45FF-8833-2E2A107B0C1C}"/>
    <cellStyle name="Normal 7 7 2 2 3 7" xfId="14101" xr:uid="{05C014A3-96AE-4AB2-AC0C-ECF1386EEE7D}"/>
    <cellStyle name="Normal 7 7 2 2 4" xfId="3501" xr:uid="{00000000-0005-0000-0000-00003A090000}"/>
    <cellStyle name="Normal 7 7 2 2 4 2" xfId="6553" xr:uid="{B95E6696-FDC6-4E21-8239-05764AEE9548}"/>
    <cellStyle name="Normal 7 7 2 2 4 2 2" xfId="28429" xr:uid="{06B56C5B-3707-41FB-BA0C-C9CA506A321E}"/>
    <cellStyle name="Normal 7 7 2 2 4 2 3" xfId="16126" xr:uid="{EC1CB896-F84C-4D63-9AA4-FA793E838C91}"/>
    <cellStyle name="Normal 7 7 2 2 4 3" xfId="8579" xr:uid="{195E87B3-5AA1-4A48-A601-AD26DCC7C1F0}"/>
    <cellStyle name="Normal 7 7 2 2 4 3 2" xfId="18959" xr:uid="{F962E145-9005-4470-9F8D-C8C2B973C01D}"/>
    <cellStyle name="Normal 7 7 2 2 4 4" xfId="11412" xr:uid="{DA19A551-FC06-42D2-8792-781DC09997D7}"/>
    <cellStyle name="Normal 7 7 2 2 4 4 2" xfId="21792" xr:uid="{8174A278-1E41-4832-A302-CBBAE22B57A2}"/>
    <cellStyle name="Normal 7 7 2 2 4 5" xfId="22769" xr:uid="{A0C9C968-AA72-45F4-9E8F-B6D3CF0D4FC2}"/>
    <cellStyle name="Normal 7 7 2 2 4 6" xfId="14099" xr:uid="{353CAE13-8D4C-46D6-9905-B586747E12DF}"/>
    <cellStyle name="Normal 7 7 2 2 5" xfId="4242" xr:uid="{02C7555F-C4FD-492B-8F94-B1D216A041FD}"/>
    <cellStyle name="Normal 7 7 2 2 5 2" xfId="9014" xr:uid="{7DF9B4B5-E7FA-41F8-B2DB-8E3BC72C2903}"/>
    <cellStyle name="Normal 7 7 2 2 5 2 2" xfId="29085" xr:uid="{BBB082D7-D16D-4803-ABDB-876E5E068720}"/>
    <cellStyle name="Normal 7 7 2 2 5 2 3" xfId="19394" xr:uid="{F570B7DD-221F-47C6-9633-EBAF1981BB43}"/>
    <cellStyle name="Normal 7 7 2 2 5 3" xfId="11847" xr:uid="{76711169-FECD-4892-B761-A9AFAFC415D1}"/>
    <cellStyle name="Normal 7 7 2 2 5 3 2" xfId="22227" xr:uid="{4BB2516E-AEFA-4EA7-A252-4C1E062D57F0}"/>
    <cellStyle name="Normal 7 7 2 2 5 4" xfId="24415" xr:uid="{170A7A7D-C5AD-4006-AFF0-83ABD7F0A9D6}"/>
    <cellStyle name="Normal 7 7 2 2 5 5" xfId="16561" xr:uid="{25434C06-C725-4848-8B23-7CB867832F3D}"/>
    <cellStyle name="Normal 7 7 2 2 6" xfId="5514" xr:uid="{EA6BF84F-EF85-44FD-B505-0BD2CD2D6439}"/>
    <cellStyle name="Normal 7 7 2 2 6 2" xfId="26751" xr:uid="{535669B0-D7BE-4815-953A-A0E07F2ECAA3}"/>
    <cellStyle name="Normal 7 7 2 2 6 3" xfId="14810" xr:uid="{4A8885DF-14D8-480D-ABE4-644DA944A0A4}"/>
    <cellStyle name="Normal 7 7 2 2 7" xfId="7263" xr:uid="{AA3516CF-9252-4C9E-9A3F-AAC0CBFA7F80}"/>
    <cellStyle name="Normal 7 7 2 2 7 2" xfId="17643" xr:uid="{7FFE5E33-05BA-4D50-A39E-539BBC0007B4}"/>
    <cellStyle name="Normal 7 7 2 2 8" xfId="10096" xr:uid="{334158FD-A5F5-4E42-A86B-BA8B0A40062D}"/>
    <cellStyle name="Normal 7 7 2 2 8 2" xfId="20476" xr:uid="{9DE1F241-217F-4C6A-9172-1BFCA0E5912A}"/>
    <cellStyle name="Normal 7 7 2 2 9" xfId="22728" xr:uid="{BB04A600-8A16-4C3E-9E6F-DC38BB302AC7}"/>
    <cellStyle name="Normal 7 7 2 3" xfId="2850" xr:uid="{00000000-0005-0000-0000-00003B090000}"/>
    <cellStyle name="Normal 7 7 2 3 2" xfId="3504" xr:uid="{00000000-0005-0000-0000-00003C090000}"/>
    <cellStyle name="Normal 7 7 2 3 2 2" xfId="6556" xr:uid="{74C32873-4400-4FDE-BE43-EBFF4EB983DA}"/>
    <cellStyle name="Normal 7 7 2 3 2 2 2" xfId="28232" xr:uid="{CC7EF20A-BAF7-4373-81C4-99490C3B13DD}"/>
    <cellStyle name="Normal 7 7 2 3 2 2 3" xfId="16129" xr:uid="{C8D02C5F-17F1-4725-9205-7E487E442A5B}"/>
    <cellStyle name="Normal 7 7 2 3 2 3" xfId="8582" xr:uid="{75B88EDC-E732-4C87-8875-B89974FECFEF}"/>
    <cellStyle name="Normal 7 7 2 3 2 3 2" xfId="18962" xr:uid="{47FD6994-A31C-4DA0-826F-BB8704FBEB0B}"/>
    <cellStyle name="Normal 7 7 2 3 2 4" xfId="11415" xr:uid="{360655D1-6344-4F6B-BF55-EE289793D602}"/>
    <cellStyle name="Normal 7 7 2 3 2 4 2" xfId="21795" xr:uid="{2C9FEAA2-CA1A-4DDB-B8E3-59DB57CAF968}"/>
    <cellStyle name="Normal 7 7 2 3 2 5" xfId="24327" xr:uid="{E303D694-140B-447F-A192-9E37FB506793}"/>
    <cellStyle name="Normal 7 7 2 3 2 6" xfId="14102" xr:uid="{D99ABD0F-A978-4142-958A-BDD5E38D9E01}"/>
    <cellStyle name="Normal 7 7 2 3 3" xfId="4379" xr:uid="{11705BEB-5E02-4E11-AB5F-7A28B705A6EB}"/>
    <cellStyle name="Normal 7 7 2 3 3 2" xfId="9151" xr:uid="{DC88A757-CBE9-4871-98FB-470EF2AF4483}"/>
    <cellStyle name="Normal 7 7 2 3 3 2 2" xfId="29194" xr:uid="{CE364987-8BB2-408D-A423-FE4299C75767}"/>
    <cellStyle name="Normal 7 7 2 3 3 2 3" xfId="19531" xr:uid="{D6DF9143-5493-4087-869E-2B14BCB446BF}"/>
    <cellStyle name="Normal 7 7 2 3 3 3" xfId="11984" xr:uid="{441CD3BF-032E-462C-8A92-46A68399F7E4}"/>
    <cellStyle name="Normal 7 7 2 3 3 3 2" xfId="22364" xr:uid="{767C7C25-FFA2-4DD6-B662-D9ECA62A27F9}"/>
    <cellStyle name="Normal 7 7 2 3 3 4" xfId="23599" xr:uid="{6C98C5C0-C0B6-48E1-9DC3-5C7AFA9B2A2C}"/>
    <cellStyle name="Normal 7 7 2 3 3 5" xfId="16698" xr:uid="{26064FA9-A3CF-49E6-A2AE-E6CFDEF805AB}"/>
    <cellStyle name="Normal 7 7 2 3 4" xfId="6063" xr:uid="{910300EE-64A3-4AA8-9876-D5905525DDE7}"/>
    <cellStyle name="Normal 7 7 2 3 4 2" xfId="27192" xr:uid="{D6837CDE-3448-4E7A-8B46-01FF125A9F72}"/>
    <cellStyle name="Normal 7 7 2 3 4 3" xfId="15519" xr:uid="{ECF19E94-8C03-4482-B0B9-EDF99F2F95F9}"/>
    <cellStyle name="Normal 7 7 2 3 5" xfId="7972" xr:uid="{8D198D18-1126-4592-9441-15F49CA4550B}"/>
    <cellStyle name="Normal 7 7 2 3 5 2" xfId="18352" xr:uid="{4BB0996E-FB10-4A95-A636-B4C9250FCC36}"/>
    <cellStyle name="Normal 7 7 2 3 6" xfId="10805" xr:uid="{8AE028EE-40DB-4E3F-B2AC-45A6795FA071}"/>
    <cellStyle name="Normal 7 7 2 3 6 2" xfId="21185" xr:uid="{442527F8-D175-426B-8BCF-89A0BDD12D2A}"/>
    <cellStyle name="Normal 7 7 2 3 7" xfId="23249" xr:uid="{FE9FFA83-38C0-434F-9212-EDB55AC66800}"/>
    <cellStyle name="Normal 7 7 2 3 8" xfId="13334" xr:uid="{2AB79A17-E891-4166-B5A1-3B7735F0A94E}"/>
    <cellStyle name="Normal 7 7 2 4" xfId="3505" xr:uid="{00000000-0005-0000-0000-00003D090000}"/>
    <cellStyle name="Normal 7 7 2 4 2" xfId="4611" xr:uid="{18CAA640-6556-42AE-8F98-37BA36952E4C}"/>
    <cellStyle name="Normal 7 7 2 4 2 2" xfId="9383" xr:uid="{F93D302A-ABD3-47F5-ABAC-118282B8BA8D}"/>
    <cellStyle name="Normal 7 7 2 4 2 2 2" xfId="19763" xr:uid="{3BAB0E7C-A9A2-4610-B07F-49103E3E2BFF}"/>
    <cellStyle name="Normal 7 7 2 4 2 3" xfId="12216" xr:uid="{0290D4EB-95E3-4800-B034-DE84BE33121E}"/>
    <cellStyle name="Normal 7 7 2 4 2 3 2" xfId="22596" xr:uid="{63B5A958-CD44-4AA4-8665-DFA2B6927A0F}"/>
    <cellStyle name="Normal 7 7 2 4 2 4" xfId="26734" xr:uid="{83471AB3-1BEA-47B6-A89A-DC88358E0FC5}"/>
    <cellStyle name="Normal 7 7 2 4 2 5" xfId="16930" xr:uid="{01CBAAEA-9B2E-4411-A2DF-09E44DB7863D}"/>
    <cellStyle name="Normal 7 7 2 4 3" xfId="6557" xr:uid="{2C4972A3-539A-4EEF-81DF-322B26E56178}"/>
    <cellStyle name="Normal 7 7 2 4 3 2" xfId="16130" xr:uid="{7F54276A-4DED-4EE8-B380-72562D86ADE1}"/>
    <cellStyle name="Normal 7 7 2 4 4" xfId="8583" xr:uid="{02F6784B-F759-42E7-B1D2-3BF47A98356E}"/>
    <cellStyle name="Normal 7 7 2 4 4 2" xfId="18963" xr:uid="{5394B1FA-B686-44C9-AB3D-FD4E8C76B3BF}"/>
    <cellStyle name="Normal 7 7 2 4 5" xfId="11416" xr:uid="{78A4CAEC-81D6-4084-A8BB-60CCFA5D6450}"/>
    <cellStyle name="Normal 7 7 2 4 5 2" xfId="21796" xr:uid="{FB44EFB1-93E2-4525-8CD0-5B3A0590DE40}"/>
    <cellStyle name="Normal 7 7 2 4 6" xfId="25476" xr:uid="{FC04CEE0-1EF2-49D9-B678-B5E49C2DCCC7}"/>
    <cellStyle name="Normal 7 7 2 4 7" xfId="14103" xr:uid="{2DF58188-7F74-40DC-81D6-0BE8F5911262}"/>
    <cellStyle name="Normal 7 7 2 5" xfId="3500" xr:uid="{00000000-0005-0000-0000-00003E090000}"/>
    <cellStyle name="Normal 7 7 2 5 2" xfId="6552" xr:uid="{744E8FEC-BB66-403F-9219-1A9096D30CA3}"/>
    <cellStyle name="Normal 7 7 2 5 2 2" xfId="27446" xr:uid="{4318EE14-9EA5-4287-A009-C15F27EE49EF}"/>
    <cellStyle name="Normal 7 7 2 5 2 3" xfId="16125" xr:uid="{7CDE6C64-659F-4DE3-BD73-7B8A01EE1139}"/>
    <cellStyle name="Normal 7 7 2 5 3" xfId="8578" xr:uid="{4F0CB3D6-4986-472E-916C-8026CE28F1AA}"/>
    <cellStyle name="Normal 7 7 2 5 3 2" xfId="18958" xr:uid="{4A82204B-4A83-43F6-A1E7-B1AC6F7EF695}"/>
    <cellStyle name="Normal 7 7 2 5 4" xfId="11411" xr:uid="{2A46D254-9B3E-4597-946D-E560017E6407}"/>
    <cellStyle name="Normal 7 7 2 5 4 2" xfId="21791" xr:uid="{A75CC807-F6BC-48DB-9BFC-9CBCF0E393EB}"/>
    <cellStyle name="Normal 7 7 2 5 5" xfId="23076" xr:uid="{38185F1E-9A85-4922-ACD6-988073C3BE36}"/>
    <cellStyle name="Normal 7 7 2 5 6" xfId="14098" xr:uid="{AD4F087C-6797-4F8B-BC18-D91177481C8F}"/>
    <cellStyle name="Normal 7 7 2 6" xfId="2550" xr:uid="{00000000-0005-0000-0000-00003F090000}"/>
    <cellStyle name="Normal 7 7 2 6 2" xfId="5822" xr:uid="{55FDA0E5-B7A5-4C7D-A6AE-4E27236F019B}"/>
    <cellStyle name="Normal 7 7 2 6 2 2" xfId="26759" xr:uid="{FF5A90EE-9ED1-4201-8BAA-0570895F5DFD}"/>
    <cellStyle name="Normal 7 7 2 6 2 3" xfId="15222" xr:uid="{A1833B6B-45CB-4E2E-A29F-F98B210BA2AC}"/>
    <cellStyle name="Normal 7 7 2 6 3" xfId="7675" xr:uid="{0C046EB4-3079-4CF8-9250-B840841387EF}"/>
    <cellStyle name="Normal 7 7 2 6 3 2" xfId="18055" xr:uid="{A1819B08-C3E9-4709-9A61-311CE1A80C26}"/>
    <cellStyle name="Normal 7 7 2 6 4" xfId="10508" xr:uid="{E135B376-9EE0-4910-850C-9FF8DEC2F005}"/>
    <cellStyle name="Normal 7 7 2 6 4 2" xfId="20888" xr:uid="{D478F345-D789-4531-974D-0DB27AF6DCEE}"/>
    <cellStyle name="Normal 7 7 2 6 5" xfId="22828" xr:uid="{F828551F-C002-41D8-91B3-2456343F7AB8}"/>
    <cellStyle name="Normal 7 7 2 6 6" xfId="12938" xr:uid="{6466CFE4-7C87-4F70-A313-C28E5FA435CD}"/>
    <cellStyle name="Normal 7 7 2 7" xfId="2244" xr:uid="{00000000-0005-0000-0000-000035090000}"/>
    <cellStyle name="Normal 7 7 2 7 2" xfId="7371" xr:uid="{C90A7C76-9FBA-4F49-B74D-620A284E05B2}"/>
    <cellStyle name="Normal 7 7 2 7 2 2" xfId="17751" xr:uid="{214AC6BA-9E2E-4049-869A-D296B8488A81}"/>
    <cellStyle name="Normal 7 7 2 7 3" xfId="10204" xr:uid="{222B8ACB-F360-48CC-9C41-5C5F6E216311}"/>
    <cellStyle name="Normal 7 7 2 7 3 2" xfId="20584" xr:uid="{8EBA7DCE-D183-4FAA-B2B3-C3CAC029ADDA}"/>
    <cellStyle name="Normal 7 7 2 7 4" xfId="25369" xr:uid="{A2861691-64ED-4C59-A9EB-142B63F50E5A}"/>
    <cellStyle name="Normal 7 7 2 7 5" xfId="14918" xr:uid="{933DB0ED-1D3B-4955-BC4C-3152E12FEF4D}"/>
    <cellStyle name="Normal 7 7 2 8" xfId="3797" xr:uid="{E5E400FB-C358-4E4D-B459-DD38D66E6E48}"/>
    <cellStyle name="Normal 7 7 2 8 2" xfId="8633" xr:uid="{9C5CA804-3A2C-4EA5-A190-E58CF3A306D5}"/>
    <cellStyle name="Normal 7 7 2 8 2 2" xfId="19013" xr:uid="{DE7F16E4-AA72-4DC9-8C67-2B6F6F4E7487}"/>
    <cellStyle name="Normal 7 7 2 8 3" xfId="11466" xr:uid="{5F8BF3F2-0546-426E-919A-D58EB0D5EC30}"/>
    <cellStyle name="Normal 7 7 2 8 3 2" xfId="21846" xr:uid="{18DD9CC4-9F3D-449B-974E-5EA1558F48CB}"/>
    <cellStyle name="Normal 7 7 2 8 4" xfId="16180" xr:uid="{1695695F-2464-41D6-AAB1-EFDD296FE4A2}"/>
    <cellStyle name="Normal 7 7 2 9" xfId="5513" xr:uid="{67402623-62A7-484C-BBBD-29B0747A30AE}"/>
    <cellStyle name="Normal 7 7 2 9 2" xfId="14809" xr:uid="{C623544B-77DF-432D-98B2-3EFA6A5FBC1B}"/>
    <cellStyle name="Normal 7 7 3" xfId="1519" xr:uid="{00000000-0005-0000-0000-0000C8070000}"/>
    <cellStyle name="Normal 7 7 3 10" xfId="10097" xr:uid="{E889C744-B608-43B5-BB3E-ACFE2A4C50EA}"/>
    <cellStyle name="Normal 7 7 3 10 2" xfId="20477" xr:uid="{8D285B90-6549-4EE6-AB9F-079A362A9800}"/>
    <cellStyle name="Normal 7 7 3 11" xfId="22640" xr:uid="{A5951408-860D-411A-BD5F-CA66E2B35D51}"/>
    <cellStyle name="Normal 7 7 3 12" xfId="12650" xr:uid="{03EE881B-1C63-4E95-9385-147D60493E94}"/>
    <cellStyle name="Normal 7 7 3 2" xfId="2852" xr:uid="{00000000-0005-0000-0000-000041090000}"/>
    <cellStyle name="Normal 7 7 3 2 2" xfId="3507" xr:uid="{00000000-0005-0000-0000-000042090000}"/>
    <cellStyle name="Normal 7 7 3 2 2 2" xfId="6559" xr:uid="{2C71E10F-77E2-480D-992A-F093AC9F1BCE}"/>
    <cellStyle name="Normal 7 7 3 2 2 2 2" xfId="25911" xr:uid="{98416AC1-7510-4ECC-8DB9-CA572F2882A9}"/>
    <cellStyle name="Normal 7 7 3 2 2 2 3" xfId="16132" xr:uid="{D062C442-F187-4EAD-91F9-D04044821CDA}"/>
    <cellStyle name="Normal 7 7 3 2 2 3" xfId="8585" xr:uid="{B7C43149-46D8-4831-A649-740A5B6F2BDD}"/>
    <cellStyle name="Normal 7 7 3 2 2 3 2" xfId="18965" xr:uid="{E547BB34-0BE3-4C17-8AF5-1E2A567BE5AB}"/>
    <cellStyle name="Normal 7 7 3 2 2 4" xfId="11418" xr:uid="{FF2A3025-8A1F-441D-ACE8-64BDE0D1135C}"/>
    <cellStyle name="Normal 7 7 3 2 2 4 2" xfId="21798" xr:uid="{EA46ECA1-2BDF-4F03-977D-5861686BFB7C}"/>
    <cellStyle name="Normal 7 7 3 2 2 5" xfId="24042" xr:uid="{DE9FD3CB-5AE4-43AC-BED0-8D042F99DAA2}"/>
    <cellStyle name="Normal 7 7 3 2 2 6" xfId="14105" xr:uid="{759737F0-C4A8-4FBA-82DF-065AEDEA5EAA}"/>
    <cellStyle name="Normal 7 7 3 2 3" xfId="4381" xr:uid="{3C28BC18-1B7B-43C7-8BF0-93A4A445BB24}"/>
    <cellStyle name="Normal 7 7 3 2 3 2" xfId="9153" xr:uid="{2D561BC2-362F-450B-825F-BA789CCF5760}"/>
    <cellStyle name="Normal 7 7 3 2 3 2 2" xfId="29196" xr:uid="{A0E574BF-9E24-48E1-A271-0DFCAA34FABA}"/>
    <cellStyle name="Normal 7 7 3 2 3 2 3" xfId="19533" xr:uid="{ED971030-3520-4518-A462-0354BF77764C}"/>
    <cellStyle name="Normal 7 7 3 2 3 3" xfId="11986" xr:uid="{89053BC3-BE6D-4BA1-A02E-7C814AAD062A}"/>
    <cellStyle name="Normal 7 7 3 2 3 3 2" xfId="22366" xr:uid="{8FB6A495-6AAC-4A79-958E-26038FB2225B}"/>
    <cellStyle name="Normal 7 7 3 2 3 4" xfId="24518" xr:uid="{DABB4DE9-D7AF-438F-B64E-5FCAFC4C9344}"/>
    <cellStyle name="Normal 7 7 3 2 3 5" xfId="16700" xr:uid="{EC4484C3-4297-406D-8770-5C9C01B586CD}"/>
    <cellStyle name="Normal 7 7 3 2 4" xfId="6065" xr:uid="{6D51BC33-05C7-4AA0-91CE-E2E28C585877}"/>
    <cellStyle name="Normal 7 7 3 2 4 2" xfId="27250" xr:uid="{B1C0F13B-5457-42CF-BF0D-1810B67828FE}"/>
    <cellStyle name="Normal 7 7 3 2 4 3" xfId="15521" xr:uid="{3A80E960-9A1C-4E96-93ED-B76F8CFDB768}"/>
    <cellStyle name="Normal 7 7 3 2 5" xfId="7974" xr:uid="{DC3F4607-8FBF-4229-ABF0-992CE51C53E7}"/>
    <cellStyle name="Normal 7 7 3 2 5 2" xfId="18354" xr:uid="{FBCE5760-87AC-4838-A3E6-27D17E88049E}"/>
    <cellStyle name="Normal 7 7 3 2 6" xfId="10807" xr:uid="{33977F88-70FF-460E-B122-E4355F19D071}"/>
    <cellStyle name="Normal 7 7 3 2 6 2" xfId="21187" xr:uid="{CF81CA87-9367-4294-9F2C-D29238041B5A}"/>
    <cellStyle name="Normal 7 7 3 2 7" xfId="24267" xr:uid="{227AD105-8158-4CA4-8393-6C398F7799EA}"/>
    <cellStyle name="Normal 7 7 3 2 8" xfId="13336" xr:uid="{8548A3FC-6708-4D3D-8F1C-19F3CF3BD883}"/>
    <cellStyle name="Normal 7 7 3 3" xfId="3508" xr:uid="{00000000-0005-0000-0000-000043090000}"/>
    <cellStyle name="Normal 7 7 3 3 2" xfId="4612" xr:uid="{89F2C6BD-23ED-462B-BE28-A288060C0DFC}"/>
    <cellStyle name="Normal 7 7 3 3 2 2" xfId="9384" xr:uid="{6BD16B65-C7FD-4472-AF20-AED7BF8EB114}"/>
    <cellStyle name="Normal 7 7 3 3 2 2 2" xfId="29350" xr:uid="{CE945988-CE41-416F-9389-6C5A28DBEFB9}"/>
    <cellStyle name="Normal 7 7 3 3 2 2 3" xfId="19764" xr:uid="{4871CDDE-717F-4676-912F-B3C6676B08B2}"/>
    <cellStyle name="Normal 7 7 3 3 2 3" xfId="12217" xr:uid="{D5B51F42-3B77-4B7B-B20B-0F6862F78B2B}"/>
    <cellStyle name="Normal 7 7 3 3 2 3 2" xfId="22597" xr:uid="{DF955F6C-3FD3-4721-8986-CBB2F531CE8D}"/>
    <cellStyle name="Normal 7 7 3 3 2 4" xfId="22966" xr:uid="{B54F08A6-E4F0-4C15-9364-FFD55D32FD72}"/>
    <cellStyle name="Normal 7 7 3 3 2 5" xfId="16931" xr:uid="{7ED0E923-34C2-470F-8D78-EEDED3F9E55E}"/>
    <cellStyle name="Normal 7 7 3 3 3" xfId="6560" xr:uid="{C11160E3-667A-4FC9-A89C-BF99B699CA8C}"/>
    <cellStyle name="Normal 7 7 3 3 3 2" xfId="27297" xr:uid="{0C310A5A-8FD1-44F7-98A7-2D659CAC8830}"/>
    <cellStyle name="Normal 7 7 3 3 3 3" xfId="16133" xr:uid="{0AAD95AE-B8C3-43CD-AF1F-1564868FFB79}"/>
    <cellStyle name="Normal 7 7 3 3 4" xfId="8586" xr:uid="{E6D5297D-ED60-439D-AD45-2F6585040639}"/>
    <cellStyle name="Normal 7 7 3 3 4 2" xfId="18966" xr:uid="{88B25C48-3C6A-49D7-9A4F-506E5F76E153}"/>
    <cellStyle name="Normal 7 7 3 3 5" xfId="11419" xr:uid="{1429B78B-9DFC-4CD1-A4F4-38C8711203FD}"/>
    <cellStyle name="Normal 7 7 3 3 5 2" xfId="21799" xr:uid="{DD683835-E77C-4AFC-AD20-495BB7C4E235}"/>
    <cellStyle name="Normal 7 7 3 3 6" xfId="24141" xr:uid="{93DCECB9-975E-42C3-9907-5E74D5D2E8DB}"/>
    <cellStyle name="Normal 7 7 3 3 7" xfId="14106" xr:uid="{C4399ED8-7591-46FE-B310-02CB5B65204B}"/>
    <cellStyle name="Normal 7 7 3 4" xfId="3506" xr:uid="{00000000-0005-0000-0000-000044090000}"/>
    <cellStyle name="Normal 7 7 3 4 2" xfId="6558" xr:uid="{1984D6E0-282E-4076-8C31-6CB41BBB2BAF}"/>
    <cellStyle name="Normal 7 7 3 4 2 2" xfId="28592" xr:uid="{390798B3-EDAD-47F5-8E0D-7DF5B23894E0}"/>
    <cellStyle name="Normal 7 7 3 4 2 3" xfId="16131" xr:uid="{A16C6FA9-2BC2-409C-9085-BDEFC89B3A64}"/>
    <cellStyle name="Normal 7 7 3 4 3" xfId="8584" xr:uid="{F71AF641-77A0-4621-B5FD-59ADB04C380B}"/>
    <cellStyle name="Normal 7 7 3 4 3 2" xfId="18964" xr:uid="{20B68CA9-8F1E-4ABA-B033-087AE22CDEA6}"/>
    <cellStyle name="Normal 7 7 3 4 4" xfId="11417" xr:uid="{51AB0A02-1BA8-4DC5-968C-E30C5C243333}"/>
    <cellStyle name="Normal 7 7 3 4 4 2" xfId="21797" xr:uid="{C679DD6D-B400-4C98-A3D8-7480E708AAA5}"/>
    <cellStyle name="Normal 7 7 3 4 5" xfId="25214" xr:uid="{0D2936A6-6A59-4AD1-A31C-86CF60E30A99}"/>
    <cellStyle name="Normal 7 7 3 4 6" xfId="14104" xr:uid="{FB82D7A7-6D4D-4CCD-9DC5-6079FA52C303}"/>
    <cellStyle name="Normal 7 7 3 5" xfId="2593" xr:uid="{00000000-0005-0000-0000-000045090000}"/>
    <cellStyle name="Normal 7 7 3 5 2" xfId="5858" xr:uid="{65C0C5E9-B5FE-4B00-BB73-6D05B81BECA7}"/>
    <cellStyle name="Normal 7 7 3 5 2 2" xfId="27494" xr:uid="{8976DB23-6182-4E09-BB4E-85FDB6028B0E}"/>
    <cellStyle name="Normal 7 7 3 5 2 3" xfId="15265" xr:uid="{68F632A7-3E9A-4977-ACA3-0D0FB789A307}"/>
    <cellStyle name="Normal 7 7 3 5 3" xfId="7718" xr:uid="{9503F60A-FB99-424D-8528-B8769E72E29A}"/>
    <cellStyle name="Normal 7 7 3 5 3 2" xfId="18098" xr:uid="{A4130C95-0520-48FA-8FC7-9EB54D98CAC0}"/>
    <cellStyle name="Normal 7 7 3 5 4" xfId="10551" xr:uid="{CCC5433F-11C5-45BC-BBF3-AC5C8DDC16DB}"/>
    <cellStyle name="Normal 7 7 3 5 4 2" xfId="20931" xr:uid="{670411DC-1AAF-4A0F-9FCA-321B4DF9CB56}"/>
    <cellStyle name="Normal 7 7 3 5 5" xfId="23410" xr:uid="{12B9F687-3FC5-4F87-8D20-81FD6AA3783F}"/>
    <cellStyle name="Normal 7 7 3 5 6" xfId="12981" xr:uid="{1166DE3E-3C7B-42CF-B559-6D09ACE261F3}"/>
    <cellStyle name="Normal 7 7 3 6" xfId="2416" xr:uid="{00000000-0005-0000-0000-000040090000}"/>
    <cellStyle name="Normal 7 7 3 6 2" xfId="7543" xr:uid="{6B297C61-A426-42E2-BEFD-15D95033E98E}"/>
    <cellStyle name="Normal 7 7 3 6 2 2" xfId="17923" xr:uid="{2A0680CD-4EBA-46BD-9693-B834435C83CD}"/>
    <cellStyle name="Normal 7 7 3 6 3" xfId="10376" xr:uid="{AB717565-D3D4-4787-9882-274138B115C6}"/>
    <cellStyle name="Normal 7 7 3 6 3 2" xfId="20756" xr:uid="{62D5210C-DF24-409A-8CF5-423136382B68}"/>
    <cellStyle name="Normal 7 7 3 6 4" xfId="25472" xr:uid="{A8F125F6-B67B-425C-B4CD-736F07ADCDA6}"/>
    <cellStyle name="Normal 7 7 3 6 5" xfId="15090" xr:uid="{4EB859A2-46E3-428E-9E46-011564E713B6}"/>
    <cellStyle name="Normal 7 7 3 7" xfId="4109" xr:uid="{B189E86A-2154-44E9-9A33-0D9EF6B4E6B6}"/>
    <cellStyle name="Normal 7 7 3 7 2" xfId="8881" xr:uid="{43DA4BAD-E702-449B-8FA6-6CD0B1F3A39D}"/>
    <cellStyle name="Normal 7 7 3 7 2 2" xfId="19261" xr:uid="{2AEDCD54-9FC7-4366-9AB8-7514E84CF886}"/>
    <cellStyle name="Normal 7 7 3 7 3" xfId="11714" xr:uid="{C913724C-EE6F-4A03-9599-9950CD04EF4A}"/>
    <cellStyle name="Normal 7 7 3 7 3 2" xfId="22094" xr:uid="{261D23D1-D351-4F14-B881-34DEF734E131}"/>
    <cellStyle name="Normal 7 7 3 7 4" xfId="16428" xr:uid="{372E77CC-B278-4852-AA7D-CFAA1E13DB5F}"/>
    <cellStyle name="Normal 7 7 3 8" xfId="5515" xr:uid="{38CDE3D7-BD94-440F-BC4A-FFA35C9DF975}"/>
    <cellStyle name="Normal 7 7 3 8 2" xfId="14811" xr:uid="{2FD30E6F-6ED0-43C8-9631-418C3989C55B}"/>
    <cellStyle name="Normal 7 7 3 9" xfId="7264" xr:uid="{04B2EFA9-4445-41FD-8320-BF4E5323E45F}"/>
    <cellStyle name="Normal 7 7 3 9 2" xfId="17644" xr:uid="{6ACD7728-431E-47FD-8FFF-C9592A3F86FA}"/>
    <cellStyle name="Normal 7 7 4" xfId="1520" xr:uid="{00000000-0005-0000-0000-0000C9070000}"/>
    <cellStyle name="Normal 7 7 4 2" xfId="3509" xr:uid="{00000000-0005-0000-0000-000047090000}"/>
    <cellStyle name="Normal 7 7 4 2 2" xfId="6561" xr:uid="{5951E54E-719C-4037-AD11-C2C8F91FDB72}"/>
    <cellStyle name="Normal 7 7 4 2 2 2" xfId="27804" xr:uid="{DD56CBD4-AEC2-4087-8477-E394135DF909}"/>
    <cellStyle name="Normal 7 7 4 2 2 3" xfId="16134" xr:uid="{BD0338E6-F04C-4F98-B34C-AF7E98B7DEF8}"/>
    <cellStyle name="Normal 7 7 4 2 3" xfId="8587" xr:uid="{746314BD-1259-4FA7-9646-1C695E3C3E75}"/>
    <cellStyle name="Normal 7 7 4 2 3 2" xfId="18967" xr:uid="{B9FF924B-6B07-42E7-A558-E33F607CD720}"/>
    <cellStyle name="Normal 7 7 4 2 4" xfId="11420" xr:uid="{CDC3E7EF-FCED-47C5-9289-48FC29A3F926}"/>
    <cellStyle name="Normal 7 7 4 2 4 2" xfId="21800" xr:uid="{37B0ED64-278B-42A4-B264-31715841ADD8}"/>
    <cellStyle name="Normal 7 7 4 2 5" xfId="24848" xr:uid="{72FDC550-40FB-4880-A159-156CB101B6C4}"/>
    <cellStyle name="Normal 7 7 4 2 6" xfId="14107" xr:uid="{F3F1CB74-2384-47B2-9530-1C3EEAA9B51E}"/>
    <cellStyle name="Normal 7 7 4 3" xfId="2849" xr:uid="{00000000-0005-0000-0000-000048090000}"/>
    <cellStyle name="Normal 7 7 4 3 2" xfId="6062" xr:uid="{600D4439-761D-4C8F-B0E5-3E1CA5CB2EB5}"/>
    <cellStyle name="Normal 7 7 4 3 2 2" xfId="27961" xr:uid="{53570348-B679-4121-BCCE-C8F2FB6B97B7}"/>
    <cellStyle name="Normal 7 7 4 3 2 3" xfId="15518" xr:uid="{D2E905DC-110E-4CFC-A27D-AFBD9F6A5ACC}"/>
    <cellStyle name="Normal 7 7 4 3 3" xfId="7971" xr:uid="{6E0010E1-752C-4732-958B-C8C972E03978}"/>
    <cellStyle name="Normal 7 7 4 3 3 2" xfId="18351" xr:uid="{5C8CF515-945F-4F4F-A02D-D88D97E072F7}"/>
    <cellStyle name="Normal 7 7 4 3 4" xfId="10804" xr:uid="{2921DA33-5276-4965-97F6-DE9E839BA630}"/>
    <cellStyle name="Normal 7 7 4 3 4 2" xfId="21184" xr:uid="{7D8DC2DD-D5F1-4A0D-B41B-C5E71C854740}"/>
    <cellStyle name="Normal 7 7 4 3 5" xfId="24539" xr:uid="{C84E83C0-9320-4903-A72B-389578FC6790}"/>
    <cellStyle name="Normal 7 7 4 3 6" xfId="13333" xr:uid="{32DADDCA-2A3F-4968-9F75-3570127E37B7}"/>
    <cellStyle name="Normal 7 7 4 4" xfId="4231" xr:uid="{FED24733-1034-41B0-B4E3-3EAB52254506}"/>
    <cellStyle name="Normal 7 7 4 4 2" xfId="9003" xr:uid="{6DE852C9-6ECD-4166-B3D5-7D3FB8C76CB6}"/>
    <cellStyle name="Normal 7 7 4 4 2 2" xfId="19383" xr:uid="{AE2D6D5C-5F6E-4488-85D8-83AD15BFD4B8}"/>
    <cellStyle name="Normal 7 7 4 4 3" xfId="11836" xr:uid="{9D85BA2E-63D2-4AC6-9058-7570338D4AB8}"/>
    <cellStyle name="Normal 7 7 4 4 3 2" xfId="22216" xr:uid="{A11DE655-8593-432C-B1CE-9692FB6EBDE7}"/>
    <cellStyle name="Normal 7 7 4 4 4" xfId="22832" xr:uid="{3545043A-97C3-4BEB-9A86-224F9F340D6F}"/>
    <cellStyle name="Normal 7 7 4 4 5" xfId="16550" xr:uid="{A86AA6D0-CDE3-4675-9D71-9C1166E80231}"/>
    <cellStyle name="Normal 7 7 4 5" xfId="5516" xr:uid="{073EF0F5-9C31-416A-9755-CFE675F63728}"/>
    <cellStyle name="Normal 7 7 4 5 2" xfId="14812" xr:uid="{690DDAB2-3F10-4C76-8258-BAC99B58EFA9}"/>
    <cellStyle name="Normal 7 7 4 6" xfId="7265" xr:uid="{E72904BC-11DC-4089-A0A0-68665237A9C1}"/>
    <cellStyle name="Normal 7 7 4 6 2" xfId="17645" xr:uid="{5593957B-21CB-467A-A601-0DFB57B04A95}"/>
    <cellStyle name="Normal 7 7 4 7" xfId="10098" xr:uid="{6E160AC4-EE6C-4514-B4B6-94E8D49BF565}"/>
    <cellStyle name="Normal 7 7 4 7 2" xfId="20478" xr:uid="{7E63E60C-F133-4A48-A85B-351F15CEBEB1}"/>
    <cellStyle name="Normal 7 7 4 8" xfId="24254" xr:uid="{B4BBCC62-20CB-4D6D-9BA8-7EC9921C9202}"/>
    <cellStyle name="Normal 7 7 4 9" xfId="12808" xr:uid="{6248B075-03D7-4527-8BD0-355FE7F0EA73}"/>
    <cellStyle name="Normal 7 7 5" xfId="3510" xr:uid="{00000000-0005-0000-0000-000049090000}"/>
    <cellStyle name="Normal 7 7 5 2" xfId="4613" xr:uid="{AD7F6475-AC25-498F-97D9-95AEF50804B2}"/>
    <cellStyle name="Normal 7 7 5 2 2" xfId="9385" xr:uid="{8F7F0EAE-C9BE-4744-9F60-6386BF527B9E}"/>
    <cellStyle name="Normal 7 7 5 2 2 2" xfId="29351" xr:uid="{ECEBF970-57BF-4F36-B9D8-7772EBF484F1}"/>
    <cellStyle name="Normal 7 7 5 2 2 3" xfId="19765" xr:uid="{C0207E13-6EB3-430B-9E3B-7459000F30F7}"/>
    <cellStyle name="Normal 7 7 5 2 3" xfId="12218" xr:uid="{637C8A77-C2DA-41C7-B1C7-7452C0212BD0}"/>
    <cellStyle name="Normal 7 7 5 2 3 2" xfId="22598" xr:uid="{4642DD10-6988-4B16-8DC5-3B2E4EF5DFD9}"/>
    <cellStyle name="Normal 7 7 5 2 4" xfId="23408" xr:uid="{68B934D2-16B5-4574-930C-5F70319B41D6}"/>
    <cellStyle name="Normal 7 7 5 2 5" xfId="16932" xr:uid="{CD8851BF-4305-4276-A211-853AAEB2E18C}"/>
    <cellStyle name="Normal 7 7 5 3" xfId="6562" xr:uid="{D9F50B8A-EAE6-45D2-9757-96D41910DF33}"/>
    <cellStyle name="Normal 7 7 5 3 2" xfId="27704" xr:uid="{E24BC1D6-99A1-4DFF-A3D3-2E93013892F2}"/>
    <cellStyle name="Normal 7 7 5 3 3" xfId="16135" xr:uid="{982AD3F0-373E-4885-8FBF-EDF3A9C70E74}"/>
    <cellStyle name="Normal 7 7 5 4" xfId="8588" xr:uid="{1B986D95-9C6A-4E78-AC0F-DB0EAB511753}"/>
    <cellStyle name="Normal 7 7 5 4 2" xfId="18968" xr:uid="{054C9D3C-8909-4487-87C0-31393BA9DA6E}"/>
    <cellStyle name="Normal 7 7 5 5" xfId="11421" xr:uid="{37B2F39E-A31F-4EAB-87D8-22284A59451D}"/>
    <cellStyle name="Normal 7 7 5 5 2" xfId="21801" xr:uid="{90949D72-122E-4068-81F4-C737F6C36E51}"/>
    <cellStyle name="Normal 7 7 5 6" xfId="24023" xr:uid="{AC4AA60D-E46F-45B2-8D9C-0D4D1CE5B437}"/>
    <cellStyle name="Normal 7 7 5 7" xfId="14108" xr:uid="{5F579650-634B-44AB-A3C2-A2A1102691CD}"/>
    <cellStyle name="Normal 7 7 6" xfId="3004" xr:uid="{00000000-0005-0000-0000-00004A090000}"/>
    <cellStyle name="Normal 7 7 6 2" xfId="6153" xr:uid="{3F76595B-7A70-4313-AD98-64C64CE90066}"/>
    <cellStyle name="Normal 7 7 6 2 2" xfId="26631" xr:uid="{8EFD9527-C9BA-4589-9728-404461208850}"/>
    <cellStyle name="Normal 7 7 6 2 3" xfId="15631" xr:uid="{B92DC15A-9E26-41CE-9CF7-2BEEEA6C274F}"/>
    <cellStyle name="Normal 7 7 6 3" xfId="8084" xr:uid="{D3D83652-7AB7-46DC-88C3-874F8B321725}"/>
    <cellStyle name="Normal 7 7 6 3 2" xfId="18464" xr:uid="{9767A66B-EFCD-4145-A061-7C4934BCFCA5}"/>
    <cellStyle name="Normal 7 7 6 4" xfId="10917" xr:uid="{DB7ADFAE-CF2D-467F-807B-BA750E3358BE}"/>
    <cellStyle name="Normal 7 7 6 4 2" xfId="21297" xr:uid="{66578466-A08C-4AFA-B5BC-5E4E89791B6D}"/>
    <cellStyle name="Normal 7 7 6 5" xfId="22990" xr:uid="{816A3C82-EF97-4D9A-B226-C5314D42E218}"/>
    <cellStyle name="Normal 7 7 6 6" xfId="13506" xr:uid="{6E0DF169-7B30-43CB-8A82-A2C432D548E4}"/>
    <cellStyle name="Normal 7 7 7" xfId="2490" xr:uid="{00000000-0005-0000-0000-00004B090000}"/>
    <cellStyle name="Normal 7 7 7 2" xfId="5775" xr:uid="{615CF55C-5858-42D6-9029-1D0E586CDA6B}"/>
    <cellStyle name="Normal 7 7 7 2 2" xfId="28097" xr:uid="{769996D8-286A-491D-A186-0B38D0DFAC63}"/>
    <cellStyle name="Normal 7 7 7 2 3" xfId="15162" xr:uid="{C65C49A5-3E9C-4503-8446-C9AEC63DAC9E}"/>
    <cellStyle name="Normal 7 7 7 3" xfId="7615" xr:uid="{92F93284-4B3E-428B-B6C2-ED6E69337A90}"/>
    <cellStyle name="Normal 7 7 7 3 2" xfId="17995" xr:uid="{B72C03A7-4BE7-4FD8-9CD2-E00C8E50581D}"/>
    <cellStyle name="Normal 7 7 7 4" xfId="10448" xr:uid="{16A95490-056D-447E-A776-9D50F4B56E51}"/>
    <cellStyle name="Normal 7 7 7 4 2" xfId="20828" xr:uid="{885B6FAB-364E-4C48-8C9F-4A2E219AAB58}"/>
    <cellStyle name="Normal 7 7 7 5" xfId="23313" xr:uid="{D84AA36F-B8A6-41BB-B4EF-78ABA913D2CD}"/>
    <cellStyle name="Normal 7 7 7 6" xfId="12878" xr:uid="{51741595-A603-4C13-8BE4-D5040003A8A2}"/>
    <cellStyle name="Normal 7 7 8" xfId="2184" xr:uid="{00000000-0005-0000-0000-000034090000}"/>
    <cellStyle name="Normal 7 7 8 2" xfId="7311" xr:uid="{8A50AE7F-CCBF-4D2F-BFB9-C1DB2900D60F}"/>
    <cellStyle name="Normal 7 7 8 2 2" xfId="17691" xr:uid="{C0AD61CF-C327-4565-A0B7-69375C2AFFA1}"/>
    <cellStyle name="Normal 7 7 8 3" xfId="10144" xr:uid="{DA9A460A-D310-4A38-B03C-688489590AC9}"/>
    <cellStyle name="Normal 7 7 8 3 2" xfId="20524" xr:uid="{190AFA82-0FA9-45BA-8F06-D61F6BC89869}"/>
    <cellStyle name="Normal 7 7 8 4" xfId="25029" xr:uid="{92A3C3C0-6143-4185-B2A5-8EF3EAEDE877}"/>
    <cellStyle name="Normal 7 7 8 5" xfId="14858" xr:uid="{5BC75154-B7D6-411C-8490-0363E25D9F80}"/>
    <cellStyle name="Normal 7 7 9" xfId="4089" xr:uid="{E2D62470-0D7C-4BCF-8C41-AF626EEE8446}"/>
    <cellStyle name="Normal 7 7 9 2" xfId="8866" xr:uid="{CF944BA7-FF91-4800-BCE3-BDFB2D3CF169}"/>
    <cellStyle name="Normal 7 7 9 2 2" xfId="19246" xr:uid="{F6804887-5FD8-46C0-93BF-ABEB1F4B4B99}"/>
    <cellStyle name="Normal 7 7 9 3" xfId="11699" xr:uid="{DEF9A11B-AF1B-4FC1-8C44-FAF365916466}"/>
    <cellStyle name="Normal 7 7 9 3 2" xfId="22079" xr:uid="{6C9F6523-AC60-46B2-A5DC-FBC016E9FE01}"/>
    <cellStyle name="Normal 7 7 9 4" xfId="16413" xr:uid="{C660FAB7-D96F-4E6C-833A-6DA3D1214498}"/>
    <cellStyle name="Normal 7 8" xfId="1521" xr:uid="{00000000-0005-0000-0000-0000CA070000}"/>
    <cellStyle name="Normal 7 8 10" xfId="5517" xr:uid="{7981F872-048D-44EB-862C-1863490B0EF3}"/>
    <cellStyle name="Normal 7 8 10 2" xfId="14813" xr:uid="{B43B2494-97F5-4498-91B3-E36B565F3B59}"/>
    <cellStyle name="Normal 7 8 11" xfId="7266" xr:uid="{ED7C597E-FD30-4964-9838-BC946C5800E4}"/>
    <cellStyle name="Normal 7 8 11 2" xfId="17646" xr:uid="{CCE1DC93-0221-401E-AF5B-99672ED397DD}"/>
    <cellStyle name="Normal 7 8 12" xfId="10099" xr:uid="{AE0BFB9E-5501-4680-9948-5E84422DA893}"/>
    <cellStyle name="Normal 7 8 12 2" xfId="20479" xr:uid="{4A988483-51E0-412E-9E59-46CEE99C3B41}"/>
    <cellStyle name="Normal 7 8 13" xfId="23701" xr:uid="{BC4496E3-8A18-485B-A7D4-66FE424DFB75}"/>
    <cellStyle name="Normal 7 8 14" xfId="12450" xr:uid="{245E7DAD-1C66-4C24-A686-F0D68E215EC8}"/>
    <cellStyle name="Normal 7 8 2" xfId="1522" xr:uid="{00000000-0005-0000-0000-0000CB070000}"/>
    <cellStyle name="Normal 7 8 2 10" xfId="10100" xr:uid="{98E6AF7D-E713-489B-BFB7-2D85F6E3108B}"/>
    <cellStyle name="Normal 7 8 2 10 2" xfId="20480" xr:uid="{EB056CE6-575B-4DD8-9AFC-FBB7EE22E1AB}"/>
    <cellStyle name="Normal 7 8 2 11" xfId="22983" xr:uid="{45D0F1E6-4DB8-4B08-A92C-FB3701D67A71}"/>
    <cellStyle name="Normal 7 8 2 12" xfId="12651" xr:uid="{1E636B80-57F4-4836-93F8-5F92C02DB4FD}"/>
    <cellStyle name="Normal 7 8 2 2" xfId="1523" xr:uid="{00000000-0005-0000-0000-0000CC070000}"/>
    <cellStyle name="Normal 7 8 2 2 2" xfId="3512" xr:uid="{00000000-0005-0000-0000-00004F090000}"/>
    <cellStyle name="Normal 7 8 2 2 2 2" xfId="6564" xr:uid="{EB11A89A-2A16-486D-9877-94B0133CC7BB}"/>
    <cellStyle name="Normal 7 8 2 2 2 2 2" xfId="27806" xr:uid="{D4D9D707-88A0-4231-85BB-C83530677E72}"/>
    <cellStyle name="Normal 7 8 2 2 2 2 3" xfId="27971" xr:uid="{0E38C2FA-C142-40C2-AC01-E3CDFBC457DD}"/>
    <cellStyle name="Normal 7 8 2 2 2 2 4" xfId="16137" xr:uid="{775AB728-5859-44E1-B041-0F14552B37AC}"/>
    <cellStyle name="Normal 7 8 2 2 2 3" xfId="8590" xr:uid="{C295360B-1DD4-49F9-A210-3E30A3B4ADA7}"/>
    <cellStyle name="Normal 7 8 2 2 2 3 2" xfId="28955" xr:uid="{A96E8B5A-B5E3-4393-A017-1CF35E2FEC4F}"/>
    <cellStyle name="Normal 7 8 2 2 2 3 3" xfId="18970" xr:uid="{69662BF9-DE8D-4BE4-884F-6374471AD8D6}"/>
    <cellStyle name="Normal 7 8 2 2 2 4" xfId="11423" xr:uid="{A392603C-B2DC-4FBE-8CDC-44E8105A13FA}"/>
    <cellStyle name="Normal 7 8 2 2 2 4 2" xfId="21803" xr:uid="{5E996602-E6E7-481C-8178-70C4707EBA3B}"/>
    <cellStyle name="Normal 7 8 2 2 2 5" xfId="23014" xr:uid="{DCD7C034-9A83-4037-97BF-2FD1AA3ACAE2}"/>
    <cellStyle name="Normal 7 8 2 2 2 6" xfId="14110" xr:uid="{F9FEBBAB-0B1B-47DF-9D61-26E2BD920E60}"/>
    <cellStyle name="Normal 7 8 2 2 3" xfId="4383" xr:uid="{181487C5-ED9A-4A37-894D-630747EF6A82}"/>
    <cellStyle name="Normal 7 8 2 2 3 2" xfId="9155" xr:uid="{B92BA703-193B-443E-B6AF-1260F9C458B3}"/>
    <cellStyle name="Normal 7 8 2 2 3 2 2" xfId="29198" xr:uid="{FC43AD86-1E18-423C-B688-0218500738C7}"/>
    <cellStyle name="Normal 7 8 2 2 3 2 3" xfId="19535" xr:uid="{0FE7F98E-D0D4-4966-A9D9-4239B84E8749}"/>
    <cellStyle name="Normal 7 8 2 2 3 3" xfId="11988" xr:uid="{B856DF8E-EF2D-498F-84DC-D1432C8127B4}"/>
    <cellStyle name="Normal 7 8 2 2 3 3 2" xfId="22368" xr:uid="{2358B23F-1DEE-4F07-B59D-A3292C0A2663}"/>
    <cellStyle name="Normal 7 8 2 2 3 4" xfId="23073" xr:uid="{F1BD4026-BDBC-4F07-91C3-4E30BDC3DF85}"/>
    <cellStyle name="Normal 7 8 2 2 3 5" xfId="16702" xr:uid="{FD13EB93-12BC-4106-97A5-C49FF5588DA9}"/>
    <cellStyle name="Normal 7 8 2 2 4" xfId="5519" xr:uid="{EB844901-5740-434A-ABC2-996F0C577A1A}"/>
    <cellStyle name="Normal 7 8 2 2 4 2" xfId="26186" xr:uid="{7FA8E3E1-04EC-4115-A9E7-91413201C243}"/>
    <cellStyle name="Normal 7 8 2 2 4 3" xfId="14815" xr:uid="{DCF72E2C-A73D-4F52-94E9-921263AA7C3D}"/>
    <cellStyle name="Normal 7 8 2 2 5" xfId="7268" xr:uid="{1F8FFE9A-266A-4C02-A0C9-CB629DCE7BAD}"/>
    <cellStyle name="Normal 7 8 2 2 5 2" xfId="17648" xr:uid="{0801D49D-F350-43B3-85F7-61957A26FD37}"/>
    <cellStyle name="Normal 7 8 2 2 6" xfId="10101" xr:uid="{CF486B53-1EF7-4F7D-B81D-F3F7AA9623BB}"/>
    <cellStyle name="Normal 7 8 2 2 6 2" xfId="20481" xr:uid="{80E59977-4A31-44FE-85B3-9C47708D4A4C}"/>
    <cellStyle name="Normal 7 8 2 2 7" xfId="23682" xr:uid="{0F8BCB19-1DD6-48E6-9826-552942CAF682}"/>
    <cellStyle name="Normal 7 8 2 2 8" xfId="13338" xr:uid="{BE9509A6-58F3-4D8C-80F0-E71C155159CC}"/>
    <cellStyle name="Normal 7 8 2 3" xfId="3513" xr:uid="{00000000-0005-0000-0000-000050090000}"/>
    <cellStyle name="Normal 7 8 2 3 2" xfId="4614" xr:uid="{5A62E504-BFEF-479B-8457-B6A288D1F681}"/>
    <cellStyle name="Normal 7 8 2 3 2 2" xfId="9386" xr:uid="{DD36251F-A545-494E-9EB8-8B904ACA1F5C}"/>
    <cellStyle name="Normal 7 8 2 3 2 2 2" xfId="29352" xr:uid="{705B83BD-F576-4B59-AA3B-6007ABF9EC06}"/>
    <cellStyle name="Normal 7 8 2 3 2 2 3" xfId="19766" xr:uid="{A8D76510-D2B7-4243-943D-05D55F002E54}"/>
    <cellStyle name="Normal 7 8 2 3 2 3" xfId="12219" xr:uid="{DBCF99F1-5F0F-4C40-BA23-FA3AD5209E84}"/>
    <cellStyle name="Normal 7 8 2 3 2 3 2" xfId="22599" xr:uid="{FD9CC561-FB12-4D75-9BE3-1579F0A75E0E}"/>
    <cellStyle name="Normal 7 8 2 3 2 4" xfId="25438" xr:uid="{00CB64E5-E46F-41F4-BAA8-8E628BDE07F1}"/>
    <cellStyle name="Normal 7 8 2 3 2 5" xfId="16933" xr:uid="{62A17E90-746E-4F3A-8C7B-70DBF6036AF8}"/>
    <cellStyle name="Normal 7 8 2 3 3" xfId="6565" xr:uid="{27986DCB-B1DC-40F6-A174-53689B211438}"/>
    <cellStyle name="Normal 7 8 2 3 3 2" xfId="26976" xr:uid="{84F835E7-00DF-47D1-8CAE-1B42976D3EDF}"/>
    <cellStyle name="Normal 7 8 2 3 3 3" xfId="16138" xr:uid="{5206AF1D-AFCA-4ECA-BBF7-E6417F40CA01}"/>
    <cellStyle name="Normal 7 8 2 3 4" xfId="8591" xr:uid="{E3CDF305-8586-426D-9FF9-0AFA0D1F449F}"/>
    <cellStyle name="Normal 7 8 2 3 4 2" xfId="18971" xr:uid="{C0408242-D425-4401-968C-5AD5688825AE}"/>
    <cellStyle name="Normal 7 8 2 3 5" xfId="11424" xr:uid="{9E6A4A17-DB2E-4A2A-A3D6-F787EBD6A00B}"/>
    <cellStyle name="Normal 7 8 2 3 5 2" xfId="21804" xr:uid="{89D1F1E4-DBBB-482E-BFF2-27141B03EE8C}"/>
    <cellStyle name="Normal 7 8 2 3 6" xfId="23662" xr:uid="{4B1DE66C-64F1-41DA-91DC-73742ADDC37F}"/>
    <cellStyle name="Normal 7 8 2 3 7" xfId="14111" xr:uid="{17E11527-AF05-4F78-8691-C27919B2D701}"/>
    <cellStyle name="Normal 7 8 2 4" xfId="3511" xr:uid="{00000000-0005-0000-0000-000051090000}"/>
    <cellStyle name="Normal 7 8 2 4 2" xfId="6563" xr:uid="{A6D4913D-5879-467B-A280-0C48BB6872C3}"/>
    <cellStyle name="Normal 7 8 2 4 2 2" xfId="27380" xr:uid="{38B4BD07-92A6-42D7-AAD5-D9D8C7CF672E}"/>
    <cellStyle name="Normal 7 8 2 4 2 3" xfId="16136" xr:uid="{020DC34B-CADE-4C90-993B-F559A47C1798}"/>
    <cellStyle name="Normal 7 8 2 4 3" xfId="8589" xr:uid="{18B383CC-7CD2-4F2C-9F70-5A3D988943B0}"/>
    <cellStyle name="Normal 7 8 2 4 3 2" xfId="18969" xr:uid="{7949896A-5AB4-4936-8AF7-98E234A13FBA}"/>
    <cellStyle name="Normal 7 8 2 4 4" xfId="11422" xr:uid="{2760F4C4-2CCD-4E6E-ADEA-FDBBC7FFEAB8}"/>
    <cellStyle name="Normal 7 8 2 4 4 2" xfId="21802" xr:uid="{C91E5146-3111-48B7-AC29-114C970974AA}"/>
    <cellStyle name="Normal 7 8 2 4 5" xfId="24266" xr:uid="{05B3E0F6-BC97-4AC7-9F0E-E28B1BE63821}"/>
    <cellStyle name="Normal 7 8 2 4 6" xfId="14109" xr:uid="{AF3D29FE-8396-43E5-86B9-0CC7B8E94F3A}"/>
    <cellStyle name="Normal 7 8 2 5" xfId="2524" xr:uid="{00000000-0005-0000-0000-000052090000}"/>
    <cellStyle name="Normal 7 8 2 5 2" xfId="5801" xr:uid="{B5E01D43-3B65-45FA-A334-039D61490BF7}"/>
    <cellStyle name="Normal 7 8 2 5 2 2" xfId="27360" xr:uid="{860D3B7A-9709-4DE5-A844-0E7D2CDA4383}"/>
    <cellStyle name="Normal 7 8 2 5 2 3" xfId="15196" xr:uid="{92547474-EEB8-4256-AB79-31E1D271515A}"/>
    <cellStyle name="Normal 7 8 2 5 3" xfId="7649" xr:uid="{F5A21145-6AA2-46FC-B6FF-81E2D06AC58C}"/>
    <cellStyle name="Normal 7 8 2 5 3 2" xfId="18029" xr:uid="{C28AEDC6-7965-4FB7-B0D8-88E2ECAA28CF}"/>
    <cellStyle name="Normal 7 8 2 5 4" xfId="10482" xr:uid="{A3AF72E2-FBA7-47F0-B7EC-992385FAF200}"/>
    <cellStyle name="Normal 7 8 2 5 4 2" xfId="20862" xr:uid="{CAAB38BC-F8F5-4C05-A3B4-F1F3DAE5FC85}"/>
    <cellStyle name="Normal 7 8 2 5 5" xfId="23629" xr:uid="{91EAADE9-98CE-48E2-9C65-3474F363B367}"/>
    <cellStyle name="Normal 7 8 2 5 6" xfId="12912" xr:uid="{D53D1181-2B21-4600-962D-26238A4D91B1}"/>
    <cellStyle name="Normal 7 8 2 6" xfId="2417" xr:uid="{00000000-0005-0000-0000-00004D090000}"/>
    <cellStyle name="Normal 7 8 2 6 2" xfId="7544" xr:uid="{4BBDB844-567D-4F2C-918E-588DED154556}"/>
    <cellStyle name="Normal 7 8 2 6 2 2" xfId="17924" xr:uid="{1E5AD033-D5DB-41D3-AC15-3E4616AAABCD}"/>
    <cellStyle name="Normal 7 8 2 6 3" xfId="10377" xr:uid="{A80789FB-8635-4088-8FB8-1F154118F636}"/>
    <cellStyle name="Normal 7 8 2 6 3 2" xfId="20757" xr:uid="{F3D022AC-844C-4D9A-BCC4-9E246CB032AA}"/>
    <cellStyle name="Normal 7 8 2 6 4" xfId="22926" xr:uid="{72711CE9-B1EE-440C-B2C6-02F2ADAE74D3}"/>
    <cellStyle name="Normal 7 8 2 6 5" xfId="15091" xr:uid="{59E52D30-B7AF-4FE1-9D2D-00F8595557E6}"/>
    <cellStyle name="Normal 7 8 2 7" xfId="4110" xr:uid="{A481A10B-6E2C-4D73-8310-D857334E757C}"/>
    <cellStyle name="Normal 7 8 2 7 2" xfId="8882" xr:uid="{9F4FE084-34DE-42B7-880E-5C144E9AF5DE}"/>
    <cellStyle name="Normal 7 8 2 7 2 2" xfId="19262" xr:uid="{1594C506-60B3-4F43-BDCD-E05CFA137F95}"/>
    <cellStyle name="Normal 7 8 2 7 3" xfId="11715" xr:uid="{221CF922-AADE-46AC-8510-BF7EF408F268}"/>
    <cellStyle name="Normal 7 8 2 7 3 2" xfId="22095" xr:uid="{754F14C5-F2C0-4DC5-9C13-87EB84D1F0E1}"/>
    <cellStyle name="Normal 7 8 2 7 4" xfId="16429" xr:uid="{BBA87A2A-AE38-4409-81BF-80B51726EA15}"/>
    <cellStyle name="Normal 7 8 2 8" xfId="5518" xr:uid="{262D6E35-57B3-4303-BEF9-07EB06D78BCE}"/>
    <cellStyle name="Normal 7 8 2 8 2" xfId="14814" xr:uid="{BD40D288-C787-445D-8DD7-A64D12806929}"/>
    <cellStyle name="Normal 7 8 2 9" xfId="7267" xr:uid="{3AD3D8CB-D44E-45C6-BA13-F38440D6FD94}"/>
    <cellStyle name="Normal 7 8 2 9 2" xfId="17647" xr:uid="{5393AD59-4FE1-414E-AEA6-1176CD8E42A3}"/>
    <cellStyle name="Normal 7 8 3" xfId="1524" xr:uid="{00000000-0005-0000-0000-0000CD070000}"/>
    <cellStyle name="Normal 7 8 3 10" xfId="24305" xr:uid="{8C96402B-7A63-440D-9D79-E19639779125}"/>
    <cellStyle name="Normal 7 8 3 11" xfId="12809" xr:uid="{DB3E63EC-B741-4DAA-97A4-C7A717BB0536}"/>
    <cellStyle name="Normal 7 8 3 2" xfId="2853" xr:uid="{00000000-0005-0000-0000-000054090000}"/>
    <cellStyle name="Normal 7 8 3 2 2" xfId="3515" xr:uid="{00000000-0005-0000-0000-000055090000}"/>
    <cellStyle name="Normal 7 8 3 2 2 2" xfId="6567" xr:uid="{5F679275-388E-4DF5-A8C1-F368856D0BE9}"/>
    <cellStyle name="Normal 7 8 3 2 2 2 2" xfId="27417" xr:uid="{EA4A2A04-CA1C-4799-8E31-F36759F6D1EB}"/>
    <cellStyle name="Normal 7 8 3 2 2 2 3" xfId="16140" xr:uid="{AE97444A-3633-4376-9F42-1EF7704EE280}"/>
    <cellStyle name="Normal 7 8 3 2 2 3" xfId="8593" xr:uid="{D94C4494-9D51-476C-B06F-86FD219070DF}"/>
    <cellStyle name="Normal 7 8 3 2 2 3 2" xfId="18973" xr:uid="{86417FD9-8B80-42FD-8C16-BECDA3492506}"/>
    <cellStyle name="Normal 7 8 3 2 2 4" xfId="11426" xr:uid="{F321C522-BC0B-4F7F-9F94-B7DD28CE0DAA}"/>
    <cellStyle name="Normal 7 8 3 2 2 4 2" xfId="21806" xr:uid="{0491B24F-58A0-4377-91A8-0057DE8B8BA6}"/>
    <cellStyle name="Normal 7 8 3 2 2 5" xfId="23668" xr:uid="{4A3BB38C-4BD3-4D97-A6F2-6AF8C60051A1}"/>
    <cellStyle name="Normal 7 8 3 2 2 6" xfId="14113" xr:uid="{262A541D-2908-49D0-AE47-9CFEB11EA45E}"/>
    <cellStyle name="Normal 7 8 3 2 3" xfId="4384" xr:uid="{447CA688-1CB5-4488-9688-F0FC39F457E7}"/>
    <cellStyle name="Normal 7 8 3 2 3 2" xfId="9156" xr:uid="{9472ADC6-5FA7-43C5-8E8A-FC179E3C965A}"/>
    <cellStyle name="Normal 7 8 3 2 3 2 2" xfId="29199" xr:uid="{29046802-CC24-4D7A-97D1-C3E5B361E82A}"/>
    <cellStyle name="Normal 7 8 3 2 3 2 3" xfId="19536" xr:uid="{78C00EF1-E993-453F-A9DF-3151A693D284}"/>
    <cellStyle name="Normal 7 8 3 2 3 3" xfId="11989" xr:uid="{F27D3773-2AA8-43BA-B778-7D928EBDAE17}"/>
    <cellStyle name="Normal 7 8 3 2 3 3 2" xfId="22369" xr:uid="{39E55BE9-DC07-48E4-938A-830D20F99EC9}"/>
    <cellStyle name="Normal 7 8 3 2 3 4" xfId="25250" xr:uid="{72DB413B-53DF-4302-A428-E119E4495B88}"/>
    <cellStyle name="Normal 7 8 3 2 3 5" xfId="16703" xr:uid="{F6B356A3-9255-4D6C-9E61-6390C91C9D69}"/>
    <cellStyle name="Normal 7 8 3 2 4" xfId="6066" xr:uid="{F968D605-7D64-40BF-8CCB-FB2DAB6C391A}"/>
    <cellStyle name="Normal 7 8 3 2 4 2" xfId="26984" xr:uid="{01D9B581-A7A8-4BAB-A7E1-FCE3D2974942}"/>
    <cellStyle name="Normal 7 8 3 2 4 3" xfId="15522" xr:uid="{42C00365-0F2D-4BAB-842E-0E709346EBA4}"/>
    <cellStyle name="Normal 7 8 3 2 5" xfId="7975" xr:uid="{95BC407F-F74C-4E3D-9938-50C2F949768F}"/>
    <cellStyle name="Normal 7 8 3 2 5 2" xfId="18355" xr:uid="{DCE5B817-D74A-4CD3-8147-595558D089EF}"/>
    <cellStyle name="Normal 7 8 3 2 6" xfId="10808" xr:uid="{B8C225DB-6078-4482-AA5C-1C70A3895AF3}"/>
    <cellStyle name="Normal 7 8 3 2 6 2" xfId="21188" xr:uid="{7A6018B2-F374-4CED-9AAA-90AC3E99C4C4}"/>
    <cellStyle name="Normal 7 8 3 2 7" xfId="24729" xr:uid="{3DEB3E29-5202-498B-9D0F-C835644731F1}"/>
    <cellStyle name="Normal 7 8 3 2 8" xfId="13339" xr:uid="{45B8B451-7B5F-44E6-A86D-77E56F8D188B}"/>
    <cellStyle name="Normal 7 8 3 3" xfId="3516" xr:uid="{00000000-0005-0000-0000-000056090000}"/>
    <cellStyle name="Normal 7 8 3 3 2" xfId="4615" xr:uid="{545C96D4-53A4-49FE-9E61-2C15736C90CB}"/>
    <cellStyle name="Normal 7 8 3 3 2 2" xfId="9387" xr:uid="{79A5723C-07FD-4F6D-8631-A40327F1065A}"/>
    <cellStyle name="Normal 7 8 3 3 2 2 2" xfId="29353" xr:uid="{FA4ED228-F7FE-4F02-BF64-E3A775127185}"/>
    <cellStyle name="Normal 7 8 3 3 2 2 3" xfId="19767" xr:uid="{7A33493D-C470-49B0-B617-A56BDBDEA11A}"/>
    <cellStyle name="Normal 7 8 3 3 2 3" xfId="12220" xr:uid="{B4894758-74D8-4921-A4D7-B66873D171CA}"/>
    <cellStyle name="Normal 7 8 3 3 2 3 2" xfId="22600" xr:uid="{6B41FE89-1689-48EF-BE8F-8A3D18258DE4}"/>
    <cellStyle name="Normal 7 8 3 3 2 4" xfId="25783" xr:uid="{4A8C765C-CE60-4E05-BCBA-80F518920950}"/>
    <cellStyle name="Normal 7 8 3 3 2 5" xfId="16934" xr:uid="{EBEF5521-10CD-46EA-A47F-0CA96F92D68D}"/>
    <cellStyle name="Normal 7 8 3 3 3" xfId="6568" xr:uid="{8E31F363-C67B-425F-A763-46AC5E51AADC}"/>
    <cellStyle name="Normal 7 8 3 3 3 2" xfId="28444" xr:uid="{24FD860C-ACFE-4DA1-8D63-3D4E4A5ACE6D}"/>
    <cellStyle name="Normal 7 8 3 3 3 3" xfId="16141" xr:uid="{D01109C0-C637-4BA0-BF8C-67A36E087A4C}"/>
    <cellStyle name="Normal 7 8 3 3 4" xfId="8594" xr:uid="{21B59F37-7245-4146-91DC-8214B393B363}"/>
    <cellStyle name="Normal 7 8 3 3 4 2" xfId="18974" xr:uid="{D4EF6D4B-8CA2-4100-B044-8B08F70C3AA3}"/>
    <cellStyle name="Normal 7 8 3 3 5" xfId="11427" xr:uid="{6BA334D7-A339-4E1C-A101-90B4533033C5}"/>
    <cellStyle name="Normal 7 8 3 3 5 2" xfId="21807" xr:uid="{B14DC5FE-3B6E-4953-8326-7B0E87E8BE07}"/>
    <cellStyle name="Normal 7 8 3 3 6" xfId="25435" xr:uid="{F714C0B9-5AF8-4523-95D8-0AF3A974EF37}"/>
    <cellStyle name="Normal 7 8 3 3 7" xfId="14114" xr:uid="{571135B5-1290-4B03-B84F-33EE4686B6E3}"/>
    <cellStyle name="Normal 7 8 3 4" xfId="3514" xr:uid="{00000000-0005-0000-0000-000057090000}"/>
    <cellStyle name="Normal 7 8 3 4 2" xfId="6566" xr:uid="{0A120DE1-A606-42C0-B188-7FF0CEB52057}"/>
    <cellStyle name="Normal 7 8 3 4 2 2" xfId="27833" xr:uid="{CB827B41-6E34-4485-ADF1-2424F31EE4F3}"/>
    <cellStyle name="Normal 7 8 3 4 2 3" xfId="16139" xr:uid="{87A7B19C-47C8-4535-9ECA-16F61EDCFC87}"/>
    <cellStyle name="Normal 7 8 3 4 3" xfId="8592" xr:uid="{2AD1F471-9932-47D3-B35E-0B1E1456D63B}"/>
    <cellStyle name="Normal 7 8 3 4 3 2" xfId="18972" xr:uid="{17DBC5E4-D4A5-4CBF-9C48-6D8177A2F7FD}"/>
    <cellStyle name="Normal 7 8 3 4 4" xfId="11425" xr:uid="{A5A26F8D-83E1-4ED5-B907-64DBEFD8ECEC}"/>
    <cellStyle name="Normal 7 8 3 4 4 2" xfId="21805" xr:uid="{2B10B68B-EEA4-4EF7-9927-FB2122CB3644}"/>
    <cellStyle name="Normal 7 8 3 4 5" xfId="23153" xr:uid="{96A3161C-7C39-4EF4-9CBE-677777A6DA38}"/>
    <cellStyle name="Normal 7 8 3 4 6" xfId="14112" xr:uid="{F3F77F57-0BEA-4D8A-864B-0CCC9678FEBF}"/>
    <cellStyle name="Normal 7 8 3 5" xfId="2627" xr:uid="{00000000-0005-0000-0000-000058090000}"/>
    <cellStyle name="Normal 7 8 3 5 2" xfId="5889" xr:uid="{10DE449B-772F-403E-B53E-8F527E3E956C}"/>
    <cellStyle name="Normal 7 8 3 5 2 2" xfId="27198" xr:uid="{6AC8801F-B639-4F85-919C-F455858033E1}"/>
    <cellStyle name="Normal 7 8 3 5 2 3" xfId="15299" xr:uid="{6EB7D2AB-226F-4261-B766-566EE5A8D4DE}"/>
    <cellStyle name="Normal 7 8 3 5 3" xfId="7752" xr:uid="{B4427FDC-18D8-4BF0-9AA9-3DCBE6FB5CB6}"/>
    <cellStyle name="Normal 7 8 3 5 3 2" xfId="18132" xr:uid="{E05F336D-BAC6-4831-9BD5-5EF0C803FCAF}"/>
    <cellStyle name="Normal 7 8 3 5 4" xfId="10585" xr:uid="{E35B07AF-51EB-49EB-8D64-5176635FF471}"/>
    <cellStyle name="Normal 7 8 3 5 4 2" xfId="20965" xr:uid="{D9107844-D4B9-4D7C-BB1D-5797A487AD57}"/>
    <cellStyle name="Normal 7 8 3 5 5" xfId="23742" xr:uid="{9BF79791-BE4B-4383-B162-A69EE8B513CC}"/>
    <cellStyle name="Normal 7 8 3 5 6" xfId="13015" xr:uid="{ED86C5AD-79C9-48EC-B39F-81359DA56D05}"/>
    <cellStyle name="Normal 7 8 3 6" xfId="4232" xr:uid="{59BA6427-845F-4501-AB9A-91D75CDD42EA}"/>
    <cellStyle name="Normal 7 8 3 6 2" xfId="9004" xr:uid="{D698A893-5EAB-4217-B9C3-E2C0C41057C9}"/>
    <cellStyle name="Normal 7 8 3 6 2 2" xfId="19384" xr:uid="{0F0FA002-57F2-45EE-83D3-ECFD5AF5B1AF}"/>
    <cellStyle name="Normal 7 8 3 6 3" xfId="11837" xr:uid="{5F2CCC17-7C1C-4996-8E38-7FCD9236367C}"/>
    <cellStyle name="Normal 7 8 3 6 3 2" xfId="22217" xr:uid="{E03DF7B2-2269-4CD3-9101-3E3AA292BE16}"/>
    <cellStyle name="Normal 7 8 3 6 4" xfId="24181" xr:uid="{B644EC93-CDF4-401E-82A2-1272E92688F2}"/>
    <cellStyle name="Normal 7 8 3 6 5" xfId="16551" xr:uid="{26DEA9EB-1A5A-4FBB-9ADB-0ADCAAD6F035}"/>
    <cellStyle name="Normal 7 8 3 7" xfId="5520" xr:uid="{1255BA54-6F4F-4228-B965-919623B1C04F}"/>
    <cellStyle name="Normal 7 8 3 7 2" xfId="14816" xr:uid="{B74EE7AC-B2ED-4026-9452-F278D7571678}"/>
    <cellStyle name="Normal 7 8 3 8" xfId="7269" xr:uid="{9E615E01-71BB-4B3F-9E38-5297BC321302}"/>
    <cellStyle name="Normal 7 8 3 8 2" xfId="17649" xr:uid="{98EB6D51-3516-4C0D-AD2E-2AD1BC33568F}"/>
    <cellStyle name="Normal 7 8 3 9" xfId="10102" xr:uid="{A57FA0DA-9FD7-4CA6-9CB7-82C9D1601774}"/>
    <cellStyle name="Normal 7 8 3 9 2" xfId="20482" xr:uid="{0A58600F-6701-41B4-8111-EC37D917DB22}"/>
    <cellStyle name="Normal 7 8 4" xfId="1525" xr:uid="{00000000-0005-0000-0000-0000CE070000}"/>
    <cellStyle name="Normal 7 8 4 2" xfId="3517" xr:uid="{00000000-0005-0000-0000-00005A090000}"/>
    <cellStyle name="Normal 7 8 4 2 2" xfId="6569" xr:uid="{2D3B1732-C0C4-4184-9529-9D3397680CCF}"/>
    <cellStyle name="Normal 7 8 4 2 2 2" xfId="26340" xr:uid="{18BA798C-1CAB-4154-8A00-6F8B20C7677C}"/>
    <cellStyle name="Normal 7 8 4 2 2 3" xfId="16142" xr:uid="{2EC925BB-FC79-43F7-9189-F3E0AEB2AAC6}"/>
    <cellStyle name="Normal 7 8 4 2 3" xfId="8595" xr:uid="{E889EDAF-AC51-4E64-B90A-68E56389DFF1}"/>
    <cellStyle name="Normal 7 8 4 2 3 2" xfId="18975" xr:uid="{CF1ED609-EDFD-4B74-BCFC-93DB78C9BEE4}"/>
    <cellStyle name="Normal 7 8 4 2 4" xfId="11428" xr:uid="{C14DD82C-EB00-41EA-81C7-986D104E753A}"/>
    <cellStyle name="Normal 7 8 4 2 4 2" xfId="21808" xr:uid="{28EDE53E-4E23-4C8E-803B-8CF54ADE71C3}"/>
    <cellStyle name="Normal 7 8 4 2 5" xfId="23869" xr:uid="{DAF8F0C6-D633-4834-AF21-6EB4864E869F}"/>
    <cellStyle name="Normal 7 8 4 2 6" xfId="14115" xr:uid="{FC4B95CA-7630-4D5E-9F99-47E4DE000F79}"/>
    <cellStyle name="Normal 7 8 4 3" xfId="4382" xr:uid="{DDDC4B48-D8E9-4CFF-BC48-3733A2D9C0DB}"/>
    <cellStyle name="Normal 7 8 4 3 2" xfId="9154" xr:uid="{88E149B4-AEE7-4B2B-8FC2-3B3D63800B72}"/>
    <cellStyle name="Normal 7 8 4 3 2 2" xfId="29197" xr:uid="{13EE9B69-83F2-4861-9BB9-B19C3E5A5F7A}"/>
    <cellStyle name="Normal 7 8 4 3 2 3" xfId="19534" xr:uid="{146A8993-573F-4BA9-938B-F93667F4DF6B}"/>
    <cellStyle name="Normal 7 8 4 3 3" xfId="11987" xr:uid="{D8F0375E-D6EF-4256-9453-2256BA4E9CE2}"/>
    <cellStyle name="Normal 7 8 4 3 3 2" xfId="22367" xr:uid="{7BB54D95-9672-4655-A145-127DD140A5F0}"/>
    <cellStyle name="Normal 7 8 4 3 4" xfId="25003" xr:uid="{97038F17-365A-4DF1-A989-2DB0119DA142}"/>
    <cellStyle name="Normal 7 8 4 3 5" xfId="16701" xr:uid="{15D63064-F809-4432-A947-3CD3660D0709}"/>
    <cellStyle name="Normal 7 8 4 4" xfId="5521" xr:uid="{12700FF1-E859-4A50-834D-53FEE56265D2}"/>
    <cellStyle name="Normal 7 8 4 4 2" xfId="27926" xr:uid="{7C539E13-FE66-4E42-80B7-588329FD1E86}"/>
    <cellStyle name="Normal 7 8 4 4 3" xfId="14817" xr:uid="{3BC6BBA6-D823-4391-BFF5-F62FFCA43906}"/>
    <cellStyle name="Normal 7 8 4 5" xfId="7270" xr:uid="{09E4D0D4-DD47-4C28-BA61-BC050682ED6E}"/>
    <cellStyle name="Normal 7 8 4 5 2" xfId="17650" xr:uid="{3B1BE631-D436-4B36-A9FC-9578B0B4D703}"/>
    <cellStyle name="Normal 7 8 4 6" xfId="10103" xr:uid="{6EC9376E-3E00-4354-AE8C-26D2158FBB93}"/>
    <cellStyle name="Normal 7 8 4 6 2" xfId="20483" xr:uid="{4470BBFB-6868-457E-AF5E-D56EEAF443BE}"/>
    <cellStyle name="Normal 7 8 4 7" xfId="24921" xr:uid="{5C022206-BF20-4DB4-ACFA-19E9DD733230}"/>
    <cellStyle name="Normal 7 8 4 8" xfId="13337" xr:uid="{C03A58B5-F03B-40CC-8671-B10B50CF5463}"/>
    <cellStyle name="Normal 7 8 5" xfId="3518" xr:uid="{00000000-0005-0000-0000-00005B090000}"/>
    <cellStyle name="Normal 7 8 5 2" xfId="4616" xr:uid="{6FE2DECE-CF5D-4EA3-B482-2923A49B0CAE}"/>
    <cellStyle name="Normal 7 8 5 2 2" xfId="9388" xr:uid="{EB7FA5EB-7F5C-4DD4-ACB2-AEAB0F7C18F4}"/>
    <cellStyle name="Normal 7 8 5 2 2 2" xfId="29354" xr:uid="{7E7B8F39-C9D1-4B60-9B39-DF7E143DCFA4}"/>
    <cellStyle name="Normal 7 8 5 2 2 3" xfId="19768" xr:uid="{B159F4FE-C009-45E2-A5B6-8C6524487467}"/>
    <cellStyle name="Normal 7 8 5 2 3" xfId="12221" xr:uid="{C7BAC334-97E7-456D-B63A-44008174535C}"/>
    <cellStyle name="Normal 7 8 5 2 3 2" xfId="22601" xr:uid="{33603211-998B-4CBE-AD4A-461612197449}"/>
    <cellStyle name="Normal 7 8 5 2 4" xfId="24637" xr:uid="{16505472-9B54-4E8E-A907-73F926F8CEBC}"/>
    <cellStyle name="Normal 7 8 5 2 5" xfId="16935" xr:uid="{F45452EC-FE44-479B-9E32-60AB2B62D4E2}"/>
    <cellStyle name="Normal 7 8 5 3" xfId="6570" xr:uid="{5C36BBD4-913A-4277-A9D3-4A7F6C8E6197}"/>
    <cellStyle name="Normal 7 8 5 3 2" xfId="28509" xr:uid="{56C0E03D-EDAC-4478-B152-E33DFB8842C2}"/>
    <cellStyle name="Normal 7 8 5 3 3" xfId="16143" xr:uid="{7CA00030-135D-4E3B-9825-4467B971B465}"/>
    <cellStyle name="Normal 7 8 5 4" xfId="8596" xr:uid="{3EF1D7D6-C217-49AF-9C72-2054E589F6B3}"/>
    <cellStyle name="Normal 7 8 5 4 2" xfId="18976" xr:uid="{72959006-9EC3-463A-9313-2524A79B09CD}"/>
    <cellStyle name="Normal 7 8 5 5" xfId="11429" xr:uid="{685EB8FE-A462-4983-B49D-13FB883C5612}"/>
    <cellStyle name="Normal 7 8 5 5 2" xfId="21809" xr:uid="{80E81E97-8C0A-4EBE-BAF1-B83D64823B71}"/>
    <cellStyle name="Normal 7 8 5 6" xfId="24438" xr:uid="{560FF643-4B9B-4EF0-A996-EBF2BE331482}"/>
    <cellStyle name="Normal 7 8 5 7" xfId="14116" xr:uid="{889DBCD3-4D9D-4D56-AED3-0D3D13B08F28}"/>
    <cellStyle name="Normal 7 8 6" xfId="3005" xr:uid="{00000000-0005-0000-0000-00005C090000}"/>
    <cellStyle name="Normal 7 8 6 2" xfId="6154" xr:uid="{ECB7BE2F-F1BF-4158-969C-F9ECBA07135F}"/>
    <cellStyle name="Normal 7 8 6 2 2" xfId="28651" xr:uid="{80419F36-A086-4067-833D-EBD603F8F0E4}"/>
    <cellStyle name="Normal 7 8 6 2 3" xfId="15632" xr:uid="{CF2628DF-893E-4F73-A427-DA1C36416A14}"/>
    <cellStyle name="Normal 7 8 6 3" xfId="8085" xr:uid="{9B558696-2698-4280-A3BA-786C8B9EB28D}"/>
    <cellStyle name="Normal 7 8 6 3 2" xfId="18465" xr:uid="{539FCDB9-9685-4A12-88FB-F7D5E54DEA17}"/>
    <cellStyle name="Normal 7 8 6 4" xfId="10918" xr:uid="{BBA3631A-F5B5-4D2E-BC5C-476E2AEBE074}"/>
    <cellStyle name="Normal 7 8 6 4 2" xfId="21298" xr:uid="{8243ADB7-0152-45E1-BCEC-7B4C35B31788}"/>
    <cellStyle name="Normal 7 8 6 5" xfId="23925" xr:uid="{5248020E-73F8-4BD7-B357-541AFA29F228}"/>
    <cellStyle name="Normal 7 8 6 6" xfId="13507" xr:uid="{8526138E-9324-496C-AED5-8C55EE1A18A0}"/>
    <cellStyle name="Normal 7 8 7" xfId="2464" xr:uid="{00000000-0005-0000-0000-00005D090000}"/>
    <cellStyle name="Normal 7 8 7 2" xfId="5755" xr:uid="{C11A75DA-8194-440B-9B8C-0D34AA248DDB}"/>
    <cellStyle name="Normal 7 8 7 2 2" xfId="26765" xr:uid="{807FB85F-D401-4E4D-B3E3-50260B76AA88}"/>
    <cellStyle name="Normal 7 8 7 2 3" xfId="15136" xr:uid="{74DEED31-889A-4695-836C-C5D98706DCF3}"/>
    <cellStyle name="Normal 7 8 7 3" xfId="7589" xr:uid="{542CD4D7-15E3-43F7-8EAA-FCF5E44DFBDF}"/>
    <cellStyle name="Normal 7 8 7 3 2" xfId="17969" xr:uid="{F90E9161-0A68-425A-8227-C2EF28C4EE8A}"/>
    <cellStyle name="Normal 7 8 7 4" xfId="10422" xr:uid="{EC31E704-79D0-40EA-8D9C-CD2D93D13E36}"/>
    <cellStyle name="Normal 7 8 7 4 2" xfId="20802" xr:uid="{9C889ABF-4886-479A-BA81-31468C2AB18D}"/>
    <cellStyle name="Normal 7 8 7 5" xfId="23210" xr:uid="{E84ED942-BD3F-4A1B-980D-B708E4354395}"/>
    <cellStyle name="Normal 7 8 7 6" xfId="12852" xr:uid="{FA02A863-7404-4A05-B219-E910A08E343C}"/>
    <cellStyle name="Normal 7 8 8" xfId="2218" xr:uid="{00000000-0005-0000-0000-00004C090000}"/>
    <cellStyle name="Normal 7 8 8 2" xfId="7345" xr:uid="{61DDE688-2A70-4F2A-B6EE-DE4DE9B40FD2}"/>
    <cellStyle name="Normal 7 8 8 2 2" xfId="17725" xr:uid="{F547AF6E-3139-4C19-B29C-9F548C32EF0D}"/>
    <cellStyle name="Normal 7 8 8 3" xfId="10178" xr:uid="{CF8ECEF6-1BD3-423E-8735-1B48A9AC7EBF}"/>
    <cellStyle name="Normal 7 8 8 3 2" xfId="20558" xr:uid="{760FCA6F-6B42-44AB-B086-38F9E5CE5D2F}"/>
    <cellStyle name="Normal 7 8 8 4" xfId="24355" xr:uid="{59B7BEB4-E380-44D7-965B-F4AE71DC9ECA}"/>
    <cellStyle name="Normal 7 8 8 5" xfId="14892" xr:uid="{4FAD8375-0A0D-4BB1-BDA6-9363022E60FB}"/>
    <cellStyle name="Normal 7 8 9" xfId="4090" xr:uid="{FEACF0C8-3B18-49F1-89D3-9F76FFBE9C2B}"/>
    <cellStyle name="Normal 7 8 9 2" xfId="8867" xr:uid="{044108D4-921D-454F-BC77-7FEBD8D9F1BE}"/>
    <cellStyle name="Normal 7 8 9 2 2" xfId="19247" xr:uid="{3963D2D1-7D47-4D3F-8EEF-DFA1EBBFAD56}"/>
    <cellStyle name="Normal 7 8 9 3" xfId="11700" xr:uid="{7CC49168-E851-4172-8B55-2E2123A2E074}"/>
    <cellStyle name="Normal 7 8 9 3 2" xfId="22080" xr:uid="{1F00B042-48FB-473F-BBE8-03A7A9D3718B}"/>
    <cellStyle name="Normal 7 8 9 4" xfId="16414" xr:uid="{9ECAB39F-081A-4BCF-91F5-E4AF0193581E}"/>
    <cellStyle name="Normal 7 9" xfId="1526" xr:uid="{00000000-0005-0000-0000-0000CF070000}"/>
    <cellStyle name="Normal 7 9 10" xfId="7271" xr:uid="{76B76404-D632-40A0-BB9A-59637784038A}"/>
    <cellStyle name="Normal 7 9 10 2" xfId="17651" xr:uid="{9FC1061D-EC27-4D99-933D-B09A5D9C7F27}"/>
    <cellStyle name="Normal 7 9 11" xfId="10104" xr:uid="{D870EB85-AD4D-4FEB-92BD-E2F68463C43F}"/>
    <cellStyle name="Normal 7 9 11 2" xfId="20484" xr:uid="{B025CEB8-359C-41A1-95E0-E003A49FD9C1}"/>
    <cellStyle name="Normal 7 9 12" xfId="24206" xr:uid="{69CE26CE-3A4C-454E-8F2D-CB9244761167}"/>
    <cellStyle name="Normal 7 9 13" xfId="12433" xr:uid="{AC04919D-675B-4B08-8270-6BD19B73D1B5}"/>
    <cellStyle name="Normal 7 9 2" xfId="1527" xr:uid="{00000000-0005-0000-0000-0000D0070000}"/>
    <cellStyle name="Normal 7 9 2 10" xfId="10105" xr:uid="{E8C46142-E8B2-4D5F-8EE2-1212BE095953}"/>
    <cellStyle name="Normal 7 9 2 10 2" xfId="20485" xr:uid="{3961B3AA-27FD-4F2D-81A3-D6F4042000D3}"/>
    <cellStyle name="Normal 7 9 2 11" xfId="24030" xr:uid="{47681A00-42C3-4ED8-88C1-F08154E55A54}"/>
    <cellStyle name="Normal 7 9 2 12" xfId="12652" xr:uid="{8C56996B-E01D-467A-82C7-7D82C4130E86}"/>
    <cellStyle name="Normal 7 9 2 2" xfId="1528" xr:uid="{00000000-0005-0000-0000-0000D1070000}"/>
    <cellStyle name="Normal 7 9 2 2 2" xfId="3520" xr:uid="{00000000-0005-0000-0000-000061090000}"/>
    <cellStyle name="Normal 7 9 2 2 2 2" xfId="6572" xr:uid="{08851B5F-A0C6-4173-92C6-3E7000C8619F}"/>
    <cellStyle name="Normal 7 9 2 2 2 2 2" xfId="27104" xr:uid="{CEE07C7C-3E03-42D2-943B-38879DADD3F3}"/>
    <cellStyle name="Normal 7 9 2 2 2 2 3" xfId="26805" xr:uid="{D5E4D8DD-3FA5-4219-8507-710DA5DB159F}"/>
    <cellStyle name="Normal 7 9 2 2 2 2 4" xfId="16145" xr:uid="{F0204F73-FBE0-4809-A492-AAEF4FFB1D37}"/>
    <cellStyle name="Normal 7 9 2 2 2 3" xfId="8598" xr:uid="{89A1D3EC-64C2-4849-B353-0D2924A8D8FC}"/>
    <cellStyle name="Normal 7 9 2 2 2 3 2" xfId="28956" xr:uid="{5F917D48-4F1B-4B93-A25D-AD1D9110EBB6}"/>
    <cellStyle name="Normal 7 9 2 2 2 3 3" xfId="18978" xr:uid="{5F01B0CE-0AEF-40AE-8AF6-6394A42860FE}"/>
    <cellStyle name="Normal 7 9 2 2 2 4" xfId="11431" xr:uid="{5B92965B-4502-425D-8343-5002168817EF}"/>
    <cellStyle name="Normal 7 9 2 2 2 4 2" xfId="21811" xr:uid="{EC4382FD-FB15-4D27-8555-27EFDA1B470C}"/>
    <cellStyle name="Normal 7 9 2 2 2 5" xfId="25292" xr:uid="{99CC8E3D-D4B8-4B8A-BCE4-EDCA6176E377}"/>
    <cellStyle name="Normal 7 9 2 2 2 6" xfId="14118" xr:uid="{57595528-7EB4-4445-8F59-1E354DAFFCE0}"/>
    <cellStyle name="Normal 7 9 2 2 3" xfId="4385" xr:uid="{EB528A48-2B64-4BDC-8BAB-0FE57D1C1D8E}"/>
    <cellStyle name="Normal 7 9 2 2 3 2" xfId="9157" xr:uid="{E8D964A0-F164-4946-80DB-AB8D069D5C9F}"/>
    <cellStyle name="Normal 7 9 2 2 3 2 2" xfId="29200" xr:uid="{D58B8F9A-5BDF-468E-8C95-FE715D3C18B6}"/>
    <cellStyle name="Normal 7 9 2 2 3 2 3" xfId="19537" xr:uid="{C3ACBE5E-39B4-4333-B2B5-F5429CC797E6}"/>
    <cellStyle name="Normal 7 9 2 2 3 3" xfId="11990" xr:uid="{0D94B800-EF91-4226-824B-57DB58AA52C0}"/>
    <cellStyle name="Normal 7 9 2 2 3 3 2" xfId="22370" xr:uid="{A565410B-6B4B-47B2-A417-B3C674410799}"/>
    <cellStyle name="Normal 7 9 2 2 3 4" xfId="25316" xr:uid="{EA531831-9B22-4B41-ACD8-704165E0FA10}"/>
    <cellStyle name="Normal 7 9 2 2 3 5" xfId="16704" xr:uid="{9C4EFBA3-6C6E-49BD-AC85-870512FC7371}"/>
    <cellStyle name="Normal 7 9 2 2 4" xfId="5524" xr:uid="{18BC8DA5-668A-4E08-B837-D6E5D5825294}"/>
    <cellStyle name="Normal 7 9 2 2 4 2" xfId="28166" xr:uid="{389B0291-07E3-4E2E-9500-1F54470578F6}"/>
    <cellStyle name="Normal 7 9 2 2 4 3" xfId="14820" xr:uid="{4A15D896-DA51-48D9-8AAD-A328E02E30F3}"/>
    <cellStyle name="Normal 7 9 2 2 5" xfId="7273" xr:uid="{02FE9ED2-AE5C-4F82-AC53-CE84C785F709}"/>
    <cellStyle name="Normal 7 9 2 2 5 2" xfId="17653" xr:uid="{E1DCDE85-C82F-40FA-9E8E-32D8F09DF505}"/>
    <cellStyle name="Normal 7 9 2 2 6" xfId="10106" xr:uid="{9A763DA3-65C7-470B-B90A-0B57D73D284E}"/>
    <cellStyle name="Normal 7 9 2 2 6 2" xfId="20486" xr:uid="{491B9786-B64D-46A4-9AB6-CF8D6286570A}"/>
    <cellStyle name="Normal 7 9 2 2 7" xfId="25341" xr:uid="{E73C036E-A05A-4DA2-9D76-D70653EB3182}"/>
    <cellStyle name="Normal 7 9 2 2 8" xfId="13341" xr:uid="{E35BAE62-FA84-42DC-B6E0-509D12519BE2}"/>
    <cellStyle name="Normal 7 9 2 3" xfId="3521" xr:uid="{00000000-0005-0000-0000-000062090000}"/>
    <cellStyle name="Normal 7 9 2 3 2" xfId="4617" xr:uid="{3CBC5E3B-62D7-4DB8-815F-3B4712A8F13D}"/>
    <cellStyle name="Normal 7 9 2 3 2 2" xfId="9389" xr:uid="{7AABAB45-D7FE-46BE-9046-290BB631FB24}"/>
    <cellStyle name="Normal 7 9 2 3 2 2 2" xfId="29355" xr:uid="{324F7A9F-FE78-4615-8C4D-FF47E462CCC9}"/>
    <cellStyle name="Normal 7 9 2 3 2 2 3" xfId="19769" xr:uid="{F5587A6F-B2B0-4149-839D-414E408BA8D0}"/>
    <cellStyle name="Normal 7 9 2 3 2 3" xfId="12222" xr:uid="{B475D31E-70F6-438B-8C9E-ECB57843A29A}"/>
    <cellStyle name="Normal 7 9 2 3 2 3 2" xfId="22602" xr:uid="{BADAC9A4-43D9-4F92-BD81-0DADED5F81E3}"/>
    <cellStyle name="Normal 7 9 2 3 2 4" xfId="22800" xr:uid="{FCC204BA-D332-4134-B6DB-AEF25B42614C}"/>
    <cellStyle name="Normal 7 9 2 3 2 5" xfId="16936" xr:uid="{CCB1FEA2-2B68-4F1C-9FD9-C4B2B1D7B967}"/>
    <cellStyle name="Normal 7 9 2 3 3" xfId="6573" xr:uid="{71E69CFC-40E7-4104-BFBA-4DBE33C2F82D}"/>
    <cellStyle name="Normal 7 9 2 3 3 2" xfId="26623" xr:uid="{F58E0E78-8ECE-42E0-96CB-0D7D2E1A5464}"/>
    <cellStyle name="Normal 7 9 2 3 3 3" xfId="16146" xr:uid="{8D530DF0-F5EF-41BD-A2D4-B3FC36911876}"/>
    <cellStyle name="Normal 7 9 2 3 4" xfId="8599" xr:uid="{CDA5547D-2F80-4A49-B0B1-AB2FA1B1084B}"/>
    <cellStyle name="Normal 7 9 2 3 4 2" xfId="18979" xr:uid="{2236DDA7-9D03-4C60-B54C-5924CE083B3C}"/>
    <cellStyle name="Normal 7 9 2 3 5" xfId="11432" xr:uid="{9791950E-AE78-4758-9E42-C1AECEDCC64D}"/>
    <cellStyle name="Normal 7 9 2 3 5 2" xfId="21812" xr:uid="{83B9B04D-4243-406B-ABFC-78F92A017694}"/>
    <cellStyle name="Normal 7 9 2 3 6" xfId="23913" xr:uid="{E58699ED-2530-462B-88C0-F1DA833FB6D3}"/>
    <cellStyle name="Normal 7 9 2 3 7" xfId="14119" xr:uid="{2D4AAA1A-2B8B-40C1-9A1E-00B7BC6FC7D8}"/>
    <cellStyle name="Normal 7 9 2 4" xfId="3519" xr:uid="{00000000-0005-0000-0000-000063090000}"/>
    <cellStyle name="Normal 7 9 2 4 2" xfId="6571" xr:uid="{0678E052-A05D-47FC-9CF2-7856977E5B03}"/>
    <cellStyle name="Normal 7 9 2 4 2 2" xfId="27944" xr:uid="{3A9EC0DA-80EC-450F-9518-A60478D3153D}"/>
    <cellStyle name="Normal 7 9 2 4 2 3" xfId="16144" xr:uid="{35D206DD-1A1E-4F56-BB7A-53C0916F54B3}"/>
    <cellStyle name="Normal 7 9 2 4 3" xfId="8597" xr:uid="{CDC1C0DC-7ED4-43F3-A6D6-B09549999CB6}"/>
    <cellStyle name="Normal 7 9 2 4 3 2" xfId="18977" xr:uid="{CC7E147F-2D79-4243-B86F-0A56D99A4F7D}"/>
    <cellStyle name="Normal 7 9 2 4 4" xfId="11430" xr:uid="{780E7390-0FB8-4182-9798-6692B3F5C71A}"/>
    <cellStyle name="Normal 7 9 2 4 4 2" xfId="21810" xr:uid="{B7712B30-F3F0-4E71-95FB-C62553CC3BDF}"/>
    <cellStyle name="Normal 7 9 2 4 5" xfId="24356" xr:uid="{8A7F2BD6-0CA8-4A18-9356-1337DE2860AA}"/>
    <cellStyle name="Normal 7 9 2 4 6" xfId="14117" xr:uid="{0AE5AA18-0D24-4CE0-A9B1-8E4BFA177CD5}"/>
    <cellStyle name="Normal 7 9 2 5" xfId="2610" xr:uid="{00000000-0005-0000-0000-000064090000}"/>
    <cellStyle name="Normal 7 9 2 5 2" xfId="5874" xr:uid="{02EC3617-103E-479F-BD91-557718149D0F}"/>
    <cellStyle name="Normal 7 9 2 5 2 2" xfId="27173" xr:uid="{B13239FD-9AD8-4D87-BD9B-30459B012047}"/>
    <cellStyle name="Normal 7 9 2 5 2 3" xfId="15282" xr:uid="{525DCEDE-148E-4FA1-9F80-FA1DD04D1FD9}"/>
    <cellStyle name="Normal 7 9 2 5 3" xfId="7735" xr:uid="{205D57FB-2FDB-4E35-995D-6CAC7E85399C}"/>
    <cellStyle name="Normal 7 9 2 5 3 2" xfId="18115" xr:uid="{5EB5B4F1-ADC4-4B88-A39E-84C73F0E9D54}"/>
    <cellStyle name="Normal 7 9 2 5 4" xfId="10568" xr:uid="{4D04A9D9-B538-4A30-9770-CDF7E0117AE7}"/>
    <cellStyle name="Normal 7 9 2 5 4 2" xfId="20948" xr:uid="{18912B82-CF5D-4537-98C1-8DAAB5D0F50B}"/>
    <cellStyle name="Normal 7 9 2 5 5" xfId="24967" xr:uid="{2F0DDD04-8A76-43E6-BA13-A08E98458436}"/>
    <cellStyle name="Normal 7 9 2 5 6" xfId="12998" xr:uid="{C487D90F-46AF-4631-AB02-F6BE425059FA}"/>
    <cellStyle name="Normal 7 9 2 6" xfId="2418" xr:uid="{00000000-0005-0000-0000-00005F090000}"/>
    <cellStyle name="Normal 7 9 2 6 2" xfId="7545" xr:uid="{F30F222B-9441-437C-A6E0-AB2324CAF431}"/>
    <cellStyle name="Normal 7 9 2 6 2 2" xfId="17925" xr:uid="{D512FE79-C220-4CDE-BC43-6B9FBDDEB87F}"/>
    <cellStyle name="Normal 7 9 2 6 3" xfId="10378" xr:uid="{D89C89ED-B3E0-4384-BC77-325D7C4FD9B0}"/>
    <cellStyle name="Normal 7 9 2 6 3 2" xfId="20758" xr:uid="{2474CED3-A43B-4BE4-8430-346C113529AC}"/>
    <cellStyle name="Normal 7 9 2 6 4" xfId="24960" xr:uid="{550406FD-A150-47E6-9976-E76297CE33A1}"/>
    <cellStyle name="Normal 7 9 2 6 5" xfId="15092" xr:uid="{C83A44F1-13EB-40E5-8915-4667757BAC52}"/>
    <cellStyle name="Normal 7 9 2 7" xfId="4111" xr:uid="{36B8797F-B026-4C66-AFCC-B9C1561C0C3E}"/>
    <cellStyle name="Normal 7 9 2 7 2" xfId="8883" xr:uid="{43CDC3D9-BA1E-48A2-A621-662AA63CF995}"/>
    <cellStyle name="Normal 7 9 2 7 2 2" xfId="19263" xr:uid="{E3962313-9FA7-4DD6-996F-E16BB0636A3E}"/>
    <cellStyle name="Normal 7 9 2 7 3" xfId="11716" xr:uid="{4161F892-B5CC-433F-905F-6E4810BBB2DC}"/>
    <cellStyle name="Normal 7 9 2 7 3 2" xfId="22096" xr:uid="{90F7AEA4-E403-4901-A36D-A8A0F46E7D5C}"/>
    <cellStyle name="Normal 7 9 2 7 4" xfId="16430" xr:uid="{E259559B-E094-468A-B09B-CD3885E79875}"/>
    <cellStyle name="Normal 7 9 2 8" xfId="5523" xr:uid="{98E0A974-EB5B-4BF5-B155-2665B9E0977B}"/>
    <cellStyle name="Normal 7 9 2 8 2" xfId="14819" xr:uid="{6E89D7F4-0805-46B7-9E60-9A344E5140B1}"/>
    <cellStyle name="Normal 7 9 2 9" xfId="7272" xr:uid="{D2DBE619-47FE-4865-9554-1EE6952CBB47}"/>
    <cellStyle name="Normal 7 9 2 9 2" xfId="17652" xr:uid="{F78EBC94-14F7-4DF1-8ADE-C5E769662C9F}"/>
    <cellStyle name="Normal 7 9 3" xfId="1529" xr:uid="{00000000-0005-0000-0000-0000D2070000}"/>
    <cellStyle name="Normal 7 9 3 2" xfId="3522" xr:uid="{00000000-0005-0000-0000-000066090000}"/>
    <cellStyle name="Normal 7 9 3 2 2" xfId="6574" xr:uid="{9F0A2FA7-3928-4EB9-A863-E47676CD7690}"/>
    <cellStyle name="Normal 7 9 3 2 2 2" xfId="25686" xr:uid="{7C940A72-1C14-4D0A-B528-F3F82AED5172}"/>
    <cellStyle name="Normal 7 9 3 2 2 3" xfId="26415" xr:uid="{0CC7C559-802F-4B94-AA77-4C0A16656359}"/>
    <cellStyle name="Normal 7 9 3 2 2 4" xfId="16147" xr:uid="{49D0CC1E-D9B2-48D9-8085-08641E1A7354}"/>
    <cellStyle name="Normal 7 9 3 2 3" xfId="8600" xr:uid="{5D1E7105-FCF4-4747-80CD-AAF0B5E4D8EC}"/>
    <cellStyle name="Normal 7 9 3 2 3 2" xfId="28957" xr:uid="{32FBB707-5394-4C92-83F9-7C9EF9C45FD5}"/>
    <cellStyle name="Normal 7 9 3 2 3 3" xfId="18980" xr:uid="{E4638DAA-1718-4007-9964-207D65BA3D50}"/>
    <cellStyle name="Normal 7 9 3 2 4" xfId="11433" xr:uid="{8F06EF70-C52F-4EE6-A142-976E630723EC}"/>
    <cellStyle name="Normal 7 9 3 2 4 2" xfId="21813" xr:uid="{5E25D8AD-D880-4A1C-A626-6B9B0DB887FF}"/>
    <cellStyle name="Normal 7 9 3 2 5" xfId="24037" xr:uid="{B900FF44-0CD6-47EE-BE3E-92F621776826}"/>
    <cellStyle name="Normal 7 9 3 2 6" xfId="14120" xr:uid="{92C9E29A-A929-4803-9480-90B080FCCAA0}"/>
    <cellStyle name="Normal 7 9 3 3" xfId="2854" xr:uid="{00000000-0005-0000-0000-000067090000}"/>
    <cellStyle name="Normal 7 9 3 3 2" xfId="6067" xr:uid="{552C9DB8-F2FE-4DB7-87DD-2637543458B4}"/>
    <cellStyle name="Normal 7 9 3 3 2 2" xfId="27099" xr:uid="{C305AF17-1FC2-42EB-9385-6EB7FB692611}"/>
    <cellStyle name="Normal 7 9 3 3 2 3" xfId="15523" xr:uid="{00B05003-6DAD-46AB-8D7A-3081755121F7}"/>
    <cellStyle name="Normal 7 9 3 3 3" xfId="7976" xr:uid="{96CEEA5A-E54D-4FE3-8D32-B1F5FE07FF7E}"/>
    <cellStyle name="Normal 7 9 3 3 3 2" xfId="18356" xr:uid="{C2185AB7-E1D9-4136-A3D8-3FE27D6DAC9A}"/>
    <cellStyle name="Normal 7 9 3 3 4" xfId="10809" xr:uid="{56A3599A-7953-459B-A1A3-4A71B18D1E50}"/>
    <cellStyle name="Normal 7 9 3 3 4 2" xfId="21189" xr:uid="{04356900-E566-4A9B-AB64-9298087B8874}"/>
    <cellStyle name="Normal 7 9 3 3 5" xfId="22977" xr:uid="{80DE1E42-C673-47AD-B52E-CA9A21F5EB24}"/>
    <cellStyle name="Normal 7 9 3 3 6" xfId="13340" xr:uid="{2EBF2D73-5A9B-4896-A377-105375220801}"/>
    <cellStyle name="Normal 7 9 3 4" xfId="4233" xr:uid="{009F3A9E-D472-4C57-A8C3-6EC8071C48E8}"/>
    <cellStyle name="Normal 7 9 3 4 2" xfId="9005" xr:uid="{89A1C875-00DB-4A28-BCFE-966AC653E27C}"/>
    <cellStyle name="Normal 7 9 3 4 2 2" xfId="29078" xr:uid="{3407352C-E7D0-44FC-BE36-DC3434CC1F7E}"/>
    <cellStyle name="Normal 7 9 3 4 2 3" xfId="19385" xr:uid="{6A467CD1-AD66-4DE1-A7EC-FE546128C4B6}"/>
    <cellStyle name="Normal 7 9 3 4 3" xfId="11838" xr:uid="{94A68735-F083-4BB4-A6F2-891A9D3076A4}"/>
    <cellStyle name="Normal 7 9 3 4 3 2" xfId="22218" xr:uid="{DF5D69F8-067E-4B5B-9C60-25DFF1B221CF}"/>
    <cellStyle name="Normal 7 9 3 4 4" xfId="25301" xr:uid="{A333E4D4-8266-4CAC-9652-DF09A9050DE2}"/>
    <cellStyle name="Normal 7 9 3 4 5" xfId="16552" xr:uid="{BA17A702-172F-4B25-A816-765D2D3BF28F}"/>
    <cellStyle name="Normal 7 9 3 5" xfId="5525" xr:uid="{E23AF0C2-CA43-438E-8DB3-48A5553C1FFF}"/>
    <cellStyle name="Normal 7 9 3 5 2" xfId="26741" xr:uid="{9A010853-80A8-43CE-9504-53BB5BD6511A}"/>
    <cellStyle name="Normal 7 9 3 5 3" xfId="14821" xr:uid="{EBC047F0-F2C2-4A19-B843-85B9C3176CDD}"/>
    <cellStyle name="Normal 7 9 3 6" xfId="7274" xr:uid="{270FBFB5-488C-4813-B979-BE8050EF08E5}"/>
    <cellStyle name="Normal 7 9 3 6 2" xfId="17654" xr:uid="{380EE030-134D-4F2D-B8F3-937D0548DDD5}"/>
    <cellStyle name="Normal 7 9 3 7" xfId="10107" xr:uid="{AACECB7E-D3E8-45EC-9BA8-3B9034382EBF}"/>
    <cellStyle name="Normal 7 9 3 7 2" xfId="20487" xr:uid="{FF0948E6-3860-47FA-8C35-5FB7EBF99BE8}"/>
    <cellStyle name="Normal 7 9 3 8" xfId="25236" xr:uid="{2B26FE36-D5EB-49E0-8D5B-041DA3CE7730}"/>
    <cellStyle name="Normal 7 9 3 9" xfId="12810" xr:uid="{1E100D0D-8A53-490A-AD82-5F618450BFD0}"/>
    <cellStyle name="Normal 7 9 4" xfId="1530" xr:uid="{00000000-0005-0000-0000-0000D3070000}"/>
    <cellStyle name="Normal 7 9 4 2" xfId="4618" xr:uid="{D8ADD1F9-5E09-4A26-B899-6466160604EE}"/>
    <cellStyle name="Normal 7 9 4 2 2" xfId="9390" xr:uid="{AC745180-8B0D-4883-BD43-41C6A6499E9B}"/>
    <cellStyle name="Normal 7 9 4 2 2 2" xfId="29356" xr:uid="{BDA279B8-AB6C-4947-86E1-AE57EF99F92E}"/>
    <cellStyle name="Normal 7 9 4 2 2 3" xfId="19770" xr:uid="{7EB3FA25-948C-443D-B0D2-DD14CCA3A367}"/>
    <cellStyle name="Normal 7 9 4 2 3" xfId="12223" xr:uid="{538A9DFF-DB48-4A6F-A5FB-46A052E34D48}"/>
    <cellStyle name="Normal 7 9 4 2 3 2" xfId="22603" xr:uid="{47F9D50A-E47B-4A77-9DE0-3A0EF4481ACF}"/>
    <cellStyle name="Normal 7 9 4 2 4" xfId="23199" xr:uid="{93A2BE3E-37AB-4CCA-9D02-CC359A5B0EFC}"/>
    <cellStyle name="Normal 7 9 4 2 5" xfId="16937" xr:uid="{F6F170E3-636C-4A4C-B98C-D8444EF2B468}"/>
    <cellStyle name="Normal 7 9 4 3" xfId="5526" xr:uid="{A396F996-239A-445A-A6F4-F14DAC58772C}"/>
    <cellStyle name="Normal 7 9 4 3 2" xfId="26859" xr:uid="{5FCF35A9-5BF2-4855-B4E3-941F78CE0889}"/>
    <cellStyle name="Normal 7 9 4 3 3" xfId="14822" xr:uid="{E3A07064-7A3C-4C6B-9FE2-6C6913CA03C8}"/>
    <cellStyle name="Normal 7 9 4 4" xfId="7275" xr:uid="{99717AD7-F2BA-465A-A409-687E2EDF3698}"/>
    <cellStyle name="Normal 7 9 4 4 2" xfId="17655" xr:uid="{89BFB8D1-6EF1-45D4-AEBC-6E948CAC5C3F}"/>
    <cellStyle name="Normal 7 9 4 5" xfId="10108" xr:uid="{9C473F4B-F41A-4FED-8117-317196EB172E}"/>
    <cellStyle name="Normal 7 9 4 5 2" xfId="20488" xr:uid="{548150CA-1959-42AD-A8A0-4CD85AEC1CF9}"/>
    <cellStyle name="Normal 7 9 4 6" xfId="23317" xr:uid="{90438584-0BBD-4922-A6AD-5FA93D3E3B84}"/>
    <cellStyle name="Normal 7 9 4 7" xfId="14121" xr:uid="{8BCF2BE3-836B-4051-A553-2CD533FD4E0B}"/>
    <cellStyle name="Normal 7 9 5" xfId="3006" xr:uid="{00000000-0005-0000-0000-000069090000}"/>
    <cellStyle name="Normal 7 9 5 2" xfId="6155" xr:uid="{B6FA53FF-BD14-4883-9FCA-C451B43DC22F}"/>
    <cellStyle name="Normal 7 9 5 2 2" xfId="23781" xr:uid="{AB3A175D-8D8C-4590-9045-6040641ADC6E}"/>
    <cellStyle name="Normal 7 9 5 2 3" xfId="26293" xr:uid="{86D19EBE-A986-4E9E-846A-05B5E7E4364F}"/>
    <cellStyle name="Normal 7 9 5 2 4" xfId="15633" xr:uid="{C77432AA-AAAE-413F-A7F0-44CCC9BE276F}"/>
    <cellStyle name="Normal 7 9 5 3" xfId="8086" xr:uid="{E12B3A7A-1B5F-471C-BAD1-6D27964F06D5}"/>
    <cellStyle name="Normal 7 9 5 3 2" xfId="28774" xr:uid="{4F86F4A4-BA89-4E1F-88FD-EB8406010FEF}"/>
    <cellStyle name="Normal 7 9 5 3 3" xfId="18466" xr:uid="{BAD2C3DC-50E5-46F3-9397-9944D636B453}"/>
    <cellStyle name="Normal 7 9 5 4" xfId="10919" xr:uid="{03CEEDD0-8ED3-4A45-AB13-ECADDFE2B3DF}"/>
    <cellStyle name="Normal 7 9 5 4 2" xfId="21299" xr:uid="{72734BA9-5ED0-4982-AA4B-8F25F03ECF4B}"/>
    <cellStyle name="Normal 7 9 5 5" xfId="25230" xr:uid="{90B76BFE-3D6B-4351-9FA1-CED203962F0C}"/>
    <cellStyle name="Normal 7 9 5 6" xfId="13508" xr:uid="{DED0737A-E3B6-4662-88E6-FA3B4431B0EB}"/>
    <cellStyle name="Normal 7 9 6" xfId="2447" xr:uid="{00000000-0005-0000-0000-00006A090000}"/>
    <cellStyle name="Normal 7 9 6 2" xfId="5741" xr:uid="{A21802D7-3AEA-4613-B0DA-95F88FA7F82F}"/>
    <cellStyle name="Normal 7 9 6 2 2" xfId="27498" xr:uid="{5D6EAF00-91E5-4FB9-8357-3EC29A50CE84}"/>
    <cellStyle name="Normal 7 9 6 2 3" xfId="15119" xr:uid="{99DD2ACB-D84D-48D7-812C-0B64F51EBC04}"/>
    <cellStyle name="Normal 7 9 6 3" xfId="7572" xr:uid="{3B84B987-E9BD-47E8-8E0B-76567E116218}"/>
    <cellStyle name="Normal 7 9 6 3 2" xfId="17952" xr:uid="{6450F13B-32CA-46A3-876C-9C17F54CA193}"/>
    <cellStyle name="Normal 7 9 6 4" xfId="10405" xr:uid="{111254B1-4478-47D7-BFD6-1CC71E53BAB8}"/>
    <cellStyle name="Normal 7 9 6 4 2" xfId="20785" xr:uid="{BE947B0F-D3ED-4B4B-A0F9-7A3F338B9393}"/>
    <cellStyle name="Normal 7 9 6 5" xfId="25508" xr:uid="{EC12210C-C328-4352-AEFD-0D3884467429}"/>
    <cellStyle name="Normal 7 9 6 6" xfId="12835" xr:uid="{141FE04E-C5AC-4063-B82F-950C701F3659}"/>
    <cellStyle name="Normal 7 9 7" xfId="2201" xr:uid="{00000000-0005-0000-0000-00005E090000}"/>
    <cellStyle name="Normal 7 9 7 2" xfId="7328" xr:uid="{8B458AC3-BF4E-4537-BF0E-72146AA9668A}"/>
    <cellStyle name="Normal 7 9 7 2 2" xfId="17708" xr:uid="{43837D5F-C8CE-4C8C-86D5-A7E1C7E81EFA}"/>
    <cellStyle name="Normal 7 9 7 3" xfId="10161" xr:uid="{E2615F79-4C90-46EC-895F-F2469CD45BB7}"/>
    <cellStyle name="Normal 7 9 7 3 2" xfId="20541" xr:uid="{0B6BD076-43E3-4F2B-BF44-4B8152ACA325}"/>
    <cellStyle name="Normal 7 9 7 4" xfId="25161" xr:uid="{5C574672-E70C-4BCA-AD6E-EB39F0C3BE09}"/>
    <cellStyle name="Normal 7 9 7 5" xfId="14875" xr:uid="{E7A8736D-B587-49E7-8DDE-5C8B07073C9C}"/>
    <cellStyle name="Normal 7 9 8" xfId="4091" xr:uid="{48F81BFA-E56C-457E-B821-421005CE6B7E}"/>
    <cellStyle name="Normal 7 9 8 2" xfId="8868" xr:uid="{59624F85-188A-4DC5-A973-CF535F1C3006}"/>
    <cellStyle name="Normal 7 9 8 2 2" xfId="19248" xr:uid="{CDB4CDA9-5A88-4F7A-8E89-E6070286E791}"/>
    <cellStyle name="Normal 7 9 8 3" xfId="11701" xr:uid="{40C1D1E6-17D1-4C02-B55F-22DC85EC4E61}"/>
    <cellStyle name="Normal 7 9 8 3 2" xfId="22081" xr:uid="{3EE5F332-23BB-4E00-9F4E-A0451E045FBC}"/>
    <cellStyle name="Normal 7 9 8 4" xfId="16415" xr:uid="{EF23CB9C-EB5D-4D45-A085-DAB83BF58FDF}"/>
    <cellStyle name="Normal 7 9 9" xfId="5522" xr:uid="{F22B49DA-465D-43F1-B44D-B8C43A47CDDB}"/>
    <cellStyle name="Normal 7 9 9 2" xfId="14818" xr:uid="{91B81AB7-D6D7-4DD6-8F25-8A293600F6FB}"/>
    <cellStyle name="Normal 8" xfId="1531" xr:uid="{00000000-0005-0000-0000-0000D4070000}"/>
    <cellStyle name="Normal 8 2" xfId="29581" xr:uid="{642610B3-64E9-42AF-815C-4FE869EEE9E0}"/>
    <cellStyle name="Normal 8 3" xfId="29580"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7" xr:uid="{4AB69308-8C32-4387-B887-18F04195A9A2}"/>
    <cellStyle name="Normal 9 3 10 2" xfId="14823" xr:uid="{A568E98C-0400-4732-81B2-5DA889B4ECC9}"/>
    <cellStyle name="Normal 9 3 11" xfId="7276" xr:uid="{9C31A94E-E47B-4C4E-AA50-31C830FC9793}"/>
    <cellStyle name="Normal 9 3 11 2" xfId="17656" xr:uid="{67475792-A064-4C8D-8F2B-D3C95F0869EB}"/>
    <cellStyle name="Normal 9 3 12" xfId="10109" xr:uid="{DF1350DD-95C6-4B0B-A47F-46C905C02413}"/>
    <cellStyle name="Normal 9 3 12 2" xfId="20489" xr:uid="{9E81BCD6-4B82-4560-9838-C4DA59AE953D}"/>
    <cellStyle name="Normal 9 3 13" xfId="23745" xr:uid="{EFC3CC01-DF8D-4E46-A1DC-29C2FC1E6D88}"/>
    <cellStyle name="Normal 9 3 14" xfId="12452" xr:uid="{7C092815-7879-4DBB-9138-F2CA8A4D8BC0}"/>
    <cellStyle name="Normal 9 3 2" xfId="1535" xr:uid="{00000000-0005-0000-0000-0000D8070000}"/>
    <cellStyle name="Normal 9 3 2 10" xfId="10110" xr:uid="{1BC54D58-FAE8-4CA5-A215-072C3D163546}"/>
    <cellStyle name="Normal 9 3 2 10 2" xfId="20490" xr:uid="{500DC43B-85D7-41C4-B7B1-5C329AD74604}"/>
    <cellStyle name="Normal 9 3 2 11" xfId="24687" xr:uid="{5DEB5EAF-D9A4-4538-8400-0E86CE3B6390}"/>
    <cellStyle name="Normal 9 3 2 12" xfId="12653" xr:uid="{AF7FA52A-556F-406A-9630-C99BE17F1F57}"/>
    <cellStyle name="Normal 9 3 2 2" xfId="1536" xr:uid="{00000000-0005-0000-0000-0000D9070000}"/>
    <cellStyle name="Normal 9 3 2 2 2" xfId="3524" xr:uid="{00000000-0005-0000-0000-000071090000}"/>
    <cellStyle name="Normal 9 3 2 2 2 2" xfId="6576" xr:uid="{61E38F25-4671-45E7-BD26-CC1FC625D228}"/>
    <cellStyle name="Normal 9 3 2 2 2 2 2" xfId="26591" xr:uid="{F0803882-E7BA-4ACA-BBDF-86736E543627}"/>
    <cellStyle name="Normal 9 3 2 2 2 2 3" xfId="26569" xr:uid="{0351A92C-BD2E-4958-9C3A-F12228850566}"/>
    <cellStyle name="Normal 9 3 2 2 2 2 4" xfId="16149" xr:uid="{9C18D614-3BE3-4ED2-B560-BC5AE95B75E3}"/>
    <cellStyle name="Normal 9 3 2 2 2 3" xfId="8602" xr:uid="{BE65C509-C0C6-4A1F-A374-1EE3062AE055}"/>
    <cellStyle name="Normal 9 3 2 2 2 3 2" xfId="28958" xr:uid="{F5C6AB54-623F-423B-8FEB-05CC38DA7056}"/>
    <cellStyle name="Normal 9 3 2 2 2 3 3" xfId="18982" xr:uid="{58225118-F29B-45F9-AD0C-8AC1797B9542}"/>
    <cellStyle name="Normal 9 3 2 2 2 4" xfId="11435" xr:uid="{0754E3CA-D1D0-46A2-922E-A5798C8C4CDC}"/>
    <cellStyle name="Normal 9 3 2 2 2 4 2" xfId="21815" xr:uid="{8A7075DA-2E26-4DA4-AD72-161C96E19338}"/>
    <cellStyle name="Normal 9 3 2 2 2 5" xfId="22767" xr:uid="{473C9031-F318-43FC-8658-85A28AA83484}"/>
    <cellStyle name="Normal 9 3 2 2 2 6" xfId="14123" xr:uid="{36C99B2C-4255-4078-A427-390C0CBB97A7}"/>
    <cellStyle name="Normal 9 3 2 2 3" xfId="4387" xr:uid="{E27B2987-F417-471D-AC9A-5B85DC1F6FAF}"/>
    <cellStyle name="Normal 9 3 2 2 3 2" xfId="9159" xr:uid="{C9B63629-3B96-4B96-B02A-E368C9D52F0A}"/>
    <cellStyle name="Normal 9 3 2 2 3 2 2" xfId="29202" xr:uid="{C689CD34-05DE-485A-9208-CBE8032D66E4}"/>
    <cellStyle name="Normal 9 3 2 2 3 2 3" xfId="19539" xr:uid="{69A4B702-2460-4A63-A202-6E5DC53D42CC}"/>
    <cellStyle name="Normal 9 3 2 2 3 3" xfId="11992" xr:uid="{A64A7DEC-A52B-478E-A0CF-B335B93A1206}"/>
    <cellStyle name="Normal 9 3 2 2 3 3 2" xfId="22372" xr:uid="{BE7DD643-6BFB-4834-8244-F58057CE6FFB}"/>
    <cellStyle name="Normal 9 3 2 2 3 4" xfId="25576" xr:uid="{885E0AA7-5309-4C8F-8AFC-41E170CCFB76}"/>
    <cellStyle name="Normal 9 3 2 2 3 5" xfId="16706" xr:uid="{B11F47EB-650E-41F7-8C7F-DC0E51B318B7}"/>
    <cellStyle name="Normal 9 3 2 2 4" xfId="5529" xr:uid="{CEE07FD4-DFF8-429E-A5B3-76FBAA538174}"/>
    <cellStyle name="Normal 9 3 2 2 4 2" xfId="25910" xr:uid="{A8A7DD7F-D3B1-452D-9F03-130165BDB4E3}"/>
    <cellStyle name="Normal 9 3 2 2 4 3" xfId="14825" xr:uid="{96E8603D-D717-4175-B56A-2F95F56301C6}"/>
    <cellStyle name="Normal 9 3 2 2 5" xfId="7278" xr:uid="{6B92E09E-A16F-4BB5-B821-2619DD7E833B}"/>
    <cellStyle name="Normal 9 3 2 2 5 2" xfId="17658" xr:uid="{40A4B931-8544-4AA6-B9D8-6EC501CF4EFF}"/>
    <cellStyle name="Normal 9 3 2 2 6" xfId="10111" xr:uid="{EF10A58C-DD50-4A43-9814-8E6A895118D0}"/>
    <cellStyle name="Normal 9 3 2 2 6 2" xfId="20491" xr:uid="{4B3C97CB-024F-4C41-913F-4A34ED604898}"/>
    <cellStyle name="Normal 9 3 2 2 7" xfId="23430" xr:uid="{FEBA0127-C05C-429D-AF95-30B2175C1BAB}"/>
    <cellStyle name="Normal 9 3 2 2 8" xfId="13343" xr:uid="{35E799C1-7A84-46DF-95C6-B6E06589CD95}"/>
    <cellStyle name="Normal 9 3 2 3" xfId="3525" xr:uid="{00000000-0005-0000-0000-000072090000}"/>
    <cellStyle name="Normal 9 3 2 3 2" xfId="4619" xr:uid="{6FF08757-DE2A-4275-8283-E148E5712689}"/>
    <cellStyle name="Normal 9 3 2 3 2 2" xfId="9391" xr:uid="{6E7266DC-E246-460E-B844-E5ADFCFCE88E}"/>
    <cellStyle name="Normal 9 3 2 3 2 2 2" xfId="29357" xr:uid="{5546639A-11D4-45FA-8D46-304C4BA7C982}"/>
    <cellStyle name="Normal 9 3 2 3 2 2 3" xfId="19771" xr:uid="{83DCD948-8322-471E-96D6-2BE36C0E0B8B}"/>
    <cellStyle name="Normal 9 3 2 3 2 3" xfId="12224" xr:uid="{77152B59-0C8D-4D29-819F-1C430B6F5E84}"/>
    <cellStyle name="Normal 9 3 2 3 2 3 2" xfId="22604" xr:uid="{859336DA-A2E4-4CC5-94C0-330CB1E77B4A}"/>
    <cellStyle name="Normal 9 3 2 3 2 4" xfId="25152" xr:uid="{95F16352-F41C-487A-A8FE-E650FFA413CA}"/>
    <cellStyle name="Normal 9 3 2 3 2 5" xfId="16938" xr:uid="{FD0F13F0-0D44-4D21-AD6D-D0F8848807FB}"/>
    <cellStyle name="Normal 9 3 2 3 3" xfId="6577" xr:uid="{6FB8331A-94A3-4B8A-A948-FAF3E56A6F2D}"/>
    <cellStyle name="Normal 9 3 2 3 3 2" xfId="27114" xr:uid="{59108EC7-E465-4179-9BF7-F9579AE7F628}"/>
    <cellStyle name="Normal 9 3 2 3 3 3" xfId="16150" xr:uid="{B93DD648-8961-4474-98DC-0C4F16FFF4F4}"/>
    <cellStyle name="Normal 9 3 2 3 4" xfId="8603" xr:uid="{AFAEEE0F-E538-4F57-B2EA-299EB1BD6D4B}"/>
    <cellStyle name="Normal 9 3 2 3 4 2" xfId="18983" xr:uid="{033BDA48-367F-4178-97F8-450D1D9264C1}"/>
    <cellStyle name="Normal 9 3 2 3 5" xfId="11436" xr:uid="{5DE2EA4C-89F2-457B-B198-E2D1412814EB}"/>
    <cellStyle name="Normal 9 3 2 3 5 2" xfId="21816" xr:uid="{F4386B4F-BCED-4175-8B61-A3CB71AA11DC}"/>
    <cellStyle name="Normal 9 3 2 3 6" xfId="25318" xr:uid="{3B006FC9-8001-4A77-A9E7-4CB5D00079BA}"/>
    <cellStyle name="Normal 9 3 2 3 7" xfId="14124" xr:uid="{903689EE-9658-42CF-8D49-606DEBCAB0F4}"/>
    <cellStyle name="Normal 9 3 2 4" xfId="3523" xr:uid="{00000000-0005-0000-0000-000073090000}"/>
    <cellStyle name="Normal 9 3 2 4 2" xfId="6575" xr:uid="{5283ABC6-868A-4872-8CDA-0E032B3FEECC}"/>
    <cellStyle name="Normal 9 3 2 4 2 2" xfId="27313" xr:uid="{E759B78A-09C9-4956-A608-A54D9F15E544}"/>
    <cellStyle name="Normal 9 3 2 4 2 3" xfId="16148" xr:uid="{BAD269DF-945F-48A2-BC0C-885B2C589E9B}"/>
    <cellStyle name="Normal 9 3 2 4 3" xfId="8601" xr:uid="{A128BC4B-7B2D-4134-BAC5-8B8F05D5B6C9}"/>
    <cellStyle name="Normal 9 3 2 4 3 2" xfId="18981" xr:uid="{1B2054EF-017C-4DB4-8B36-266285B1A17F}"/>
    <cellStyle name="Normal 9 3 2 4 4" xfId="11434" xr:uid="{1392F5DF-4C3A-43B1-867F-D9F3C38BC9C7}"/>
    <cellStyle name="Normal 9 3 2 4 4 2" xfId="21814" xr:uid="{46AB251A-BBC9-4859-9035-7B6C9672AB9D}"/>
    <cellStyle name="Normal 9 3 2 4 5" xfId="24521" xr:uid="{3293725D-68A0-49DF-AB13-9B5C3649138B}"/>
    <cellStyle name="Normal 9 3 2 4 6" xfId="14122" xr:uid="{3C7EE531-5917-4876-A99E-9E763E08FA1E}"/>
    <cellStyle name="Normal 9 3 2 5" xfId="2526" xr:uid="{00000000-0005-0000-0000-000074090000}"/>
    <cellStyle name="Normal 9 3 2 5 2" xfId="5803" xr:uid="{BA1FC189-CC32-4908-A6F3-449251551132}"/>
    <cellStyle name="Normal 9 3 2 5 2 2" xfId="26280" xr:uid="{746CC66A-430C-40AA-B33E-C96387308F6A}"/>
    <cellStyle name="Normal 9 3 2 5 2 3" xfId="15198" xr:uid="{4FBAA3F0-9E8D-4249-BAF6-0A3B738BE1A0}"/>
    <cellStyle name="Normal 9 3 2 5 3" xfId="7651" xr:uid="{723FC09F-28D5-4033-B6C5-1ED5C325B9E9}"/>
    <cellStyle name="Normal 9 3 2 5 3 2" xfId="18031" xr:uid="{6EC2B81E-B5EB-49D3-B1B1-55455B5CEDED}"/>
    <cellStyle name="Normal 9 3 2 5 4" xfId="10484" xr:uid="{8F39D43A-086C-4288-82CB-BD83698E7AE9}"/>
    <cellStyle name="Normal 9 3 2 5 4 2" xfId="20864" xr:uid="{C0432212-6FE0-47AA-B2CE-E034E93B3709}"/>
    <cellStyle name="Normal 9 3 2 5 5" xfId="24003" xr:uid="{E0BC0D57-DAEB-4749-9ABE-7C74061882A6}"/>
    <cellStyle name="Normal 9 3 2 5 6" xfId="12914" xr:uid="{64F7EB20-D3DD-4F99-A29B-F99DA7E032F6}"/>
    <cellStyle name="Normal 9 3 2 6" xfId="2419" xr:uid="{00000000-0005-0000-0000-00006F090000}"/>
    <cellStyle name="Normal 9 3 2 6 2" xfId="7546" xr:uid="{18E3346C-DEEB-42CA-B8E8-FCF6F9B5D706}"/>
    <cellStyle name="Normal 9 3 2 6 2 2" xfId="17926" xr:uid="{7B14F1E8-5CB3-4D04-88DC-62867B25823F}"/>
    <cellStyle name="Normal 9 3 2 6 3" xfId="10379" xr:uid="{984BA9BD-FA5A-4052-8DEC-195A1F1B88F9}"/>
    <cellStyle name="Normal 9 3 2 6 3 2" xfId="20759" xr:uid="{11D5DB19-4C6B-4B78-8B41-7C409A0D3D62}"/>
    <cellStyle name="Normal 9 3 2 6 4" xfId="24071" xr:uid="{7366DBB6-5278-4923-BE64-761B236DD20F}"/>
    <cellStyle name="Normal 9 3 2 6 5" xfId="15093" xr:uid="{E7F115EA-2FDE-49DD-BF05-7ADE10036302}"/>
    <cellStyle name="Normal 9 3 2 7" xfId="4112" xr:uid="{9374BC6B-CD1E-475B-9BAB-2BFD3E7E9320}"/>
    <cellStyle name="Normal 9 3 2 7 2" xfId="8884" xr:uid="{A61FC122-8D78-4D4A-A33E-86158FD08CBC}"/>
    <cellStyle name="Normal 9 3 2 7 2 2" xfId="19264" xr:uid="{1095D0D4-4003-49DA-BD17-D1D71DD9D6E1}"/>
    <cellStyle name="Normal 9 3 2 7 3" xfId="11717" xr:uid="{B616AC3F-9AD3-40AF-B637-9B5A4397BAC2}"/>
    <cellStyle name="Normal 9 3 2 7 3 2" xfId="22097" xr:uid="{5405AB12-6C71-49A2-B6DB-AC19F94DA733}"/>
    <cellStyle name="Normal 9 3 2 7 4" xfId="16431" xr:uid="{AFD7D77D-6E71-4609-A560-60461BEFFA16}"/>
    <cellStyle name="Normal 9 3 2 8" xfId="5528" xr:uid="{0786BECE-6A31-42EE-9331-D7C14B15827F}"/>
    <cellStyle name="Normal 9 3 2 8 2" xfId="14824" xr:uid="{E8AC801E-8E0D-4CA7-87D8-B60EB549F231}"/>
    <cellStyle name="Normal 9 3 2 9" xfId="7277" xr:uid="{1517974F-697C-4760-A4F0-3C47F1C94A8B}"/>
    <cellStyle name="Normal 9 3 2 9 2" xfId="17657" xr:uid="{DE31666C-6B51-4798-B538-A1ABF840A24C}"/>
    <cellStyle name="Normal 9 3 3" xfId="1537" xr:uid="{00000000-0005-0000-0000-0000DA070000}"/>
    <cellStyle name="Normal 9 3 3 10" xfId="23615" xr:uid="{3BCD0679-C73A-4CA7-8DE7-B52FB445084D}"/>
    <cellStyle name="Normal 9 3 3 11" xfId="12811" xr:uid="{91C452CE-9E4D-4EF8-A993-3020E53F17F0}"/>
    <cellStyle name="Normal 9 3 3 2" xfId="2855" xr:uid="{00000000-0005-0000-0000-000076090000}"/>
    <cellStyle name="Normal 9 3 3 2 2" xfId="3527" xr:uid="{00000000-0005-0000-0000-000077090000}"/>
    <cellStyle name="Normal 9 3 3 2 2 2" xfId="6579" xr:uid="{6A7723EB-2EE4-437A-8B50-4F26B4D25813}"/>
    <cellStyle name="Normal 9 3 3 2 2 2 2" xfId="28288" xr:uid="{C4EC20E2-D990-42AC-B93B-D209FF6FEB0F}"/>
    <cellStyle name="Normal 9 3 3 2 2 2 3" xfId="16152" xr:uid="{401485D3-4685-42AC-835E-069DAD9B283F}"/>
    <cellStyle name="Normal 9 3 3 2 2 3" xfId="8605" xr:uid="{0C64DCB0-EE00-4330-BBAE-C4CE09C45F48}"/>
    <cellStyle name="Normal 9 3 3 2 2 3 2" xfId="18985" xr:uid="{A28F260C-89A8-4BBE-8768-F7AE6E940DD9}"/>
    <cellStyle name="Normal 9 3 3 2 2 4" xfId="11438" xr:uid="{97552286-2148-433B-9FBC-0665C2AECA65}"/>
    <cellStyle name="Normal 9 3 3 2 2 4 2" xfId="21818" xr:uid="{B2C393DF-8126-4368-8AF7-6BAB65457DA5}"/>
    <cellStyle name="Normal 9 3 3 2 2 5" xfId="24588" xr:uid="{5D40A031-63C9-4338-852D-AF4630FDA4FF}"/>
    <cellStyle name="Normal 9 3 3 2 2 6" xfId="14126" xr:uid="{07C518C0-D482-4303-96F0-A414A911B97B}"/>
    <cellStyle name="Normal 9 3 3 2 3" xfId="4388" xr:uid="{7079911C-0C35-4207-B5B1-461F08CE444F}"/>
    <cellStyle name="Normal 9 3 3 2 3 2" xfId="9160" xr:uid="{8C61F030-3F54-425F-A2A5-C40BE4F638EE}"/>
    <cellStyle name="Normal 9 3 3 2 3 2 2" xfId="29203" xr:uid="{DCFE6330-5348-45C4-B582-53E0DB2D0B19}"/>
    <cellStyle name="Normal 9 3 3 2 3 2 3" xfId="19540" xr:uid="{FE6B35BA-54CE-4622-8426-109FA0FA5207}"/>
    <cellStyle name="Normal 9 3 3 2 3 3" xfId="11993" xr:uid="{ED1873BC-6981-4881-89FB-BD30409C6329}"/>
    <cellStyle name="Normal 9 3 3 2 3 3 2" xfId="22373" xr:uid="{162DB640-D77F-4109-AF1E-262506AA9E85}"/>
    <cellStyle name="Normal 9 3 3 2 3 4" xfId="25060" xr:uid="{66680072-9919-429B-ACF2-AF257A99BC67}"/>
    <cellStyle name="Normal 9 3 3 2 3 5" xfId="16707" xr:uid="{C9C36FF6-9680-46A2-AA4D-72745ECFA321}"/>
    <cellStyle name="Normal 9 3 3 2 4" xfId="6068" xr:uid="{C7D4C911-8DBF-4141-A340-0094E99D177D}"/>
    <cellStyle name="Normal 9 3 3 2 4 2" xfId="27295" xr:uid="{072A35AE-ABC6-4E9A-9C1B-874A8ADCBB4C}"/>
    <cellStyle name="Normal 9 3 3 2 4 3" xfId="15524" xr:uid="{37A679C5-8311-4444-AD4B-839E1F2D428B}"/>
    <cellStyle name="Normal 9 3 3 2 5" xfId="7977" xr:uid="{E4E488D4-1900-442E-AFBB-C17D9C705538}"/>
    <cellStyle name="Normal 9 3 3 2 5 2" xfId="18357" xr:uid="{D806CCE6-CF6D-4315-A9BB-79F329C2469C}"/>
    <cellStyle name="Normal 9 3 3 2 6" xfId="10810" xr:uid="{631596A9-0A5E-4D26-BCE7-24E9DA7E79A5}"/>
    <cellStyle name="Normal 9 3 3 2 6 2" xfId="21190" xr:uid="{F54E663C-D6B0-4EF9-AA89-265B5A63BF3B}"/>
    <cellStyle name="Normal 9 3 3 2 7" xfId="23445" xr:uid="{E60959EF-B8BB-45A7-95F4-1FB49FFDAA73}"/>
    <cellStyle name="Normal 9 3 3 2 8" xfId="13344" xr:uid="{39DA5A5E-22FB-4B11-ACBA-4E41FDC0A999}"/>
    <cellStyle name="Normal 9 3 3 3" xfId="3528" xr:uid="{00000000-0005-0000-0000-000078090000}"/>
    <cellStyle name="Normal 9 3 3 3 2" xfId="4620" xr:uid="{A374713D-A901-4599-B10D-CC13D0931DCA}"/>
    <cellStyle name="Normal 9 3 3 3 2 2" xfId="9392" xr:uid="{E8D76548-7D73-46DB-A5A0-6DC7BA80E6E2}"/>
    <cellStyle name="Normal 9 3 3 3 2 2 2" xfId="29358" xr:uid="{F0A4D047-D002-44BB-82E4-05B84B3C58C8}"/>
    <cellStyle name="Normal 9 3 3 3 2 2 3" xfId="19772" xr:uid="{BC25623B-F10B-4611-B5CF-A3E12B2FBA57}"/>
    <cellStyle name="Normal 9 3 3 3 2 3" xfId="12225" xr:uid="{21171A98-E1A8-42D9-8F95-452F268B3DE5}"/>
    <cellStyle name="Normal 9 3 3 3 2 3 2" xfId="22605" xr:uid="{761E940A-93EF-4AEE-83CB-2887B5D13FC0}"/>
    <cellStyle name="Normal 9 3 3 3 2 4" xfId="25730" xr:uid="{B3DB446E-A3A6-46D2-93D1-79729B4EBD9F}"/>
    <cellStyle name="Normal 9 3 3 3 2 5" xfId="16939" xr:uid="{3BAA9BC5-FBD5-4756-B541-8C68EC70EE18}"/>
    <cellStyle name="Normal 9 3 3 3 3" xfId="6580" xr:uid="{3E7C5B49-26A9-48A0-B1EB-16F952ADCD21}"/>
    <cellStyle name="Normal 9 3 3 3 3 2" xfId="25829" xr:uid="{E0F86C41-413C-4405-922C-2D186646B34A}"/>
    <cellStyle name="Normal 9 3 3 3 3 3" xfId="16153" xr:uid="{2EDC2F1D-8FA1-4642-A8EE-6DAC4CCBF49E}"/>
    <cellStyle name="Normal 9 3 3 3 4" xfId="8606" xr:uid="{F937617A-9866-491A-B80D-DB7D52A01824}"/>
    <cellStyle name="Normal 9 3 3 3 4 2" xfId="18986" xr:uid="{B8F9D273-24C4-42BD-8DBA-C9018E0BEE6C}"/>
    <cellStyle name="Normal 9 3 3 3 5" xfId="11439" xr:uid="{9CA05CAF-3CD2-48F9-B804-794FAF97446E}"/>
    <cellStyle name="Normal 9 3 3 3 5 2" xfId="21819" xr:uid="{2E2C7C76-5401-45E5-A16C-D2728241448A}"/>
    <cellStyle name="Normal 9 3 3 3 6" xfId="23584" xr:uid="{BB0FC48A-7D4A-4E9B-8CE6-1551AE6EB1FC}"/>
    <cellStyle name="Normal 9 3 3 3 7" xfId="14127" xr:uid="{4B0D0024-DEEB-48B1-B208-10492BB7113C}"/>
    <cellStyle name="Normal 9 3 3 4" xfId="3526" xr:uid="{00000000-0005-0000-0000-000079090000}"/>
    <cellStyle name="Normal 9 3 3 4 2" xfId="6578" xr:uid="{B99FA865-11BE-4BF6-BBC8-756C3A205319}"/>
    <cellStyle name="Normal 9 3 3 4 2 2" xfId="28343" xr:uid="{255980EA-8183-4AB3-B002-61989B34E296}"/>
    <cellStyle name="Normal 9 3 3 4 2 3" xfId="16151" xr:uid="{825A0061-CBCC-474E-B12E-DA3C9AB8FBF2}"/>
    <cellStyle name="Normal 9 3 3 4 3" xfId="8604" xr:uid="{EDDD3162-4000-4AE7-973B-6E814B25B586}"/>
    <cellStyle name="Normal 9 3 3 4 3 2" xfId="18984" xr:uid="{C81C4BA2-C32B-4BDD-9579-A162C733A1ED}"/>
    <cellStyle name="Normal 9 3 3 4 4" xfId="11437" xr:uid="{59CDEEBF-B28F-4680-AA15-E4B8A46F1528}"/>
    <cellStyle name="Normal 9 3 3 4 4 2" xfId="21817" xr:uid="{5D778F1D-331E-4609-B2CB-01422938D893}"/>
    <cellStyle name="Normal 9 3 3 4 5" xfId="25560" xr:uid="{C4D7C70A-92D1-4DEE-85EB-A1D347E35E09}"/>
    <cellStyle name="Normal 9 3 3 4 6" xfId="14125" xr:uid="{D0A22D98-2F19-4B82-AAF8-8359C1431143}"/>
    <cellStyle name="Normal 9 3 3 5" xfId="2629" xr:uid="{00000000-0005-0000-0000-00007A090000}"/>
    <cellStyle name="Normal 9 3 3 5 2" xfId="5891" xr:uid="{88BF2432-3F36-40FA-B829-CF5311DE77F1}"/>
    <cellStyle name="Normal 9 3 3 5 2 2" xfId="26855" xr:uid="{65B3474F-6278-4006-986D-74975B630A93}"/>
    <cellStyle name="Normal 9 3 3 5 2 3" xfId="15301" xr:uid="{0A366597-C1E7-4064-87CC-260111B3960F}"/>
    <cellStyle name="Normal 9 3 3 5 3" xfId="7754" xr:uid="{22F62663-0F23-4A14-91C2-BFBBD697CB34}"/>
    <cellStyle name="Normal 9 3 3 5 3 2" xfId="18134" xr:uid="{455D1F9B-F69D-4F20-9E78-421711729582}"/>
    <cellStyle name="Normal 9 3 3 5 4" xfId="10587" xr:uid="{BFC508BD-8161-43A4-8CD8-B80A7CEA27E2}"/>
    <cellStyle name="Normal 9 3 3 5 4 2" xfId="20967" xr:uid="{11BD6D2A-ED19-4EB5-B3C4-F1E1A93EEDDE}"/>
    <cellStyle name="Normal 9 3 3 5 5" xfId="23963" xr:uid="{66C40D62-EBD9-453C-A9DF-FB0F8B1F16A3}"/>
    <cellStyle name="Normal 9 3 3 5 6" xfId="13017" xr:uid="{C00C63F8-2BB6-4530-9D62-B489A284E5D0}"/>
    <cellStyle name="Normal 9 3 3 6" xfId="4234" xr:uid="{6130F00F-D701-47E5-9461-A7C38D95DFA6}"/>
    <cellStyle name="Normal 9 3 3 6 2" xfId="9006" xr:uid="{326D6A19-844C-489C-A912-5995F1D3F882}"/>
    <cellStyle name="Normal 9 3 3 6 2 2" xfId="19386" xr:uid="{0FB3103F-2348-46D2-B545-2D7F78A74AF5}"/>
    <cellStyle name="Normal 9 3 3 6 3" xfId="11839" xr:uid="{D0C765B0-48B7-42CB-A26F-BABDE2B59E11}"/>
    <cellStyle name="Normal 9 3 3 6 3 2" xfId="22219" xr:uid="{A64476FE-4E13-49DE-8F6E-7D4162D156D4}"/>
    <cellStyle name="Normal 9 3 3 6 4" xfId="23585" xr:uid="{B7A254AC-A05C-4494-B184-D878765317A4}"/>
    <cellStyle name="Normal 9 3 3 6 5" xfId="16553" xr:uid="{038AEEBE-F885-47B6-A792-E217C67B6AEA}"/>
    <cellStyle name="Normal 9 3 3 7" xfId="5530" xr:uid="{5B1B14C9-728F-47BA-BD19-6F296FF658F2}"/>
    <cellStyle name="Normal 9 3 3 7 2" xfId="14826" xr:uid="{0A3CCF14-7F2C-41A5-AB8F-21D6E5C1D48B}"/>
    <cellStyle name="Normal 9 3 3 8" xfId="7279" xr:uid="{A1DF4FDA-E667-42CF-991A-0A657BDCEB46}"/>
    <cellStyle name="Normal 9 3 3 8 2" xfId="17659" xr:uid="{75F396C0-A791-40C5-A302-1571062B9FC2}"/>
    <cellStyle name="Normal 9 3 3 9" xfId="10112" xr:uid="{364D286D-7AB8-4007-B051-3D51C398A02C}"/>
    <cellStyle name="Normal 9 3 3 9 2" xfId="20492" xr:uid="{66761F25-9FCD-4048-B0B9-B2827AD20A95}"/>
    <cellStyle name="Normal 9 3 4" xfId="1538" xr:uid="{00000000-0005-0000-0000-0000DB070000}"/>
    <cellStyle name="Normal 9 3 4 2" xfId="3529" xr:uid="{00000000-0005-0000-0000-00007C090000}"/>
    <cellStyle name="Normal 9 3 4 2 2" xfId="6581" xr:uid="{6618A356-247C-4E38-9B22-E35761120F33}"/>
    <cellStyle name="Normal 9 3 4 2 2 2" xfId="27409" xr:uid="{78283C58-4337-4F5E-907A-0C476131C0BF}"/>
    <cellStyle name="Normal 9 3 4 2 2 3" xfId="16154" xr:uid="{2736BC23-EBD6-494B-BC06-DC7599348600}"/>
    <cellStyle name="Normal 9 3 4 2 3" xfId="8607" xr:uid="{70E87402-024E-4EC9-A648-4CFA0ED01C13}"/>
    <cellStyle name="Normal 9 3 4 2 3 2" xfId="18987" xr:uid="{507C455B-7F40-4F63-81C1-077921D7A82C}"/>
    <cellStyle name="Normal 9 3 4 2 4" xfId="11440" xr:uid="{63D1F73F-52EC-4844-8785-319593B8E85F}"/>
    <cellStyle name="Normal 9 3 4 2 4 2" xfId="21820" xr:uid="{46D59E82-2D72-480A-A5AD-36E85DD9249E}"/>
    <cellStyle name="Normal 9 3 4 2 5" xfId="25190" xr:uid="{C6729B1C-FC30-45DA-A21B-A0D61000CEB8}"/>
    <cellStyle name="Normal 9 3 4 2 6" xfId="14128" xr:uid="{C2699CD7-6B3E-4A9F-8538-CB1683DF136C}"/>
    <cellStyle name="Normal 9 3 4 3" xfId="4386" xr:uid="{E6133B2D-CC91-48B6-BB07-FC4ACA204A72}"/>
    <cellStyle name="Normal 9 3 4 3 2" xfId="9158" xr:uid="{DE2B3788-700E-4C20-94EF-E7D0047DE05E}"/>
    <cellStyle name="Normal 9 3 4 3 2 2" xfId="29201" xr:uid="{2EA7EC9F-15F6-4560-AE9E-92AC68F3E8C4}"/>
    <cellStyle name="Normal 9 3 4 3 2 3" xfId="19538" xr:uid="{6EF1E229-03CC-40CE-BC98-C572DE27BE5E}"/>
    <cellStyle name="Normal 9 3 4 3 3" xfId="11991" xr:uid="{6D9DF767-2519-46C5-A8B7-009C6DDC4BEE}"/>
    <cellStyle name="Normal 9 3 4 3 3 2" xfId="22371" xr:uid="{A793C49A-AB2D-4151-9A2F-5E8F4F2622A3}"/>
    <cellStyle name="Normal 9 3 4 3 4" xfId="24329" xr:uid="{05EE09B5-D67A-468D-BD24-8274E3F53B07}"/>
    <cellStyle name="Normal 9 3 4 3 5" xfId="16705" xr:uid="{C7A8FF0B-26B8-49E9-906D-A257E258E1AE}"/>
    <cellStyle name="Normal 9 3 4 4" xfId="5531" xr:uid="{0541E45C-8FA8-4DDC-AE4A-41D7FFE6877C}"/>
    <cellStyle name="Normal 9 3 4 4 2" xfId="27430" xr:uid="{84F37593-CBFE-4E8E-B4F1-411DCAD0099F}"/>
    <cellStyle name="Normal 9 3 4 4 3" xfId="14827" xr:uid="{987CC3D6-F372-40DF-A5F3-F1E86B3E8B00}"/>
    <cellStyle name="Normal 9 3 4 5" xfId="7280" xr:uid="{32543468-66E4-471F-AE4B-E7E193DBEB6F}"/>
    <cellStyle name="Normal 9 3 4 5 2" xfId="17660" xr:uid="{A022FE02-CBFE-458D-9750-6AC33CDBDB46}"/>
    <cellStyle name="Normal 9 3 4 6" xfId="10113" xr:uid="{AF1CF284-68BC-4F89-BE24-6E00240B38C1}"/>
    <cellStyle name="Normal 9 3 4 6 2" xfId="20493" xr:uid="{A0814FDF-3321-4CD0-9762-8390657455AC}"/>
    <cellStyle name="Normal 9 3 4 7" xfId="25419" xr:uid="{53DD34F4-6E1E-4BAD-A36D-8B7DB8B0E752}"/>
    <cellStyle name="Normal 9 3 4 8" xfId="13342" xr:uid="{54E7A648-BD0A-4B30-993A-CDA43B2594E3}"/>
    <cellStyle name="Normal 9 3 5" xfId="3530" xr:uid="{00000000-0005-0000-0000-00007D090000}"/>
    <cellStyle name="Normal 9 3 5 2" xfId="4621" xr:uid="{77812157-224D-45F5-93B2-E96BD36A1BA0}"/>
    <cellStyle name="Normal 9 3 5 2 2" xfId="9393" xr:uid="{10B53018-6FBC-432D-8766-9B422C21813C}"/>
    <cellStyle name="Normal 9 3 5 2 2 2" xfId="29359" xr:uid="{F055EF98-3209-46D1-AE84-48E8181D908B}"/>
    <cellStyle name="Normal 9 3 5 2 2 3" xfId="19773" xr:uid="{8A20CDC1-FB1F-4637-BACB-B97C86074575}"/>
    <cellStyle name="Normal 9 3 5 2 3" xfId="12226" xr:uid="{C2ED2A5B-91C3-4DAF-9974-55BB288E53A6}"/>
    <cellStyle name="Normal 9 3 5 2 3 2" xfId="22606" xr:uid="{4C031065-FB13-4C84-AD3A-1B27143EB162}"/>
    <cellStyle name="Normal 9 3 5 2 4" xfId="24338" xr:uid="{12F339D8-5AD8-487E-B250-98D8D91C16C9}"/>
    <cellStyle name="Normal 9 3 5 2 5" xfId="16940" xr:uid="{3A761E34-DAF9-4CED-83FC-4540602E74DE}"/>
    <cellStyle name="Normal 9 3 5 3" xfId="6582" xr:uid="{DECD6082-9101-4607-A2E7-14D2E794CBA9}"/>
    <cellStyle name="Normal 9 3 5 3 2" xfId="26281" xr:uid="{2993EB5D-11BC-49F0-8510-C414E8F6ECE9}"/>
    <cellStyle name="Normal 9 3 5 3 3" xfId="16155" xr:uid="{C2337744-4461-4ED3-B6AA-FC0C1A4E1915}"/>
    <cellStyle name="Normal 9 3 5 4" xfId="8608" xr:uid="{62BBD5CF-7534-4D9A-9840-8F76C126DB91}"/>
    <cellStyle name="Normal 9 3 5 4 2" xfId="18988" xr:uid="{02DB4911-7863-4885-9B08-853F465CA199}"/>
    <cellStyle name="Normal 9 3 5 5" xfId="11441" xr:uid="{428BA9B7-F100-4B4E-B08E-96470F79D5BA}"/>
    <cellStyle name="Normal 9 3 5 5 2" xfId="21821" xr:uid="{57264222-481F-4F5C-AB3D-0E06FAD98777}"/>
    <cellStyle name="Normal 9 3 5 6" xfId="24372" xr:uid="{6D4ADB58-0721-42B1-99CD-86F58DAD93B1}"/>
    <cellStyle name="Normal 9 3 5 7" xfId="14129" xr:uid="{C8F30E62-F610-4007-A2DA-B3480F141DB2}"/>
    <cellStyle name="Normal 9 3 6" xfId="3007" xr:uid="{00000000-0005-0000-0000-00007E090000}"/>
    <cellStyle name="Normal 9 3 6 2" xfId="6156" xr:uid="{9C45F147-66EA-4E13-94CB-38655C13975F}"/>
    <cellStyle name="Normal 9 3 6 2 2" xfId="28125" xr:uid="{23CFD813-EE69-42B4-886F-DFABA93A796B}"/>
    <cellStyle name="Normal 9 3 6 2 3" xfId="15634" xr:uid="{FF4C76BB-6578-4299-BB68-6B46DD022FD6}"/>
    <cellStyle name="Normal 9 3 6 3" xfId="8087" xr:uid="{E4AAC665-37B2-497C-80B5-C23BC286C7CD}"/>
    <cellStyle name="Normal 9 3 6 3 2" xfId="18467" xr:uid="{94C97AE5-BB0B-4EC7-A03E-4D8D2DF6FC05}"/>
    <cellStyle name="Normal 9 3 6 4" xfId="10920" xr:uid="{1037EB35-D0C9-42D9-B72A-2F803B1A017A}"/>
    <cellStyle name="Normal 9 3 6 4 2" xfId="21300" xr:uid="{3CFE98F6-067C-4A66-91A1-728AA89A1B71}"/>
    <cellStyle name="Normal 9 3 6 5" xfId="23698" xr:uid="{7FB9F765-203E-4736-826D-44E4730F78DD}"/>
    <cellStyle name="Normal 9 3 6 6" xfId="13509" xr:uid="{B57CFD8E-4187-4A8C-B2CF-DF71A32E6823}"/>
    <cellStyle name="Normal 9 3 7" xfId="2466" xr:uid="{00000000-0005-0000-0000-00007F090000}"/>
    <cellStyle name="Normal 9 3 7 2" xfId="5757" xr:uid="{569E96DD-23FD-481A-908C-50469D669620}"/>
    <cellStyle name="Normal 9 3 7 2 2" xfId="28182" xr:uid="{52F279E6-152A-44BE-B450-9847EC2309EC}"/>
    <cellStyle name="Normal 9 3 7 2 3" xfId="15138" xr:uid="{E3699AD2-E742-48D2-8485-D72C90EBFEAB}"/>
    <cellStyle name="Normal 9 3 7 3" xfId="7591" xr:uid="{939704D8-5B53-4363-B96A-1DA334751AAB}"/>
    <cellStyle name="Normal 9 3 7 3 2" xfId="17971" xr:uid="{FC42FABC-9E0F-410E-BA3D-0DA334F1C74D}"/>
    <cellStyle name="Normal 9 3 7 4" xfId="10424" xr:uid="{6C3B0F93-4814-4F9B-8837-F31D6CE056B3}"/>
    <cellStyle name="Normal 9 3 7 4 2" xfId="20804" xr:uid="{F493829E-B27F-44E4-BDBF-D66BC7A523DB}"/>
    <cellStyle name="Normal 9 3 7 5" xfId="23328" xr:uid="{B5630A65-5BA8-46C9-A5DF-849BB1290C7C}"/>
    <cellStyle name="Normal 9 3 7 6" xfId="12854" xr:uid="{F1ACAA21-BC64-430B-ACC4-4D0028349B68}"/>
    <cellStyle name="Normal 9 3 8" xfId="2220" xr:uid="{00000000-0005-0000-0000-00006E090000}"/>
    <cellStyle name="Normal 9 3 8 2" xfId="7347" xr:uid="{4776B0CF-F1CC-4D89-9B9B-C508F402A5C3}"/>
    <cellStyle name="Normal 9 3 8 2 2" xfId="17727" xr:uid="{7FD9AC9E-A715-4E52-8EB3-5C2C40F4751E}"/>
    <cellStyle name="Normal 9 3 8 3" xfId="10180" xr:uid="{4CC6BF7A-1BE1-47BE-8AAF-62DEB16BCB7A}"/>
    <cellStyle name="Normal 9 3 8 3 2" xfId="20560" xr:uid="{080DD240-E808-4722-983E-3AB8D009BDD6}"/>
    <cellStyle name="Normal 9 3 8 4" xfId="23891" xr:uid="{171F2FA1-5D4C-406B-833D-DFB00D65D768}"/>
    <cellStyle name="Normal 9 3 8 5" xfId="14894" xr:uid="{7356630E-D98B-4216-B074-DEC366CBA58A}"/>
    <cellStyle name="Normal 9 3 9" xfId="4093" xr:uid="{076910DF-66FE-4541-83E0-1A0956D1291F}"/>
    <cellStyle name="Normal 9 3 9 2" xfId="8869" xr:uid="{C2ACD1ED-B023-42D5-AF41-0C96372140AE}"/>
    <cellStyle name="Normal 9 3 9 2 2" xfId="19249" xr:uid="{13DEB002-6083-4612-9E49-28F9B7EB2AE0}"/>
    <cellStyle name="Normal 9 3 9 3" xfId="11702" xr:uid="{8F58AB11-B0E1-4BB2-87AA-B4E2343A2256}"/>
    <cellStyle name="Normal 9 3 9 3 2" xfId="22082" xr:uid="{CB52BA86-C3D5-4CA1-8F40-0F09AB796200}"/>
    <cellStyle name="Normal 9 3 9 4" xfId="16416"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4" xr:uid="{E29B9B1D-1AD6-42A2-86E7-830394F8818E}"/>
    <cellStyle name="Normal 9 4 2 2 2 2" xfId="28549" xr:uid="{7E8091FA-6537-4814-BB50-815C53B35F3E}"/>
    <cellStyle name="Normal 9 4 2 2 2 3" xfId="16157" xr:uid="{68EAE550-2833-4B1B-9561-27A74019172E}"/>
    <cellStyle name="Normal 9 4 2 2 3" xfId="8610" xr:uid="{D4D5D2DB-A568-4677-8500-323E9E76F7E7}"/>
    <cellStyle name="Normal 9 4 2 2 3 2" xfId="18990" xr:uid="{CF544657-DB90-4EC1-A633-658F6188756B}"/>
    <cellStyle name="Normal 9 4 2 2 4" xfId="11443" xr:uid="{E90DFABB-EB7F-4463-95A3-5082A18775C7}"/>
    <cellStyle name="Normal 9 4 2 2 4 2" xfId="21823" xr:uid="{E3F0DDC7-7141-40CF-A664-EE78E4B143C8}"/>
    <cellStyle name="Normal 9 4 2 2 5" xfId="25182" xr:uid="{90A3BB10-2CBE-468F-80E1-6D316882A40B}"/>
    <cellStyle name="Normal 9 4 2 2 6" xfId="14131" xr:uid="{DEA28F99-AEAA-4092-8E98-5C414B0A7DD3}"/>
    <cellStyle name="Normal 9 4 2 3" xfId="4389" xr:uid="{07075F1E-01E6-4D0C-B391-9162DCDDF969}"/>
    <cellStyle name="Normal 9 4 2 3 2" xfId="9161" xr:uid="{61C44C21-F9C7-4592-8DE1-28ACF0AD7970}"/>
    <cellStyle name="Normal 9 4 2 3 2 2" xfId="29204" xr:uid="{20157DB5-E4FD-460F-8D9C-3C66C356EBAB}"/>
    <cellStyle name="Normal 9 4 2 3 2 3" xfId="19541" xr:uid="{BEDB3A65-284C-4FCC-8DD7-711F7D69AAC3}"/>
    <cellStyle name="Normal 9 4 2 3 3" xfId="11994" xr:uid="{49FBB677-3959-4801-9455-58A2D2992D3E}"/>
    <cellStyle name="Normal 9 4 2 3 3 2" xfId="22374" xr:uid="{A4F36E1C-51CA-4E51-9FCD-B388BDBDFEEA}"/>
    <cellStyle name="Normal 9 4 2 3 4" xfId="23396" xr:uid="{EE8C1EAD-7862-4C19-A73C-98F1DE6D3216}"/>
    <cellStyle name="Normal 9 4 2 3 5" xfId="16708" xr:uid="{1BEFCD68-25D3-4729-A79F-22F731E8623F}"/>
    <cellStyle name="Normal 9 4 2 4" xfId="6069" xr:uid="{23A6C24C-7435-4415-BDC0-9CACA59FFAD6}"/>
    <cellStyle name="Normal 9 4 2 4 2" xfId="26201" xr:uid="{9A77DDE7-0937-4318-94E7-91B7D3CD1DF3}"/>
    <cellStyle name="Normal 9 4 2 4 3" xfId="15525" xr:uid="{B7B84202-B49A-4A59-B8E8-820B2C6013AC}"/>
    <cellStyle name="Normal 9 4 2 5" xfId="7978" xr:uid="{6CABEF68-FF64-4814-9C4F-D93616B5818F}"/>
    <cellStyle name="Normal 9 4 2 5 2" xfId="18358" xr:uid="{EEAC1F81-E8DE-4CD8-A142-1E5B0FCF912B}"/>
    <cellStyle name="Normal 9 4 2 6" xfId="10811" xr:uid="{66E2AE31-DC49-401E-862E-EF55F2D57FD5}"/>
    <cellStyle name="Normal 9 4 2 6 2" xfId="21191" xr:uid="{ACB740FB-80D5-43B8-AA7E-81335ACBBFB8}"/>
    <cellStyle name="Normal 9 4 2 7" xfId="25328" xr:uid="{80166A66-FA97-4A93-B534-A81FBC2CBC28}"/>
    <cellStyle name="Normal 9 4 2 8" xfId="13345" xr:uid="{DEC932F2-654D-480C-9DED-25B8C8C5EDC1}"/>
    <cellStyle name="Normal 9 4 3" xfId="3533" xr:uid="{00000000-0005-0000-0000-000083090000}"/>
    <cellStyle name="Normal 9 4 3 2" xfId="4622" xr:uid="{0F182935-658F-4F03-8638-E4AE160D2422}"/>
    <cellStyle name="Normal 9 4 3 2 2" xfId="9394" xr:uid="{A23C8947-DC44-4783-901A-1B726957A919}"/>
    <cellStyle name="Normal 9 4 3 2 2 2" xfId="29360" xr:uid="{72AF473C-70E8-41E2-B7C2-BF736021ABF5}"/>
    <cellStyle name="Normal 9 4 3 2 2 3" xfId="19774" xr:uid="{7AE12526-BB9F-43B4-817E-E725FEA740FB}"/>
    <cellStyle name="Normal 9 4 3 2 3" xfId="12227" xr:uid="{F9831BBB-A824-4598-9C55-0495E94FAF97}"/>
    <cellStyle name="Normal 9 4 3 2 3 2" xfId="22607" xr:uid="{C9B6B6FA-8C30-4523-A241-ADB70A96337F}"/>
    <cellStyle name="Normal 9 4 3 2 4" xfId="26258" xr:uid="{D7C51A85-EB7B-4A9C-AC0A-4D85AC1FC5DC}"/>
    <cellStyle name="Normal 9 4 3 2 5" xfId="16941" xr:uid="{62A1CEC6-12B5-4A67-98AB-A960BF8D525A}"/>
    <cellStyle name="Normal 9 4 3 3" xfId="6585" xr:uid="{709A4854-25AE-4DE8-92A4-7CDF8CA896BA}"/>
    <cellStyle name="Normal 9 4 3 3 2" xfId="28749" xr:uid="{DEAB3929-7210-4AAD-AB6C-72A5C3E8B772}"/>
    <cellStyle name="Normal 9 4 3 3 3" xfId="16158" xr:uid="{41D23587-A1CD-42E3-8D10-541F28A4120E}"/>
    <cellStyle name="Normal 9 4 3 4" xfId="8611" xr:uid="{EF433E80-920F-475E-9879-EBBBA3AFB382}"/>
    <cellStyle name="Normal 9 4 3 4 2" xfId="18991" xr:uid="{8DA7551E-BC45-4076-88A8-EADD931B634A}"/>
    <cellStyle name="Normal 9 4 3 5" xfId="11444" xr:uid="{3C7C2363-AF15-4A02-B5AC-FCE10678717B}"/>
    <cellStyle name="Normal 9 4 3 5 2" xfId="21824" xr:uid="{D563CF46-009F-498D-AD28-F52900BD44D6}"/>
    <cellStyle name="Normal 9 4 3 6" xfId="24827" xr:uid="{55EB0F15-01F9-49BA-99A2-5F2C73CA7093}"/>
    <cellStyle name="Normal 9 4 3 7" xfId="14132" xr:uid="{FCB1673D-2BA0-4D6E-A953-52829FDA7918}"/>
    <cellStyle name="Normal 9 4 4" xfId="3531" xr:uid="{00000000-0005-0000-0000-000084090000}"/>
    <cellStyle name="Normal 9 4 4 2" xfId="6583" xr:uid="{BD004F5F-C7C6-40CC-A6AE-7410E5D1A824}"/>
    <cellStyle name="Normal 9 4 4 2 2" xfId="26564" xr:uid="{445DCF4F-D88D-420F-AE39-77F1659F1003}"/>
    <cellStyle name="Normal 9 4 4 2 3" xfId="16156" xr:uid="{F00361A1-2E19-4EE4-B64E-6C311B0B4E5D}"/>
    <cellStyle name="Normal 9 4 4 3" xfId="8609" xr:uid="{EEB1AF0B-4B36-47EE-ACA1-CA21E2921727}"/>
    <cellStyle name="Normal 9 4 4 3 2" xfId="18989" xr:uid="{CF05D4AB-D75A-434F-B8CB-23591E79271E}"/>
    <cellStyle name="Normal 9 4 4 4" xfId="11442" xr:uid="{17DE6266-DB80-4203-9B2E-3E7A583B49CC}"/>
    <cellStyle name="Normal 9 4 4 4 2" xfId="21822" xr:uid="{17782EB0-D8ED-4B60-A071-E6371DA60D49}"/>
    <cellStyle name="Normal 9 4 4 5" xfId="23696" xr:uid="{977B99C4-6963-49D3-88DE-5E769C99F825}"/>
    <cellStyle name="Normal 9 4 4 6" xfId="14130" xr:uid="{9575704D-7B07-42B9-97F4-5DC8C68AC4C3}"/>
    <cellStyle name="Normal 9 4 5" xfId="2569" xr:uid="{00000000-0005-0000-0000-000080090000}"/>
    <cellStyle name="Normal 9 4 5 2" xfId="7694" xr:uid="{D3AB3A06-0A8D-4FE5-8592-ACFC5D61747F}"/>
    <cellStyle name="Normal 9 4 5 2 2" xfId="26222" xr:uid="{3DFDD03D-6021-4EFC-9A07-AF272C31E3D5}"/>
    <cellStyle name="Normal 9 4 5 2 3" xfId="18074" xr:uid="{8424DDCB-D3D6-4610-84D0-4AB218E6028A}"/>
    <cellStyle name="Normal 9 4 5 3" xfId="10527" xr:uid="{59D689A0-63B1-4B27-8D36-A398DF463194}"/>
    <cellStyle name="Normal 9 4 5 3 2" xfId="20907" xr:uid="{CC1D84D3-2ADD-4ACB-806D-5A2C8AB189D3}"/>
    <cellStyle name="Normal 9 4 5 4" xfId="22722" xr:uid="{A8FA1EA3-74A6-44A7-B153-321F80FAF260}"/>
    <cellStyle name="Normal 9 4 5 5" xfId="15241" xr:uid="{6923A4FE-DFFE-42DE-BCFB-95F4205F91B0}"/>
    <cellStyle name="Normal 9 4 6" xfId="4092" xr:uid="{4C828E4D-4894-4E57-99BB-5A30CE109BA9}"/>
    <cellStyle name="Normal 9 4 7" xfId="5532" xr:uid="{046B55AD-73C4-4E32-BA01-C1D2261765B1}"/>
    <cellStyle name="Normal 9 4 7 2" xfId="30087" xr:uid="{2F6732B9-22B1-4277-B1A7-B0F33EDFCAEE}"/>
    <cellStyle name="Normal 9 4 7 2 2" xfId="30953" xr:uid="{A8188D3E-D4CD-4378-91D8-1EB48A3EF6B0}"/>
    <cellStyle name="Normal 9 4 8" xfId="24874" xr:uid="{01617755-5A5A-4FF4-9CDD-9B8F02E162F4}"/>
    <cellStyle name="Normal 9 4 9" xfId="12957" xr:uid="{56E10DEF-E986-4612-85AD-C89FCA2318C8}"/>
    <cellStyle name="Normal 9 5" xfId="2160" xr:uid="{00000000-0005-0000-0000-00006C090000}"/>
    <cellStyle name="Normal 9 5 2" xfId="7287" xr:uid="{48B1AB87-07EC-4708-A87F-BFEE6D70400C}"/>
    <cellStyle name="Normal 9 5 2 2" xfId="17667" xr:uid="{99750353-F84F-41CC-9D12-E9DF9791E743}"/>
    <cellStyle name="Normal 9 5 3" xfId="10120" xr:uid="{7B1C32B0-D64A-48CC-AB10-9CBEFF18AC64}"/>
    <cellStyle name="Normal 9 5 3 2" xfId="20500" xr:uid="{E2A9CE1F-D70C-49E0-92BC-8C975A13128A}"/>
    <cellStyle name="Normal 9 5 4" xfId="22653" xr:uid="{FAD6C661-6B02-49D5-B470-1B52C90F26FA}"/>
    <cellStyle name="Normal 9 5 5" xfId="14834" xr:uid="{A9414641-2CAD-449B-8E34-2988A3AFB52A}"/>
    <cellStyle name="Normal 9 6" xfId="3785" xr:uid="{7F99DCEA-5481-4BF7-BFA1-F0B9667711FC}"/>
    <cellStyle name="Normal 9 6 2" xfId="8624" xr:uid="{04644E91-D4F2-4E90-802A-D4BE1DA78842}"/>
    <cellStyle name="Normal 9 6 2 2" xfId="19004" xr:uid="{98C3F4B8-94E7-4ECF-8817-1842479D7328}"/>
    <cellStyle name="Normal 9 6 3" xfId="11457" xr:uid="{50C24F86-DFBA-48D7-B0FD-CC68BF9E68F3}"/>
    <cellStyle name="Normal 9 6 3 2" xfId="21837" xr:uid="{2BE6A829-53DF-4DAA-B27E-D543C2800171}"/>
    <cellStyle name="Normal 9 6 4" xfId="16171" xr:uid="{62E24887-F48C-495C-93BD-ED141F1E8F38}"/>
    <cellStyle name="Normal 9 7" xfId="25342" xr:uid="{A5091A5E-C58C-46C0-B0F2-F1E868FE7B1F}"/>
    <cellStyle name="Normal 9 8" xfId="12392" xr:uid="{2F324892-497B-4106-B928-7477EEF26617}"/>
    <cellStyle name="Note" xfId="29484"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1" xr:uid="{09740B15-9ABE-40E6-8871-06691DDF618A}"/>
    <cellStyle name="Note 4 2 4" xfId="3768" xr:uid="{00000000-0005-0000-0000-0000E60E0000}"/>
    <cellStyle name="Note 4 2 4 2" xfId="4801" xr:uid="{E4762291-6E3E-40C0-B2A3-FBA7791D5340}"/>
    <cellStyle name="Note 4 2 4 3" xfId="30293" xr:uid="{F6CC97B8-D329-47AB-B30B-38088FA4AA4F}"/>
    <cellStyle name="Note 4 2 4 3 2" xfId="31436" xr:uid="{8DF259B6-D8D6-4B9D-B39D-3D52A6097811}"/>
    <cellStyle name="Note 4 2 4 4" xfId="31633" xr:uid="{E29E150E-84A6-4520-A31C-C74B5C1F5214}"/>
    <cellStyle name="Note 4 3" xfId="1544" xr:uid="{00000000-0005-0000-0000-0000E2070000}"/>
    <cellStyle name="Note 4 3 2" xfId="30096" xr:uid="{9537CA53-C3FD-4E87-AC66-BA3C054C1009}"/>
    <cellStyle name="Note 4 4" xfId="2072" xr:uid="{00000000-0005-0000-0000-000049030000}"/>
    <cellStyle name="Note 4 4 2" xfId="4790" xr:uid="{EAC7EE03-6B36-4A5D-889D-B815EC9F9048}"/>
    <cellStyle name="Note 4 4 3" xfId="30172" xr:uid="{F6441C75-DAA1-4486-B072-CAFC56088476}"/>
    <cellStyle name="Note 4 4 3 2" xfId="31316" xr:uid="{A51A4A51-59A9-4DA4-BAC6-6B498B98295B}"/>
    <cellStyle name="Note 4 4 4" xfId="31512" xr:uid="{46BB7552-C9F7-4992-BB91-1408BCB3217B}"/>
    <cellStyle name="Note 4 5" xfId="29582" xr:uid="{24FEBD0B-5ABA-49D8-AC25-4DA966B23BF8}"/>
    <cellStyle name="Note 4 5 2" xfId="31247" xr:uid="{179223E0-4C3A-4691-A628-3421C1D9764F}"/>
    <cellStyle name="Note 4 5 3" xfId="30547" xr:uid="{6CEC5488-D223-4DCD-BE4A-44A97B40BB66}"/>
    <cellStyle name="Note 5" xfId="12254" xr:uid="{E1364BB4-A0A2-46F5-BB38-05901CCE3206}"/>
    <cellStyle name="Note 5 2" xfId="22633" xr:uid="{E297CF68-B359-40C9-8CC6-73BC50F6502C}"/>
    <cellStyle name="Note 6" xfId="30916" xr:uid="{568266BE-1B4B-4D3A-B271-E6A359140DD3}"/>
    <cellStyle name="Note 6 2" xfId="30950" xr:uid="{BC9386E2-C514-49C7-8749-71E76C1309BC}"/>
    <cellStyle name="Output" xfId="4833" builtinId="21" customBuiltin="1"/>
    <cellStyle name="Output 2" xfId="1545" xr:uid="{00000000-0005-0000-0000-0000E3070000}"/>
    <cellStyle name="Output 3" xfId="1546" xr:uid="{00000000-0005-0000-0000-0000E4070000}"/>
    <cellStyle name="Output 4" xfId="29583" xr:uid="{21477E6D-748E-44EB-8B95-20ACDB027665}"/>
    <cellStyle name="Percent" xfId="4687" builtinId="5"/>
    <cellStyle name="Percent 2" xfId="1547" xr:uid="{00000000-0005-0000-0000-0000E5070000}"/>
    <cellStyle name="Percent 2 2" xfId="1548" xr:uid="{00000000-0005-0000-0000-0000E6070000}"/>
    <cellStyle name="Percent 2 2 2" xfId="31735" xr:uid="{F5D2602A-1CA8-4937-A75B-B7316868305F}"/>
    <cellStyle name="Percent 2 3" xfId="29584" xr:uid="{8FB87725-886D-4A62-BBA8-4FA9FB880D61}"/>
    <cellStyle name="Percent 2 4" xfId="31734" xr:uid="{81975A88-DC72-409E-895A-F94B1AF416FB}"/>
    <cellStyle name="Percent 3" xfId="1549" xr:uid="{00000000-0005-0000-0000-0000E7070000}"/>
    <cellStyle name="Percent 3 2" xfId="2033" xr:uid="{00000000-0005-0000-0000-0000E8070000}"/>
    <cellStyle name="Percent 3 2 2" xfId="24400" xr:uid="{D0B85497-BCB7-44B3-90B9-F34C3207B46F}"/>
    <cellStyle name="Percent 3 2 2 2" xfId="29825" xr:uid="{75C23271-7EC3-43D0-8BA4-69F636E29421}"/>
    <cellStyle name="Percent 3 2 3" xfId="24241" xr:uid="{2ACE85BF-3B3C-4EA3-8A82-C46C5C94E5DC}"/>
    <cellStyle name="Percent 3 3" xfId="2034" xr:uid="{00000000-0005-0000-0000-0000E9070000}"/>
    <cellStyle name="Percent 3 3 2" xfId="31313" xr:uid="{BBC1F203-4A2A-48B7-9BD9-1716E25CC9AC}"/>
    <cellStyle name="Percent 3 3 3" xfId="31265" xr:uid="{8085B9E8-E0F4-4AC1-ADD7-5A40211A939D}"/>
    <cellStyle name="Percent 3 4" xfId="2032" xr:uid="{00000000-0005-0000-0000-0000EA070000}"/>
    <cellStyle name="Percent 3 5" xfId="30404" xr:uid="{0945A6B3-A411-4FFC-8192-180DB5988AA0}"/>
    <cellStyle name="Percent 3 5 2" xfId="30463" xr:uid="{63EB7186-FCEB-4D7E-9110-B36DEB064572}"/>
    <cellStyle name="Percent 3 6" xfId="31733" xr:uid="{C296D834-E3A5-4FC0-BDC5-01EF2E3AC3B4}"/>
    <cellStyle name="Percent 4" xfId="1550" xr:uid="{00000000-0005-0000-0000-0000EB070000}"/>
    <cellStyle name="Percent 4 2" xfId="2036" xr:uid="{00000000-0005-0000-0000-0000EC070000}"/>
    <cellStyle name="Percent 4 2 2" xfId="23973" xr:uid="{3D5953F1-0414-4A51-AC1F-E6AE4C07AB66}"/>
    <cellStyle name="Percent 4 2 3" xfId="24012" xr:uid="{9AB4939D-81EC-45A0-9E96-F84B5E767B13}"/>
    <cellStyle name="Percent 4 2 3 2" xfId="26253" xr:uid="{612B2D42-1583-4D21-9F42-EDA025DC0AD4}"/>
    <cellStyle name="Percent 4 2 4" xfId="26986" xr:uid="{DFB60D8F-26B9-473A-B2A8-273B02C7C121}"/>
    <cellStyle name="Percent 4 2 4 2" xfId="29998" xr:uid="{DBA75EBB-88DC-4000-A3DE-7A773AC8CB6F}"/>
    <cellStyle name="Percent 4 2 5" xfId="29654" xr:uid="{C102B639-DE72-4927-A796-0F496C3DDD1A}"/>
    <cellStyle name="Percent 4 3" xfId="2037" xr:uid="{00000000-0005-0000-0000-0000ED070000}"/>
    <cellStyle name="Percent 4 3 2" xfId="29735" xr:uid="{2BDC7087-3D0C-4FA8-ACBA-F106235DF4E2}"/>
    <cellStyle name="Percent 4 3 3" xfId="29667" xr:uid="{6A17D060-249E-4F71-900C-08F938E35D8F}"/>
    <cellStyle name="Percent 4 4" xfId="2035" xr:uid="{00000000-0005-0000-0000-0000EE070000}"/>
    <cellStyle name="Percent 4 5" xfId="7281" xr:uid="{8AFD0532-DAAC-4CC5-8537-37606C82DB78}"/>
    <cellStyle name="Percent 4 5 2" xfId="25890" xr:uid="{1A8E5282-CE1D-4D4E-85FD-913D5186C1AC}"/>
    <cellStyle name="Percent 4 5 3" xfId="25883" xr:uid="{AA898F48-4AB1-40ED-BED1-55205C40C2A5}"/>
    <cellStyle name="Percent 4 5 4" xfId="17661" xr:uid="{0AADF521-5DF8-4311-9F60-1E2176D34492}"/>
    <cellStyle name="Percent 4 6" xfId="10114" xr:uid="{4A3FF93C-FD9D-4025-A9D7-7CEA5C104B48}"/>
    <cellStyle name="Percent 4 6 2" xfId="20494" xr:uid="{6790D28D-0042-4B4F-9DF6-8B322E2586BC}"/>
    <cellStyle name="Percent 4 7" xfId="24049" xr:uid="{7CECC7AA-AA51-4FB3-B6EC-E3317F803511}"/>
    <cellStyle name="Percent 4 8" xfId="14828" xr:uid="{1951CFB1-FCD7-40D5-B863-4C9853147FBB}"/>
    <cellStyle name="Percent 5" xfId="28298" xr:uid="{72E839A7-A148-448C-A765-AC2E6CA59B2F}"/>
    <cellStyle name="Percent 5 2" xfId="26975" xr:uid="{2C5C650A-5D15-4675-9FCC-99B898ECCC9D}"/>
    <cellStyle name="Percent 5 3" xfId="28138" xr:uid="{D1DC45A5-B040-4E5C-A556-A2D33FF6D90B}"/>
    <cellStyle name="Percent 6" xfId="25978" xr:uid="{A1FF1390-0FA3-4008-B473-9B82672BD5AC}"/>
    <cellStyle name="Percent 7" xfId="30408" xr:uid="{BD67580D-48EC-4ABF-B2EE-570D90A532C8}"/>
    <cellStyle name="ReportHeaderRowCol.*" xfId="12346" xr:uid="{C5553A5B-9BB7-4BBD-A560-40C47E9C3BBD}"/>
    <cellStyle name="ReportHeaderRowCol.1" xfId="12347" xr:uid="{D08F8B86-DD1D-4AE6-BFA1-285E019C4777}"/>
    <cellStyle name="ReportHeaderRowCol.2" xfId="12348" xr:uid="{245F5C6F-625E-4B32-AA42-D06EFDBE8C8D}"/>
    <cellStyle name="ReportHeaderRowCol.Date" xfId="12349"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9" xr:uid="{A12F3BA5-19BE-4578-A78D-C3AD0942838D}"/>
    <cellStyle name="Style 1 2 2 2 2" xfId="29809" xr:uid="{D4E7F262-7E61-4687-B06C-E107D8296DF9}"/>
    <cellStyle name="Style 1 2 2 3" xfId="25777" xr:uid="{C9F19B91-F5E5-4CD7-BE8E-78C05D2BCD6F}"/>
    <cellStyle name="Style 1 2 3" xfId="2040" xr:uid="{00000000-0005-0000-0000-0000F3070000}"/>
    <cellStyle name="Style 1 2 3 2" xfId="31314" xr:uid="{5D03057C-9A71-4F1B-9674-72DE10B21C86}"/>
    <cellStyle name="Style 1 2 3 3" xfId="31268" xr:uid="{FAC42ECE-AC01-4F74-8A11-03C4263CADAB}"/>
    <cellStyle name="Style 1 2 4" xfId="2038" xr:uid="{00000000-0005-0000-0000-0000F4070000}"/>
    <cellStyle name="Style 1 2 5" xfId="30406" xr:uid="{2E6C0663-EF3E-4DBA-8EED-2A1EA035CBE7}"/>
    <cellStyle name="Style 1 2 5 2" xfId="30464" xr:uid="{F706DBF5-298E-4FDD-8401-13A891456247}"/>
    <cellStyle name="Style 1 3" xfId="1554" xr:uid="{00000000-0005-0000-0000-0000F5070000}"/>
    <cellStyle name="Style 1 4" xfId="2041" xr:uid="{00000000-0005-0000-0000-0000F6070000}"/>
    <cellStyle name="Style 1 4 2" xfId="24409" xr:uid="{ED030EBF-D663-412E-B3DF-AF45BED2AFE5}"/>
    <cellStyle name="Style 1 4 2 2" xfId="29830" xr:uid="{12EB135A-16A2-48C8-957C-56C95D4F0B94}"/>
    <cellStyle name="Style 1 4 3" xfId="25650" xr:uid="{8568525C-B3AA-4170-9749-B4F90608AC98}"/>
    <cellStyle name="Style 1 5" xfId="30405" xr:uid="{91B5FAB8-CE8E-4A1E-A86E-BA45CA647BF5}"/>
    <cellStyle name="SubgroupSectionHeaderRowBalanceCol" xfId="12350" xr:uid="{2486F5B8-EF2C-4F49-B7A9-6FE34665450E}"/>
    <cellStyle name="SubgroupSectionHeaderRowDescCol" xfId="12351" xr:uid="{EB63FB77-6717-4B2A-8483-32BC8EF761CB}"/>
    <cellStyle name="SubgroupSectionHeaderRowNameCol" xfId="12352" xr:uid="{133E4BCF-AEFE-4D67-8FAE-84F36222B17A}"/>
    <cellStyle name="SubGroupSelectionHeaderRowJERefCol" xfId="12353" xr:uid="{023FCD31-332C-4B91-B5C7-3A04E2EC629E}"/>
    <cellStyle name="SubgroupSubtotalRowBalanceCol" xfId="12354" xr:uid="{FC50FD76-B8D2-41F3-9A56-186D7D35B0DB}"/>
    <cellStyle name="SubgroupSubtotalRowDescCol" xfId="12355" xr:uid="{51DA7A1D-81F0-484C-85DF-0B8D98A0C317}"/>
    <cellStyle name="SubgroupSubtotalRowJERefCol" xfId="12356" xr:uid="{A22CF7F1-55DA-4319-BF62-5115CCBDE54C}"/>
    <cellStyle name="SubgroupSubtotalRowNameCol" xfId="12357" xr:uid="{4BA6961C-F727-43FD-B8E8-D5977B74A43F}"/>
    <cellStyle name="SubgroupSubtotalRowVarPectCol" xfId="12358" xr:uid="{C4DA33E5-1A1C-4237-9C31-25A90021DA8F}"/>
    <cellStyle name="SubgroupSubtotalRowWPRefCol" xfId="12359" xr:uid="{7D6FD639-BAA3-434B-86C1-FD6A5966D36C}"/>
    <cellStyle name="SumAccountGroupsRowBalanceCol" xfId="12360" xr:uid="{D309FDF4-9D10-423F-B0C9-B787392FEB2C}"/>
    <cellStyle name="SumAccountGroupsRowDescCol" xfId="12361" xr:uid="{A455F51D-B791-4F0C-84FB-C6EB4385F2F6}"/>
    <cellStyle name="SumAccountGroupsRowJERefCol" xfId="12362" xr:uid="{9E0B1F97-5F81-4AC9-A03F-E58A52D8DEAB}"/>
    <cellStyle name="SumAccountGroupsRowNameCol" xfId="12363" xr:uid="{ECFB7BB2-DE4A-49ED-A01B-E4EC23C3AEEA}"/>
    <cellStyle name="SumAccountGroupsRowVarPectCol" xfId="12364" xr:uid="{2CB09599-6046-4A6D-AD9A-5879A6ECD17F}"/>
    <cellStyle name="SumAccountGroupsRowWPRefCol" xfId="12365" xr:uid="{E9832BA7-7D80-4557-8BF2-BA3E154AEFBA}"/>
    <cellStyle name="Title 2" xfId="29585" xr:uid="{520977F4-FB37-4751-810D-2DC604BEDA25}"/>
    <cellStyle name="Total" xfId="4838" builtinId="25" customBuiltin="1"/>
    <cellStyle name="Total 2" xfId="1555" xr:uid="{00000000-0005-0000-0000-0000F7070000}"/>
    <cellStyle name="Total 2 2" xfId="28406" xr:uid="{C9725059-9506-467C-9DA8-A5570A6EB449}"/>
    <cellStyle name="Total 3" xfId="1556" xr:uid="{00000000-0005-0000-0000-0000F8070000}"/>
    <cellStyle name="Total 3 2" xfId="28514" xr:uid="{E0842ADF-D23F-4EB4-A4B0-ABA700B8C9AA}"/>
    <cellStyle name="Total 4" xfId="29586" xr:uid="{04D27A19-760A-42F6-B7D4-EDC80EAEB7D4}"/>
    <cellStyle name="TotalRow" xfId="12366" xr:uid="{368DF3C5-E2E3-458E-8DC0-01E474DBC9D4}"/>
    <cellStyle name="TotalRowCreditCol" xfId="12367" xr:uid="{354CA086-73FA-40BD-B53D-F97A90D9F4C8}"/>
    <cellStyle name="TotalRowDebitCol" xfId="12368" xr:uid="{B9DDDD89-057C-46A7-A1DA-948D864BD18F}"/>
    <cellStyle name="TransactionRowAcctDescCol" xfId="12369" xr:uid="{B23A5ACB-5A6A-4F40-A185-FA9DBCC6D402}"/>
    <cellStyle name="TransactionRowAcctNumCol" xfId="12370" xr:uid="{D046DBB7-B681-4901-804F-F53E917D0FFB}"/>
    <cellStyle name="TransactionRowCreditCol" xfId="12371" xr:uid="{1C803F8A-FF28-47CD-B0D6-39C8B54BE3DE}"/>
    <cellStyle name="TransactionRowDateCol" xfId="12372" xr:uid="{B31CE901-7BEE-41DB-B77F-E4CB513C6E1B}"/>
    <cellStyle name="TransactionRowDebitCol" xfId="12373" xr:uid="{3BF7116B-D56D-4029-99D4-28960EA3D0C6}"/>
    <cellStyle name="TransactionRowRefCol" xfId="12374" xr:uid="{BB2D8ADD-87CF-4830-91B2-E70C82C8EAB2}"/>
    <cellStyle name="TransactionRowTransactionCol" xfId="12375" xr:uid="{4C57D201-3FD2-4DD9-9771-9A294954D155}"/>
    <cellStyle name="UnclassifiedTotalRowBalanceCol" xfId="12376" xr:uid="{87BFD706-C80F-429A-8641-626203E9372F}"/>
    <cellStyle name="UnclassifiedTotalRowDescCol" xfId="12377" xr:uid="{77546543-8240-44AD-890C-EA95558E2181}"/>
    <cellStyle name="UnclassifiedTotalRowJERefCol" xfId="12378" xr:uid="{4D713AA6-1BB7-453F-94AA-9E3900AB6601}"/>
    <cellStyle name="UnclassifiedTotalRowNameCol" xfId="12379" xr:uid="{B7782CED-7BF6-41F9-A4DC-98F8F8371F3B}"/>
    <cellStyle name="UnclassifiedTotalRowVarPectCol" xfId="12380" xr:uid="{7679CCCA-11A6-43F8-BF3E-0EE82B70C712}"/>
    <cellStyle name="UnclassifiedTotalRowWPRefCol" xfId="12381" xr:uid="{C305EFCB-FF5E-4A3A-AE0E-14DFF20EC04A}"/>
    <cellStyle name="Warning Text" xfId="4837" builtinId="11" customBuiltin="1"/>
    <cellStyle name="Warning Text 2" xfId="1557" xr:uid="{00000000-0005-0000-0000-0000F9070000}"/>
    <cellStyle name="Warning Text 2 2" xfId="28174" xr:uid="{9077D266-AF6F-45FE-8FA8-56E0DF6405C7}"/>
    <cellStyle name="Warning Text 3" xfId="1558" xr:uid="{00000000-0005-0000-0000-0000FA070000}"/>
    <cellStyle name="Warning Text 3 2" xfId="26320" xr:uid="{863219B2-3F6B-42C2-9293-5ECE21D108FD}"/>
    <cellStyle name="Warning Text 4" xfId="29587" xr:uid="{FACD3194-E29A-43C7-BDFC-8831BAA9308A}"/>
  </cellStyles>
  <dxfs count="29">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5050"/>
        </patternFill>
      </fill>
    </dxf>
    <dxf>
      <numFmt numFmtId="180" formatCode=";;;"/>
    </dxf>
    <dxf>
      <numFmt numFmtId="180" formatCode=";;;"/>
    </dxf>
    <dxf>
      <numFmt numFmtId="180" formatCode=";;;"/>
    </dxf>
    <dxf>
      <numFmt numFmtId="180" formatCode=";;;"/>
    </dxf>
    <dxf>
      <numFmt numFmtId="180" formatCode=";;;"/>
    </dxf>
    <dxf>
      <numFmt numFmtId="180" formatCode=";;;"/>
    </dxf>
    <dxf>
      <numFmt numFmtId="180"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8"/>
      <tableStyleElement type="headerRow" dxfId="27"/>
      <tableStyleElement type="firstRowStripe" dxfId="26"/>
    </tableStyle>
  </tableStyles>
  <colors>
    <mruColors>
      <color rgb="FFFFFFCC"/>
      <color rgb="FFE14343"/>
      <color rgb="FFCCFFCC"/>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4663440</xdr:colOff>
      <xdr:row>15</xdr:row>
      <xdr:rowOff>9525</xdr:rowOff>
    </xdr:from>
    <xdr:to>
      <xdr:col>1</xdr:col>
      <xdr:colOff>6930390</xdr:colOff>
      <xdr:row>15</xdr:row>
      <xdr:rowOff>464820</xdr:rowOff>
    </xdr:to>
    <xdr:sp macro="" textlink="">
      <xdr:nvSpPr>
        <xdr:cNvPr id="2" name="Hexagon 1">
          <a:extLst>
            <a:ext uri="{FF2B5EF4-FFF2-40B4-BE49-F238E27FC236}">
              <a16:creationId xmlns:a16="http://schemas.microsoft.com/office/drawing/2014/main" id="{00000000-0008-0000-0200-000002000000}"/>
            </a:ext>
          </a:extLst>
        </xdr:cNvPr>
        <xdr:cNvSpPr/>
      </xdr:nvSpPr>
      <xdr:spPr>
        <a:xfrm>
          <a:off x="5187315" y="7343775"/>
          <a:ext cx="2266950" cy="45529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chemeClr val="tx1"/>
              </a:solidFill>
            </a:rPr>
            <a:t>Q 955 - Exclude Federal and State complaince findings from this number</a:t>
          </a:r>
        </a:p>
      </xdr:txBody>
    </xdr:sp>
    <xdr:clientData/>
  </xdr:twoCellAnchor>
  <xdr:twoCellAnchor>
    <xdr:from>
      <xdr:col>1</xdr:col>
      <xdr:colOff>4667250</xdr:colOff>
      <xdr:row>16</xdr:row>
      <xdr:rowOff>30480</xdr:rowOff>
    </xdr:from>
    <xdr:to>
      <xdr:col>1</xdr:col>
      <xdr:colOff>6930390</xdr:colOff>
      <xdr:row>16</xdr:row>
      <xdr:rowOff>485775</xdr:rowOff>
    </xdr:to>
    <xdr:sp macro="" textlink="">
      <xdr:nvSpPr>
        <xdr:cNvPr id="3" name="Hexagon 2">
          <a:extLst>
            <a:ext uri="{FF2B5EF4-FFF2-40B4-BE49-F238E27FC236}">
              <a16:creationId xmlns:a16="http://schemas.microsoft.com/office/drawing/2014/main" id="{00000000-0008-0000-0200-000003000000}"/>
            </a:ext>
          </a:extLst>
        </xdr:cNvPr>
        <xdr:cNvSpPr/>
      </xdr:nvSpPr>
      <xdr:spPr>
        <a:xfrm>
          <a:off x="5191125" y="7879080"/>
          <a:ext cx="2263140" cy="45529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chemeClr val="tx1"/>
              </a:solidFill>
            </a:rPr>
            <a:t>Q 957 - Exclude Federal and State complaince findings from this number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tabColor theme="4" tint="0.79998168889431442"/>
  </sheetPr>
  <dimension ref="B1:N59"/>
  <sheetViews>
    <sheetView tabSelected="1" zoomScaleNormal="100" workbookViewId="0">
      <selection activeCell="B2" sqref="B2"/>
    </sheetView>
  </sheetViews>
  <sheetFormatPr defaultColWidth="9.109375" defaultRowHeight="14.4" x14ac:dyDescent="0.3"/>
  <cols>
    <col min="1" max="1" width="1.6640625" style="100" customWidth="1"/>
    <col min="2" max="2" width="187.109375" style="100" customWidth="1"/>
    <col min="3" max="4" width="9.109375" style="100" hidden="1" customWidth="1"/>
    <col min="5" max="5" width="2.33203125" style="100" customWidth="1"/>
    <col min="6" max="6" width="16.44140625" style="100" customWidth="1"/>
    <col min="7" max="16384" width="9.109375" style="100"/>
  </cols>
  <sheetData>
    <row r="1" spans="2:14" ht="9.6" customHeight="1" thickBot="1" x14ac:dyDescent="0.35">
      <c r="B1" s="85"/>
    </row>
    <row r="2" spans="2:14" ht="91.95" customHeight="1" thickBot="1" x14ac:dyDescent="0.35">
      <c r="B2" s="342" t="s">
        <v>539</v>
      </c>
    </row>
    <row r="3" spans="2:14" ht="61.2" customHeight="1" x14ac:dyDescent="0.3">
      <c r="B3" s="94" t="s">
        <v>549</v>
      </c>
    </row>
    <row r="4" spans="2:14" ht="83.4" customHeight="1" x14ac:dyDescent="0.4">
      <c r="B4" s="94" t="s">
        <v>257</v>
      </c>
      <c r="F4" s="343"/>
      <c r="G4" s="343"/>
      <c r="H4" s="343"/>
      <c r="I4" s="343"/>
      <c r="J4" s="343"/>
      <c r="K4" s="343"/>
      <c r="L4" s="343"/>
      <c r="M4" s="343"/>
      <c r="N4" s="343"/>
    </row>
    <row r="5" spans="2:14" ht="58.2" customHeight="1" x14ac:dyDescent="0.3">
      <c r="B5" s="94" t="s">
        <v>258</v>
      </c>
    </row>
    <row r="6" spans="2:14" ht="117.6" customHeight="1" x14ac:dyDescent="0.3">
      <c r="B6" s="86" t="s">
        <v>259</v>
      </c>
    </row>
    <row r="7" spans="2:14" ht="25.95" customHeight="1" x14ac:dyDescent="0.3">
      <c r="B7" s="96" t="s">
        <v>164</v>
      </c>
    </row>
    <row r="8" spans="2:14" ht="49.2" customHeight="1" x14ac:dyDescent="0.3">
      <c r="B8" s="344" t="s">
        <v>260</v>
      </c>
    </row>
    <row r="9" spans="2:14" ht="42.6" customHeight="1" x14ac:dyDescent="0.3">
      <c r="B9" s="344" t="s">
        <v>165</v>
      </c>
    </row>
    <row r="10" spans="2:14" s="346" customFormat="1" ht="34.200000000000003" customHeight="1" x14ac:dyDescent="0.3">
      <c r="B10" s="345" t="s">
        <v>540</v>
      </c>
    </row>
    <row r="11" spans="2:14" s="346" customFormat="1" ht="55.95" customHeight="1" x14ac:dyDescent="0.3">
      <c r="B11" s="347" t="s">
        <v>261</v>
      </c>
    </row>
    <row r="12" spans="2:14" ht="36" customHeight="1" x14ac:dyDescent="0.3">
      <c r="B12" s="347" t="s">
        <v>262</v>
      </c>
    </row>
    <row r="13" spans="2:14" ht="39" customHeight="1" x14ac:dyDescent="0.3">
      <c r="B13" s="348" t="s">
        <v>263</v>
      </c>
    </row>
    <row r="14" spans="2:14" ht="25.95" customHeight="1" x14ac:dyDescent="0.3">
      <c r="B14" s="96" t="s">
        <v>166</v>
      </c>
    </row>
    <row r="15" spans="2:14" x14ac:dyDescent="0.3">
      <c r="B15" s="85"/>
    </row>
    <row r="16" spans="2:14" x14ac:dyDescent="0.3">
      <c r="B16" s="349" t="s">
        <v>11</v>
      </c>
    </row>
    <row r="17" spans="2:2" ht="15.6" customHeight="1" x14ac:dyDescent="0.3">
      <c r="B17" s="350" t="s">
        <v>264</v>
      </c>
    </row>
    <row r="18" spans="2:2" x14ac:dyDescent="0.3">
      <c r="B18" s="351"/>
    </row>
    <row r="19" spans="2:2" x14ac:dyDescent="0.3">
      <c r="B19" s="349" t="s">
        <v>12</v>
      </c>
    </row>
    <row r="20" spans="2:2" ht="15.6" customHeight="1" x14ac:dyDescent="0.3">
      <c r="B20" s="509" t="s">
        <v>110</v>
      </c>
    </row>
    <row r="21" spans="2:2" ht="13.2" customHeight="1" x14ac:dyDescent="0.3">
      <c r="B21" s="85"/>
    </row>
    <row r="22" spans="2:2" ht="25.95" customHeight="1" x14ac:dyDescent="0.3">
      <c r="B22" s="96" t="s">
        <v>167</v>
      </c>
    </row>
    <row r="23" spans="2:2" s="346" customFormat="1" ht="72.599999999999994" customHeight="1" x14ac:dyDescent="0.3">
      <c r="B23" s="344" t="s">
        <v>550</v>
      </c>
    </row>
    <row r="24" spans="2:2" s="346" customFormat="1" ht="84.6" customHeight="1" x14ac:dyDescent="0.3">
      <c r="B24" s="344" t="s">
        <v>265</v>
      </c>
    </row>
    <row r="25" spans="2:2" s="346" customFormat="1" ht="78.599999999999994" customHeight="1" x14ac:dyDescent="0.3">
      <c r="B25" s="344" t="s">
        <v>168</v>
      </c>
    </row>
    <row r="26" spans="2:2" ht="15" x14ac:dyDescent="0.3">
      <c r="B26" s="88" t="s">
        <v>266</v>
      </c>
    </row>
    <row r="27" spans="2:2" ht="8.4" customHeight="1" x14ac:dyDescent="0.3">
      <c r="B27" s="87"/>
    </row>
    <row r="28" spans="2:2" ht="25.95" customHeight="1" x14ac:dyDescent="0.3">
      <c r="B28" s="96" t="s">
        <v>267</v>
      </c>
    </row>
    <row r="29" spans="2:2" ht="28.95" customHeight="1" x14ac:dyDescent="0.3">
      <c r="B29" s="97" t="s">
        <v>541</v>
      </c>
    </row>
    <row r="30" spans="2:2" ht="31.95" customHeight="1" x14ac:dyDescent="0.3">
      <c r="B30" s="97" t="s">
        <v>542</v>
      </c>
    </row>
    <row r="31" spans="2:2" ht="30.6" customHeight="1" x14ac:dyDescent="0.3">
      <c r="B31" s="352" t="s">
        <v>543</v>
      </c>
    </row>
    <row r="32" spans="2:2" ht="25.2" customHeight="1" x14ac:dyDescent="0.3">
      <c r="B32" s="352" t="s">
        <v>544</v>
      </c>
    </row>
    <row r="33" spans="2:7" ht="27.6" customHeight="1" x14ac:dyDescent="0.3">
      <c r="B33" s="352" t="s">
        <v>545</v>
      </c>
    </row>
    <row r="34" spans="2:7" ht="31.95" customHeight="1" x14ac:dyDescent="0.3">
      <c r="B34" s="353" t="s">
        <v>268</v>
      </c>
    </row>
    <row r="35" spans="2:7" ht="60" customHeight="1" x14ac:dyDescent="0.3">
      <c r="B35" s="97" t="s">
        <v>551</v>
      </c>
    </row>
    <row r="36" spans="2:7" ht="60" customHeight="1" x14ac:dyDescent="0.3">
      <c r="B36" s="452" t="s">
        <v>546</v>
      </c>
    </row>
    <row r="37" spans="2:7" ht="25.95" customHeight="1" x14ac:dyDescent="0.3">
      <c r="B37" s="97" t="s">
        <v>269</v>
      </c>
    </row>
    <row r="38" spans="2:7" ht="12" customHeight="1" x14ac:dyDescent="0.3">
      <c r="B38" s="97"/>
    </row>
    <row r="39" spans="2:7" ht="25.95" customHeight="1" x14ac:dyDescent="0.3">
      <c r="B39" s="96" t="s">
        <v>547</v>
      </c>
    </row>
    <row r="40" spans="2:7" x14ac:dyDescent="0.3">
      <c r="B40" s="95"/>
      <c r="G40" s="354"/>
    </row>
    <row r="41" spans="2:7" ht="43.2" customHeight="1" x14ac:dyDescent="0.3">
      <c r="B41" s="355" t="s">
        <v>270</v>
      </c>
    </row>
    <row r="42" spans="2:7" ht="19.95" customHeight="1" x14ac:dyDescent="0.3">
      <c r="B42" s="356" t="s">
        <v>263</v>
      </c>
    </row>
    <row r="43" spans="2:7" ht="11.4" customHeight="1" x14ac:dyDescent="0.3">
      <c r="B43" s="98"/>
    </row>
    <row r="44" spans="2:7" ht="15" x14ac:dyDescent="0.3">
      <c r="B44" s="99"/>
    </row>
    <row r="45" spans="2:7" ht="7.2" customHeight="1" x14ac:dyDescent="0.3">
      <c r="B45" s="97"/>
    </row>
    <row r="46" spans="2:7" ht="25.95" customHeight="1" x14ac:dyDescent="0.3">
      <c r="B46" s="96" t="s">
        <v>548</v>
      </c>
    </row>
    <row r="47" spans="2:7" ht="35.4" customHeight="1" x14ac:dyDescent="0.3">
      <c r="B47" s="355" t="s">
        <v>552</v>
      </c>
    </row>
    <row r="48" spans="2:7" ht="15" x14ac:dyDescent="0.3">
      <c r="B48" s="99"/>
    </row>
    <row r="59" ht="44.25" customHeight="1" x14ac:dyDescent="0.3"/>
  </sheetData>
  <sheetProtection algorithmName="SHA-512" hashValue="ITRkxAbWhNZONc7lsHcOE+C8g7AF86PYfTl9HP08p2cDVnbteuWSYoQgggFL9udgTBwUJp2KMKHg1W8MZw+DAg==" saltValue="e7v+OwyxwBQ45/0scoFsWw==" spinCount="100000" sheet="1" formatCells="0" formatColumns="0" formatRows="0"/>
  <hyperlinks>
    <hyperlink ref="B17" r:id="rId1" xr:uid="{9A89BCEB-D2BC-4A9F-8BDD-A5B7E9C8CBA8}"/>
    <hyperlink ref="B20" r:id="rId2" xr:uid="{974F146B-B809-4DEA-845F-D8CDBDF41DA5}"/>
    <hyperlink ref="B42" r:id="rId3" xr:uid="{B53ECEBD-B52C-456C-B558-464685E73497}"/>
    <hyperlink ref="B13" r:id="rId4" xr:uid="{C49D3EF5-D8D4-4BCB-8F4F-CD5E8537C510}"/>
  </hyperlinks>
  <pageMargins left="0.7" right="0.7" top="0.75" bottom="0.75" header="0.3" footer="0.3"/>
  <pageSetup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366"/>
  <sheetViews>
    <sheetView zoomScale="95" zoomScaleNormal="95"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26" customWidth="1"/>
    <col min="5" max="5" width="17.109375" style="16" customWidth="1"/>
    <col min="6" max="6" width="21.5546875" style="226" customWidth="1"/>
    <col min="7" max="7" width="26.6640625" style="271" customWidth="1"/>
    <col min="8" max="8" width="25.109375" style="168" customWidth="1"/>
    <col min="9" max="9" width="24" style="226" customWidth="1"/>
    <col min="10" max="10" width="13.5546875" style="16" customWidth="1"/>
    <col min="11" max="11" width="11.77734375" style="16" customWidth="1"/>
    <col min="12" max="12" width="4" customWidth="1"/>
    <col min="13" max="13" width="11" style="16" hidden="1" customWidth="1"/>
    <col min="14" max="14" width="3.33203125" style="106"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26"/>
  </cols>
  <sheetData>
    <row r="1" spans="1:122" ht="15" thickBot="1" x14ac:dyDescent="0.35">
      <c r="B1" s="273" t="s">
        <v>128</v>
      </c>
      <c r="C1" s="273"/>
      <c r="E1" s="227" t="s">
        <v>10</v>
      </c>
      <c r="F1" s="228">
        <v>2023</v>
      </c>
      <c r="G1" s="57" t="s">
        <v>40</v>
      </c>
      <c r="H1" s="229"/>
      <c r="I1" s="230"/>
      <c r="J1" s="231"/>
      <c r="M1" s="16" t="s">
        <v>20</v>
      </c>
      <c r="O1" s="16">
        <v>1</v>
      </c>
      <c r="P1" s="16" t="s">
        <v>357</v>
      </c>
    </row>
    <row r="2" spans="1:122" ht="44.25" customHeight="1" thickBot="1" x14ac:dyDescent="0.35">
      <c r="B2" s="574" t="s">
        <v>83</v>
      </c>
      <c r="C2" s="575"/>
      <c r="D2" s="232" t="s">
        <v>249</v>
      </c>
      <c r="E2" s="572" t="s">
        <v>85</v>
      </c>
      <c r="F2" s="572"/>
      <c r="G2" s="573"/>
      <c r="H2" s="358" t="s">
        <v>557</v>
      </c>
      <c r="M2" s="16" t="s">
        <v>21</v>
      </c>
      <c r="N2" s="106">
        <v>50</v>
      </c>
      <c r="O2" s="16">
        <v>2</v>
      </c>
      <c r="P2" s="16">
        <v>9004</v>
      </c>
    </row>
    <row r="3" spans="1:122" ht="15" thickBot="1" x14ac:dyDescent="0.35">
      <c r="B3" s="274" t="s">
        <v>0</v>
      </c>
      <c r="C3" s="275"/>
      <c r="D3" s="234" t="e">
        <f>VLOOKUP(D2,'Unit Names(H)'!A2:B138,2,FALSE)</f>
        <v>#N/A</v>
      </c>
      <c r="E3" s="320"/>
      <c r="F3" s="235"/>
      <c r="G3" s="236"/>
      <c r="H3" s="233"/>
      <c r="N3" s="106">
        <v>51</v>
      </c>
      <c r="O3" s="16">
        <v>3</v>
      </c>
    </row>
    <row r="4" spans="1:122" ht="15" thickBot="1" x14ac:dyDescent="0.35">
      <c r="B4" s="276" t="s">
        <v>215</v>
      </c>
      <c r="C4" s="277"/>
      <c r="D4" s="237"/>
      <c r="E4" s="237"/>
      <c r="F4" s="238"/>
      <c r="G4" s="239"/>
      <c r="H4" s="233"/>
      <c r="I4" s="1"/>
      <c r="M4" s="16" t="s">
        <v>100</v>
      </c>
      <c r="N4" s="106">
        <v>52</v>
      </c>
      <c r="O4" s="16">
        <v>4</v>
      </c>
    </row>
    <row r="5" spans="1:122" ht="37.5" customHeight="1" x14ac:dyDescent="0.3">
      <c r="A5" s="219" t="s">
        <v>127</v>
      </c>
      <c r="B5" s="153" t="s">
        <v>35</v>
      </c>
      <c r="C5" s="153" t="s">
        <v>41</v>
      </c>
      <c r="D5" s="240" t="s">
        <v>1</v>
      </c>
      <c r="E5" s="240">
        <v>2022</v>
      </c>
      <c r="F5" s="241">
        <v>2023</v>
      </c>
      <c r="G5" s="242" t="s">
        <v>238</v>
      </c>
      <c r="H5" s="243" t="s">
        <v>88</v>
      </c>
      <c r="I5" s="228" t="s">
        <v>4</v>
      </c>
      <c r="M5" s="16" t="s">
        <v>152</v>
      </c>
    </row>
    <row r="6" spans="1:122" ht="21.75" customHeight="1" x14ac:dyDescent="0.3">
      <c r="A6" s="54"/>
      <c r="B6" s="284" t="s">
        <v>43</v>
      </c>
      <c r="C6" s="285"/>
      <c r="D6" s="286"/>
      <c r="E6" s="287"/>
      <c r="F6" s="290"/>
      <c r="G6" s="291"/>
      <c r="H6" s="15"/>
      <c r="I6" s="40"/>
      <c r="M6" s="16" t="s">
        <v>140</v>
      </c>
    </row>
    <row r="7" spans="1:122" ht="59.25" customHeight="1" x14ac:dyDescent="0.3">
      <c r="A7" s="54">
        <v>502</v>
      </c>
      <c r="B7" s="3" t="s">
        <v>22</v>
      </c>
      <c r="C7" s="219" t="s">
        <v>45</v>
      </c>
      <c r="D7" s="225" t="s">
        <v>216</v>
      </c>
      <c r="E7" s="218" t="e">
        <f>INDEX('PY1 Data(H)'!$A$1:$CZ$111,MATCH('Unit Data from Audit Worksheet'!$A7,'PY1 Data(H)'!$A$1:$A$111,0),MATCH('Unit Data from Audit Worksheet'!$D$2,'PY1 Data(H)'!$A$1:$CZ$1,0))</f>
        <v>#N/A</v>
      </c>
      <c r="F7" s="101">
        <v>0</v>
      </c>
      <c r="G7" s="245">
        <f>IF(F7&lt;0,"Note: Number is normally positive.",)</f>
        <v>0</v>
      </c>
      <c r="H7" s="531"/>
      <c r="I7" s="532"/>
      <c r="J7" s="161"/>
      <c r="K7" s="357"/>
      <c r="M7" s="16" t="s">
        <v>153</v>
      </c>
    </row>
    <row r="8" spans="1:122" ht="59.25" customHeight="1" x14ac:dyDescent="0.3">
      <c r="A8" s="54">
        <v>503</v>
      </c>
      <c r="B8" s="3" t="s">
        <v>22</v>
      </c>
      <c r="C8" s="219" t="s">
        <v>45</v>
      </c>
      <c r="D8" s="53" t="s">
        <v>44</v>
      </c>
      <c r="E8" s="218" t="e">
        <f>INDEX('PY1 Data(H)'!$A$1:$CZ$111,MATCH('Unit Data from Audit Worksheet'!$A8,'PY1 Data(H)'!$A$1:$A$111,0),MATCH('Unit Data from Audit Worksheet'!$D$2,'PY1 Data(H)'!$A$1:$CZ$1,0))</f>
        <v>#N/A</v>
      </c>
      <c r="F8" s="481">
        <v>0</v>
      </c>
      <c r="G8" s="245">
        <f>IF(F8&lt;0,"Note: Number is normally positive.",)</f>
        <v>0</v>
      </c>
      <c r="H8" s="531"/>
      <c r="I8" s="532"/>
      <c r="J8" s="161"/>
      <c r="K8" s="357"/>
      <c r="M8" s="16" t="s">
        <v>154</v>
      </c>
    </row>
    <row r="9" spans="1:122" ht="25.5" customHeight="1" x14ac:dyDescent="0.3">
      <c r="A9" s="54"/>
      <c r="B9" s="294" t="s">
        <v>101</v>
      </c>
      <c r="C9" s="461"/>
      <c r="D9" s="286"/>
      <c r="E9" s="287"/>
      <c r="F9" s="288"/>
      <c r="G9" s="289"/>
      <c r="H9" s="531"/>
      <c r="I9" s="532"/>
      <c r="J9" s="100"/>
      <c r="K9" s="357"/>
    </row>
    <row r="10" spans="1:122" s="16" customFormat="1" ht="86.25" customHeight="1" x14ac:dyDescent="0.3">
      <c r="A10" s="54">
        <v>592</v>
      </c>
      <c r="B10" s="219" t="s">
        <v>25</v>
      </c>
      <c r="C10" s="219" t="s">
        <v>103</v>
      </c>
      <c r="D10" s="225" t="s">
        <v>217</v>
      </c>
      <c r="E10" s="218" t="e">
        <f>INDEX('PY1 Data(H)'!$A$1:$CZ$111,MATCH('Unit Data from Audit Worksheet'!$A10,'PY1 Data(H)'!$A$1:$A$111,0),MATCH('Unit Data from Audit Worksheet'!$D$2,'PY1 Data(H)'!$A$1:$CZ$1,0))</f>
        <v>#N/A</v>
      </c>
      <c r="F10" s="105">
        <v>0</v>
      </c>
      <c r="G10" s="245"/>
      <c r="H10" s="533"/>
      <c r="I10" s="542"/>
      <c r="J10" s="482"/>
      <c r="K10" s="357"/>
      <c r="L10"/>
      <c r="N10" s="106"/>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71.25" customHeight="1" x14ac:dyDescent="0.3">
      <c r="A11" s="54">
        <v>591</v>
      </c>
      <c r="B11" s="219" t="s">
        <v>25</v>
      </c>
      <c r="C11" s="219" t="s">
        <v>103</v>
      </c>
      <c r="D11" s="53" t="s">
        <v>104</v>
      </c>
      <c r="E11" s="218" t="e">
        <f>INDEX('PY1 Data(H)'!$A$1:$CZ$111,MATCH('Unit Data from Audit Worksheet'!$A11,'PY1 Data(H)'!$A$1:$A$111,0),MATCH('Unit Data from Audit Worksheet'!$D$2,'PY1 Data(H)'!$A$1:$CZ$1,0))</f>
        <v>#N/A</v>
      </c>
      <c r="F11" s="105">
        <v>0</v>
      </c>
      <c r="G11" s="245">
        <f>IF(F11&lt;0,"Error: Enter as positive.",)</f>
        <v>0</v>
      </c>
      <c r="H11" s="533"/>
      <c r="I11" s="542"/>
      <c r="J11" s="482"/>
      <c r="K11" s="357"/>
      <c r="L11"/>
      <c r="N11" s="106"/>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40.5" customHeight="1" x14ac:dyDescent="0.3">
      <c r="A12" s="54"/>
      <c r="B12" s="294" t="s">
        <v>46</v>
      </c>
      <c r="C12" s="461"/>
      <c r="D12" s="283"/>
      <c r="E12" s="283"/>
      <c r="F12" s="292"/>
      <c r="G12" s="293"/>
      <c r="H12" s="534"/>
      <c r="I12" s="532"/>
      <c r="J12" s="100"/>
      <c r="K12" s="357"/>
    </row>
    <row r="13" spans="1:122" ht="59.25" customHeight="1" x14ac:dyDescent="0.3">
      <c r="A13" s="54">
        <v>90</v>
      </c>
      <c r="B13" s="3" t="s">
        <v>27</v>
      </c>
      <c r="C13" s="3" t="s">
        <v>218</v>
      </c>
      <c r="D13" s="17" t="s">
        <v>219</v>
      </c>
      <c r="E13" s="218" t="e">
        <f>INDEX('PY1 Data(H)'!$A$1:$CZ$111,MATCH('Unit Data from Audit Worksheet'!$A13,'PY1 Data(H)'!$A$1:$A$111,0),MATCH('Unit Data from Audit Worksheet'!$D$2,'PY1 Data(H)'!$A$1:$CZ$1,0))</f>
        <v>#N/A</v>
      </c>
      <c r="F13" s="105">
        <v>0</v>
      </c>
      <c r="G13" s="245">
        <f>IF(F13&lt;0,"Note: Number is normally positive.",)</f>
        <v>0</v>
      </c>
      <c r="H13" s="535"/>
      <c r="I13" s="532"/>
      <c r="J13" s="482"/>
      <c r="K13" s="357"/>
    </row>
    <row r="14" spans="1:122" ht="75" customHeight="1" x14ac:dyDescent="0.3">
      <c r="A14" s="54">
        <v>91</v>
      </c>
      <c r="B14" s="3" t="s">
        <v>24</v>
      </c>
      <c r="C14" s="3" t="s">
        <v>218</v>
      </c>
      <c r="D14" s="17" t="s">
        <v>220</v>
      </c>
      <c r="E14" s="218" t="e">
        <f>INDEX('PY1 Data(H)'!$A$1:$CZ$111,MATCH('Unit Data from Audit Worksheet'!$A14,'PY1 Data(H)'!$A$1:$A$111,0),MATCH('Unit Data from Audit Worksheet'!$D$2,'PY1 Data(H)'!$A$1:$CZ$1,0))</f>
        <v>#N/A</v>
      </c>
      <c r="F14" s="105">
        <v>0</v>
      </c>
      <c r="G14" s="245">
        <f>IF(F14&lt;0,"Note: Number is normally positive.",)</f>
        <v>0</v>
      </c>
      <c r="H14" s="531"/>
      <c r="I14" s="532"/>
      <c r="J14" s="482"/>
      <c r="K14" s="357"/>
    </row>
    <row r="15" spans="1:122" ht="66.75" customHeight="1" x14ac:dyDescent="0.3">
      <c r="A15" s="54">
        <v>581</v>
      </c>
      <c r="B15" s="219" t="s">
        <v>93</v>
      </c>
      <c r="C15" s="219" t="s">
        <v>218</v>
      </c>
      <c r="D15" s="278" t="s">
        <v>221</v>
      </c>
      <c r="E15" s="218" t="e">
        <f>INDEX('PY1 Data(H)'!$A$1:$CZ$111,MATCH('Unit Data from Audit Worksheet'!$A15,'PY1 Data(H)'!$A$1:$A$111,0),MATCH('Unit Data from Audit Worksheet'!$D$2,'PY1 Data(H)'!$A$1:$CZ$1,0))</f>
        <v>#N/A</v>
      </c>
      <c r="F15" s="105">
        <v>0</v>
      </c>
      <c r="G15" s="245"/>
      <c r="H15" s="531"/>
      <c r="I15" s="532"/>
      <c r="J15" s="100"/>
      <c r="K15" s="357"/>
    </row>
    <row r="16" spans="1:122" ht="67.5" customHeight="1" x14ac:dyDescent="0.3">
      <c r="A16" s="54">
        <v>511</v>
      </c>
      <c r="B16" s="3" t="s">
        <v>24</v>
      </c>
      <c r="C16" s="3" t="s">
        <v>218</v>
      </c>
      <c r="D16" s="18" t="s">
        <v>47</v>
      </c>
      <c r="E16" s="218" t="e">
        <f>INDEX('PY1 Data(H)'!$A$1:$CZ$111,MATCH('Unit Data from Audit Worksheet'!$A16,'PY1 Data(H)'!$A$1:$A$111,0),MATCH('Unit Data from Audit Worksheet'!$D$2,'PY1 Data(H)'!$A$1:$CZ$1,0))</f>
        <v>#N/A</v>
      </c>
      <c r="F16" s="105">
        <v>0</v>
      </c>
      <c r="G16" s="245">
        <f>IF(F16&lt;0,"Note: Number is normally positive.",)</f>
        <v>0</v>
      </c>
      <c r="H16" s="531"/>
      <c r="I16" s="532"/>
      <c r="J16" s="482"/>
      <c r="K16" s="357"/>
    </row>
    <row r="17" spans="1:11" ht="72" customHeight="1" x14ac:dyDescent="0.3">
      <c r="A17" s="108">
        <v>657</v>
      </c>
      <c r="B17" s="279" t="s">
        <v>24</v>
      </c>
      <c r="C17" s="279" t="s">
        <v>218</v>
      </c>
      <c r="D17" s="125" t="s">
        <v>222</v>
      </c>
      <c r="E17" s="218" t="e">
        <f>INDEX('PY1 Data(H)'!$A$1:$CZ$111,MATCH('Unit Data from Audit Worksheet'!$A17,'PY1 Data(H)'!$A$1:$A$111,0),MATCH('Unit Data from Audit Worksheet'!$D$2,'PY1 Data(H)'!$A$1:$CZ$1,0))</f>
        <v>#N/A</v>
      </c>
      <c r="F17" s="105">
        <v>0</v>
      </c>
      <c r="G17" s="251">
        <f>IF((F13+F14+F16)&gt;F17,"Error: Please review components of current assets above.  Account numbers (90+91+511)&gt;657",)</f>
        <v>0</v>
      </c>
      <c r="H17" s="531"/>
      <c r="I17" s="532"/>
      <c r="J17" s="482"/>
      <c r="K17" s="357"/>
    </row>
    <row r="18" spans="1:11" ht="70.5" customHeight="1" x14ac:dyDescent="0.3">
      <c r="A18" s="108">
        <v>658</v>
      </c>
      <c r="B18" s="279" t="s">
        <v>24</v>
      </c>
      <c r="C18" s="279" t="s">
        <v>218</v>
      </c>
      <c r="D18" s="110" t="s">
        <v>159</v>
      </c>
      <c r="E18" s="218" t="e">
        <f>INDEX('PY1 Data(H)'!$A$1:$CZ$111,MATCH('Unit Data from Audit Worksheet'!$A18,'PY1 Data(H)'!$A$1:$A$111,0),MATCH('Unit Data from Audit Worksheet'!$D$2,'PY1 Data(H)'!$A$1:$CZ$1,0))</f>
        <v>#N/A</v>
      </c>
      <c r="F18" s="105">
        <v>0</v>
      </c>
      <c r="G18" s="245"/>
      <c r="H18" s="531"/>
      <c r="I18" s="532"/>
      <c r="J18" s="100"/>
      <c r="K18" s="357"/>
    </row>
    <row r="19" spans="1:11" ht="68.400000000000006" customHeight="1" x14ac:dyDescent="0.3">
      <c r="A19" s="54">
        <v>382</v>
      </c>
      <c r="B19" s="3" t="s">
        <v>26</v>
      </c>
      <c r="C19" s="3" t="s">
        <v>218</v>
      </c>
      <c r="D19" s="52" t="s">
        <v>42</v>
      </c>
      <c r="E19" s="218" t="e">
        <f>INDEX('PY1 Data(H)'!$A$1:$CZ$111,MATCH('Unit Data from Audit Worksheet'!$A19,'PY1 Data(H)'!$A$1:$A$111,0),MATCH('Unit Data from Audit Worksheet'!$D$2,'PY1 Data(H)'!$A$1:$CZ$1,0))</f>
        <v>#N/A</v>
      </c>
      <c r="F19" s="105">
        <v>0</v>
      </c>
      <c r="G19" s="251">
        <f>IF(F17&gt;F19,"Error: Please review components of current assets above. Account numbers 657&gt;382",)</f>
        <v>0</v>
      </c>
      <c r="H19" s="531"/>
      <c r="I19" s="532"/>
      <c r="J19" s="482"/>
      <c r="K19" s="357"/>
    </row>
    <row r="20" spans="1:11" ht="57.75" customHeight="1" x14ac:dyDescent="0.3">
      <c r="A20" s="54">
        <v>360</v>
      </c>
      <c r="B20" s="3" t="s">
        <v>23</v>
      </c>
      <c r="C20" s="3" t="s">
        <v>218</v>
      </c>
      <c r="D20" s="53" t="s">
        <v>48</v>
      </c>
      <c r="E20" s="218" t="e">
        <f>INDEX('PY1 Data(H)'!$A$1:$CZ$111,MATCH('Unit Data from Audit Worksheet'!$A20,'PY1 Data(H)'!$A$1:$A$111,0),MATCH('Unit Data from Audit Worksheet'!$D$2,'PY1 Data(H)'!$A$1:$CZ$1,0))</f>
        <v>#N/A</v>
      </c>
      <c r="F20" s="105">
        <v>0</v>
      </c>
      <c r="G20" s="245"/>
      <c r="H20" s="531"/>
      <c r="I20" s="532"/>
      <c r="J20" s="482"/>
      <c r="K20" s="357"/>
    </row>
    <row r="21" spans="1:11" ht="62.25" customHeight="1" x14ac:dyDescent="0.3">
      <c r="A21" s="54">
        <v>580</v>
      </c>
      <c r="B21" s="219" t="s">
        <v>93</v>
      </c>
      <c r="C21" s="219" t="s">
        <v>218</v>
      </c>
      <c r="D21" s="278" t="s">
        <v>223</v>
      </c>
      <c r="E21" s="218" t="e">
        <f>INDEX('PY1 Data(H)'!$A$1:$CZ$111,MATCH('Unit Data from Audit Worksheet'!$A21,'PY1 Data(H)'!$A$1:$A$111,0),MATCH('Unit Data from Audit Worksheet'!$D$2,'PY1 Data(H)'!$A$1:$CZ$1,0))</f>
        <v>#N/A</v>
      </c>
      <c r="F21" s="105">
        <v>0</v>
      </c>
      <c r="G21" s="245"/>
      <c r="H21" s="531"/>
      <c r="I21" s="532"/>
      <c r="J21" s="100"/>
      <c r="K21" s="357"/>
    </row>
    <row r="22" spans="1:11" ht="114" customHeight="1" x14ac:dyDescent="0.3">
      <c r="A22" s="109">
        <v>639</v>
      </c>
      <c r="B22" s="279" t="s">
        <v>158</v>
      </c>
      <c r="C22" s="279" t="s">
        <v>218</v>
      </c>
      <c r="D22" s="125" t="s">
        <v>239</v>
      </c>
      <c r="E22" s="218" t="e">
        <f>INDEX('PY1 Data(H)'!$A$1:$CZ$111,MATCH('Unit Data from Audit Worksheet'!$A22,'PY1 Data(H)'!$A$1:$A$111,0),MATCH('Unit Data from Audit Worksheet'!$D$2,'PY1 Data(H)'!$A$1:$CZ$1,0))</f>
        <v>#N/A</v>
      </c>
      <c r="F22" s="105">
        <v>0</v>
      </c>
      <c r="G22" s="249"/>
      <c r="H22" s="536"/>
      <c r="I22" s="537"/>
      <c r="J22" s="482"/>
      <c r="K22" s="357"/>
    </row>
    <row r="23" spans="1:11" ht="124.5" customHeight="1" x14ac:dyDescent="0.3">
      <c r="A23" s="108">
        <v>640</v>
      </c>
      <c r="B23" s="462" t="s">
        <v>119</v>
      </c>
      <c r="C23" s="279" t="s">
        <v>218</v>
      </c>
      <c r="D23" s="125" t="s">
        <v>240</v>
      </c>
      <c r="E23" s="218" t="e">
        <f>INDEX('PY1 Data(H)'!$A$1:$CZ$111,MATCH('Unit Data from Audit Worksheet'!$A23,'PY1 Data(H)'!$A$1:$A$111,0),MATCH('Unit Data from Audit Worksheet'!$D$2,'PY1 Data(H)'!$A$1:$CZ$1,0))</f>
        <v>#N/A</v>
      </c>
      <c r="F23" s="105">
        <v>0</v>
      </c>
      <c r="G23" s="251">
        <f>IF(F23&gt;F22,"Error: Please review components of current liabilities above. Account numbers 640&gt;639",)</f>
        <v>0</v>
      </c>
      <c r="H23" s="537"/>
      <c r="I23" s="536"/>
      <c r="J23" s="100"/>
      <c r="K23" s="357"/>
    </row>
    <row r="24" spans="1:11" ht="133.5" customHeight="1" x14ac:dyDescent="0.3">
      <c r="A24" s="108">
        <v>641</v>
      </c>
      <c r="B24" s="462" t="s">
        <v>119</v>
      </c>
      <c r="C24" s="279" t="s">
        <v>218</v>
      </c>
      <c r="D24" s="125" t="s">
        <v>241</v>
      </c>
      <c r="E24" s="218" t="e">
        <f>INDEX('PY1 Data(H)'!$A$1:$CZ$111,MATCH('Unit Data from Audit Worksheet'!$A24,'PY1 Data(H)'!$A$1:$A$111,0),MATCH('Unit Data from Audit Worksheet'!$D$2,'PY1 Data(H)'!$A$1:$CZ$1,0))</f>
        <v>#N/A</v>
      </c>
      <c r="F24" s="105">
        <v>0</v>
      </c>
      <c r="G24" s="251">
        <f>IF(F24&gt;F22,"Error: Please review components of current liabilities above. Account numbers 641&gt;639",)</f>
        <v>0</v>
      </c>
      <c r="H24" s="537"/>
      <c r="I24" s="537"/>
      <c r="J24" s="482"/>
      <c r="K24" s="357"/>
    </row>
    <row r="25" spans="1:11" ht="118.5" customHeight="1" x14ac:dyDescent="0.3">
      <c r="A25" s="108">
        <v>642</v>
      </c>
      <c r="B25" s="462" t="s">
        <v>119</v>
      </c>
      <c r="C25" s="279" t="s">
        <v>218</v>
      </c>
      <c r="D25" s="125" t="s">
        <v>242</v>
      </c>
      <c r="E25" s="218" t="e">
        <f>INDEX('PY1 Data(H)'!$A$1:$CZ$111,MATCH('Unit Data from Audit Worksheet'!$A25,'PY1 Data(H)'!$A$1:$A$111,0),MATCH('Unit Data from Audit Worksheet'!$D$2,'PY1 Data(H)'!$A$1:$CZ$1,0))</f>
        <v>#N/A</v>
      </c>
      <c r="F25" s="105">
        <v>0</v>
      </c>
      <c r="G25" s="251">
        <f>IF(F25&gt;F22,"Error: Please review components of current liabilities above. Account numbers  642&gt;639",)</f>
        <v>0</v>
      </c>
      <c r="H25" s="537"/>
      <c r="I25" s="537"/>
      <c r="J25" s="100"/>
      <c r="K25" s="357"/>
    </row>
    <row r="26" spans="1:11" ht="81.75" customHeight="1" x14ac:dyDescent="0.3">
      <c r="A26" s="108">
        <v>643</v>
      </c>
      <c r="B26" s="462" t="s">
        <v>119</v>
      </c>
      <c r="C26" s="279" t="s">
        <v>218</v>
      </c>
      <c r="D26" s="125" t="s">
        <v>243</v>
      </c>
      <c r="E26" s="218" t="e">
        <f>INDEX('PY1 Data(H)'!$A$1:$CZ$111,MATCH('Unit Data from Audit Worksheet'!$A26,'PY1 Data(H)'!$A$1:$A$111,0),MATCH('Unit Data from Audit Worksheet'!$D$2,'PY1 Data(H)'!$A$1:$CZ$1,0))</f>
        <v>#N/A</v>
      </c>
      <c r="F26" s="105">
        <v>0</v>
      </c>
      <c r="G26" s="251">
        <f>IF(F26&gt;F22,"Error: Please review components of current liabilities above. Account numbers 643&gt;639",)</f>
        <v>0</v>
      </c>
      <c r="H26" s="537"/>
      <c r="I26" s="537"/>
      <c r="J26" s="100"/>
      <c r="K26" s="357"/>
    </row>
    <row r="27" spans="1:11" ht="108" customHeight="1" x14ac:dyDescent="0.3">
      <c r="A27" s="108">
        <v>644</v>
      </c>
      <c r="B27" s="462" t="s">
        <v>119</v>
      </c>
      <c r="C27" s="279" t="s">
        <v>218</v>
      </c>
      <c r="D27" s="125" t="s">
        <v>244</v>
      </c>
      <c r="E27" s="218" t="e">
        <f>INDEX('PY1 Data(H)'!$A$1:$CZ$111,MATCH('Unit Data from Audit Worksheet'!$A27,'PY1 Data(H)'!$A$1:$A$111,0),MATCH('Unit Data from Audit Worksheet'!$D$2,'PY1 Data(H)'!$A$1:$CZ$1,0))</f>
        <v>#N/A</v>
      </c>
      <c r="F27" s="105">
        <v>0</v>
      </c>
      <c r="G27" s="251">
        <f>IF(F27&gt;F22,"Error: Please review components of current liabilities above. Account number 644&gt;639",)</f>
        <v>0</v>
      </c>
      <c r="H27" s="537"/>
      <c r="I27" s="537"/>
      <c r="J27" s="100"/>
      <c r="K27" s="357"/>
    </row>
    <row r="28" spans="1:11" ht="99.75" customHeight="1" x14ac:dyDescent="0.3">
      <c r="A28" s="54">
        <v>384</v>
      </c>
      <c r="B28" s="3" t="s">
        <v>27</v>
      </c>
      <c r="C28" s="3" t="s">
        <v>218</v>
      </c>
      <c r="D28" s="21" t="s">
        <v>245</v>
      </c>
      <c r="E28" s="218" t="e">
        <f>INDEX('PY1 Data(H)'!$A$1:$CZ$111,MATCH('Unit Data from Audit Worksheet'!$A28,'PY1 Data(H)'!$A$1:$A$111,0),MATCH('Unit Data from Audit Worksheet'!$D$2,'PY1 Data(H)'!$A$1:$CZ$1,0))</f>
        <v>#N/A</v>
      </c>
      <c r="F28" s="247">
        <v>0</v>
      </c>
      <c r="G28" s="250">
        <f>IF(F28&gt;F22,"Error: Please review components of current liabilities above. Account number 384&gt;639",)</f>
        <v>0</v>
      </c>
      <c r="H28" s="538"/>
      <c r="I28" s="532"/>
      <c r="J28" s="100"/>
      <c r="K28" s="357"/>
    </row>
    <row r="29" spans="1:11" ht="104.25" customHeight="1" x14ac:dyDescent="0.3">
      <c r="A29" s="54">
        <v>361</v>
      </c>
      <c r="B29" s="3" t="s">
        <v>23</v>
      </c>
      <c r="C29" s="3" t="s">
        <v>218</v>
      </c>
      <c r="D29" s="225" t="s">
        <v>224</v>
      </c>
      <c r="E29" s="218" t="e">
        <f>INDEX('PY1 Data(H)'!$A$1:$CZ$111,MATCH('Unit Data from Audit Worksheet'!$A29,'PY1 Data(H)'!$A$1:$A$111,0),MATCH('Unit Data from Audit Worksheet'!$D$2,'PY1 Data(H)'!$A$1:$CZ$1,0))</f>
        <v>#N/A</v>
      </c>
      <c r="F29" s="105">
        <v>0</v>
      </c>
      <c r="G29" s="248"/>
      <c r="H29" s="531"/>
      <c r="I29" s="532"/>
      <c r="J29" s="482"/>
      <c r="K29" s="357"/>
    </row>
    <row r="30" spans="1:11" ht="138" customHeight="1" x14ac:dyDescent="0.3">
      <c r="A30" s="54">
        <v>362</v>
      </c>
      <c r="B30" s="3" t="s">
        <v>23</v>
      </c>
      <c r="C30" s="3" t="s">
        <v>218</v>
      </c>
      <c r="D30" s="53" t="s">
        <v>49</v>
      </c>
      <c r="E30" s="218" t="e">
        <f>INDEX('PY1 Data(H)'!$A$1:$CZ$111,MATCH('Unit Data from Audit Worksheet'!$A30,'PY1 Data(H)'!$A$1:$A$111,0),MATCH('Unit Data from Audit Worksheet'!$D$2,'PY1 Data(H)'!$A$1:$CZ$1,0))</f>
        <v>#N/A</v>
      </c>
      <c r="F30" s="105">
        <v>0</v>
      </c>
      <c r="G30" s="245">
        <f>IF(H30=0,,"Error: Total assets less total liabilities do not equal total net position. Account numbers 382-360-362=0  The amount of the formula is in the cell to the right")</f>
        <v>0</v>
      </c>
      <c r="H30" s="539">
        <f>F19-F20-F30</f>
        <v>0</v>
      </c>
      <c r="I30" s="532"/>
      <c r="J30" s="482"/>
      <c r="K30" s="357"/>
    </row>
    <row r="31" spans="1:11" ht="26.25" customHeight="1" x14ac:dyDescent="0.3">
      <c r="A31" s="54"/>
      <c r="B31" s="460" t="s">
        <v>2</v>
      </c>
      <c r="C31" s="461"/>
      <c r="D31" s="283"/>
      <c r="E31" s="283"/>
      <c r="F31" s="292"/>
      <c r="G31" s="293"/>
      <c r="H31" s="531"/>
      <c r="I31" s="532"/>
      <c r="J31" s="100"/>
      <c r="K31" s="357"/>
    </row>
    <row r="32" spans="1:11" ht="112.5" customHeight="1" x14ac:dyDescent="0.3">
      <c r="A32" s="54">
        <v>97</v>
      </c>
      <c r="B32" s="3" t="s">
        <v>30</v>
      </c>
      <c r="C32" s="3" t="s">
        <v>225</v>
      </c>
      <c r="D32" s="21" t="s">
        <v>54</v>
      </c>
      <c r="E32" s="218" t="e">
        <f>INDEX('PY1 Data(H)'!$A$1:$CZ$111,MATCH('Unit Data from Audit Worksheet'!$A32,'PY1 Data(H)'!$A$1:$A$111,0),MATCH('Unit Data from Audit Worksheet'!$D$2,'PY1 Data(H)'!$A$1:$CZ$1,0))</f>
        <v>#N/A</v>
      </c>
      <c r="F32" s="105">
        <v>0</v>
      </c>
      <c r="G32" s="248"/>
      <c r="H32" s="531"/>
      <c r="I32" s="532"/>
      <c r="J32" s="100"/>
      <c r="K32" s="357"/>
    </row>
    <row r="33" spans="1:122" ht="87.75" customHeight="1" x14ac:dyDescent="0.3">
      <c r="A33" s="54">
        <v>93</v>
      </c>
      <c r="B33" s="3" t="s">
        <v>29</v>
      </c>
      <c r="C33" s="3" t="s">
        <v>225</v>
      </c>
      <c r="D33" s="21" t="s">
        <v>50</v>
      </c>
      <c r="E33" s="218" t="e">
        <f>INDEX('PY1 Data(H)'!$A$1:$CZ$111,MATCH('Unit Data from Audit Worksheet'!$A33,'PY1 Data(H)'!$A$1:$A$111,0),MATCH('Unit Data from Audit Worksheet'!$D$2,'PY1 Data(H)'!$A$1:$CZ$1,0))</f>
        <v>#N/A</v>
      </c>
      <c r="F33" s="105">
        <v>0</v>
      </c>
      <c r="G33" s="245">
        <f>IF(F32&gt;F33,"Error: Charges for services exceed total operating revenues. Account number 97&gt;93",)</f>
        <v>0</v>
      </c>
      <c r="H33" s="531"/>
      <c r="I33" s="532"/>
      <c r="J33" s="482"/>
      <c r="K33" s="357"/>
    </row>
    <row r="34" spans="1:122" ht="96" customHeight="1" x14ac:dyDescent="0.3">
      <c r="A34" s="54">
        <v>99</v>
      </c>
      <c r="B34" s="3" t="s">
        <v>24</v>
      </c>
      <c r="C34" s="3" t="s">
        <v>225</v>
      </c>
      <c r="D34" s="21" t="s">
        <v>55</v>
      </c>
      <c r="E34" s="218" t="e">
        <f>INDEX('PY1 Data(H)'!$A$1:$CZ$111,MATCH('Unit Data from Audit Worksheet'!$A34,'PY1 Data(H)'!$A$1:$A$111,0),MATCH('Unit Data from Audit Worksheet'!$D$2,'PY1 Data(H)'!$A$1:$CZ$1,0))</f>
        <v>#N/A</v>
      </c>
      <c r="F34" s="105">
        <v>0</v>
      </c>
      <c r="G34" s="245">
        <f t="shared" ref="G34:G43" si="0">IF(F34&lt;0,"Error: Enter as positive.",)</f>
        <v>0</v>
      </c>
      <c r="H34" s="531"/>
      <c r="I34" s="532"/>
      <c r="J34" s="482"/>
      <c r="K34" s="357"/>
    </row>
    <row r="35" spans="1:122" ht="79.5" customHeight="1" x14ac:dyDescent="0.3">
      <c r="A35" s="54">
        <v>52</v>
      </c>
      <c r="B35" s="3" t="s">
        <v>24</v>
      </c>
      <c r="C35" s="3" t="s">
        <v>225</v>
      </c>
      <c r="D35" s="21" t="s">
        <v>51</v>
      </c>
      <c r="E35" s="218" t="e">
        <f>INDEX('PY1 Data(H)'!$A$1:$CZ$111,MATCH('Unit Data from Audit Worksheet'!$A35,'PY1 Data(H)'!$A$1:$A$111,0),MATCH('Unit Data from Audit Worksheet'!$D$2,'PY1 Data(H)'!$A$1:$CZ$1,0))</f>
        <v>#N/A</v>
      </c>
      <c r="F35" s="105">
        <v>0</v>
      </c>
      <c r="G35" s="245">
        <f t="shared" si="0"/>
        <v>0</v>
      </c>
      <c r="H35" s="531"/>
      <c r="I35" s="532"/>
      <c r="J35" s="482"/>
      <c r="K35" s="357"/>
    </row>
    <row r="36" spans="1:122" ht="95.25" customHeight="1" x14ac:dyDescent="0.3">
      <c r="A36" s="54">
        <v>94</v>
      </c>
      <c r="B36" s="3" t="s">
        <v>29</v>
      </c>
      <c r="C36" s="3" t="s">
        <v>225</v>
      </c>
      <c r="D36" s="21" t="s">
        <v>52</v>
      </c>
      <c r="E36" s="218" t="e">
        <f>INDEX('PY1 Data(H)'!$A$1:$CZ$111,MATCH('Unit Data from Audit Worksheet'!$A36,'PY1 Data(H)'!$A$1:$A$111,0),MATCH('Unit Data from Audit Worksheet'!$D$2,'PY1 Data(H)'!$A$1:$CZ$1,0))</f>
        <v>#N/A</v>
      </c>
      <c r="F36" s="105">
        <v>0</v>
      </c>
      <c r="G36" s="245">
        <f t="shared" si="0"/>
        <v>0</v>
      </c>
      <c r="H36" s="531"/>
      <c r="I36" s="532"/>
      <c r="J36" s="482"/>
      <c r="K36" s="357"/>
    </row>
    <row r="37" spans="1:122" ht="100.5" customHeight="1" x14ac:dyDescent="0.3">
      <c r="A37" s="54">
        <v>98</v>
      </c>
      <c r="B37" s="3" t="s">
        <v>29</v>
      </c>
      <c r="C37" s="3" t="s">
        <v>225</v>
      </c>
      <c r="D37" s="21" t="s">
        <v>53</v>
      </c>
      <c r="E37" s="218" t="e">
        <f>INDEX('PY1 Data(H)'!$A$1:$CZ$111,MATCH('Unit Data from Audit Worksheet'!$A37,'PY1 Data(H)'!$A$1:$A$111,0),MATCH('Unit Data from Audit Worksheet'!$D$2,'PY1 Data(H)'!$A$1:$CZ$1,0))</f>
        <v>#N/A</v>
      </c>
      <c r="F37" s="105">
        <v>0</v>
      </c>
      <c r="G37" s="245">
        <f t="shared" si="0"/>
        <v>0</v>
      </c>
      <c r="H37" s="531"/>
      <c r="I37" s="532"/>
      <c r="J37" s="482"/>
      <c r="K37" s="357"/>
    </row>
    <row r="38" spans="1:122" ht="95.25" customHeight="1" x14ac:dyDescent="0.3">
      <c r="A38" s="54">
        <v>363</v>
      </c>
      <c r="B38" s="3" t="s">
        <v>23</v>
      </c>
      <c r="C38" s="3" t="s">
        <v>225</v>
      </c>
      <c r="D38" s="17" t="s">
        <v>226</v>
      </c>
      <c r="E38" s="218" t="e">
        <f>INDEX('PY1 Data(H)'!$A$1:$CZ$111,MATCH('Unit Data from Audit Worksheet'!$A38,'PY1 Data(H)'!$A$1:$A$111,0),MATCH('Unit Data from Audit Worksheet'!$D$2,'PY1 Data(H)'!$A$1:$CZ$1,0))</f>
        <v>#N/A</v>
      </c>
      <c r="F38" s="105">
        <v>0</v>
      </c>
      <c r="G38" s="245">
        <f t="shared" si="0"/>
        <v>0</v>
      </c>
      <c r="H38" s="531"/>
      <c r="I38" s="532"/>
      <c r="J38" s="100"/>
      <c r="K38" s="357"/>
    </row>
    <row r="39" spans="1:122" ht="83.25" customHeight="1" x14ac:dyDescent="0.3">
      <c r="A39" s="54">
        <v>364</v>
      </c>
      <c r="B39" s="3" t="s">
        <v>23</v>
      </c>
      <c r="C39" s="3" t="s">
        <v>225</v>
      </c>
      <c r="D39" s="17" t="s">
        <v>227</v>
      </c>
      <c r="E39" s="218" t="e">
        <f>INDEX('PY1 Data(H)'!$A$1:$CZ$111,MATCH('Unit Data from Audit Worksheet'!$A39,'PY1 Data(H)'!$A$1:$A$111,0),MATCH('Unit Data from Audit Worksheet'!$D$2,'PY1 Data(H)'!$A$1:$CZ$1,0))</f>
        <v>#N/A</v>
      </c>
      <c r="F39" s="105">
        <v>0</v>
      </c>
      <c r="G39" s="245">
        <f t="shared" si="0"/>
        <v>0</v>
      </c>
      <c r="H39" s="531"/>
      <c r="I39" s="532"/>
      <c r="J39" s="482"/>
      <c r="K39" s="357"/>
    </row>
    <row r="40" spans="1:122" ht="93" customHeight="1" x14ac:dyDescent="0.3">
      <c r="A40" s="54">
        <v>192</v>
      </c>
      <c r="B40" s="3" t="s">
        <v>24</v>
      </c>
      <c r="C40" s="3" t="s">
        <v>225</v>
      </c>
      <c r="D40" s="17" t="s">
        <v>228</v>
      </c>
      <c r="E40" s="218" t="e">
        <f>INDEX('PY1 Data(H)'!$A$1:$CZ$111,MATCH('Unit Data from Audit Worksheet'!$A40,'PY1 Data(H)'!$A$1:$A$111,0),MATCH('Unit Data from Audit Worksheet'!$D$2,'PY1 Data(H)'!$A$1:$CZ$1,0))</f>
        <v>#N/A</v>
      </c>
      <c r="F40" s="105">
        <v>0</v>
      </c>
      <c r="G40" s="245">
        <f t="shared" si="0"/>
        <v>0</v>
      </c>
      <c r="H40" s="531"/>
      <c r="I40" s="532"/>
      <c r="J40" s="100"/>
      <c r="K40" s="357"/>
    </row>
    <row r="41" spans="1:122" ht="93" customHeight="1" x14ac:dyDescent="0.3">
      <c r="A41" s="54">
        <v>1054</v>
      </c>
      <c r="B41" s="219" t="s">
        <v>182</v>
      </c>
      <c r="C41" s="219" t="s">
        <v>413</v>
      </c>
      <c r="D41" s="484" t="s">
        <v>429</v>
      </c>
      <c r="E41" s="218" t="e">
        <f>INDEX('PY1 Data(H)'!$A$1:$CZ$111,MATCH('Unit Data from Audit Worksheet'!$A41,'PY1 Data(H)'!$A$1:$A$111,0),MATCH('Unit Data from Audit Worksheet'!$D$2,'PY1 Data(H)'!$A$1:$CZ$1,0))</f>
        <v>#N/A</v>
      </c>
      <c r="F41" s="105">
        <v>0</v>
      </c>
      <c r="G41" s="245">
        <f t="shared" si="0"/>
        <v>0</v>
      </c>
      <c r="H41" s="531"/>
      <c r="I41" s="532"/>
      <c r="J41" s="100"/>
      <c r="K41" s="357"/>
      <c r="L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0"/>
      <c r="BR41" s="100"/>
      <c r="BS41" s="100"/>
      <c r="BT41" s="100"/>
      <c r="BU41" s="100"/>
      <c r="BV41" s="100"/>
      <c r="BW41" s="100"/>
      <c r="BX41" s="100"/>
      <c r="BY41" s="100"/>
      <c r="BZ41" s="100"/>
      <c r="CA41" s="100"/>
      <c r="CB41" s="100"/>
      <c r="CC41" s="100"/>
      <c r="CD41" s="100"/>
      <c r="CE41" s="100"/>
      <c r="CF41" s="100"/>
      <c r="CG41" s="100"/>
      <c r="CH41" s="100"/>
      <c r="CI41" s="100"/>
      <c r="CJ41" s="100"/>
      <c r="CK41" s="100"/>
      <c r="CL41" s="100"/>
      <c r="CM41" s="100"/>
      <c r="CN41" s="100"/>
      <c r="CO41" s="100"/>
      <c r="CP41" s="100"/>
      <c r="CQ41" s="100"/>
      <c r="CR41" s="100"/>
      <c r="CS41" s="100"/>
      <c r="CT41" s="100"/>
      <c r="CU41" s="100"/>
      <c r="CV41" s="100"/>
      <c r="CW41" s="100"/>
      <c r="CX41" s="100"/>
      <c r="CY41" s="100"/>
      <c r="CZ41" s="100"/>
      <c r="DA41" s="100"/>
      <c r="DB41" s="100"/>
      <c r="DC41" s="100"/>
      <c r="DD41" s="100"/>
      <c r="DE41" s="100"/>
      <c r="DF41" s="100"/>
      <c r="DG41" s="100"/>
      <c r="DH41" s="100"/>
      <c r="DI41" s="100"/>
      <c r="DJ41" s="100"/>
      <c r="DK41" s="100"/>
      <c r="DL41" s="100"/>
      <c r="DM41" s="100"/>
      <c r="DN41" s="100"/>
      <c r="DO41" s="100"/>
      <c r="DP41" s="100"/>
      <c r="DQ41" s="100"/>
      <c r="DR41" s="100"/>
    </row>
    <row r="42" spans="1:122" ht="108" customHeight="1" x14ac:dyDescent="0.3">
      <c r="A42" s="54">
        <v>365</v>
      </c>
      <c r="B42" s="3" t="s">
        <v>29</v>
      </c>
      <c r="C42" s="3" t="s">
        <v>225</v>
      </c>
      <c r="D42" s="17" t="s">
        <v>229</v>
      </c>
      <c r="E42" s="218" t="e">
        <f>INDEX('PY1 Data(H)'!$A$1:$CZ$111,MATCH('Unit Data from Audit Worksheet'!$A42,'PY1 Data(H)'!$A$1:$A$111,0),MATCH('Unit Data from Audit Worksheet'!$D$2,'PY1 Data(H)'!$A$1:$CZ$1,0))</f>
        <v>#N/A</v>
      </c>
      <c r="F42" s="104">
        <v>0</v>
      </c>
      <c r="G42" s="245">
        <f t="shared" si="0"/>
        <v>0</v>
      </c>
      <c r="H42" s="531"/>
      <c r="I42" s="532"/>
      <c r="J42" s="100"/>
      <c r="K42" s="357"/>
    </row>
    <row r="43" spans="1:122" ht="84.75" customHeight="1" x14ac:dyDescent="0.3">
      <c r="A43" s="54">
        <v>366</v>
      </c>
      <c r="B43" s="3" t="s">
        <v>29</v>
      </c>
      <c r="C43" s="3" t="s">
        <v>225</v>
      </c>
      <c r="D43" s="17" t="s">
        <v>230</v>
      </c>
      <c r="E43" s="218" t="e">
        <f>INDEX('PY1 Data(H)'!$A$1:$CZ$111,MATCH('Unit Data from Audit Worksheet'!$A43,'PY1 Data(H)'!$A$1:$A$111,0),MATCH('Unit Data from Audit Worksheet'!$D$2,'PY1 Data(H)'!$A$1:$CZ$1,0))</f>
        <v>#N/A</v>
      </c>
      <c r="F43" s="104">
        <v>0</v>
      </c>
      <c r="G43" s="245">
        <f t="shared" si="0"/>
        <v>0</v>
      </c>
      <c r="H43" s="531"/>
      <c r="I43" s="532"/>
      <c r="J43" s="100"/>
      <c r="K43" s="357"/>
    </row>
    <row r="44" spans="1:122" s="16" customFormat="1" ht="138" customHeight="1" x14ac:dyDescent="0.3">
      <c r="A44" s="54">
        <v>53</v>
      </c>
      <c r="B44" s="219" t="s">
        <v>29</v>
      </c>
      <c r="C44" s="219" t="s">
        <v>225</v>
      </c>
      <c r="D44" s="225" t="s">
        <v>231</v>
      </c>
      <c r="E44" s="218" t="e">
        <f>INDEX('PY1 Data(H)'!$A$1:$CZ$111,MATCH('Unit Data from Audit Worksheet'!$A44,'PY1 Data(H)'!$A$1:$A$111,0),MATCH('Unit Data from Audit Worksheet'!$D$2,'PY1 Data(H)'!$A$1:$CZ$1,0))</f>
        <v>#N/A</v>
      </c>
      <c r="F44" s="104">
        <v>0</v>
      </c>
      <c r="G44" s="245">
        <f>IF(H44=0,,"Error: Total revenues less total expenses do not equal total change in net position. Account number 93-94+363-364+192+365-366-53=0  The amount of the formula is in the cell to the right")</f>
        <v>0</v>
      </c>
      <c r="H44" s="539">
        <f>+F33-F36+F38-F39+F40+F42-F43-F44</f>
        <v>0</v>
      </c>
      <c r="I44" s="532"/>
      <c r="J44" s="482"/>
      <c r="K44" s="357"/>
      <c r="L44"/>
      <c r="N44" s="10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s="16" customFormat="1" ht="138" customHeight="1" x14ac:dyDescent="0.3">
      <c r="A45" s="54">
        <v>378</v>
      </c>
      <c r="B45" s="152" t="s">
        <v>23</v>
      </c>
      <c r="C45" s="219" t="s">
        <v>225</v>
      </c>
      <c r="D45" s="225" t="s">
        <v>232</v>
      </c>
      <c r="E45" s="218" t="e">
        <f>INDEX('PY1 Data(H)'!$A$1:$CZ$111,MATCH('Unit Data from Audit Worksheet'!$A45,'PY1 Data(H)'!$A$1:$A$111,0),MATCH('Unit Data from Audit Worksheet'!$D$2,'PY1 Data(H)'!$A$1:$CZ$1,0))</f>
        <v>#N/A</v>
      </c>
      <c r="F45" s="104">
        <v>0</v>
      </c>
      <c r="G45" s="540" t="e">
        <f>IF(F30-F44-F45=E30,,"Error: Beginning Balance does not agree with our records.  Acct #s (362-53-378)=prior year 362  The amount of the formula is in the cell to the right")</f>
        <v>#N/A</v>
      </c>
      <c r="H45" s="530" t="e">
        <f>+F30-F44-F45-E30</f>
        <v>#N/A</v>
      </c>
      <c r="I45" s="510" t="e">
        <f>IF(H45=0," ","If the out of balance is because prior years data is not populated in cells E30 disregard the error message.  Do not include prior year's ending balances in cell F45")</f>
        <v>#N/A</v>
      </c>
      <c r="J45" s="100"/>
      <c r="K45" s="357"/>
      <c r="L45"/>
      <c r="N45" s="10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row>
    <row r="46" spans="1:122" s="16" customFormat="1" ht="27" customHeight="1" x14ac:dyDescent="0.3">
      <c r="A46" s="54"/>
      <c r="B46" s="294" t="s">
        <v>472</v>
      </c>
      <c r="C46" s="461"/>
      <c r="D46" s="295"/>
      <c r="E46" s="298"/>
      <c r="F46" s="298"/>
      <c r="G46" s="299"/>
      <c r="H46" s="539"/>
      <c r="I46" s="541"/>
      <c r="J46" s="100"/>
      <c r="K46" s="357"/>
      <c r="L46" s="100"/>
      <c r="N46" s="106"/>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c r="BI46" s="100"/>
      <c r="BJ46" s="100"/>
      <c r="BK46" s="100"/>
      <c r="BL46" s="100"/>
      <c r="BM46" s="100"/>
      <c r="BN46" s="100"/>
      <c r="BO46" s="100"/>
      <c r="BP46" s="100"/>
      <c r="BQ46" s="100"/>
      <c r="BR46" s="100"/>
      <c r="BS46" s="100"/>
      <c r="BT46" s="100"/>
      <c r="BU46" s="100"/>
      <c r="BV46" s="100"/>
      <c r="BW46" s="100"/>
      <c r="BX46" s="100"/>
      <c r="BY46" s="100"/>
      <c r="BZ46" s="100"/>
      <c r="CA46" s="100"/>
      <c r="CB46" s="100"/>
      <c r="CC46" s="100"/>
      <c r="CD46" s="100"/>
      <c r="CE46" s="100"/>
      <c r="CF46" s="100"/>
      <c r="CG46" s="100"/>
      <c r="CH46" s="100"/>
      <c r="CI46" s="100"/>
      <c r="CJ46" s="100"/>
      <c r="CK46" s="100"/>
      <c r="CL46" s="100"/>
      <c r="CM46" s="100"/>
      <c r="CN46" s="100"/>
      <c r="CO46" s="100"/>
      <c r="CP46" s="100"/>
      <c r="CQ46" s="100"/>
      <c r="CR46" s="100"/>
      <c r="CS46" s="100"/>
      <c r="CT46" s="100"/>
      <c r="CU46" s="100"/>
      <c r="CV46" s="100"/>
      <c r="CW46" s="100"/>
      <c r="CX46" s="100"/>
      <c r="CY46" s="100"/>
      <c r="CZ46" s="100"/>
      <c r="DA46" s="100"/>
      <c r="DB46" s="100"/>
      <c r="DC46" s="100"/>
      <c r="DD46" s="100"/>
      <c r="DE46" s="100"/>
      <c r="DF46" s="100"/>
      <c r="DG46" s="100"/>
      <c r="DH46" s="100"/>
      <c r="DI46" s="100"/>
      <c r="DJ46" s="100"/>
      <c r="DK46" s="100"/>
      <c r="DL46" s="100"/>
      <c r="DM46" s="100"/>
      <c r="DN46" s="100"/>
      <c r="DO46" s="100"/>
      <c r="DP46" s="100"/>
      <c r="DQ46" s="100"/>
      <c r="DR46" s="100"/>
    </row>
    <row r="47" spans="1:122" ht="19.2" customHeight="1" x14ac:dyDescent="0.3">
      <c r="A47" s="54"/>
      <c r="B47" s="460" t="s">
        <v>2</v>
      </c>
      <c r="C47" s="461"/>
      <c r="D47" s="295"/>
      <c r="E47" s="298"/>
      <c r="F47" s="298"/>
      <c r="G47" s="299"/>
      <c r="H47" s="531"/>
      <c r="I47" s="532"/>
      <c r="J47" s="100"/>
      <c r="K47" s="357"/>
    </row>
    <row r="48" spans="1:122" ht="48" customHeight="1" x14ac:dyDescent="0.3">
      <c r="A48" s="54">
        <v>55</v>
      </c>
      <c r="B48" s="3" t="s">
        <v>25</v>
      </c>
      <c r="C48" s="463" t="s">
        <v>234</v>
      </c>
      <c r="D48" s="17" t="s">
        <v>235</v>
      </c>
      <c r="E48" s="218" t="e">
        <f>INDEX('PY1 Data(H)'!$A$1:$CZ$111,MATCH('Unit Data from Audit Worksheet'!$A48,'PY1 Data(H)'!$A$1:$A$111,0),MATCH('Unit Data from Audit Worksheet'!$D$2,'PY1 Data(H)'!$A$1:$CZ$1,0))</f>
        <v>#N/A</v>
      </c>
      <c r="F48" s="104">
        <v>0</v>
      </c>
      <c r="G48" s="248"/>
      <c r="H48" s="531"/>
      <c r="I48" s="532"/>
      <c r="J48" s="482"/>
      <c r="K48" s="357"/>
    </row>
    <row r="49" spans="1:1880" ht="60" customHeight="1" x14ac:dyDescent="0.3">
      <c r="A49" s="54">
        <v>101</v>
      </c>
      <c r="B49" s="3" t="s">
        <v>28</v>
      </c>
      <c r="C49" s="463" t="s">
        <v>234</v>
      </c>
      <c r="D49" s="17" t="s">
        <v>236</v>
      </c>
      <c r="E49" s="218" t="e">
        <f>INDEX('PY1 Data(H)'!$A$1:$CZ$111,MATCH('Unit Data from Audit Worksheet'!$A49,'PY1 Data(H)'!$A$1:$A$111,0),MATCH('Unit Data from Audit Worksheet'!$D$2,'PY1 Data(H)'!$A$1:$CZ$1,0))</f>
        <v>#N/A</v>
      </c>
      <c r="F49" s="104">
        <v>0</v>
      </c>
      <c r="G49" s="245">
        <f>IF(F49&lt;0,"Error: Enter as positive.",)</f>
        <v>0</v>
      </c>
      <c r="H49" s="531"/>
      <c r="I49" s="532"/>
      <c r="J49" s="482"/>
      <c r="K49" s="357"/>
    </row>
    <row r="50" spans="1:1880" ht="71.25" customHeight="1" x14ac:dyDescent="0.3">
      <c r="A50" s="54">
        <v>100</v>
      </c>
      <c r="B50" s="3" t="s">
        <v>29</v>
      </c>
      <c r="C50" s="463" t="s">
        <v>234</v>
      </c>
      <c r="D50" s="17" t="s">
        <v>233</v>
      </c>
      <c r="E50" s="218" t="e">
        <f>INDEX('PY1 Data(H)'!$A$1:$CZ$111,MATCH('Unit Data from Audit Worksheet'!$A50,'PY1 Data(H)'!$A$1:$A$111,0),MATCH('Unit Data from Audit Worksheet'!$D$2,'PY1 Data(H)'!$A$1:$CZ$1,0))</f>
        <v>#N/A</v>
      </c>
      <c r="F50" s="104">
        <v>0</v>
      </c>
      <c r="G50" s="245">
        <f>IF(F50&lt;0,"Error: Enter as positive.",)</f>
        <v>0</v>
      </c>
      <c r="H50" s="531"/>
      <c r="I50" s="532"/>
      <c r="J50" s="100"/>
      <c r="K50" s="357"/>
    </row>
    <row r="51" spans="1:1880" ht="34.5" customHeight="1" x14ac:dyDescent="0.3">
      <c r="A51" s="54"/>
      <c r="B51" s="461"/>
      <c r="C51" s="461"/>
      <c r="D51" s="296" t="s">
        <v>3</v>
      </c>
      <c r="E51" s="301"/>
      <c r="F51" s="302"/>
      <c r="G51" s="303"/>
      <c r="H51" s="531"/>
      <c r="I51" s="532"/>
      <c r="J51" s="100"/>
      <c r="K51" s="357"/>
    </row>
    <row r="52" spans="1:1880" ht="55.5" customHeight="1" x14ac:dyDescent="0.3">
      <c r="A52" s="54">
        <v>527</v>
      </c>
      <c r="B52" s="219" t="s">
        <v>24</v>
      </c>
      <c r="C52" s="219" t="s">
        <v>57</v>
      </c>
      <c r="D52" s="21" t="s">
        <v>237</v>
      </c>
      <c r="E52" s="218" t="e">
        <f>INDEX('PY1 Data(H)'!$A$1:$CZ$111,MATCH('Unit Data from Audit Worksheet'!$A52,'PY1 Data(H)'!$A$1:$A$111,0),MATCH('Unit Data from Audit Worksheet'!$D$2,'PY1 Data(H)'!$A$1:$CZ$1,0))</f>
        <v>#N/A</v>
      </c>
      <c r="F52" s="104">
        <v>0</v>
      </c>
      <c r="G52" s="248"/>
      <c r="H52" s="531"/>
      <c r="I52" s="542"/>
      <c r="J52" s="482"/>
      <c r="K52" s="357"/>
    </row>
    <row r="53" spans="1:1880" ht="55.5" customHeight="1" x14ac:dyDescent="0.3">
      <c r="A53" s="54">
        <v>356</v>
      </c>
      <c r="B53" s="219" t="s">
        <v>29</v>
      </c>
      <c r="C53" s="219" t="s">
        <v>57</v>
      </c>
      <c r="D53" s="53" t="s">
        <v>5</v>
      </c>
      <c r="E53" s="218" t="e">
        <f>INDEX('PY1 Data(H)'!$A$1:$CZ$111,MATCH('Unit Data from Audit Worksheet'!$A53,'PY1 Data(H)'!$A$1:$A$111,0),MATCH('Unit Data from Audit Worksheet'!$D$2,'PY1 Data(H)'!$A$1:$CZ$1,0))</f>
        <v>#N/A</v>
      </c>
      <c r="F53" s="104">
        <v>0</v>
      </c>
      <c r="G53" s="248"/>
      <c r="H53" s="531"/>
      <c r="I53" s="542"/>
      <c r="J53" s="482"/>
      <c r="K53" s="357"/>
    </row>
    <row r="54" spans="1:1880" ht="55.5" customHeight="1" x14ac:dyDescent="0.3">
      <c r="A54" s="54">
        <v>357</v>
      </c>
      <c r="B54" s="219" t="s">
        <v>23</v>
      </c>
      <c r="C54" s="219" t="s">
        <v>58</v>
      </c>
      <c r="D54" s="53" t="s">
        <v>6</v>
      </c>
      <c r="E54" s="218" t="e">
        <f>INDEX('PY1 Data(H)'!$A$1:$CZ$111,MATCH('Unit Data from Audit Worksheet'!$A54,'PY1 Data(H)'!$A$1:$A$111,0),MATCH('Unit Data from Audit Worksheet'!$D$2,'PY1 Data(H)'!$A$1:$CZ$1,0))</f>
        <v>#N/A</v>
      </c>
      <c r="F54" s="104">
        <v>0</v>
      </c>
      <c r="G54" s="245">
        <f>IF(F54&lt;0,"Error: Enter as positive.",)</f>
        <v>0</v>
      </c>
      <c r="H54" s="531"/>
      <c r="I54" s="542"/>
      <c r="J54" s="482"/>
      <c r="K54" s="357"/>
    </row>
    <row r="55" spans="1:1880" s="255" customFormat="1" ht="33" customHeight="1" x14ac:dyDescent="0.3">
      <c r="A55" s="54"/>
      <c r="B55" s="280" t="s">
        <v>117</v>
      </c>
      <c r="C55" s="464"/>
      <c r="D55" s="47"/>
      <c r="E55" s="254"/>
      <c r="F55" s="252"/>
      <c r="G55" s="244"/>
      <c r="H55" s="531"/>
      <c r="I55" s="532"/>
      <c r="J55" s="100"/>
      <c r="K55" s="357"/>
      <c r="L55"/>
      <c r="M55" s="16"/>
      <c r="N55" s="106"/>
      <c r="O55" s="16"/>
      <c r="P55" s="16"/>
      <c r="Q55" s="16"/>
      <c r="R55" s="16"/>
      <c r="S55" s="16"/>
      <c r="T55" s="16"/>
      <c r="U55" s="16"/>
      <c r="V55" s="16"/>
      <c r="W55" s="16"/>
      <c r="X55" s="16"/>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c r="JE55" s="16"/>
      <c r="JF55" s="16"/>
      <c r="JG55" s="16"/>
      <c r="JH55" s="16"/>
      <c r="JI55" s="16"/>
      <c r="JJ55" s="16"/>
      <c r="JK55" s="16"/>
      <c r="JL55" s="16"/>
      <c r="JM55" s="16"/>
      <c r="JN55" s="16"/>
      <c r="JO55" s="16"/>
      <c r="JP55" s="16"/>
      <c r="JQ55" s="16"/>
      <c r="JR55" s="16"/>
      <c r="JS55" s="16"/>
      <c r="JT55" s="16"/>
      <c r="JU55" s="16"/>
      <c r="JV55" s="16"/>
      <c r="JW55" s="16"/>
      <c r="JX55" s="16"/>
      <c r="JY55" s="16"/>
      <c r="JZ55" s="16"/>
      <c r="KA55" s="16"/>
      <c r="KB55" s="16"/>
      <c r="KC55" s="16"/>
      <c r="KD55" s="16"/>
      <c r="KE55" s="16"/>
      <c r="KF55" s="16"/>
      <c r="KG55" s="16"/>
      <c r="KH55" s="16"/>
      <c r="KI55" s="16"/>
      <c r="KJ55" s="16"/>
      <c r="KK55" s="16"/>
      <c r="KL55" s="16"/>
      <c r="KM55" s="16"/>
      <c r="KN55" s="16"/>
      <c r="KO55" s="16"/>
      <c r="KP55" s="16"/>
      <c r="KQ55" s="16"/>
      <c r="KR55" s="16"/>
      <c r="KS55" s="16"/>
      <c r="KT55" s="16"/>
      <c r="KU55" s="16"/>
      <c r="KV55" s="16"/>
      <c r="KW55" s="16"/>
      <c r="KX55" s="16"/>
      <c r="KY55" s="16"/>
      <c r="KZ55" s="16"/>
      <c r="LA55" s="16"/>
      <c r="LB55" s="16"/>
      <c r="LC55" s="16"/>
      <c r="LD55" s="16"/>
      <c r="LE55" s="16"/>
      <c r="LF55" s="16"/>
      <c r="LG55" s="16"/>
      <c r="LH55" s="16"/>
      <c r="LI55" s="16"/>
      <c r="LJ55" s="16"/>
      <c r="LK55" s="16"/>
      <c r="LL55" s="16"/>
      <c r="LM55" s="16"/>
      <c r="LN55" s="16"/>
      <c r="LO55" s="16"/>
      <c r="LP55" s="16"/>
      <c r="LQ55" s="16"/>
      <c r="LR55" s="16"/>
      <c r="LS55" s="16"/>
      <c r="LT55" s="16"/>
      <c r="LU55" s="16"/>
      <c r="LV55" s="16"/>
      <c r="LW55" s="16"/>
      <c r="LX55" s="16"/>
      <c r="LY55" s="16"/>
      <c r="LZ55" s="16"/>
      <c r="MA55" s="16"/>
      <c r="MB55" s="16"/>
      <c r="MC55" s="16"/>
      <c r="MD55" s="16"/>
      <c r="ME55" s="16"/>
      <c r="MF55" s="16"/>
      <c r="MG55" s="16"/>
      <c r="MH55" s="16"/>
      <c r="MI55" s="16"/>
      <c r="MJ55" s="16"/>
      <c r="MK55" s="16"/>
      <c r="ML55" s="16"/>
      <c r="MM55" s="16"/>
      <c r="MN55" s="16"/>
      <c r="MO55" s="16"/>
      <c r="MP55" s="16"/>
      <c r="MQ55" s="16"/>
      <c r="MR55" s="16"/>
      <c r="MS55" s="16"/>
      <c r="MT55" s="16"/>
      <c r="MU55" s="16"/>
      <c r="MV55" s="16"/>
      <c r="MW55" s="16"/>
      <c r="MX55" s="16"/>
      <c r="MY55" s="16"/>
      <c r="MZ55" s="16"/>
      <c r="NA55" s="16"/>
      <c r="NB55" s="16"/>
      <c r="NC55" s="16"/>
      <c r="ND55" s="16"/>
      <c r="NE55" s="16"/>
      <c r="NF55" s="16"/>
      <c r="NG55" s="16"/>
      <c r="NH55" s="16"/>
      <c r="NI55" s="16"/>
      <c r="NJ55" s="16"/>
      <c r="NK55" s="16"/>
      <c r="NL55" s="16"/>
      <c r="NM55" s="16"/>
      <c r="NN55" s="16"/>
      <c r="NO55" s="16"/>
      <c r="NP55" s="16"/>
      <c r="NQ55" s="16"/>
      <c r="NR55" s="16"/>
      <c r="NS55" s="16"/>
      <c r="NT55" s="16"/>
      <c r="NU55" s="16"/>
      <c r="NV55" s="16"/>
      <c r="NW55" s="16"/>
      <c r="NX55" s="16"/>
      <c r="NY55" s="16"/>
      <c r="NZ55" s="16"/>
      <c r="OA55" s="16"/>
      <c r="OB55" s="16"/>
      <c r="OC55" s="16"/>
      <c r="OD55" s="16"/>
      <c r="OE55" s="16"/>
      <c r="OF55" s="16"/>
      <c r="OG55" s="16"/>
      <c r="OH55" s="16"/>
      <c r="OI55" s="16"/>
      <c r="OJ55" s="16"/>
      <c r="OK55" s="16"/>
      <c r="OL55" s="16"/>
      <c r="OM55" s="16"/>
      <c r="ON55" s="16"/>
      <c r="OO55" s="16"/>
      <c r="OP55" s="16"/>
      <c r="OQ55" s="16"/>
      <c r="OR55" s="16"/>
      <c r="OS55" s="16"/>
      <c r="OT55" s="16"/>
      <c r="OU55" s="16"/>
      <c r="OV55" s="16"/>
      <c r="OW55" s="16"/>
      <c r="OX55" s="16"/>
      <c r="OY55" s="16"/>
      <c r="OZ55" s="16"/>
      <c r="PA55" s="16"/>
      <c r="PB55" s="16"/>
      <c r="PC55" s="16"/>
      <c r="PD55" s="16"/>
      <c r="PE55" s="16"/>
      <c r="PF55" s="16"/>
      <c r="PG55" s="16"/>
      <c r="PH55" s="16"/>
      <c r="PI55" s="16"/>
      <c r="PJ55" s="16"/>
      <c r="PK55" s="16"/>
      <c r="PL55" s="16"/>
      <c r="PM55" s="16"/>
      <c r="PN55" s="16"/>
      <c r="PO55" s="16"/>
      <c r="PP55" s="16"/>
      <c r="PQ55" s="16"/>
      <c r="PR55" s="16"/>
      <c r="PS55" s="16"/>
      <c r="PT55" s="16"/>
      <c r="PU55" s="16"/>
      <c r="PV55" s="16"/>
      <c r="PW55" s="16"/>
      <c r="PX55" s="16"/>
      <c r="PY55" s="16"/>
      <c r="PZ55" s="16"/>
      <c r="QA55" s="16"/>
      <c r="QB55" s="16"/>
      <c r="QC55" s="16"/>
      <c r="QD55" s="16"/>
      <c r="QE55" s="16"/>
      <c r="QF55" s="16"/>
      <c r="QG55" s="16"/>
      <c r="QH55" s="16"/>
      <c r="QI55" s="16"/>
      <c r="QJ55" s="16"/>
      <c r="QK55" s="16"/>
      <c r="QL55" s="16"/>
      <c r="QM55" s="16"/>
      <c r="QN55" s="16"/>
      <c r="QO55" s="16"/>
      <c r="QP55" s="16"/>
      <c r="QQ55" s="16"/>
      <c r="QR55" s="16"/>
      <c r="QS55" s="16"/>
      <c r="QT55" s="16"/>
      <c r="QU55" s="16"/>
      <c r="QV55" s="16"/>
      <c r="QW55" s="16"/>
      <c r="QX55" s="16"/>
      <c r="QY55" s="16"/>
      <c r="QZ55" s="16"/>
      <c r="RA55" s="16"/>
      <c r="RB55" s="16"/>
      <c r="RC55" s="16"/>
      <c r="RD55" s="16"/>
      <c r="RE55" s="16"/>
      <c r="RF55" s="16"/>
      <c r="RG55" s="16"/>
      <c r="RH55" s="16"/>
      <c r="RI55" s="16"/>
      <c r="RJ55" s="16"/>
      <c r="RK55" s="16"/>
      <c r="RL55" s="16"/>
      <c r="RM55" s="16"/>
      <c r="RN55" s="16"/>
      <c r="RO55" s="16"/>
      <c r="RP55" s="16"/>
      <c r="RQ55" s="16"/>
      <c r="RR55" s="16"/>
      <c r="RS55" s="16"/>
      <c r="RT55" s="16"/>
      <c r="RU55" s="16"/>
      <c r="RV55" s="16"/>
      <c r="RW55" s="16"/>
      <c r="RX55" s="16"/>
      <c r="RY55" s="16"/>
      <c r="RZ55" s="16"/>
      <c r="SA55" s="16"/>
      <c r="SB55" s="16"/>
      <c r="SC55" s="16"/>
      <c r="SD55" s="16"/>
      <c r="SE55" s="16"/>
      <c r="SF55" s="16"/>
      <c r="SG55" s="16"/>
      <c r="SH55" s="16"/>
      <c r="SI55" s="16"/>
      <c r="SJ55" s="16"/>
      <c r="SK55" s="16"/>
      <c r="SL55" s="16"/>
      <c r="SM55" s="16"/>
      <c r="SN55" s="16"/>
      <c r="SO55" s="16"/>
      <c r="SP55" s="16"/>
      <c r="SQ55" s="16"/>
      <c r="SR55" s="16"/>
      <c r="SS55" s="16"/>
      <c r="ST55" s="16"/>
      <c r="SU55" s="16"/>
      <c r="SV55" s="16"/>
      <c r="SW55" s="16"/>
      <c r="SX55" s="16"/>
      <c r="SY55" s="16"/>
      <c r="SZ55" s="16"/>
      <c r="TA55" s="16"/>
      <c r="TB55" s="16"/>
      <c r="TC55" s="16"/>
      <c r="TD55" s="16"/>
      <c r="TE55" s="16"/>
      <c r="TF55" s="16"/>
      <c r="TG55" s="16"/>
      <c r="TH55" s="16"/>
      <c r="TI55" s="16"/>
      <c r="TJ55" s="16"/>
      <c r="TK55" s="16"/>
      <c r="TL55" s="16"/>
      <c r="TM55" s="16"/>
      <c r="TN55" s="16"/>
      <c r="TO55" s="16"/>
      <c r="TP55" s="16"/>
      <c r="TQ55" s="16"/>
      <c r="TR55" s="16"/>
      <c r="TS55" s="16"/>
      <c r="TT55" s="16"/>
      <c r="TU55" s="16"/>
      <c r="TV55" s="16"/>
      <c r="TW55" s="16"/>
      <c r="TX55" s="16"/>
      <c r="TY55" s="16"/>
      <c r="TZ55" s="16"/>
      <c r="UA55" s="16"/>
      <c r="UB55" s="16"/>
      <c r="UC55" s="16"/>
      <c r="UD55" s="16"/>
      <c r="UE55" s="16"/>
      <c r="UF55" s="16"/>
      <c r="UG55" s="16"/>
      <c r="UH55" s="16"/>
      <c r="UI55" s="16"/>
      <c r="UJ55" s="16"/>
      <c r="UK55" s="16"/>
      <c r="UL55" s="16"/>
      <c r="UM55" s="16"/>
      <c r="UN55" s="16"/>
      <c r="UO55" s="16"/>
      <c r="UP55" s="16"/>
      <c r="UQ55" s="16"/>
      <c r="UR55" s="16"/>
      <c r="US55" s="16"/>
      <c r="UT55" s="16"/>
      <c r="UU55" s="16"/>
      <c r="UV55" s="16"/>
      <c r="UW55" s="16"/>
      <c r="UX55" s="16"/>
      <c r="UY55" s="16"/>
      <c r="UZ55" s="16"/>
      <c r="VA55" s="16"/>
      <c r="VB55" s="16"/>
      <c r="VC55" s="16"/>
      <c r="VD55" s="16"/>
      <c r="VE55" s="16"/>
      <c r="VF55" s="16"/>
      <c r="VG55" s="16"/>
      <c r="VH55" s="16"/>
      <c r="VI55" s="16"/>
      <c r="VJ55" s="16"/>
      <c r="VK55" s="16"/>
      <c r="VL55" s="16"/>
      <c r="VM55" s="16"/>
      <c r="VN55" s="16"/>
      <c r="VO55" s="16"/>
      <c r="VP55" s="16"/>
      <c r="VQ55" s="16"/>
      <c r="VR55" s="16"/>
      <c r="VS55" s="16"/>
      <c r="VT55" s="16"/>
      <c r="VU55" s="16"/>
      <c r="VV55" s="16"/>
      <c r="VW55" s="16"/>
      <c r="VX55" s="16"/>
      <c r="VY55" s="16"/>
      <c r="VZ55" s="16"/>
      <c r="WA55" s="16"/>
      <c r="WB55" s="16"/>
      <c r="WC55" s="16"/>
      <c r="WD55" s="16"/>
      <c r="WE55" s="16"/>
      <c r="WF55" s="16"/>
      <c r="WG55" s="16"/>
      <c r="WH55" s="16"/>
      <c r="WI55" s="16"/>
      <c r="WJ55" s="16"/>
      <c r="WK55" s="16"/>
      <c r="WL55" s="16"/>
      <c r="WM55" s="16"/>
      <c r="WN55" s="16"/>
      <c r="WO55" s="16"/>
      <c r="WP55" s="16"/>
      <c r="WQ55" s="16"/>
      <c r="WR55" s="16"/>
      <c r="WS55" s="16"/>
      <c r="WT55" s="16"/>
      <c r="WU55" s="16"/>
      <c r="WV55" s="16"/>
      <c r="WW55" s="16"/>
      <c r="WX55" s="16"/>
      <c r="WY55" s="16"/>
      <c r="WZ55" s="16"/>
      <c r="XA55" s="16"/>
      <c r="XB55" s="16"/>
      <c r="XC55" s="16"/>
      <c r="XD55" s="16"/>
      <c r="XE55" s="16"/>
      <c r="XF55" s="16"/>
      <c r="XG55" s="16"/>
      <c r="XH55" s="16"/>
      <c r="XI55" s="16"/>
      <c r="XJ55" s="16"/>
      <c r="XK55" s="16"/>
      <c r="XL55" s="16"/>
      <c r="XM55" s="16"/>
      <c r="XN55" s="16"/>
      <c r="XO55" s="16"/>
      <c r="XP55" s="16"/>
      <c r="XQ55" s="16"/>
      <c r="XR55" s="16"/>
      <c r="XS55" s="16"/>
      <c r="XT55" s="16"/>
      <c r="XU55" s="16"/>
      <c r="XV55" s="16"/>
      <c r="XW55" s="16"/>
      <c r="XX55" s="16"/>
      <c r="XY55" s="16"/>
      <c r="XZ55" s="16"/>
      <c r="YA55" s="16"/>
      <c r="YB55" s="16"/>
      <c r="YC55" s="16"/>
      <c r="YD55" s="16"/>
      <c r="YE55" s="16"/>
      <c r="YF55" s="16"/>
      <c r="YG55" s="16"/>
      <c r="YH55" s="16"/>
      <c r="YI55" s="16"/>
      <c r="YJ55" s="16"/>
      <c r="YK55" s="16"/>
      <c r="YL55" s="16"/>
      <c r="YM55" s="16"/>
      <c r="YN55" s="16"/>
      <c r="YO55" s="16"/>
      <c r="YP55" s="16"/>
      <c r="YQ55" s="16"/>
      <c r="YR55" s="16"/>
      <c r="YS55" s="16"/>
      <c r="YT55" s="16"/>
      <c r="YU55" s="16"/>
      <c r="YV55" s="16"/>
      <c r="YW55" s="16"/>
      <c r="YX55" s="16"/>
      <c r="YY55" s="16"/>
      <c r="YZ55" s="16"/>
      <c r="ZA55" s="16"/>
      <c r="ZB55" s="16"/>
      <c r="ZC55" s="16"/>
      <c r="ZD55" s="16"/>
      <c r="ZE55" s="16"/>
      <c r="ZF55" s="16"/>
      <c r="ZG55" s="16"/>
      <c r="ZH55" s="16"/>
      <c r="ZI55" s="16"/>
      <c r="ZJ55" s="16"/>
      <c r="ZK55" s="16"/>
      <c r="ZL55" s="16"/>
      <c r="ZM55" s="16"/>
      <c r="ZN55" s="16"/>
      <c r="ZO55" s="16"/>
      <c r="ZP55" s="16"/>
      <c r="ZQ55" s="16"/>
      <c r="ZR55" s="16"/>
      <c r="ZS55" s="16"/>
      <c r="ZT55" s="16"/>
      <c r="ZU55" s="16"/>
      <c r="ZV55" s="16"/>
      <c r="ZW55" s="16"/>
      <c r="ZX55" s="16"/>
      <c r="ZY55" s="16"/>
      <c r="ZZ55" s="16"/>
      <c r="AAA55" s="16"/>
      <c r="AAB55" s="16"/>
      <c r="AAC55" s="16"/>
      <c r="AAD55" s="16"/>
      <c r="AAE55" s="16"/>
      <c r="AAF55" s="16"/>
      <c r="AAG55" s="16"/>
      <c r="AAH55" s="16"/>
      <c r="AAI55" s="16"/>
      <c r="AAJ55" s="16"/>
      <c r="AAK55" s="16"/>
      <c r="AAL55" s="16"/>
      <c r="AAM55" s="16"/>
      <c r="AAN55" s="16"/>
      <c r="AAO55" s="16"/>
      <c r="AAP55" s="16"/>
      <c r="AAQ55" s="16"/>
      <c r="AAR55" s="16"/>
      <c r="AAS55" s="16"/>
      <c r="AAT55" s="16"/>
      <c r="AAU55" s="16"/>
      <c r="AAV55" s="16"/>
      <c r="AAW55" s="16"/>
      <c r="AAX55" s="16"/>
      <c r="AAY55" s="16"/>
      <c r="AAZ55" s="16"/>
      <c r="ABA55" s="16"/>
      <c r="ABB55" s="16"/>
      <c r="ABC55" s="16"/>
      <c r="ABD55" s="16"/>
      <c r="ABE55" s="16"/>
      <c r="ABF55" s="16"/>
      <c r="ABG55" s="16"/>
      <c r="ABH55" s="16"/>
      <c r="ABI55" s="16"/>
      <c r="ABJ55" s="16"/>
      <c r="ABK55" s="16"/>
      <c r="ABL55" s="16"/>
      <c r="ABM55" s="16"/>
      <c r="ABN55" s="16"/>
      <c r="ABO55" s="16"/>
      <c r="ABP55" s="16"/>
      <c r="ABQ55" s="16"/>
      <c r="ABR55" s="16"/>
      <c r="ABS55" s="16"/>
      <c r="ABT55" s="16"/>
      <c r="ABU55" s="16"/>
      <c r="ABV55" s="16"/>
      <c r="ABW55" s="16"/>
      <c r="ABX55" s="16"/>
      <c r="ABY55" s="16"/>
      <c r="ABZ55" s="16"/>
      <c r="ACA55" s="16"/>
      <c r="ACB55" s="16"/>
      <c r="ACC55" s="16"/>
      <c r="ACD55" s="16"/>
      <c r="ACE55" s="16"/>
      <c r="ACF55" s="16"/>
      <c r="ACG55" s="16"/>
      <c r="ACH55" s="16"/>
      <c r="ACI55" s="16"/>
      <c r="ACJ55" s="16"/>
      <c r="ACK55" s="16"/>
      <c r="ACL55" s="16"/>
      <c r="ACM55" s="16"/>
      <c r="ACN55" s="16"/>
      <c r="ACO55" s="16"/>
      <c r="ACP55" s="16"/>
      <c r="ACQ55" s="16"/>
      <c r="ACR55" s="16"/>
      <c r="ACS55" s="16"/>
      <c r="ACT55" s="16"/>
      <c r="ACU55" s="16"/>
      <c r="ACV55" s="16"/>
      <c r="ACW55" s="16"/>
      <c r="ACX55" s="16"/>
      <c r="ACY55" s="16"/>
      <c r="ACZ55" s="16"/>
      <c r="ADA55" s="16"/>
      <c r="ADB55" s="16"/>
      <c r="ADC55" s="16"/>
      <c r="ADD55" s="16"/>
      <c r="ADE55" s="16"/>
      <c r="ADF55" s="16"/>
      <c r="ADG55" s="16"/>
      <c r="ADH55" s="16"/>
      <c r="ADI55" s="16"/>
      <c r="ADJ55" s="16"/>
      <c r="ADK55" s="16"/>
      <c r="ADL55" s="16"/>
      <c r="ADM55" s="16"/>
      <c r="ADN55" s="16"/>
      <c r="ADO55" s="16"/>
      <c r="ADP55" s="16"/>
      <c r="ADQ55" s="16"/>
      <c r="ADR55" s="16"/>
      <c r="ADS55" s="16"/>
      <c r="ADT55" s="16"/>
      <c r="ADU55" s="16"/>
      <c r="ADV55" s="16"/>
      <c r="ADW55" s="16"/>
      <c r="ADX55" s="16"/>
      <c r="ADY55" s="16"/>
      <c r="ADZ55" s="16"/>
      <c r="AEA55" s="16"/>
      <c r="AEB55" s="16"/>
      <c r="AEC55" s="16"/>
      <c r="AED55" s="16"/>
      <c r="AEE55" s="16"/>
      <c r="AEF55" s="16"/>
      <c r="AEG55" s="16"/>
      <c r="AEH55" s="16"/>
      <c r="AEI55" s="16"/>
      <c r="AEJ55" s="16"/>
      <c r="AEK55" s="16"/>
      <c r="AEL55" s="16"/>
      <c r="AEM55" s="16"/>
      <c r="AEN55" s="16"/>
      <c r="AEO55" s="16"/>
      <c r="AEP55" s="16"/>
      <c r="AEQ55" s="16"/>
      <c r="AER55" s="16"/>
      <c r="AES55" s="16"/>
      <c r="AET55" s="16"/>
      <c r="AEU55" s="16"/>
      <c r="AEV55" s="16"/>
      <c r="AEW55" s="16"/>
      <c r="AEX55" s="16"/>
      <c r="AEY55" s="16"/>
      <c r="AEZ55" s="16"/>
      <c r="AFA55" s="16"/>
      <c r="AFB55" s="16"/>
      <c r="AFC55" s="16"/>
      <c r="AFD55" s="16"/>
      <c r="AFE55" s="16"/>
      <c r="AFF55" s="16"/>
      <c r="AFG55" s="16"/>
      <c r="AFH55" s="16"/>
      <c r="AFI55" s="16"/>
      <c r="AFJ55" s="16"/>
      <c r="AFK55" s="16"/>
      <c r="AFL55" s="16"/>
      <c r="AFM55" s="16"/>
      <c r="AFN55" s="16"/>
      <c r="AFO55" s="16"/>
      <c r="AFP55" s="16"/>
      <c r="AFQ55" s="16"/>
      <c r="AFR55" s="16"/>
      <c r="AFS55" s="16"/>
      <c r="AFT55" s="16"/>
      <c r="AFU55" s="16"/>
      <c r="AFV55" s="16"/>
      <c r="AFW55" s="16"/>
      <c r="AFX55" s="16"/>
      <c r="AFY55" s="16"/>
      <c r="AFZ55" s="16"/>
      <c r="AGA55" s="16"/>
      <c r="AGB55" s="16"/>
      <c r="AGC55" s="16"/>
      <c r="AGD55" s="16"/>
      <c r="AGE55" s="16"/>
      <c r="AGF55" s="16"/>
      <c r="AGG55" s="16"/>
      <c r="AGH55" s="16"/>
      <c r="AGI55" s="16"/>
      <c r="AGJ55" s="16"/>
      <c r="AGK55" s="16"/>
      <c r="AGL55" s="16"/>
      <c r="AGM55" s="16"/>
      <c r="AGN55" s="16"/>
      <c r="AGO55" s="16"/>
      <c r="AGP55" s="16"/>
      <c r="AGQ55" s="16"/>
      <c r="AGR55" s="16"/>
      <c r="AGS55" s="16"/>
      <c r="AGT55" s="16"/>
      <c r="AGU55" s="16"/>
      <c r="AGV55" s="16"/>
      <c r="AGW55" s="16"/>
      <c r="AGX55" s="16"/>
      <c r="AGY55" s="16"/>
      <c r="AGZ55" s="16"/>
      <c r="AHA55" s="16"/>
      <c r="AHB55" s="16"/>
      <c r="AHC55" s="16"/>
      <c r="AHD55" s="16"/>
      <c r="AHE55" s="16"/>
      <c r="AHF55" s="16"/>
      <c r="AHG55" s="16"/>
      <c r="AHH55" s="16"/>
      <c r="AHI55" s="16"/>
      <c r="AHJ55" s="16"/>
      <c r="AHK55" s="16"/>
      <c r="AHL55" s="16"/>
      <c r="AHM55" s="16"/>
      <c r="AHN55" s="16"/>
      <c r="AHO55" s="16"/>
      <c r="AHP55" s="16"/>
      <c r="AHQ55" s="16"/>
      <c r="AHR55" s="16"/>
      <c r="AHS55" s="16"/>
      <c r="AHT55" s="16"/>
      <c r="AHU55" s="16"/>
      <c r="AHV55" s="16"/>
      <c r="AHW55" s="16"/>
      <c r="AHX55" s="16"/>
      <c r="AHY55" s="16"/>
      <c r="AHZ55" s="16"/>
      <c r="AIA55" s="16"/>
      <c r="AIB55" s="16"/>
      <c r="AIC55" s="16"/>
      <c r="AID55" s="16"/>
      <c r="AIE55" s="16"/>
      <c r="AIF55" s="16"/>
      <c r="AIG55" s="16"/>
      <c r="AIH55" s="16"/>
      <c r="AII55" s="16"/>
      <c r="AIJ55" s="16"/>
      <c r="AIK55" s="16"/>
      <c r="AIL55" s="16"/>
      <c r="AIM55" s="16"/>
      <c r="AIN55" s="16"/>
      <c r="AIO55" s="16"/>
      <c r="AIP55" s="16"/>
      <c r="AIQ55" s="16"/>
      <c r="AIR55" s="16"/>
      <c r="AIS55" s="16"/>
      <c r="AIT55" s="16"/>
      <c r="AIU55" s="16"/>
      <c r="AIV55" s="16"/>
      <c r="AIW55" s="16"/>
      <c r="AIX55" s="16"/>
      <c r="AIY55" s="16"/>
      <c r="AIZ55" s="16"/>
      <c r="AJA55" s="16"/>
      <c r="AJB55" s="16"/>
      <c r="AJC55" s="16"/>
      <c r="AJD55" s="16"/>
      <c r="AJE55" s="16"/>
      <c r="AJF55" s="16"/>
      <c r="AJG55" s="16"/>
      <c r="AJH55" s="16"/>
      <c r="AJI55" s="16"/>
      <c r="AJJ55" s="16"/>
      <c r="AJK55" s="16"/>
      <c r="AJL55" s="16"/>
      <c r="AJM55" s="16"/>
      <c r="AJN55" s="16"/>
      <c r="AJO55" s="16"/>
      <c r="AJP55" s="16"/>
      <c r="AJQ55" s="16"/>
      <c r="AJR55" s="16"/>
      <c r="AJS55" s="16"/>
      <c r="AJT55" s="16"/>
      <c r="AJU55" s="16"/>
      <c r="AJV55" s="16"/>
      <c r="AJW55" s="16"/>
      <c r="AJX55" s="16"/>
      <c r="AJY55" s="16"/>
      <c r="AJZ55" s="16"/>
      <c r="AKA55" s="16"/>
      <c r="AKB55" s="16"/>
      <c r="AKC55" s="16"/>
      <c r="AKD55" s="16"/>
      <c r="AKE55" s="16"/>
      <c r="AKF55" s="16"/>
      <c r="AKG55" s="16"/>
      <c r="AKH55" s="16"/>
      <c r="AKI55" s="16"/>
      <c r="AKJ55" s="16"/>
      <c r="AKK55" s="16"/>
      <c r="AKL55" s="16"/>
      <c r="AKM55" s="16"/>
      <c r="AKN55" s="16"/>
      <c r="AKO55" s="16"/>
      <c r="AKP55" s="16"/>
      <c r="AKQ55" s="16"/>
      <c r="AKR55" s="16"/>
      <c r="AKS55" s="16"/>
      <c r="AKT55" s="16"/>
      <c r="AKU55" s="16"/>
      <c r="AKV55" s="16"/>
      <c r="AKW55" s="16"/>
      <c r="AKX55" s="16"/>
      <c r="AKY55" s="16"/>
      <c r="AKZ55" s="16"/>
      <c r="ALA55" s="16"/>
      <c r="ALB55" s="16"/>
      <c r="ALC55" s="16"/>
      <c r="ALD55" s="16"/>
      <c r="ALE55" s="16"/>
      <c r="ALF55" s="16"/>
      <c r="ALG55" s="16"/>
      <c r="ALH55" s="16"/>
      <c r="ALI55" s="16"/>
      <c r="ALJ55" s="16"/>
      <c r="ALK55" s="16"/>
      <c r="ALL55" s="16"/>
      <c r="ALM55" s="16"/>
      <c r="ALN55" s="16"/>
      <c r="ALO55" s="16"/>
      <c r="ALP55" s="16"/>
      <c r="ALQ55" s="16"/>
      <c r="ALR55" s="16"/>
      <c r="ALS55" s="16"/>
      <c r="ALT55" s="16"/>
      <c r="ALU55" s="16"/>
      <c r="ALV55" s="16"/>
      <c r="ALW55" s="16"/>
      <c r="ALX55" s="16"/>
      <c r="ALY55" s="16"/>
      <c r="ALZ55" s="16"/>
      <c r="AMA55" s="16"/>
      <c r="AMB55" s="16"/>
      <c r="AMC55" s="16"/>
      <c r="AMD55" s="16"/>
      <c r="AME55" s="16"/>
      <c r="AMF55" s="16"/>
      <c r="AMG55" s="16"/>
      <c r="AMH55" s="16"/>
      <c r="AMI55" s="16"/>
      <c r="AMJ55" s="16"/>
      <c r="AMK55" s="16"/>
      <c r="AML55" s="16"/>
      <c r="AMM55" s="16"/>
      <c r="AMN55" s="16"/>
      <c r="AMO55" s="16"/>
      <c r="AMP55" s="16"/>
      <c r="AMQ55" s="16"/>
      <c r="AMR55" s="16"/>
      <c r="AMS55" s="16"/>
      <c r="AMT55" s="16"/>
      <c r="AMU55" s="16"/>
      <c r="AMV55" s="16"/>
      <c r="AMW55" s="16"/>
      <c r="AMX55" s="16"/>
      <c r="AMY55" s="16"/>
      <c r="AMZ55" s="16"/>
      <c r="ANA55" s="16"/>
      <c r="ANB55" s="16"/>
      <c r="ANC55" s="16"/>
      <c r="AND55" s="16"/>
      <c r="ANE55" s="16"/>
      <c r="ANF55" s="16"/>
      <c r="ANG55" s="16"/>
      <c r="ANH55" s="16"/>
      <c r="ANI55" s="16"/>
      <c r="ANJ55" s="16"/>
      <c r="ANK55" s="16"/>
      <c r="ANL55" s="16"/>
      <c r="ANM55" s="16"/>
      <c r="ANN55" s="16"/>
      <c r="ANO55" s="16"/>
      <c r="ANP55" s="16"/>
      <c r="ANQ55" s="16"/>
      <c r="ANR55" s="16"/>
      <c r="ANS55" s="16"/>
      <c r="ANT55" s="16"/>
      <c r="ANU55" s="16"/>
      <c r="ANV55" s="16"/>
      <c r="ANW55" s="16"/>
      <c r="ANX55" s="16"/>
      <c r="ANY55" s="16"/>
      <c r="ANZ55" s="16"/>
      <c r="AOA55" s="16"/>
      <c r="AOB55" s="16"/>
      <c r="AOC55" s="16"/>
      <c r="AOD55" s="16"/>
      <c r="AOE55" s="16"/>
      <c r="AOF55" s="16"/>
      <c r="AOG55" s="16"/>
      <c r="AOH55" s="16"/>
      <c r="AOI55" s="16"/>
      <c r="AOJ55" s="16"/>
      <c r="AOK55" s="16"/>
      <c r="AOL55" s="16"/>
      <c r="AOM55" s="16"/>
      <c r="AON55" s="16"/>
      <c r="AOO55" s="16"/>
      <c r="AOP55" s="16"/>
      <c r="AOQ55" s="16"/>
      <c r="AOR55" s="16"/>
      <c r="AOS55" s="16"/>
      <c r="AOT55" s="16"/>
      <c r="AOU55" s="16"/>
      <c r="AOV55" s="16"/>
      <c r="AOW55" s="16"/>
      <c r="AOX55" s="16"/>
      <c r="AOY55" s="16"/>
      <c r="AOZ55" s="16"/>
      <c r="APA55" s="16"/>
      <c r="APB55" s="16"/>
      <c r="APC55" s="16"/>
      <c r="APD55" s="16"/>
      <c r="APE55" s="16"/>
      <c r="APF55" s="16"/>
      <c r="APG55" s="16"/>
      <c r="APH55" s="16"/>
      <c r="API55" s="16"/>
      <c r="APJ55" s="16"/>
      <c r="APK55" s="16"/>
      <c r="APL55" s="16"/>
      <c r="APM55" s="16"/>
      <c r="APN55" s="16"/>
      <c r="APO55" s="16"/>
      <c r="APP55" s="16"/>
      <c r="APQ55" s="16"/>
      <c r="APR55" s="16"/>
      <c r="APS55" s="16"/>
      <c r="APT55" s="16"/>
      <c r="APU55" s="16"/>
      <c r="APV55" s="16"/>
      <c r="APW55" s="16"/>
      <c r="APX55" s="16"/>
      <c r="APY55" s="16"/>
      <c r="APZ55" s="16"/>
      <c r="AQA55" s="16"/>
      <c r="AQB55" s="16"/>
      <c r="AQC55" s="16"/>
      <c r="AQD55" s="16"/>
      <c r="AQE55" s="16"/>
      <c r="AQF55" s="16"/>
      <c r="AQG55" s="16"/>
      <c r="AQH55" s="16"/>
      <c r="AQI55" s="16"/>
      <c r="AQJ55" s="16"/>
      <c r="AQK55" s="16"/>
      <c r="AQL55" s="16"/>
      <c r="AQM55" s="16"/>
      <c r="AQN55" s="16"/>
      <c r="AQO55" s="16"/>
      <c r="AQP55" s="16"/>
      <c r="AQQ55" s="16"/>
      <c r="AQR55" s="16"/>
      <c r="AQS55" s="16"/>
      <c r="AQT55" s="16"/>
      <c r="AQU55" s="16"/>
      <c r="AQV55" s="16"/>
      <c r="AQW55" s="16"/>
      <c r="AQX55" s="16"/>
      <c r="AQY55" s="16"/>
      <c r="AQZ55" s="16"/>
      <c r="ARA55" s="16"/>
      <c r="ARB55" s="16"/>
      <c r="ARC55" s="16"/>
      <c r="ARD55" s="16"/>
      <c r="ARE55" s="16"/>
      <c r="ARF55" s="16"/>
      <c r="ARG55" s="16"/>
      <c r="ARH55" s="16"/>
      <c r="ARI55" s="16"/>
      <c r="ARJ55" s="16"/>
      <c r="ARK55" s="16"/>
      <c r="ARL55" s="16"/>
      <c r="ARM55" s="16"/>
      <c r="ARN55" s="16"/>
      <c r="ARO55" s="16"/>
      <c r="ARP55" s="16"/>
      <c r="ARQ55" s="16"/>
      <c r="ARR55" s="16"/>
      <c r="ARS55" s="16"/>
      <c r="ART55" s="16"/>
      <c r="ARU55" s="16"/>
      <c r="ARV55" s="16"/>
      <c r="ARW55" s="16"/>
      <c r="ARX55" s="16"/>
      <c r="ARY55" s="16"/>
      <c r="ARZ55" s="16"/>
      <c r="ASA55" s="16"/>
      <c r="ASB55" s="16"/>
      <c r="ASC55" s="16"/>
      <c r="ASD55" s="16"/>
      <c r="ASE55" s="16"/>
      <c r="ASF55" s="16"/>
      <c r="ASG55" s="16"/>
      <c r="ASH55" s="16"/>
      <c r="ASI55" s="16"/>
      <c r="ASJ55" s="16"/>
      <c r="ASK55" s="16"/>
      <c r="ASL55" s="16"/>
      <c r="ASM55" s="16"/>
      <c r="ASN55" s="16"/>
      <c r="ASO55" s="16"/>
      <c r="ASP55" s="16"/>
      <c r="ASQ55" s="16"/>
      <c r="ASR55" s="16"/>
      <c r="ASS55" s="16"/>
      <c r="AST55" s="16"/>
      <c r="ASU55" s="16"/>
      <c r="ASV55" s="16"/>
      <c r="ASW55" s="16"/>
      <c r="ASX55" s="16"/>
      <c r="ASY55" s="16"/>
      <c r="ASZ55" s="16"/>
      <c r="ATA55" s="16"/>
      <c r="ATB55" s="16"/>
      <c r="ATC55" s="16"/>
      <c r="ATD55" s="16"/>
      <c r="ATE55" s="16"/>
      <c r="ATF55" s="16"/>
      <c r="ATG55" s="16"/>
      <c r="ATH55" s="16"/>
      <c r="ATI55" s="16"/>
      <c r="ATJ55" s="16"/>
      <c r="ATK55" s="16"/>
      <c r="ATL55" s="16"/>
      <c r="ATM55" s="16"/>
      <c r="ATN55" s="16"/>
      <c r="ATO55" s="16"/>
      <c r="ATP55" s="16"/>
      <c r="ATQ55" s="16"/>
      <c r="ATR55" s="16"/>
      <c r="ATS55" s="16"/>
      <c r="ATT55" s="16"/>
      <c r="ATU55" s="16"/>
      <c r="ATV55" s="16"/>
      <c r="ATW55" s="16"/>
      <c r="ATX55" s="16"/>
      <c r="ATY55" s="16"/>
      <c r="ATZ55" s="16"/>
      <c r="AUA55" s="16"/>
      <c r="AUB55" s="16"/>
      <c r="AUC55" s="16"/>
      <c r="AUD55" s="16"/>
      <c r="AUE55" s="16"/>
      <c r="AUF55" s="16"/>
      <c r="AUG55" s="16"/>
      <c r="AUH55" s="16"/>
      <c r="AUI55" s="16"/>
      <c r="AUJ55" s="16"/>
      <c r="AUK55" s="16"/>
      <c r="AUL55" s="16"/>
      <c r="AUM55" s="16"/>
      <c r="AUN55" s="16"/>
      <c r="AUO55" s="16"/>
      <c r="AUP55" s="16"/>
      <c r="AUQ55" s="16"/>
      <c r="AUR55" s="16"/>
      <c r="AUS55" s="16"/>
      <c r="AUT55" s="16"/>
      <c r="AUU55" s="16"/>
      <c r="AUV55" s="16"/>
      <c r="AUW55" s="16"/>
      <c r="AUX55" s="16"/>
      <c r="AUY55" s="16"/>
      <c r="AUZ55" s="16"/>
      <c r="AVA55" s="16"/>
      <c r="AVB55" s="16"/>
      <c r="AVC55" s="16"/>
      <c r="AVD55" s="16"/>
      <c r="AVE55" s="16"/>
      <c r="AVF55" s="16"/>
      <c r="AVG55" s="16"/>
      <c r="AVH55" s="16"/>
      <c r="AVI55" s="16"/>
      <c r="AVJ55" s="16"/>
      <c r="AVK55" s="16"/>
      <c r="AVL55" s="16"/>
      <c r="AVM55" s="16"/>
      <c r="AVN55" s="16"/>
      <c r="AVO55" s="16"/>
      <c r="AVP55" s="16"/>
      <c r="AVQ55" s="16"/>
      <c r="AVR55" s="16"/>
      <c r="AVS55" s="16"/>
      <c r="AVT55" s="16"/>
      <c r="AVU55" s="16"/>
      <c r="AVV55" s="16"/>
      <c r="AVW55" s="16"/>
      <c r="AVX55" s="16"/>
      <c r="AVY55" s="16"/>
      <c r="AVZ55" s="16"/>
      <c r="AWA55" s="16"/>
      <c r="AWB55" s="16"/>
      <c r="AWC55" s="16"/>
      <c r="AWD55" s="16"/>
      <c r="AWE55" s="16"/>
      <c r="AWF55" s="16"/>
      <c r="AWG55" s="16"/>
      <c r="AWH55" s="16"/>
      <c r="AWI55" s="16"/>
      <c r="AWJ55" s="16"/>
      <c r="AWK55" s="16"/>
      <c r="AWL55" s="16"/>
      <c r="AWM55" s="16"/>
      <c r="AWN55" s="16"/>
      <c r="AWO55" s="16"/>
      <c r="AWP55" s="16"/>
      <c r="AWQ55" s="16"/>
      <c r="AWR55" s="16"/>
      <c r="AWS55" s="16"/>
      <c r="AWT55" s="16"/>
      <c r="AWU55" s="16"/>
      <c r="AWV55" s="16"/>
      <c r="AWW55" s="16"/>
      <c r="AWX55" s="16"/>
      <c r="AWY55" s="16"/>
      <c r="AWZ55" s="16"/>
      <c r="AXA55" s="16"/>
      <c r="AXB55" s="16"/>
      <c r="AXC55" s="16"/>
      <c r="AXD55" s="16"/>
      <c r="AXE55" s="16"/>
      <c r="AXF55" s="16"/>
      <c r="AXG55" s="16"/>
      <c r="AXH55" s="16"/>
      <c r="AXI55" s="16"/>
      <c r="AXJ55" s="16"/>
      <c r="AXK55" s="16"/>
      <c r="AXL55" s="16"/>
      <c r="AXM55" s="16"/>
      <c r="AXN55" s="16"/>
      <c r="AXO55" s="16"/>
      <c r="AXP55" s="16"/>
      <c r="AXQ55" s="16"/>
      <c r="AXR55" s="16"/>
      <c r="AXS55" s="16"/>
      <c r="AXT55" s="16"/>
      <c r="AXU55" s="16"/>
      <c r="AXV55" s="16"/>
      <c r="AXW55" s="16"/>
      <c r="AXX55" s="16"/>
      <c r="AXY55" s="16"/>
      <c r="AXZ55" s="16"/>
      <c r="AYA55" s="16"/>
      <c r="AYB55" s="16"/>
      <c r="AYC55" s="16"/>
      <c r="AYD55" s="16"/>
      <c r="AYE55" s="16"/>
      <c r="AYF55" s="16"/>
      <c r="AYG55" s="16"/>
      <c r="AYH55" s="16"/>
      <c r="AYI55" s="16"/>
      <c r="AYJ55" s="16"/>
      <c r="AYK55" s="16"/>
      <c r="AYL55" s="16"/>
      <c r="AYM55" s="16"/>
      <c r="AYN55" s="16"/>
      <c r="AYO55" s="16"/>
      <c r="AYP55" s="16"/>
      <c r="AYQ55" s="16"/>
      <c r="AYR55" s="16"/>
      <c r="AYS55" s="16"/>
      <c r="AYT55" s="16"/>
      <c r="AYU55" s="16"/>
      <c r="AYV55" s="16"/>
      <c r="AYW55" s="16"/>
      <c r="AYX55" s="16"/>
      <c r="AYY55" s="16"/>
      <c r="AYZ55" s="16"/>
      <c r="AZA55" s="16"/>
      <c r="AZB55" s="16"/>
      <c r="AZC55" s="16"/>
      <c r="AZD55" s="16"/>
      <c r="AZE55" s="16"/>
      <c r="AZF55" s="16"/>
      <c r="AZG55" s="16"/>
      <c r="AZH55" s="16"/>
      <c r="AZI55" s="16"/>
      <c r="AZJ55" s="16"/>
      <c r="AZK55" s="16"/>
      <c r="AZL55" s="16"/>
      <c r="AZM55" s="16"/>
      <c r="AZN55" s="16"/>
      <c r="AZO55" s="16"/>
      <c r="AZP55" s="16"/>
      <c r="AZQ55" s="16"/>
      <c r="AZR55" s="16"/>
      <c r="AZS55" s="16"/>
      <c r="AZT55" s="16"/>
      <c r="AZU55" s="16"/>
      <c r="AZV55" s="16"/>
      <c r="AZW55" s="16"/>
      <c r="AZX55" s="16"/>
      <c r="AZY55" s="16"/>
      <c r="AZZ55" s="16"/>
      <c r="BAA55" s="16"/>
      <c r="BAB55" s="16"/>
      <c r="BAC55" s="16"/>
      <c r="BAD55" s="16"/>
      <c r="BAE55" s="16"/>
      <c r="BAF55" s="16"/>
      <c r="BAG55" s="16"/>
      <c r="BAH55" s="16"/>
      <c r="BAI55" s="16"/>
      <c r="BAJ55" s="16"/>
      <c r="BAK55" s="16"/>
      <c r="BAL55" s="16"/>
      <c r="BAM55" s="16"/>
      <c r="BAN55" s="16"/>
      <c r="BAO55" s="16"/>
      <c r="BAP55" s="16"/>
      <c r="BAQ55" s="16"/>
      <c r="BAR55" s="16"/>
      <c r="BAS55" s="16"/>
      <c r="BAT55" s="16"/>
      <c r="BAU55" s="16"/>
      <c r="BAV55" s="16"/>
      <c r="BAW55" s="16"/>
      <c r="BAX55" s="16"/>
      <c r="BAY55" s="16"/>
      <c r="BAZ55" s="16"/>
      <c r="BBA55" s="16"/>
      <c r="BBB55" s="16"/>
      <c r="BBC55" s="16"/>
      <c r="BBD55" s="16"/>
      <c r="BBE55" s="16"/>
      <c r="BBF55" s="16"/>
      <c r="BBG55" s="16"/>
      <c r="BBH55" s="16"/>
      <c r="BBI55" s="16"/>
      <c r="BBJ55" s="16"/>
      <c r="BBK55" s="16"/>
      <c r="BBL55" s="16"/>
      <c r="BBM55" s="16"/>
      <c r="BBN55" s="16"/>
      <c r="BBO55" s="16"/>
      <c r="BBP55" s="16"/>
      <c r="BBQ55" s="16"/>
      <c r="BBR55" s="16"/>
      <c r="BBS55" s="16"/>
      <c r="BBT55" s="16"/>
      <c r="BBU55" s="16"/>
      <c r="BBV55" s="16"/>
      <c r="BBW55" s="16"/>
      <c r="BBX55" s="16"/>
      <c r="BBY55" s="16"/>
      <c r="BBZ55" s="16"/>
      <c r="BCA55" s="16"/>
      <c r="BCB55" s="16"/>
      <c r="BCC55" s="16"/>
      <c r="BCD55" s="16"/>
      <c r="BCE55" s="16"/>
      <c r="BCF55" s="16"/>
      <c r="BCG55" s="16"/>
      <c r="BCH55" s="16"/>
      <c r="BCI55" s="16"/>
      <c r="BCJ55" s="16"/>
      <c r="BCK55" s="16"/>
      <c r="BCL55" s="16"/>
      <c r="BCM55" s="16"/>
      <c r="BCN55" s="16"/>
      <c r="BCO55" s="16"/>
      <c r="BCP55" s="16"/>
      <c r="BCQ55" s="16"/>
      <c r="BCR55" s="16"/>
      <c r="BCS55" s="16"/>
      <c r="BCT55" s="16"/>
      <c r="BCU55" s="16"/>
      <c r="BCV55" s="16"/>
      <c r="BCW55" s="16"/>
      <c r="BCX55" s="16"/>
      <c r="BCY55" s="16"/>
      <c r="BCZ55" s="16"/>
      <c r="BDA55" s="16"/>
      <c r="BDB55" s="16"/>
      <c r="BDC55" s="16"/>
      <c r="BDD55" s="16"/>
      <c r="BDE55" s="16"/>
      <c r="BDF55" s="16"/>
      <c r="BDG55" s="16"/>
      <c r="BDH55" s="16"/>
      <c r="BDI55" s="16"/>
      <c r="BDJ55" s="16"/>
      <c r="BDK55" s="16"/>
      <c r="BDL55" s="16"/>
      <c r="BDM55" s="16"/>
      <c r="BDN55" s="16"/>
      <c r="BDO55" s="16"/>
      <c r="BDP55" s="16"/>
      <c r="BDQ55" s="16"/>
      <c r="BDR55" s="16"/>
      <c r="BDS55" s="16"/>
      <c r="BDT55" s="16"/>
      <c r="BDU55" s="16"/>
      <c r="BDV55" s="16"/>
      <c r="BDW55" s="16"/>
      <c r="BDX55" s="16"/>
      <c r="BDY55" s="16"/>
      <c r="BDZ55" s="16"/>
      <c r="BEA55" s="16"/>
      <c r="BEB55" s="16"/>
      <c r="BEC55" s="16"/>
      <c r="BED55" s="16"/>
      <c r="BEE55" s="16"/>
      <c r="BEF55" s="16"/>
      <c r="BEG55" s="16"/>
      <c r="BEH55" s="16"/>
      <c r="BEI55" s="16"/>
      <c r="BEJ55" s="16"/>
      <c r="BEK55" s="16"/>
      <c r="BEL55" s="16"/>
      <c r="BEM55" s="16"/>
      <c r="BEN55" s="16"/>
      <c r="BEO55" s="16"/>
      <c r="BEP55" s="16"/>
      <c r="BEQ55" s="16"/>
      <c r="BER55" s="16"/>
      <c r="BES55" s="16"/>
      <c r="BET55" s="16"/>
      <c r="BEU55" s="16"/>
      <c r="BEV55" s="16"/>
      <c r="BEW55" s="16"/>
      <c r="BEX55" s="16"/>
      <c r="BEY55" s="16"/>
      <c r="BEZ55" s="16"/>
      <c r="BFA55" s="16"/>
      <c r="BFB55" s="16"/>
      <c r="BFC55" s="16"/>
      <c r="BFD55" s="16"/>
      <c r="BFE55" s="16"/>
      <c r="BFF55" s="16"/>
      <c r="BFG55" s="16"/>
      <c r="BFH55" s="16"/>
      <c r="BFI55" s="16"/>
      <c r="BFJ55" s="16"/>
      <c r="BFK55" s="16"/>
      <c r="BFL55" s="16"/>
      <c r="BFM55" s="16"/>
      <c r="BFN55" s="16"/>
      <c r="BFO55" s="16"/>
      <c r="BFP55" s="16"/>
      <c r="BFQ55" s="16"/>
      <c r="BFR55" s="16"/>
      <c r="BFS55" s="16"/>
      <c r="BFT55" s="16"/>
      <c r="BFU55" s="16"/>
      <c r="BFV55" s="16"/>
      <c r="BFW55" s="16"/>
      <c r="BFX55" s="16"/>
      <c r="BFY55" s="16"/>
      <c r="BFZ55" s="16"/>
      <c r="BGA55" s="16"/>
      <c r="BGB55" s="16"/>
      <c r="BGC55" s="16"/>
      <c r="BGD55" s="16"/>
      <c r="BGE55" s="16"/>
      <c r="BGF55" s="16"/>
      <c r="BGG55" s="16"/>
      <c r="BGH55" s="16"/>
      <c r="BGI55" s="16"/>
      <c r="BGJ55" s="16"/>
      <c r="BGK55" s="16"/>
      <c r="BGL55" s="16"/>
      <c r="BGM55" s="16"/>
      <c r="BGN55" s="16"/>
      <c r="BGO55" s="16"/>
      <c r="BGP55" s="16"/>
      <c r="BGQ55" s="16"/>
      <c r="BGR55" s="16"/>
      <c r="BGS55" s="16"/>
      <c r="BGT55" s="16"/>
      <c r="BGU55" s="16"/>
      <c r="BGV55" s="16"/>
      <c r="BGW55" s="16"/>
      <c r="BGX55" s="16"/>
      <c r="BGY55" s="16"/>
      <c r="BGZ55" s="16"/>
      <c r="BHA55" s="16"/>
      <c r="BHB55" s="16"/>
      <c r="BHC55" s="16"/>
      <c r="BHD55" s="16"/>
      <c r="BHE55" s="16"/>
      <c r="BHF55" s="16"/>
      <c r="BHG55" s="16"/>
      <c r="BHH55" s="16"/>
      <c r="BHI55" s="16"/>
      <c r="BHJ55" s="16"/>
      <c r="BHK55" s="16"/>
      <c r="BHL55" s="16"/>
      <c r="BHM55" s="16"/>
      <c r="BHN55" s="16"/>
      <c r="BHO55" s="16"/>
      <c r="BHP55" s="16"/>
      <c r="BHQ55" s="16"/>
      <c r="BHR55" s="16"/>
      <c r="BHS55" s="16"/>
      <c r="BHT55" s="16"/>
      <c r="BHU55" s="16"/>
      <c r="BHV55" s="16"/>
      <c r="BHW55" s="16"/>
      <c r="BHX55" s="16"/>
      <c r="BHY55" s="16"/>
      <c r="BHZ55" s="16"/>
      <c r="BIA55" s="16"/>
      <c r="BIB55" s="16"/>
      <c r="BIC55" s="16"/>
      <c r="BID55" s="16"/>
      <c r="BIE55" s="16"/>
      <c r="BIF55" s="16"/>
      <c r="BIG55" s="16"/>
      <c r="BIH55" s="16"/>
      <c r="BII55" s="16"/>
      <c r="BIJ55" s="16"/>
      <c r="BIK55" s="16"/>
      <c r="BIL55" s="16"/>
      <c r="BIM55" s="16"/>
      <c r="BIN55" s="16"/>
      <c r="BIO55" s="16"/>
      <c r="BIP55" s="16"/>
      <c r="BIQ55" s="16"/>
      <c r="BIR55" s="16"/>
      <c r="BIS55" s="16"/>
      <c r="BIT55" s="16"/>
      <c r="BIU55" s="16"/>
      <c r="BIV55" s="16"/>
      <c r="BIW55" s="16"/>
      <c r="BIX55" s="16"/>
      <c r="BIY55" s="16"/>
      <c r="BIZ55" s="16"/>
      <c r="BJA55" s="16"/>
      <c r="BJB55" s="16"/>
      <c r="BJC55" s="16"/>
      <c r="BJD55" s="16"/>
      <c r="BJE55" s="16"/>
      <c r="BJF55" s="16"/>
      <c r="BJG55" s="16"/>
      <c r="BJH55" s="16"/>
      <c r="BJI55" s="16"/>
      <c r="BJJ55" s="16"/>
      <c r="BJK55" s="16"/>
      <c r="BJL55" s="16"/>
      <c r="BJM55" s="16"/>
      <c r="BJN55" s="16"/>
      <c r="BJO55" s="16"/>
      <c r="BJP55" s="16"/>
      <c r="BJQ55" s="16"/>
      <c r="BJR55" s="16"/>
      <c r="BJS55" s="16"/>
      <c r="BJT55" s="16"/>
      <c r="BJU55" s="16"/>
      <c r="BJV55" s="16"/>
      <c r="BJW55" s="16"/>
      <c r="BJX55" s="16"/>
      <c r="BJY55" s="16"/>
      <c r="BJZ55" s="16"/>
      <c r="BKA55" s="16"/>
      <c r="BKB55" s="16"/>
      <c r="BKC55" s="16"/>
      <c r="BKD55" s="16"/>
      <c r="BKE55" s="16"/>
      <c r="BKF55" s="16"/>
      <c r="BKG55" s="16"/>
      <c r="BKH55" s="16"/>
      <c r="BKI55" s="16"/>
      <c r="BKJ55" s="16"/>
      <c r="BKK55" s="16"/>
      <c r="BKL55" s="16"/>
      <c r="BKM55" s="16"/>
      <c r="BKN55" s="16"/>
      <c r="BKO55" s="16"/>
      <c r="BKP55" s="16"/>
      <c r="BKQ55" s="16"/>
      <c r="BKR55" s="16"/>
      <c r="BKS55" s="16"/>
      <c r="BKT55" s="16"/>
      <c r="BKU55" s="16"/>
      <c r="BKV55" s="16"/>
      <c r="BKW55" s="16"/>
      <c r="BKX55" s="16"/>
      <c r="BKY55" s="16"/>
      <c r="BKZ55" s="16"/>
      <c r="BLA55" s="16"/>
      <c r="BLB55" s="16"/>
      <c r="BLC55" s="16"/>
      <c r="BLD55" s="16"/>
      <c r="BLE55" s="16"/>
      <c r="BLF55" s="16"/>
      <c r="BLG55" s="16"/>
      <c r="BLH55" s="16"/>
      <c r="BLI55" s="16"/>
      <c r="BLJ55" s="16"/>
      <c r="BLK55" s="16"/>
      <c r="BLL55" s="16"/>
      <c r="BLM55" s="16"/>
      <c r="BLN55" s="16"/>
      <c r="BLO55" s="16"/>
      <c r="BLP55" s="16"/>
      <c r="BLQ55" s="16"/>
      <c r="BLR55" s="16"/>
      <c r="BLS55" s="16"/>
      <c r="BLT55" s="16"/>
      <c r="BLU55" s="16"/>
      <c r="BLV55" s="16"/>
      <c r="BLW55" s="16"/>
      <c r="BLX55" s="16"/>
      <c r="BLY55" s="16"/>
      <c r="BLZ55" s="16"/>
      <c r="BMA55" s="16"/>
      <c r="BMB55" s="16"/>
      <c r="BMC55" s="16"/>
      <c r="BMD55" s="16"/>
      <c r="BME55" s="16"/>
      <c r="BMF55" s="16"/>
      <c r="BMG55" s="16"/>
      <c r="BMH55" s="16"/>
      <c r="BMI55" s="16"/>
      <c r="BMJ55" s="16"/>
      <c r="BMK55" s="16"/>
      <c r="BML55" s="16"/>
      <c r="BMM55" s="16"/>
      <c r="BMN55" s="16"/>
      <c r="BMO55" s="16"/>
      <c r="BMP55" s="16"/>
      <c r="BMQ55" s="16"/>
      <c r="BMR55" s="16"/>
      <c r="BMS55" s="16"/>
      <c r="BMT55" s="16"/>
      <c r="BMU55" s="16"/>
      <c r="BMV55" s="16"/>
      <c r="BMW55" s="16"/>
      <c r="BMX55" s="16"/>
      <c r="BMY55" s="16"/>
      <c r="BMZ55" s="16"/>
      <c r="BNA55" s="16"/>
      <c r="BNB55" s="16"/>
      <c r="BNC55" s="16"/>
      <c r="BND55" s="16"/>
      <c r="BNE55" s="16"/>
      <c r="BNF55" s="16"/>
      <c r="BNG55" s="16"/>
      <c r="BNH55" s="16"/>
      <c r="BNI55" s="16"/>
      <c r="BNJ55" s="16"/>
      <c r="BNK55" s="16"/>
      <c r="BNL55" s="16"/>
      <c r="BNM55" s="16"/>
      <c r="BNN55" s="16"/>
      <c r="BNO55" s="16"/>
      <c r="BNP55" s="16"/>
      <c r="BNQ55" s="16"/>
      <c r="BNR55" s="16"/>
      <c r="BNS55" s="16"/>
      <c r="BNT55" s="16"/>
      <c r="BNU55" s="16"/>
      <c r="BNV55" s="16"/>
      <c r="BNW55" s="16"/>
      <c r="BNX55" s="16"/>
      <c r="BNY55" s="16"/>
      <c r="BNZ55" s="16"/>
      <c r="BOA55" s="16"/>
      <c r="BOB55" s="16"/>
      <c r="BOC55" s="16"/>
      <c r="BOD55" s="16"/>
      <c r="BOE55" s="16"/>
      <c r="BOF55" s="16"/>
      <c r="BOG55" s="16"/>
      <c r="BOH55" s="16"/>
      <c r="BOI55" s="16"/>
      <c r="BOJ55" s="16"/>
      <c r="BOK55" s="16"/>
      <c r="BOL55" s="16"/>
      <c r="BOM55" s="16"/>
      <c r="BON55" s="16"/>
      <c r="BOO55" s="16"/>
      <c r="BOP55" s="16"/>
      <c r="BOQ55" s="16"/>
      <c r="BOR55" s="16"/>
      <c r="BOS55" s="16"/>
      <c r="BOT55" s="16"/>
      <c r="BOU55" s="16"/>
      <c r="BOV55" s="16"/>
      <c r="BOW55" s="16"/>
      <c r="BOX55" s="16"/>
      <c r="BOY55" s="16"/>
      <c r="BOZ55" s="16"/>
      <c r="BPA55" s="16"/>
      <c r="BPB55" s="16"/>
      <c r="BPC55" s="16"/>
      <c r="BPD55" s="16"/>
      <c r="BPE55" s="16"/>
      <c r="BPF55" s="16"/>
      <c r="BPG55" s="16"/>
      <c r="BPH55" s="16"/>
      <c r="BPI55" s="16"/>
      <c r="BPJ55" s="16"/>
      <c r="BPK55" s="16"/>
      <c r="BPL55" s="16"/>
      <c r="BPM55" s="16"/>
      <c r="BPN55" s="16"/>
      <c r="BPO55" s="16"/>
      <c r="BPP55" s="16"/>
      <c r="BPQ55" s="16"/>
      <c r="BPR55" s="16"/>
      <c r="BPS55" s="16"/>
      <c r="BPT55" s="16"/>
      <c r="BPU55" s="16"/>
      <c r="BPV55" s="16"/>
      <c r="BPW55" s="16"/>
      <c r="BPX55" s="16"/>
      <c r="BPY55" s="16"/>
      <c r="BPZ55" s="16"/>
      <c r="BQA55" s="16"/>
      <c r="BQB55" s="16"/>
      <c r="BQC55" s="16"/>
      <c r="BQD55" s="16"/>
      <c r="BQE55" s="16"/>
      <c r="BQF55" s="16"/>
      <c r="BQG55" s="16"/>
      <c r="BQH55" s="16"/>
      <c r="BQI55" s="16"/>
      <c r="BQJ55" s="16"/>
      <c r="BQK55" s="16"/>
      <c r="BQL55" s="16"/>
      <c r="BQM55" s="16"/>
      <c r="BQN55" s="16"/>
      <c r="BQO55" s="16"/>
      <c r="BQP55" s="16"/>
      <c r="BQQ55" s="16"/>
      <c r="BQR55" s="16"/>
      <c r="BQS55" s="16"/>
      <c r="BQT55" s="16"/>
      <c r="BQU55" s="16"/>
      <c r="BQV55" s="16"/>
      <c r="BQW55" s="16"/>
      <c r="BQX55" s="16"/>
      <c r="BQY55" s="16"/>
      <c r="BQZ55" s="16"/>
      <c r="BRA55" s="16"/>
      <c r="BRB55" s="16"/>
      <c r="BRC55" s="16"/>
      <c r="BRD55" s="16"/>
      <c r="BRE55" s="16"/>
      <c r="BRF55" s="16"/>
      <c r="BRG55" s="16"/>
      <c r="BRH55" s="16"/>
      <c r="BRI55" s="16"/>
      <c r="BRJ55" s="16"/>
      <c r="BRK55" s="16"/>
      <c r="BRL55" s="16"/>
      <c r="BRM55" s="16"/>
      <c r="BRN55" s="16"/>
      <c r="BRO55" s="16"/>
      <c r="BRP55" s="16"/>
      <c r="BRQ55" s="16"/>
      <c r="BRR55" s="16"/>
      <c r="BRS55" s="16"/>
      <c r="BRT55" s="16"/>
      <c r="BRU55" s="16"/>
      <c r="BRV55" s="16"/>
      <c r="BRW55" s="16"/>
      <c r="BRX55" s="16"/>
      <c r="BRY55" s="16"/>
      <c r="BRZ55" s="16"/>
      <c r="BSA55" s="16"/>
      <c r="BSB55" s="16"/>
      <c r="BSC55" s="16"/>
      <c r="BSD55" s="16"/>
      <c r="BSE55" s="16"/>
      <c r="BSF55" s="16"/>
      <c r="BSG55" s="16"/>
      <c r="BSH55" s="16"/>
      <c r="BSI55" s="16"/>
      <c r="BSJ55" s="16"/>
      <c r="BSK55" s="16"/>
      <c r="BSL55" s="16"/>
      <c r="BSM55" s="16"/>
      <c r="BSN55" s="16"/>
      <c r="BSO55" s="16"/>
      <c r="BSP55" s="16"/>
      <c r="BSQ55" s="16"/>
      <c r="BSR55" s="16"/>
      <c r="BSS55" s="16"/>
      <c r="BST55" s="16"/>
      <c r="BSU55" s="16"/>
      <c r="BSV55" s="16"/>
      <c r="BSW55" s="16"/>
      <c r="BSX55" s="16"/>
      <c r="BSY55" s="16"/>
      <c r="BSZ55" s="16"/>
      <c r="BTA55" s="16"/>
      <c r="BTB55" s="16"/>
      <c r="BTC55" s="16"/>
      <c r="BTD55" s="16"/>
      <c r="BTE55" s="16"/>
      <c r="BTF55" s="16"/>
      <c r="BTG55" s="16"/>
      <c r="BTH55" s="16"/>
    </row>
    <row r="56" spans="1:1880" s="255" customFormat="1" ht="110.25" customHeight="1" x14ac:dyDescent="0.3">
      <c r="A56" s="58">
        <v>622</v>
      </c>
      <c r="B56" s="465" t="s">
        <v>102</v>
      </c>
      <c r="C56" s="466" t="s">
        <v>116</v>
      </c>
      <c r="D56" s="58" t="s">
        <v>210</v>
      </c>
      <c r="E56" s="218" t="e">
        <f>INDEX('PY1 Data(H)'!$A$1:$CZ$111,MATCH('Unit Data from Audit Worksheet'!$A56,'PY1 Data(H)'!$A$1:$A$111,0),MATCH('Unit Data from Audit Worksheet'!$D$2,'PY1 Data(H)'!$A$1:$CZ$1,0))</f>
        <v>#N/A</v>
      </c>
      <c r="F56" s="105">
        <v>0</v>
      </c>
      <c r="G56" s="245"/>
      <c r="H56" s="531"/>
      <c r="I56" s="532"/>
      <c r="J56" s="100"/>
      <c r="K56" s="357"/>
      <c r="L56"/>
      <c r="M56" s="16"/>
      <c r="N56" s="106"/>
      <c r="O56" s="16"/>
      <c r="P56" s="16"/>
      <c r="Q56" s="16"/>
      <c r="R56" s="16"/>
      <c r="S56" s="16"/>
      <c r="T56" s="16"/>
      <c r="U56" s="16"/>
      <c r="V56" s="16"/>
      <c r="W56" s="16"/>
      <c r="X56" s="1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c r="IG56" s="16"/>
      <c r="IH56" s="16"/>
      <c r="II56" s="16"/>
      <c r="IJ56" s="16"/>
      <c r="IK56" s="16"/>
      <c r="IL56" s="16"/>
      <c r="IM56" s="16"/>
      <c r="IN56" s="16"/>
      <c r="IO56" s="16"/>
      <c r="IP56" s="16"/>
      <c r="IQ56" s="16"/>
      <c r="IR56" s="16"/>
      <c r="IS56" s="16"/>
      <c r="IT56" s="16"/>
      <c r="IU56" s="16"/>
      <c r="IV56" s="16"/>
      <c r="IW56" s="16"/>
      <c r="IX56" s="16"/>
      <c r="IY56" s="16"/>
      <c r="IZ56" s="16"/>
      <c r="JA56" s="16"/>
      <c r="JB56" s="16"/>
      <c r="JC56" s="16"/>
      <c r="JD56" s="16"/>
      <c r="JE56" s="16"/>
      <c r="JF56" s="16"/>
      <c r="JG56" s="16"/>
      <c r="JH56" s="16"/>
      <c r="JI56" s="16"/>
      <c r="JJ56" s="16"/>
      <c r="JK56" s="16"/>
      <c r="JL56" s="16"/>
      <c r="JM56" s="16"/>
      <c r="JN56" s="16"/>
      <c r="JO56" s="16"/>
      <c r="JP56" s="16"/>
      <c r="JQ56" s="16"/>
      <c r="JR56" s="16"/>
      <c r="JS56" s="16"/>
      <c r="JT56" s="16"/>
      <c r="JU56" s="16"/>
      <c r="JV56" s="16"/>
      <c r="JW56" s="16"/>
      <c r="JX56" s="16"/>
      <c r="JY56" s="16"/>
      <c r="JZ56" s="16"/>
      <c r="KA56" s="16"/>
      <c r="KB56" s="16"/>
      <c r="KC56" s="16"/>
      <c r="KD56" s="16"/>
      <c r="KE56" s="16"/>
      <c r="KF56" s="16"/>
      <c r="KG56" s="16"/>
      <c r="KH56" s="16"/>
      <c r="KI56" s="16"/>
      <c r="KJ56" s="16"/>
      <c r="KK56" s="16"/>
      <c r="KL56" s="16"/>
      <c r="KM56" s="16"/>
      <c r="KN56" s="16"/>
      <c r="KO56" s="16"/>
      <c r="KP56" s="16"/>
      <c r="KQ56" s="16"/>
      <c r="KR56" s="16"/>
      <c r="KS56" s="16"/>
      <c r="KT56" s="16"/>
      <c r="KU56" s="16"/>
      <c r="KV56" s="16"/>
      <c r="KW56" s="16"/>
      <c r="KX56" s="16"/>
      <c r="KY56" s="16"/>
      <c r="KZ56" s="16"/>
      <c r="LA56" s="16"/>
      <c r="LB56" s="16"/>
      <c r="LC56" s="16"/>
      <c r="LD56" s="16"/>
      <c r="LE56" s="16"/>
      <c r="LF56" s="16"/>
      <c r="LG56" s="16"/>
      <c r="LH56" s="16"/>
      <c r="LI56" s="16"/>
      <c r="LJ56" s="16"/>
      <c r="LK56" s="16"/>
      <c r="LL56" s="16"/>
      <c r="LM56" s="16"/>
      <c r="LN56" s="16"/>
      <c r="LO56" s="16"/>
      <c r="LP56" s="16"/>
      <c r="LQ56" s="16"/>
      <c r="LR56" s="16"/>
      <c r="LS56" s="16"/>
      <c r="LT56" s="16"/>
      <c r="LU56" s="16"/>
      <c r="LV56" s="16"/>
      <c r="LW56" s="16"/>
      <c r="LX56" s="16"/>
      <c r="LY56" s="16"/>
      <c r="LZ56" s="16"/>
      <c r="MA56" s="16"/>
      <c r="MB56" s="16"/>
      <c r="MC56" s="16"/>
      <c r="MD56" s="16"/>
      <c r="ME56" s="16"/>
      <c r="MF56" s="16"/>
      <c r="MG56" s="16"/>
      <c r="MH56" s="16"/>
      <c r="MI56" s="16"/>
      <c r="MJ56" s="16"/>
      <c r="MK56" s="16"/>
      <c r="ML56" s="16"/>
      <c r="MM56" s="16"/>
      <c r="MN56" s="16"/>
      <c r="MO56" s="16"/>
      <c r="MP56" s="16"/>
      <c r="MQ56" s="16"/>
      <c r="MR56" s="16"/>
      <c r="MS56" s="16"/>
      <c r="MT56" s="16"/>
      <c r="MU56" s="16"/>
      <c r="MV56" s="16"/>
      <c r="MW56" s="16"/>
      <c r="MX56" s="16"/>
      <c r="MY56" s="16"/>
      <c r="MZ56" s="16"/>
      <c r="NA56" s="16"/>
      <c r="NB56" s="16"/>
      <c r="NC56" s="16"/>
      <c r="ND56" s="16"/>
      <c r="NE56" s="16"/>
      <c r="NF56" s="16"/>
      <c r="NG56" s="16"/>
      <c r="NH56" s="16"/>
      <c r="NI56" s="16"/>
      <c r="NJ56" s="16"/>
      <c r="NK56" s="16"/>
      <c r="NL56" s="16"/>
      <c r="NM56" s="16"/>
      <c r="NN56" s="16"/>
      <c r="NO56" s="16"/>
      <c r="NP56" s="16"/>
      <c r="NQ56" s="16"/>
      <c r="NR56" s="16"/>
      <c r="NS56" s="16"/>
      <c r="NT56" s="16"/>
      <c r="NU56" s="16"/>
      <c r="NV56" s="16"/>
      <c r="NW56" s="16"/>
      <c r="NX56" s="16"/>
      <c r="NY56" s="16"/>
      <c r="NZ56" s="16"/>
      <c r="OA56" s="16"/>
      <c r="OB56" s="16"/>
      <c r="OC56" s="16"/>
      <c r="OD56" s="16"/>
      <c r="OE56" s="16"/>
      <c r="OF56" s="16"/>
      <c r="OG56" s="16"/>
      <c r="OH56" s="16"/>
      <c r="OI56" s="16"/>
      <c r="OJ56" s="16"/>
      <c r="OK56" s="16"/>
      <c r="OL56" s="16"/>
      <c r="OM56" s="16"/>
      <c r="ON56" s="16"/>
      <c r="OO56" s="16"/>
      <c r="OP56" s="16"/>
      <c r="OQ56" s="16"/>
      <c r="OR56" s="16"/>
      <c r="OS56" s="16"/>
      <c r="OT56" s="16"/>
      <c r="OU56" s="16"/>
      <c r="OV56" s="16"/>
      <c r="OW56" s="16"/>
      <c r="OX56" s="16"/>
      <c r="OY56" s="16"/>
      <c r="OZ56" s="16"/>
      <c r="PA56" s="16"/>
      <c r="PB56" s="16"/>
      <c r="PC56" s="16"/>
      <c r="PD56" s="16"/>
      <c r="PE56" s="16"/>
      <c r="PF56" s="16"/>
      <c r="PG56" s="16"/>
      <c r="PH56" s="16"/>
      <c r="PI56" s="16"/>
      <c r="PJ56" s="16"/>
      <c r="PK56" s="16"/>
      <c r="PL56" s="16"/>
      <c r="PM56" s="16"/>
      <c r="PN56" s="16"/>
      <c r="PO56" s="16"/>
      <c r="PP56" s="16"/>
      <c r="PQ56" s="16"/>
      <c r="PR56" s="16"/>
      <c r="PS56" s="16"/>
      <c r="PT56" s="16"/>
      <c r="PU56" s="16"/>
      <c r="PV56" s="16"/>
      <c r="PW56" s="16"/>
      <c r="PX56" s="16"/>
      <c r="PY56" s="16"/>
      <c r="PZ56" s="16"/>
      <c r="QA56" s="16"/>
      <c r="QB56" s="16"/>
      <c r="QC56" s="16"/>
      <c r="QD56" s="16"/>
      <c r="QE56" s="16"/>
      <c r="QF56" s="16"/>
      <c r="QG56" s="16"/>
      <c r="QH56" s="16"/>
      <c r="QI56" s="16"/>
      <c r="QJ56" s="16"/>
      <c r="QK56" s="16"/>
      <c r="QL56" s="16"/>
      <c r="QM56" s="16"/>
      <c r="QN56" s="16"/>
      <c r="QO56" s="16"/>
      <c r="QP56" s="16"/>
      <c r="QQ56" s="16"/>
      <c r="QR56" s="16"/>
      <c r="QS56" s="16"/>
      <c r="QT56" s="16"/>
      <c r="QU56" s="16"/>
      <c r="QV56" s="16"/>
      <c r="QW56" s="16"/>
      <c r="QX56" s="16"/>
      <c r="QY56" s="16"/>
      <c r="QZ56" s="16"/>
      <c r="RA56" s="16"/>
      <c r="RB56" s="16"/>
      <c r="RC56" s="16"/>
      <c r="RD56" s="16"/>
      <c r="RE56" s="16"/>
      <c r="RF56" s="16"/>
      <c r="RG56" s="16"/>
      <c r="RH56" s="16"/>
      <c r="RI56" s="16"/>
      <c r="RJ56" s="16"/>
      <c r="RK56" s="16"/>
      <c r="RL56" s="16"/>
      <c r="RM56" s="16"/>
      <c r="RN56" s="16"/>
      <c r="RO56" s="16"/>
      <c r="RP56" s="16"/>
      <c r="RQ56" s="16"/>
      <c r="RR56" s="16"/>
      <c r="RS56" s="16"/>
      <c r="RT56" s="16"/>
      <c r="RU56" s="16"/>
      <c r="RV56" s="16"/>
      <c r="RW56" s="16"/>
      <c r="RX56" s="16"/>
      <c r="RY56" s="16"/>
      <c r="RZ56" s="16"/>
      <c r="SA56" s="16"/>
      <c r="SB56" s="16"/>
      <c r="SC56" s="16"/>
      <c r="SD56" s="16"/>
      <c r="SE56" s="16"/>
      <c r="SF56" s="16"/>
      <c r="SG56" s="16"/>
      <c r="SH56" s="16"/>
      <c r="SI56" s="16"/>
      <c r="SJ56" s="16"/>
      <c r="SK56" s="16"/>
      <c r="SL56" s="16"/>
      <c r="SM56" s="16"/>
      <c r="SN56" s="16"/>
      <c r="SO56" s="16"/>
      <c r="SP56" s="16"/>
      <c r="SQ56" s="16"/>
      <c r="SR56" s="16"/>
      <c r="SS56" s="16"/>
      <c r="ST56" s="16"/>
      <c r="SU56" s="16"/>
      <c r="SV56" s="16"/>
      <c r="SW56" s="16"/>
      <c r="SX56" s="16"/>
      <c r="SY56" s="16"/>
      <c r="SZ56" s="16"/>
      <c r="TA56" s="16"/>
      <c r="TB56" s="16"/>
      <c r="TC56" s="16"/>
      <c r="TD56" s="16"/>
      <c r="TE56" s="16"/>
      <c r="TF56" s="16"/>
      <c r="TG56" s="16"/>
      <c r="TH56" s="16"/>
      <c r="TI56" s="16"/>
      <c r="TJ56" s="16"/>
      <c r="TK56" s="16"/>
      <c r="TL56" s="16"/>
      <c r="TM56" s="16"/>
      <c r="TN56" s="16"/>
      <c r="TO56" s="16"/>
      <c r="TP56" s="16"/>
      <c r="TQ56" s="16"/>
      <c r="TR56" s="16"/>
      <c r="TS56" s="16"/>
      <c r="TT56" s="16"/>
      <c r="TU56" s="16"/>
      <c r="TV56" s="16"/>
      <c r="TW56" s="16"/>
      <c r="TX56" s="16"/>
      <c r="TY56" s="16"/>
      <c r="TZ56" s="16"/>
      <c r="UA56" s="16"/>
      <c r="UB56" s="16"/>
      <c r="UC56" s="16"/>
      <c r="UD56" s="16"/>
      <c r="UE56" s="16"/>
      <c r="UF56" s="16"/>
      <c r="UG56" s="16"/>
      <c r="UH56" s="16"/>
      <c r="UI56" s="16"/>
      <c r="UJ56" s="16"/>
      <c r="UK56" s="16"/>
      <c r="UL56" s="16"/>
      <c r="UM56" s="16"/>
      <c r="UN56" s="16"/>
      <c r="UO56" s="16"/>
      <c r="UP56" s="16"/>
      <c r="UQ56" s="16"/>
      <c r="UR56" s="16"/>
      <c r="US56" s="16"/>
      <c r="UT56" s="16"/>
      <c r="UU56" s="16"/>
      <c r="UV56" s="16"/>
      <c r="UW56" s="16"/>
      <c r="UX56" s="16"/>
      <c r="UY56" s="16"/>
      <c r="UZ56" s="16"/>
      <c r="VA56" s="16"/>
      <c r="VB56" s="16"/>
      <c r="VC56" s="16"/>
      <c r="VD56" s="16"/>
      <c r="VE56" s="16"/>
      <c r="VF56" s="16"/>
      <c r="VG56" s="16"/>
      <c r="VH56" s="16"/>
      <c r="VI56" s="16"/>
      <c r="VJ56" s="16"/>
      <c r="VK56" s="16"/>
      <c r="VL56" s="16"/>
      <c r="VM56" s="16"/>
      <c r="VN56" s="16"/>
      <c r="VO56" s="16"/>
      <c r="VP56" s="16"/>
      <c r="VQ56" s="16"/>
      <c r="VR56" s="16"/>
      <c r="VS56" s="16"/>
      <c r="VT56" s="16"/>
      <c r="VU56" s="16"/>
      <c r="VV56" s="16"/>
      <c r="VW56" s="16"/>
      <c r="VX56" s="16"/>
      <c r="VY56" s="16"/>
      <c r="VZ56" s="16"/>
      <c r="WA56" s="16"/>
      <c r="WB56" s="16"/>
      <c r="WC56" s="16"/>
      <c r="WD56" s="16"/>
      <c r="WE56" s="16"/>
      <c r="WF56" s="16"/>
      <c r="WG56" s="16"/>
      <c r="WH56" s="16"/>
      <c r="WI56" s="16"/>
      <c r="WJ56" s="16"/>
      <c r="WK56" s="16"/>
      <c r="WL56" s="16"/>
      <c r="WM56" s="16"/>
      <c r="WN56" s="16"/>
      <c r="WO56" s="16"/>
      <c r="WP56" s="16"/>
      <c r="WQ56" s="16"/>
      <c r="WR56" s="16"/>
      <c r="WS56" s="16"/>
      <c r="WT56" s="16"/>
      <c r="WU56" s="16"/>
      <c r="WV56" s="16"/>
      <c r="WW56" s="16"/>
      <c r="WX56" s="16"/>
      <c r="WY56" s="16"/>
      <c r="WZ56" s="16"/>
      <c r="XA56" s="16"/>
      <c r="XB56" s="16"/>
      <c r="XC56" s="16"/>
      <c r="XD56" s="16"/>
      <c r="XE56" s="16"/>
      <c r="XF56" s="16"/>
      <c r="XG56" s="16"/>
      <c r="XH56" s="16"/>
      <c r="XI56" s="16"/>
      <c r="XJ56" s="16"/>
      <c r="XK56" s="16"/>
      <c r="XL56" s="16"/>
      <c r="XM56" s="16"/>
      <c r="XN56" s="16"/>
      <c r="XO56" s="16"/>
      <c r="XP56" s="16"/>
      <c r="XQ56" s="16"/>
      <c r="XR56" s="16"/>
      <c r="XS56" s="16"/>
      <c r="XT56" s="16"/>
      <c r="XU56" s="16"/>
      <c r="XV56" s="16"/>
      <c r="XW56" s="16"/>
      <c r="XX56" s="16"/>
      <c r="XY56" s="16"/>
      <c r="XZ56" s="16"/>
      <c r="YA56" s="16"/>
      <c r="YB56" s="16"/>
      <c r="YC56" s="16"/>
      <c r="YD56" s="16"/>
      <c r="YE56" s="16"/>
      <c r="YF56" s="16"/>
      <c r="YG56" s="16"/>
      <c r="YH56" s="16"/>
      <c r="YI56" s="16"/>
      <c r="YJ56" s="16"/>
      <c r="YK56" s="16"/>
      <c r="YL56" s="16"/>
      <c r="YM56" s="16"/>
      <c r="YN56" s="16"/>
      <c r="YO56" s="16"/>
      <c r="YP56" s="16"/>
      <c r="YQ56" s="16"/>
      <c r="YR56" s="16"/>
      <c r="YS56" s="16"/>
      <c r="YT56" s="16"/>
      <c r="YU56" s="16"/>
      <c r="YV56" s="16"/>
      <c r="YW56" s="16"/>
      <c r="YX56" s="16"/>
      <c r="YY56" s="16"/>
      <c r="YZ56" s="16"/>
      <c r="ZA56" s="16"/>
      <c r="ZB56" s="16"/>
      <c r="ZC56" s="16"/>
      <c r="ZD56" s="16"/>
      <c r="ZE56" s="16"/>
      <c r="ZF56" s="16"/>
      <c r="ZG56" s="16"/>
      <c r="ZH56" s="16"/>
      <c r="ZI56" s="16"/>
      <c r="ZJ56" s="16"/>
      <c r="ZK56" s="16"/>
      <c r="ZL56" s="16"/>
      <c r="ZM56" s="16"/>
      <c r="ZN56" s="16"/>
      <c r="ZO56" s="16"/>
      <c r="ZP56" s="16"/>
      <c r="ZQ56" s="16"/>
      <c r="ZR56" s="16"/>
      <c r="ZS56" s="16"/>
      <c r="ZT56" s="16"/>
      <c r="ZU56" s="16"/>
      <c r="ZV56" s="16"/>
      <c r="ZW56" s="16"/>
      <c r="ZX56" s="16"/>
      <c r="ZY56" s="16"/>
      <c r="ZZ56" s="16"/>
      <c r="AAA56" s="16"/>
      <c r="AAB56" s="16"/>
      <c r="AAC56" s="16"/>
      <c r="AAD56" s="16"/>
      <c r="AAE56" s="16"/>
      <c r="AAF56" s="16"/>
      <c r="AAG56" s="16"/>
      <c r="AAH56" s="16"/>
      <c r="AAI56" s="16"/>
      <c r="AAJ56" s="16"/>
      <c r="AAK56" s="16"/>
      <c r="AAL56" s="16"/>
      <c r="AAM56" s="16"/>
      <c r="AAN56" s="16"/>
      <c r="AAO56" s="16"/>
      <c r="AAP56" s="16"/>
      <c r="AAQ56" s="16"/>
      <c r="AAR56" s="16"/>
      <c r="AAS56" s="16"/>
      <c r="AAT56" s="16"/>
      <c r="AAU56" s="16"/>
      <c r="AAV56" s="16"/>
      <c r="AAW56" s="16"/>
      <c r="AAX56" s="16"/>
      <c r="AAY56" s="16"/>
      <c r="AAZ56" s="16"/>
      <c r="ABA56" s="16"/>
      <c r="ABB56" s="16"/>
      <c r="ABC56" s="16"/>
      <c r="ABD56" s="16"/>
      <c r="ABE56" s="16"/>
      <c r="ABF56" s="16"/>
      <c r="ABG56" s="16"/>
      <c r="ABH56" s="16"/>
      <c r="ABI56" s="16"/>
      <c r="ABJ56" s="16"/>
      <c r="ABK56" s="16"/>
      <c r="ABL56" s="16"/>
      <c r="ABM56" s="16"/>
      <c r="ABN56" s="16"/>
      <c r="ABO56" s="16"/>
      <c r="ABP56" s="16"/>
      <c r="ABQ56" s="16"/>
      <c r="ABR56" s="16"/>
      <c r="ABS56" s="16"/>
      <c r="ABT56" s="16"/>
      <c r="ABU56" s="16"/>
      <c r="ABV56" s="16"/>
      <c r="ABW56" s="16"/>
      <c r="ABX56" s="16"/>
      <c r="ABY56" s="16"/>
      <c r="ABZ56" s="16"/>
      <c r="ACA56" s="16"/>
      <c r="ACB56" s="16"/>
      <c r="ACC56" s="16"/>
      <c r="ACD56" s="16"/>
      <c r="ACE56" s="16"/>
      <c r="ACF56" s="16"/>
      <c r="ACG56" s="16"/>
      <c r="ACH56" s="16"/>
      <c r="ACI56" s="16"/>
      <c r="ACJ56" s="16"/>
      <c r="ACK56" s="16"/>
      <c r="ACL56" s="16"/>
      <c r="ACM56" s="16"/>
      <c r="ACN56" s="16"/>
      <c r="ACO56" s="16"/>
      <c r="ACP56" s="16"/>
      <c r="ACQ56" s="16"/>
      <c r="ACR56" s="16"/>
      <c r="ACS56" s="16"/>
      <c r="ACT56" s="16"/>
      <c r="ACU56" s="16"/>
      <c r="ACV56" s="16"/>
      <c r="ACW56" s="16"/>
      <c r="ACX56" s="16"/>
      <c r="ACY56" s="16"/>
      <c r="ACZ56" s="16"/>
      <c r="ADA56" s="16"/>
      <c r="ADB56" s="16"/>
      <c r="ADC56" s="16"/>
      <c r="ADD56" s="16"/>
      <c r="ADE56" s="16"/>
      <c r="ADF56" s="16"/>
      <c r="ADG56" s="16"/>
      <c r="ADH56" s="16"/>
      <c r="ADI56" s="16"/>
      <c r="ADJ56" s="16"/>
      <c r="ADK56" s="16"/>
      <c r="ADL56" s="16"/>
      <c r="ADM56" s="16"/>
      <c r="ADN56" s="16"/>
      <c r="ADO56" s="16"/>
      <c r="ADP56" s="16"/>
      <c r="ADQ56" s="16"/>
      <c r="ADR56" s="16"/>
      <c r="ADS56" s="16"/>
      <c r="ADT56" s="16"/>
      <c r="ADU56" s="16"/>
      <c r="ADV56" s="16"/>
      <c r="ADW56" s="16"/>
      <c r="ADX56" s="16"/>
      <c r="ADY56" s="16"/>
      <c r="ADZ56" s="16"/>
      <c r="AEA56" s="16"/>
      <c r="AEB56" s="16"/>
      <c r="AEC56" s="16"/>
      <c r="AED56" s="16"/>
      <c r="AEE56" s="16"/>
      <c r="AEF56" s="16"/>
      <c r="AEG56" s="16"/>
      <c r="AEH56" s="16"/>
      <c r="AEI56" s="16"/>
      <c r="AEJ56" s="16"/>
      <c r="AEK56" s="16"/>
      <c r="AEL56" s="16"/>
      <c r="AEM56" s="16"/>
      <c r="AEN56" s="16"/>
      <c r="AEO56" s="16"/>
      <c r="AEP56" s="16"/>
      <c r="AEQ56" s="16"/>
      <c r="AER56" s="16"/>
      <c r="AES56" s="16"/>
      <c r="AET56" s="16"/>
      <c r="AEU56" s="16"/>
      <c r="AEV56" s="16"/>
      <c r="AEW56" s="16"/>
      <c r="AEX56" s="16"/>
      <c r="AEY56" s="16"/>
      <c r="AEZ56" s="16"/>
      <c r="AFA56" s="16"/>
      <c r="AFB56" s="16"/>
      <c r="AFC56" s="16"/>
      <c r="AFD56" s="16"/>
      <c r="AFE56" s="16"/>
      <c r="AFF56" s="16"/>
      <c r="AFG56" s="16"/>
      <c r="AFH56" s="16"/>
      <c r="AFI56" s="16"/>
      <c r="AFJ56" s="16"/>
      <c r="AFK56" s="16"/>
      <c r="AFL56" s="16"/>
      <c r="AFM56" s="16"/>
      <c r="AFN56" s="16"/>
      <c r="AFO56" s="16"/>
      <c r="AFP56" s="16"/>
      <c r="AFQ56" s="16"/>
      <c r="AFR56" s="16"/>
      <c r="AFS56" s="16"/>
      <c r="AFT56" s="16"/>
      <c r="AFU56" s="16"/>
      <c r="AFV56" s="16"/>
      <c r="AFW56" s="16"/>
      <c r="AFX56" s="16"/>
      <c r="AFY56" s="16"/>
      <c r="AFZ56" s="16"/>
      <c r="AGA56" s="16"/>
      <c r="AGB56" s="16"/>
      <c r="AGC56" s="16"/>
      <c r="AGD56" s="16"/>
      <c r="AGE56" s="16"/>
      <c r="AGF56" s="16"/>
      <c r="AGG56" s="16"/>
      <c r="AGH56" s="16"/>
      <c r="AGI56" s="16"/>
      <c r="AGJ56" s="16"/>
      <c r="AGK56" s="16"/>
      <c r="AGL56" s="16"/>
      <c r="AGM56" s="16"/>
      <c r="AGN56" s="16"/>
      <c r="AGO56" s="16"/>
      <c r="AGP56" s="16"/>
      <c r="AGQ56" s="16"/>
      <c r="AGR56" s="16"/>
      <c r="AGS56" s="16"/>
      <c r="AGT56" s="16"/>
      <c r="AGU56" s="16"/>
      <c r="AGV56" s="16"/>
      <c r="AGW56" s="16"/>
      <c r="AGX56" s="16"/>
      <c r="AGY56" s="16"/>
      <c r="AGZ56" s="16"/>
      <c r="AHA56" s="16"/>
      <c r="AHB56" s="16"/>
      <c r="AHC56" s="16"/>
      <c r="AHD56" s="16"/>
      <c r="AHE56" s="16"/>
      <c r="AHF56" s="16"/>
      <c r="AHG56" s="16"/>
      <c r="AHH56" s="16"/>
      <c r="AHI56" s="16"/>
      <c r="AHJ56" s="16"/>
      <c r="AHK56" s="16"/>
      <c r="AHL56" s="16"/>
      <c r="AHM56" s="16"/>
      <c r="AHN56" s="16"/>
      <c r="AHO56" s="16"/>
      <c r="AHP56" s="16"/>
      <c r="AHQ56" s="16"/>
      <c r="AHR56" s="16"/>
      <c r="AHS56" s="16"/>
      <c r="AHT56" s="16"/>
      <c r="AHU56" s="16"/>
      <c r="AHV56" s="16"/>
      <c r="AHW56" s="16"/>
      <c r="AHX56" s="16"/>
      <c r="AHY56" s="16"/>
      <c r="AHZ56" s="16"/>
      <c r="AIA56" s="16"/>
      <c r="AIB56" s="16"/>
      <c r="AIC56" s="16"/>
      <c r="AID56" s="16"/>
      <c r="AIE56" s="16"/>
      <c r="AIF56" s="16"/>
      <c r="AIG56" s="16"/>
      <c r="AIH56" s="16"/>
      <c r="AII56" s="16"/>
      <c r="AIJ56" s="16"/>
      <c r="AIK56" s="16"/>
      <c r="AIL56" s="16"/>
      <c r="AIM56" s="16"/>
      <c r="AIN56" s="16"/>
      <c r="AIO56" s="16"/>
      <c r="AIP56" s="16"/>
      <c r="AIQ56" s="16"/>
      <c r="AIR56" s="16"/>
      <c r="AIS56" s="16"/>
      <c r="AIT56" s="16"/>
      <c r="AIU56" s="16"/>
      <c r="AIV56" s="16"/>
      <c r="AIW56" s="16"/>
      <c r="AIX56" s="16"/>
      <c r="AIY56" s="16"/>
      <c r="AIZ56" s="16"/>
      <c r="AJA56" s="16"/>
      <c r="AJB56" s="16"/>
      <c r="AJC56" s="16"/>
      <c r="AJD56" s="16"/>
      <c r="AJE56" s="16"/>
      <c r="AJF56" s="16"/>
      <c r="AJG56" s="16"/>
      <c r="AJH56" s="16"/>
      <c r="AJI56" s="16"/>
      <c r="AJJ56" s="16"/>
      <c r="AJK56" s="16"/>
      <c r="AJL56" s="16"/>
      <c r="AJM56" s="16"/>
      <c r="AJN56" s="16"/>
      <c r="AJO56" s="16"/>
      <c r="AJP56" s="16"/>
      <c r="AJQ56" s="16"/>
      <c r="AJR56" s="16"/>
      <c r="AJS56" s="16"/>
      <c r="AJT56" s="16"/>
      <c r="AJU56" s="16"/>
      <c r="AJV56" s="16"/>
      <c r="AJW56" s="16"/>
      <c r="AJX56" s="16"/>
      <c r="AJY56" s="16"/>
      <c r="AJZ56" s="16"/>
      <c r="AKA56" s="16"/>
      <c r="AKB56" s="16"/>
      <c r="AKC56" s="16"/>
      <c r="AKD56" s="16"/>
      <c r="AKE56" s="16"/>
      <c r="AKF56" s="16"/>
      <c r="AKG56" s="16"/>
      <c r="AKH56" s="16"/>
      <c r="AKI56" s="16"/>
      <c r="AKJ56" s="16"/>
      <c r="AKK56" s="16"/>
      <c r="AKL56" s="16"/>
      <c r="AKM56" s="16"/>
      <c r="AKN56" s="16"/>
      <c r="AKO56" s="16"/>
      <c r="AKP56" s="16"/>
      <c r="AKQ56" s="16"/>
      <c r="AKR56" s="16"/>
      <c r="AKS56" s="16"/>
      <c r="AKT56" s="16"/>
      <c r="AKU56" s="16"/>
      <c r="AKV56" s="16"/>
      <c r="AKW56" s="16"/>
      <c r="AKX56" s="16"/>
      <c r="AKY56" s="16"/>
      <c r="AKZ56" s="16"/>
      <c r="ALA56" s="16"/>
      <c r="ALB56" s="16"/>
      <c r="ALC56" s="16"/>
      <c r="ALD56" s="16"/>
      <c r="ALE56" s="16"/>
      <c r="ALF56" s="16"/>
      <c r="ALG56" s="16"/>
      <c r="ALH56" s="16"/>
      <c r="ALI56" s="16"/>
      <c r="ALJ56" s="16"/>
      <c r="ALK56" s="16"/>
      <c r="ALL56" s="16"/>
      <c r="ALM56" s="16"/>
      <c r="ALN56" s="16"/>
      <c r="ALO56" s="16"/>
      <c r="ALP56" s="16"/>
      <c r="ALQ56" s="16"/>
      <c r="ALR56" s="16"/>
      <c r="ALS56" s="16"/>
      <c r="ALT56" s="16"/>
      <c r="ALU56" s="16"/>
      <c r="ALV56" s="16"/>
      <c r="ALW56" s="16"/>
      <c r="ALX56" s="16"/>
      <c r="ALY56" s="16"/>
      <c r="ALZ56" s="16"/>
      <c r="AMA56" s="16"/>
      <c r="AMB56" s="16"/>
      <c r="AMC56" s="16"/>
      <c r="AMD56" s="16"/>
      <c r="AME56" s="16"/>
      <c r="AMF56" s="16"/>
      <c r="AMG56" s="16"/>
      <c r="AMH56" s="16"/>
      <c r="AMI56" s="16"/>
      <c r="AMJ56" s="16"/>
      <c r="AMK56" s="16"/>
      <c r="AML56" s="16"/>
      <c r="AMM56" s="16"/>
      <c r="AMN56" s="16"/>
      <c r="AMO56" s="16"/>
      <c r="AMP56" s="16"/>
      <c r="AMQ56" s="16"/>
      <c r="AMR56" s="16"/>
      <c r="AMS56" s="16"/>
      <c r="AMT56" s="16"/>
      <c r="AMU56" s="16"/>
      <c r="AMV56" s="16"/>
      <c r="AMW56" s="16"/>
      <c r="AMX56" s="16"/>
      <c r="AMY56" s="16"/>
      <c r="AMZ56" s="16"/>
      <c r="ANA56" s="16"/>
      <c r="ANB56" s="16"/>
      <c r="ANC56" s="16"/>
      <c r="AND56" s="16"/>
      <c r="ANE56" s="16"/>
      <c r="ANF56" s="16"/>
      <c r="ANG56" s="16"/>
      <c r="ANH56" s="16"/>
      <c r="ANI56" s="16"/>
      <c r="ANJ56" s="16"/>
      <c r="ANK56" s="16"/>
      <c r="ANL56" s="16"/>
      <c r="ANM56" s="16"/>
      <c r="ANN56" s="16"/>
      <c r="ANO56" s="16"/>
      <c r="ANP56" s="16"/>
      <c r="ANQ56" s="16"/>
      <c r="ANR56" s="16"/>
      <c r="ANS56" s="16"/>
      <c r="ANT56" s="16"/>
      <c r="ANU56" s="16"/>
      <c r="ANV56" s="16"/>
      <c r="ANW56" s="16"/>
      <c r="ANX56" s="16"/>
      <c r="ANY56" s="16"/>
      <c r="ANZ56" s="16"/>
      <c r="AOA56" s="16"/>
      <c r="AOB56" s="16"/>
      <c r="AOC56" s="16"/>
      <c r="AOD56" s="16"/>
      <c r="AOE56" s="16"/>
      <c r="AOF56" s="16"/>
      <c r="AOG56" s="16"/>
      <c r="AOH56" s="16"/>
      <c r="AOI56" s="16"/>
      <c r="AOJ56" s="16"/>
      <c r="AOK56" s="16"/>
      <c r="AOL56" s="16"/>
      <c r="AOM56" s="16"/>
      <c r="AON56" s="16"/>
      <c r="AOO56" s="16"/>
      <c r="AOP56" s="16"/>
      <c r="AOQ56" s="16"/>
      <c r="AOR56" s="16"/>
      <c r="AOS56" s="16"/>
      <c r="AOT56" s="16"/>
      <c r="AOU56" s="16"/>
      <c r="AOV56" s="16"/>
      <c r="AOW56" s="16"/>
      <c r="AOX56" s="16"/>
      <c r="AOY56" s="16"/>
      <c r="AOZ56" s="16"/>
      <c r="APA56" s="16"/>
      <c r="APB56" s="16"/>
      <c r="APC56" s="16"/>
      <c r="APD56" s="16"/>
      <c r="APE56" s="16"/>
      <c r="APF56" s="16"/>
      <c r="APG56" s="16"/>
      <c r="APH56" s="16"/>
      <c r="API56" s="16"/>
      <c r="APJ56" s="16"/>
      <c r="APK56" s="16"/>
      <c r="APL56" s="16"/>
      <c r="APM56" s="16"/>
      <c r="APN56" s="16"/>
      <c r="APO56" s="16"/>
      <c r="APP56" s="16"/>
      <c r="APQ56" s="16"/>
      <c r="APR56" s="16"/>
      <c r="APS56" s="16"/>
      <c r="APT56" s="16"/>
      <c r="APU56" s="16"/>
      <c r="APV56" s="16"/>
      <c r="APW56" s="16"/>
      <c r="APX56" s="16"/>
      <c r="APY56" s="16"/>
      <c r="APZ56" s="16"/>
      <c r="AQA56" s="16"/>
      <c r="AQB56" s="16"/>
      <c r="AQC56" s="16"/>
      <c r="AQD56" s="16"/>
      <c r="AQE56" s="16"/>
      <c r="AQF56" s="16"/>
      <c r="AQG56" s="16"/>
      <c r="AQH56" s="16"/>
      <c r="AQI56" s="16"/>
      <c r="AQJ56" s="16"/>
      <c r="AQK56" s="16"/>
      <c r="AQL56" s="16"/>
      <c r="AQM56" s="16"/>
      <c r="AQN56" s="16"/>
      <c r="AQO56" s="16"/>
      <c r="AQP56" s="16"/>
      <c r="AQQ56" s="16"/>
      <c r="AQR56" s="16"/>
      <c r="AQS56" s="16"/>
      <c r="AQT56" s="16"/>
      <c r="AQU56" s="16"/>
      <c r="AQV56" s="16"/>
      <c r="AQW56" s="16"/>
      <c r="AQX56" s="16"/>
      <c r="AQY56" s="16"/>
      <c r="AQZ56" s="16"/>
      <c r="ARA56" s="16"/>
      <c r="ARB56" s="16"/>
      <c r="ARC56" s="16"/>
      <c r="ARD56" s="16"/>
      <c r="ARE56" s="16"/>
      <c r="ARF56" s="16"/>
      <c r="ARG56" s="16"/>
      <c r="ARH56" s="16"/>
      <c r="ARI56" s="16"/>
      <c r="ARJ56" s="16"/>
      <c r="ARK56" s="16"/>
      <c r="ARL56" s="16"/>
      <c r="ARM56" s="16"/>
      <c r="ARN56" s="16"/>
      <c r="ARO56" s="16"/>
      <c r="ARP56" s="16"/>
      <c r="ARQ56" s="16"/>
      <c r="ARR56" s="16"/>
      <c r="ARS56" s="16"/>
      <c r="ART56" s="16"/>
      <c r="ARU56" s="16"/>
      <c r="ARV56" s="16"/>
      <c r="ARW56" s="16"/>
      <c r="ARX56" s="16"/>
      <c r="ARY56" s="16"/>
      <c r="ARZ56" s="16"/>
      <c r="ASA56" s="16"/>
      <c r="ASB56" s="16"/>
      <c r="ASC56" s="16"/>
      <c r="ASD56" s="16"/>
      <c r="ASE56" s="16"/>
      <c r="ASF56" s="16"/>
      <c r="ASG56" s="16"/>
      <c r="ASH56" s="16"/>
      <c r="ASI56" s="16"/>
      <c r="ASJ56" s="16"/>
      <c r="ASK56" s="16"/>
      <c r="ASL56" s="16"/>
      <c r="ASM56" s="16"/>
      <c r="ASN56" s="16"/>
      <c r="ASO56" s="16"/>
      <c r="ASP56" s="16"/>
      <c r="ASQ56" s="16"/>
      <c r="ASR56" s="16"/>
      <c r="ASS56" s="16"/>
      <c r="AST56" s="16"/>
      <c r="ASU56" s="16"/>
      <c r="ASV56" s="16"/>
      <c r="ASW56" s="16"/>
      <c r="ASX56" s="16"/>
      <c r="ASY56" s="16"/>
      <c r="ASZ56" s="16"/>
      <c r="ATA56" s="16"/>
      <c r="ATB56" s="16"/>
      <c r="ATC56" s="16"/>
      <c r="ATD56" s="16"/>
      <c r="ATE56" s="16"/>
      <c r="ATF56" s="16"/>
      <c r="ATG56" s="16"/>
      <c r="ATH56" s="16"/>
      <c r="ATI56" s="16"/>
      <c r="ATJ56" s="16"/>
      <c r="ATK56" s="16"/>
      <c r="ATL56" s="16"/>
      <c r="ATM56" s="16"/>
      <c r="ATN56" s="16"/>
      <c r="ATO56" s="16"/>
      <c r="ATP56" s="16"/>
      <c r="ATQ56" s="16"/>
      <c r="ATR56" s="16"/>
      <c r="ATS56" s="16"/>
      <c r="ATT56" s="16"/>
      <c r="ATU56" s="16"/>
      <c r="ATV56" s="16"/>
      <c r="ATW56" s="16"/>
      <c r="ATX56" s="16"/>
      <c r="ATY56" s="16"/>
      <c r="ATZ56" s="16"/>
      <c r="AUA56" s="16"/>
      <c r="AUB56" s="16"/>
      <c r="AUC56" s="16"/>
      <c r="AUD56" s="16"/>
      <c r="AUE56" s="16"/>
      <c r="AUF56" s="16"/>
      <c r="AUG56" s="16"/>
      <c r="AUH56" s="16"/>
      <c r="AUI56" s="16"/>
      <c r="AUJ56" s="16"/>
      <c r="AUK56" s="16"/>
      <c r="AUL56" s="16"/>
      <c r="AUM56" s="16"/>
      <c r="AUN56" s="16"/>
      <c r="AUO56" s="16"/>
      <c r="AUP56" s="16"/>
      <c r="AUQ56" s="16"/>
      <c r="AUR56" s="16"/>
      <c r="AUS56" s="16"/>
      <c r="AUT56" s="16"/>
      <c r="AUU56" s="16"/>
      <c r="AUV56" s="16"/>
      <c r="AUW56" s="16"/>
      <c r="AUX56" s="16"/>
      <c r="AUY56" s="16"/>
      <c r="AUZ56" s="16"/>
      <c r="AVA56" s="16"/>
      <c r="AVB56" s="16"/>
      <c r="AVC56" s="16"/>
      <c r="AVD56" s="16"/>
      <c r="AVE56" s="16"/>
      <c r="AVF56" s="16"/>
      <c r="AVG56" s="16"/>
      <c r="AVH56" s="16"/>
      <c r="AVI56" s="16"/>
      <c r="AVJ56" s="16"/>
      <c r="AVK56" s="16"/>
      <c r="AVL56" s="16"/>
      <c r="AVM56" s="16"/>
      <c r="AVN56" s="16"/>
      <c r="AVO56" s="16"/>
      <c r="AVP56" s="16"/>
      <c r="AVQ56" s="16"/>
      <c r="AVR56" s="16"/>
      <c r="AVS56" s="16"/>
      <c r="AVT56" s="16"/>
      <c r="AVU56" s="16"/>
      <c r="AVV56" s="16"/>
      <c r="AVW56" s="16"/>
      <c r="AVX56" s="16"/>
      <c r="AVY56" s="16"/>
      <c r="AVZ56" s="16"/>
      <c r="AWA56" s="16"/>
      <c r="AWB56" s="16"/>
      <c r="AWC56" s="16"/>
      <c r="AWD56" s="16"/>
      <c r="AWE56" s="16"/>
      <c r="AWF56" s="16"/>
      <c r="AWG56" s="16"/>
      <c r="AWH56" s="16"/>
      <c r="AWI56" s="16"/>
      <c r="AWJ56" s="16"/>
      <c r="AWK56" s="16"/>
      <c r="AWL56" s="16"/>
      <c r="AWM56" s="16"/>
      <c r="AWN56" s="16"/>
      <c r="AWO56" s="16"/>
      <c r="AWP56" s="16"/>
      <c r="AWQ56" s="16"/>
      <c r="AWR56" s="16"/>
      <c r="AWS56" s="16"/>
      <c r="AWT56" s="16"/>
      <c r="AWU56" s="16"/>
      <c r="AWV56" s="16"/>
      <c r="AWW56" s="16"/>
      <c r="AWX56" s="16"/>
      <c r="AWY56" s="16"/>
      <c r="AWZ56" s="16"/>
      <c r="AXA56" s="16"/>
      <c r="AXB56" s="16"/>
      <c r="AXC56" s="16"/>
      <c r="AXD56" s="16"/>
      <c r="AXE56" s="16"/>
      <c r="AXF56" s="16"/>
      <c r="AXG56" s="16"/>
      <c r="AXH56" s="16"/>
      <c r="AXI56" s="16"/>
      <c r="AXJ56" s="16"/>
      <c r="AXK56" s="16"/>
      <c r="AXL56" s="16"/>
      <c r="AXM56" s="16"/>
      <c r="AXN56" s="16"/>
      <c r="AXO56" s="16"/>
      <c r="AXP56" s="16"/>
      <c r="AXQ56" s="16"/>
      <c r="AXR56" s="16"/>
      <c r="AXS56" s="16"/>
      <c r="AXT56" s="16"/>
      <c r="AXU56" s="16"/>
      <c r="AXV56" s="16"/>
      <c r="AXW56" s="16"/>
      <c r="AXX56" s="16"/>
      <c r="AXY56" s="16"/>
      <c r="AXZ56" s="16"/>
      <c r="AYA56" s="16"/>
      <c r="AYB56" s="16"/>
      <c r="AYC56" s="16"/>
      <c r="AYD56" s="16"/>
      <c r="AYE56" s="16"/>
      <c r="AYF56" s="16"/>
      <c r="AYG56" s="16"/>
      <c r="AYH56" s="16"/>
      <c r="AYI56" s="16"/>
      <c r="AYJ56" s="16"/>
      <c r="AYK56" s="16"/>
      <c r="AYL56" s="16"/>
      <c r="AYM56" s="16"/>
      <c r="AYN56" s="16"/>
      <c r="AYO56" s="16"/>
      <c r="AYP56" s="16"/>
      <c r="AYQ56" s="16"/>
      <c r="AYR56" s="16"/>
      <c r="AYS56" s="16"/>
      <c r="AYT56" s="16"/>
      <c r="AYU56" s="16"/>
      <c r="AYV56" s="16"/>
      <c r="AYW56" s="16"/>
      <c r="AYX56" s="16"/>
      <c r="AYY56" s="16"/>
      <c r="AYZ56" s="16"/>
      <c r="AZA56" s="16"/>
      <c r="AZB56" s="16"/>
      <c r="AZC56" s="16"/>
      <c r="AZD56" s="16"/>
      <c r="AZE56" s="16"/>
      <c r="AZF56" s="16"/>
      <c r="AZG56" s="16"/>
      <c r="AZH56" s="16"/>
      <c r="AZI56" s="16"/>
      <c r="AZJ56" s="16"/>
      <c r="AZK56" s="16"/>
      <c r="AZL56" s="16"/>
      <c r="AZM56" s="16"/>
      <c r="AZN56" s="16"/>
      <c r="AZO56" s="16"/>
      <c r="AZP56" s="16"/>
      <c r="AZQ56" s="16"/>
      <c r="AZR56" s="16"/>
      <c r="AZS56" s="16"/>
      <c r="AZT56" s="16"/>
      <c r="AZU56" s="16"/>
      <c r="AZV56" s="16"/>
      <c r="AZW56" s="16"/>
      <c r="AZX56" s="16"/>
      <c r="AZY56" s="16"/>
      <c r="AZZ56" s="16"/>
      <c r="BAA56" s="16"/>
      <c r="BAB56" s="16"/>
      <c r="BAC56" s="16"/>
      <c r="BAD56" s="16"/>
      <c r="BAE56" s="16"/>
      <c r="BAF56" s="16"/>
      <c r="BAG56" s="16"/>
      <c r="BAH56" s="16"/>
      <c r="BAI56" s="16"/>
      <c r="BAJ56" s="16"/>
      <c r="BAK56" s="16"/>
      <c r="BAL56" s="16"/>
      <c r="BAM56" s="16"/>
      <c r="BAN56" s="16"/>
      <c r="BAO56" s="16"/>
      <c r="BAP56" s="16"/>
      <c r="BAQ56" s="16"/>
      <c r="BAR56" s="16"/>
      <c r="BAS56" s="16"/>
      <c r="BAT56" s="16"/>
      <c r="BAU56" s="16"/>
      <c r="BAV56" s="16"/>
      <c r="BAW56" s="16"/>
      <c r="BAX56" s="16"/>
      <c r="BAY56" s="16"/>
      <c r="BAZ56" s="16"/>
      <c r="BBA56" s="16"/>
      <c r="BBB56" s="16"/>
      <c r="BBC56" s="16"/>
      <c r="BBD56" s="16"/>
      <c r="BBE56" s="16"/>
      <c r="BBF56" s="16"/>
      <c r="BBG56" s="16"/>
      <c r="BBH56" s="16"/>
      <c r="BBI56" s="16"/>
      <c r="BBJ56" s="16"/>
      <c r="BBK56" s="16"/>
      <c r="BBL56" s="16"/>
      <c r="BBM56" s="16"/>
      <c r="BBN56" s="16"/>
      <c r="BBO56" s="16"/>
      <c r="BBP56" s="16"/>
      <c r="BBQ56" s="16"/>
      <c r="BBR56" s="16"/>
      <c r="BBS56" s="16"/>
      <c r="BBT56" s="16"/>
      <c r="BBU56" s="16"/>
      <c r="BBV56" s="16"/>
      <c r="BBW56" s="16"/>
      <c r="BBX56" s="16"/>
      <c r="BBY56" s="16"/>
      <c r="BBZ56" s="16"/>
      <c r="BCA56" s="16"/>
      <c r="BCB56" s="16"/>
      <c r="BCC56" s="16"/>
      <c r="BCD56" s="16"/>
      <c r="BCE56" s="16"/>
      <c r="BCF56" s="16"/>
      <c r="BCG56" s="16"/>
      <c r="BCH56" s="16"/>
      <c r="BCI56" s="16"/>
      <c r="BCJ56" s="16"/>
      <c r="BCK56" s="16"/>
      <c r="BCL56" s="16"/>
      <c r="BCM56" s="16"/>
      <c r="BCN56" s="16"/>
      <c r="BCO56" s="16"/>
      <c r="BCP56" s="16"/>
      <c r="BCQ56" s="16"/>
      <c r="BCR56" s="16"/>
      <c r="BCS56" s="16"/>
      <c r="BCT56" s="16"/>
      <c r="BCU56" s="16"/>
      <c r="BCV56" s="16"/>
      <c r="BCW56" s="16"/>
      <c r="BCX56" s="16"/>
      <c r="BCY56" s="16"/>
      <c r="BCZ56" s="16"/>
      <c r="BDA56" s="16"/>
      <c r="BDB56" s="16"/>
      <c r="BDC56" s="16"/>
      <c r="BDD56" s="16"/>
      <c r="BDE56" s="16"/>
      <c r="BDF56" s="16"/>
      <c r="BDG56" s="16"/>
      <c r="BDH56" s="16"/>
      <c r="BDI56" s="16"/>
      <c r="BDJ56" s="16"/>
      <c r="BDK56" s="16"/>
      <c r="BDL56" s="16"/>
      <c r="BDM56" s="16"/>
      <c r="BDN56" s="16"/>
      <c r="BDO56" s="16"/>
      <c r="BDP56" s="16"/>
      <c r="BDQ56" s="16"/>
      <c r="BDR56" s="16"/>
      <c r="BDS56" s="16"/>
      <c r="BDT56" s="16"/>
      <c r="BDU56" s="16"/>
      <c r="BDV56" s="16"/>
      <c r="BDW56" s="16"/>
      <c r="BDX56" s="16"/>
      <c r="BDY56" s="16"/>
      <c r="BDZ56" s="16"/>
      <c r="BEA56" s="16"/>
      <c r="BEB56" s="16"/>
      <c r="BEC56" s="16"/>
      <c r="BED56" s="16"/>
      <c r="BEE56" s="16"/>
      <c r="BEF56" s="16"/>
      <c r="BEG56" s="16"/>
      <c r="BEH56" s="16"/>
      <c r="BEI56" s="16"/>
      <c r="BEJ56" s="16"/>
      <c r="BEK56" s="16"/>
      <c r="BEL56" s="16"/>
      <c r="BEM56" s="16"/>
      <c r="BEN56" s="16"/>
      <c r="BEO56" s="16"/>
      <c r="BEP56" s="16"/>
      <c r="BEQ56" s="16"/>
      <c r="BER56" s="16"/>
      <c r="BES56" s="16"/>
      <c r="BET56" s="16"/>
      <c r="BEU56" s="16"/>
      <c r="BEV56" s="16"/>
      <c r="BEW56" s="16"/>
      <c r="BEX56" s="16"/>
      <c r="BEY56" s="16"/>
      <c r="BEZ56" s="16"/>
      <c r="BFA56" s="16"/>
      <c r="BFB56" s="16"/>
      <c r="BFC56" s="16"/>
      <c r="BFD56" s="16"/>
      <c r="BFE56" s="16"/>
      <c r="BFF56" s="16"/>
      <c r="BFG56" s="16"/>
      <c r="BFH56" s="16"/>
      <c r="BFI56" s="16"/>
      <c r="BFJ56" s="16"/>
      <c r="BFK56" s="16"/>
      <c r="BFL56" s="16"/>
      <c r="BFM56" s="16"/>
      <c r="BFN56" s="16"/>
      <c r="BFO56" s="16"/>
      <c r="BFP56" s="16"/>
      <c r="BFQ56" s="16"/>
      <c r="BFR56" s="16"/>
      <c r="BFS56" s="16"/>
      <c r="BFT56" s="16"/>
      <c r="BFU56" s="16"/>
      <c r="BFV56" s="16"/>
      <c r="BFW56" s="16"/>
      <c r="BFX56" s="16"/>
      <c r="BFY56" s="16"/>
      <c r="BFZ56" s="16"/>
      <c r="BGA56" s="16"/>
      <c r="BGB56" s="16"/>
      <c r="BGC56" s="16"/>
      <c r="BGD56" s="16"/>
      <c r="BGE56" s="16"/>
      <c r="BGF56" s="16"/>
      <c r="BGG56" s="16"/>
      <c r="BGH56" s="16"/>
      <c r="BGI56" s="16"/>
      <c r="BGJ56" s="16"/>
      <c r="BGK56" s="16"/>
      <c r="BGL56" s="16"/>
      <c r="BGM56" s="16"/>
      <c r="BGN56" s="16"/>
      <c r="BGO56" s="16"/>
      <c r="BGP56" s="16"/>
      <c r="BGQ56" s="16"/>
      <c r="BGR56" s="16"/>
      <c r="BGS56" s="16"/>
      <c r="BGT56" s="16"/>
      <c r="BGU56" s="16"/>
      <c r="BGV56" s="16"/>
      <c r="BGW56" s="16"/>
      <c r="BGX56" s="16"/>
      <c r="BGY56" s="16"/>
      <c r="BGZ56" s="16"/>
      <c r="BHA56" s="16"/>
      <c r="BHB56" s="16"/>
      <c r="BHC56" s="16"/>
      <c r="BHD56" s="16"/>
      <c r="BHE56" s="16"/>
      <c r="BHF56" s="16"/>
      <c r="BHG56" s="16"/>
      <c r="BHH56" s="16"/>
      <c r="BHI56" s="16"/>
      <c r="BHJ56" s="16"/>
      <c r="BHK56" s="16"/>
      <c r="BHL56" s="16"/>
      <c r="BHM56" s="16"/>
      <c r="BHN56" s="16"/>
      <c r="BHO56" s="16"/>
      <c r="BHP56" s="16"/>
      <c r="BHQ56" s="16"/>
      <c r="BHR56" s="16"/>
      <c r="BHS56" s="16"/>
      <c r="BHT56" s="16"/>
      <c r="BHU56" s="16"/>
      <c r="BHV56" s="16"/>
      <c r="BHW56" s="16"/>
      <c r="BHX56" s="16"/>
      <c r="BHY56" s="16"/>
      <c r="BHZ56" s="16"/>
      <c r="BIA56" s="16"/>
      <c r="BIB56" s="16"/>
      <c r="BIC56" s="16"/>
      <c r="BID56" s="16"/>
      <c r="BIE56" s="16"/>
      <c r="BIF56" s="16"/>
      <c r="BIG56" s="16"/>
      <c r="BIH56" s="16"/>
      <c r="BII56" s="16"/>
      <c r="BIJ56" s="16"/>
      <c r="BIK56" s="16"/>
      <c r="BIL56" s="16"/>
      <c r="BIM56" s="16"/>
      <c r="BIN56" s="16"/>
      <c r="BIO56" s="16"/>
      <c r="BIP56" s="16"/>
      <c r="BIQ56" s="16"/>
      <c r="BIR56" s="16"/>
      <c r="BIS56" s="16"/>
      <c r="BIT56" s="16"/>
      <c r="BIU56" s="16"/>
      <c r="BIV56" s="16"/>
      <c r="BIW56" s="16"/>
      <c r="BIX56" s="16"/>
      <c r="BIY56" s="16"/>
      <c r="BIZ56" s="16"/>
      <c r="BJA56" s="16"/>
      <c r="BJB56" s="16"/>
      <c r="BJC56" s="16"/>
      <c r="BJD56" s="16"/>
      <c r="BJE56" s="16"/>
      <c r="BJF56" s="16"/>
      <c r="BJG56" s="16"/>
      <c r="BJH56" s="16"/>
      <c r="BJI56" s="16"/>
      <c r="BJJ56" s="16"/>
      <c r="BJK56" s="16"/>
      <c r="BJL56" s="16"/>
      <c r="BJM56" s="16"/>
      <c r="BJN56" s="16"/>
      <c r="BJO56" s="16"/>
      <c r="BJP56" s="16"/>
      <c r="BJQ56" s="16"/>
      <c r="BJR56" s="16"/>
      <c r="BJS56" s="16"/>
      <c r="BJT56" s="16"/>
      <c r="BJU56" s="16"/>
      <c r="BJV56" s="16"/>
      <c r="BJW56" s="16"/>
      <c r="BJX56" s="16"/>
      <c r="BJY56" s="16"/>
      <c r="BJZ56" s="16"/>
      <c r="BKA56" s="16"/>
      <c r="BKB56" s="16"/>
      <c r="BKC56" s="16"/>
      <c r="BKD56" s="16"/>
      <c r="BKE56" s="16"/>
      <c r="BKF56" s="16"/>
      <c r="BKG56" s="16"/>
      <c r="BKH56" s="16"/>
      <c r="BKI56" s="16"/>
      <c r="BKJ56" s="16"/>
      <c r="BKK56" s="16"/>
      <c r="BKL56" s="16"/>
      <c r="BKM56" s="16"/>
      <c r="BKN56" s="16"/>
      <c r="BKO56" s="16"/>
      <c r="BKP56" s="16"/>
      <c r="BKQ56" s="16"/>
      <c r="BKR56" s="16"/>
      <c r="BKS56" s="16"/>
      <c r="BKT56" s="16"/>
      <c r="BKU56" s="16"/>
      <c r="BKV56" s="16"/>
      <c r="BKW56" s="16"/>
      <c r="BKX56" s="16"/>
      <c r="BKY56" s="16"/>
      <c r="BKZ56" s="16"/>
      <c r="BLA56" s="16"/>
      <c r="BLB56" s="16"/>
      <c r="BLC56" s="16"/>
      <c r="BLD56" s="16"/>
      <c r="BLE56" s="16"/>
      <c r="BLF56" s="16"/>
      <c r="BLG56" s="16"/>
      <c r="BLH56" s="16"/>
      <c r="BLI56" s="16"/>
      <c r="BLJ56" s="16"/>
      <c r="BLK56" s="16"/>
      <c r="BLL56" s="16"/>
      <c r="BLM56" s="16"/>
      <c r="BLN56" s="16"/>
      <c r="BLO56" s="16"/>
      <c r="BLP56" s="16"/>
      <c r="BLQ56" s="16"/>
      <c r="BLR56" s="16"/>
      <c r="BLS56" s="16"/>
      <c r="BLT56" s="16"/>
      <c r="BLU56" s="16"/>
      <c r="BLV56" s="16"/>
      <c r="BLW56" s="16"/>
      <c r="BLX56" s="16"/>
      <c r="BLY56" s="16"/>
      <c r="BLZ56" s="16"/>
      <c r="BMA56" s="16"/>
      <c r="BMB56" s="16"/>
      <c r="BMC56" s="16"/>
      <c r="BMD56" s="16"/>
      <c r="BME56" s="16"/>
      <c r="BMF56" s="16"/>
      <c r="BMG56" s="16"/>
      <c r="BMH56" s="16"/>
      <c r="BMI56" s="16"/>
      <c r="BMJ56" s="16"/>
      <c r="BMK56" s="16"/>
      <c r="BML56" s="16"/>
      <c r="BMM56" s="16"/>
      <c r="BMN56" s="16"/>
      <c r="BMO56" s="16"/>
      <c r="BMP56" s="16"/>
      <c r="BMQ56" s="16"/>
      <c r="BMR56" s="16"/>
      <c r="BMS56" s="16"/>
      <c r="BMT56" s="16"/>
      <c r="BMU56" s="16"/>
      <c r="BMV56" s="16"/>
      <c r="BMW56" s="16"/>
      <c r="BMX56" s="16"/>
      <c r="BMY56" s="16"/>
      <c r="BMZ56" s="16"/>
      <c r="BNA56" s="16"/>
      <c r="BNB56" s="16"/>
      <c r="BNC56" s="16"/>
      <c r="BND56" s="16"/>
      <c r="BNE56" s="16"/>
      <c r="BNF56" s="16"/>
      <c r="BNG56" s="16"/>
      <c r="BNH56" s="16"/>
      <c r="BNI56" s="16"/>
      <c r="BNJ56" s="16"/>
      <c r="BNK56" s="16"/>
      <c r="BNL56" s="16"/>
      <c r="BNM56" s="16"/>
      <c r="BNN56" s="16"/>
      <c r="BNO56" s="16"/>
      <c r="BNP56" s="16"/>
      <c r="BNQ56" s="16"/>
      <c r="BNR56" s="16"/>
      <c r="BNS56" s="16"/>
      <c r="BNT56" s="16"/>
      <c r="BNU56" s="16"/>
      <c r="BNV56" s="16"/>
      <c r="BNW56" s="16"/>
      <c r="BNX56" s="16"/>
      <c r="BNY56" s="16"/>
      <c r="BNZ56" s="16"/>
      <c r="BOA56" s="16"/>
      <c r="BOB56" s="16"/>
      <c r="BOC56" s="16"/>
      <c r="BOD56" s="16"/>
      <c r="BOE56" s="16"/>
      <c r="BOF56" s="16"/>
      <c r="BOG56" s="16"/>
      <c r="BOH56" s="16"/>
      <c r="BOI56" s="16"/>
      <c r="BOJ56" s="16"/>
      <c r="BOK56" s="16"/>
      <c r="BOL56" s="16"/>
      <c r="BOM56" s="16"/>
      <c r="BON56" s="16"/>
      <c r="BOO56" s="16"/>
      <c r="BOP56" s="16"/>
      <c r="BOQ56" s="16"/>
      <c r="BOR56" s="16"/>
      <c r="BOS56" s="16"/>
      <c r="BOT56" s="16"/>
      <c r="BOU56" s="16"/>
      <c r="BOV56" s="16"/>
      <c r="BOW56" s="16"/>
      <c r="BOX56" s="16"/>
      <c r="BOY56" s="16"/>
      <c r="BOZ56" s="16"/>
      <c r="BPA56" s="16"/>
      <c r="BPB56" s="16"/>
      <c r="BPC56" s="16"/>
      <c r="BPD56" s="16"/>
      <c r="BPE56" s="16"/>
      <c r="BPF56" s="16"/>
      <c r="BPG56" s="16"/>
      <c r="BPH56" s="16"/>
      <c r="BPI56" s="16"/>
      <c r="BPJ56" s="16"/>
      <c r="BPK56" s="16"/>
      <c r="BPL56" s="16"/>
      <c r="BPM56" s="16"/>
      <c r="BPN56" s="16"/>
      <c r="BPO56" s="16"/>
      <c r="BPP56" s="16"/>
      <c r="BPQ56" s="16"/>
      <c r="BPR56" s="16"/>
      <c r="BPS56" s="16"/>
      <c r="BPT56" s="16"/>
      <c r="BPU56" s="16"/>
      <c r="BPV56" s="16"/>
      <c r="BPW56" s="16"/>
      <c r="BPX56" s="16"/>
      <c r="BPY56" s="16"/>
      <c r="BPZ56" s="16"/>
      <c r="BQA56" s="16"/>
      <c r="BQB56" s="16"/>
      <c r="BQC56" s="16"/>
      <c r="BQD56" s="16"/>
      <c r="BQE56" s="16"/>
      <c r="BQF56" s="16"/>
      <c r="BQG56" s="16"/>
      <c r="BQH56" s="16"/>
      <c r="BQI56" s="16"/>
      <c r="BQJ56" s="16"/>
      <c r="BQK56" s="16"/>
      <c r="BQL56" s="16"/>
      <c r="BQM56" s="16"/>
      <c r="BQN56" s="16"/>
      <c r="BQO56" s="16"/>
      <c r="BQP56" s="16"/>
      <c r="BQQ56" s="16"/>
      <c r="BQR56" s="16"/>
      <c r="BQS56" s="16"/>
      <c r="BQT56" s="16"/>
      <c r="BQU56" s="16"/>
      <c r="BQV56" s="16"/>
      <c r="BQW56" s="16"/>
      <c r="BQX56" s="16"/>
      <c r="BQY56" s="16"/>
      <c r="BQZ56" s="16"/>
      <c r="BRA56" s="16"/>
      <c r="BRB56" s="16"/>
      <c r="BRC56" s="16"/>
      <c r="BRD56" s="16"/>
      <c r="BRE56" s="16"/>
      <c r="BRF56" s="16"/>
      <c r="BRG56" s="16"/>
      <c r="BRH56" s="16"/>
      <c r="BRI56" s="16"/>
      <c r="BRJ56" s="16"/>
      <c r="BRK56" s="16"/>
      <c r="BRL56" s="16"/>
      <c r="BRM56" s="16"/>
      <c r="BRN56" s="16"/>
      <c r="BRO56" s="16"/>
      <c r="BRP56" s="16"/>
      <c r="BRQ56" s="16"/>
      <c r="BRR56" s="16"/>
      <c r="BRS56" s="16"/>
      <c r="BRT56" s="16"/>
      <c r="BRU56" s="16"/>
      <c r="BRV56" s="16"/>
      <c r="BRW56" s="16"/>
      <c r="BRX56" s="16"/>
      <c r="BRY56" s="16"/>
      <c r="BRZ56" s="16"/>
      <c r="BSA56" s="16"/>
      <c r="BSB56" s="16"/>
      <c r="BSC56" s="16"/>
      <c r="BSD56" s="16"/>
      <c r="BSE56" s="16"/>
      <c r="BSF56" s="16"/>
      <c r="BSG56" s="16"/>
      <c r="BSH56" s="16"/>
      <c r="BSI56" s="16"/>
      <c r="BSJ56" s="16"/>
      <c r="BSK56" s="16"/>
      <c r="BSL56" s="16"/>
      <c r="BSM56" s="16"/>
      <c r="BSN56" s="16"/>
      <c r="BSO56" s="16"/>
      <c r="BSP56" s="16"/>
      <c r="BSQ56" s="16"/>
      <c r="BSR56" s="16"/>
      <c r="BSS56" s="16"/>
      <c r="BST56" s="16"/>
      <c r="BSU56" s="16"/>
      <c r="BSV56" s="16"/>
      <c r="BSW56" s="16"/>
      <c r="BSX56" s="16"/>
      <c r="BSY56" s="16"/>
      <c r="BSZ56" s="16"/>
      <c r="BTA56" s="16"/>
      <c r="BTB56" s="16"/>
      <c r="BTC56" s="16"/>
      <c r="BTD56" s="16"/>
      <c r="BTE56" s="16"/>
      <c r="BTF56" s="16"/>
      <c r="BTG56" s="16"/>
      <c r="BTH56" s="16"/>
    </row>
    <row r="57" spans="1:1880" s="255" customFormat="1" ht="225" customHeight="1" x14ac:dyDescent="0.3">
      <c r="A57" s="54">
        <v>577</v>
      </c>
      <c r="B57" s="219"/>
      <c r="C57" s="219" t="s">
        <v>87</v>
      </c>
      <c r="D57" s="133" t="s">
        <v>468</v>
      </c>
      <c r="E57" s="340"/>
      <c r="F57" s="104"/>
      <c r="G57" s="341" t="str">
        <f>IF(F57="Yes","In this cell - Please include the name of the plan, a brief description of the benefit and the population group that received the benefits."," ")</f>
        <v xml:space="preserve"> </v>
      </c>
      <c r="H57" s="531"/>
      <c r="I57" s="532"/>
      <c r="J57" s="100"/>
      <c r="K57" s="357"/>
      <c r="L57"/>
      <c r="M57" s="16"/>
      <c r="N57" s="106"/>
      <c r="O57" s="16"/>
      <c r="P57" s="16"/>
      <c r="Q57" s="16"/>
      <c r="R57" s="16"/>
      <c r="S57" s="16"/>
      <c r="T57" s="16"/>
      <c r="U57" s="16"/>
      <c r="V57" s="16"/>
      <c r="W57" s="16"/>
      <c r="X57" s="16"/>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c r="IG57" s="16"/>
      <c r="IH57" s="16"/>
      <c r="II57" s="16"/>
      <c r="IJ57" s="16"/>
      <c r="IK57" s="16"/>
      <c r="IL57" s="16"/>
      <c r="IM57" s="16"/>
      <c r="IN57" s="16"/>
      <c r="IO57" s="16"/>
      <c r="IP57" s="16"/>
      <c r="IQ57" s="16"/>
      <c r="IR57" s="16"/>
      <c r="IS57" s="16"/>
      <c r="IT57" s="16"/>
      <c r="IU57" s="16"/>
      <c r="IV57" s="16"/>
      <c r="IW57" s="16"/>
      <c r="IX57" s="16"/>
      <c r="IY57" s="16"/>
      <c r="IZ57" s="16"/>
      <c r="JA57" s="16"/>
      <c r="JB57" s="16"/>
      <c r="JC57" s="16"/>
      <c r="JD57" s="16"/>
      <c r="JE57" s="16"/>
      <c r="JF57" s="16"/>
      <c r="JG57" s="16"/>
      <c r="JH57" s="16"/>
      <c r="JI57" s="16"/>
      <c r="JJ57" s="16"/>
      <c r="JK57" s="16"/>
      <c r="JL57" s="16"/>
      <c r="JM57" s="16"/>
      <c r="JN57" s="16"/>
      <c r="JO57" s="16"/>
      <c r="JP57" s="16"/>
      <c r="JQ57" s="16"/>
      <c r="JR57" s="16"/>
      <c r="JS57" s="16"/>
      <c r="JT57" s="16"/>
      <c r="JU57" s="16"/>
      <c r="JV57" s="16"/>
      <c r="JW57" s="16"/>
      <c r="JX57" s="16"/>
      <c r="JY57" s="16"/>
      <c r="JZ57" s="16"/>
      <c r="KA57" s="16"/>
      <c r="KB57" s="16"/>
      <c r="KC57" s="16"/>
      <c r="KD57" s="16"/>
      <c r="KE57" s="16"/>
      <c r="KF57" s="16"/>
      <c r="KG57" s="16"/>
      <c r="KH57" s="16"/>
      <c r="KI57" s="16"/>
      <c r="KJ57" s="16"/>
      <c r="KK57" s="16"/>
      <c r="KL57" s="16"/>
      <c r="KM57" s="16"/>
      <c r="KN57" s="16"/>
      <c r="KO57" s="16"/>
      <c r="KP57" s="16"/>
      <c r="KQ57" s="16"/>
      <c r="KR57" s="16"/>
      <c r="KS57" s="16"/>
      <c r="KT57" s="16"/>
      <c r="KU57" s="16"/>
      <c r="KV57" s="16"/>
      <c r="KW57" s="16"/>
      <c r="KX57" s="16"/>
      <c r="KY57" s="16"/>
      <c r="KZ57" s="16"/>
      <c r="LA57" s="16"/>
      <c r="LB57" s="16"/>
      <c r="LC57" s="16"/>
      <c r="LD57" s="16"/>
      <c r="LE57" s="16"/>
      <c r="LF57" s="16"/>
      <c r="LG57" s="16"/>
      <c r="LH57" s="16"/>
      <c r="LI57" s="16"/>
      <c r="LJ57" s="16"/>
      <c r="LK57" s="16"/>
      <c r="LL57" s="16"/>
      <c r="LM57" s="16"/>
      <c r="LN57" s="16"/>
      <c r="LO57" s="16"/>
      <c r="LP57" s="16"/>
      <c r="LQ57" s="16"/>
      <c r="LR57" s="16"/>
      <c r="LS57" s="16"/>
      <c r="LT57" s="16"/>
      <c r="LU57" s="16"/>
      <c r="LV57" s="16"/>
      <c r="LW57" s="16"/>
      <c r="LX57" s="16"/>
      <c r="LY57" s="16"/>
      <c r="LZ57" s="16"/>
      <c r="MA57" s="16"/>
      <c r="MB57" s="16"/>
      <c r="MC57" s="16"/>
      <c r="MD57" s="16"/>
      <c r="ME57" s="16"/>
      <c r="MF57" s="16"/>
      <c r="MG57" s="16"/>
      <c r="MH57" s="16"/>
      <c r="MI57" s="16"/>
      <c r="MJ57" s="16"/>
      <c r="MK57" s="16"/>
      <c r="ML57" s="16"/>
      <c r="MM57" s="16"/>
      <c r="MN57" s="16"/>
      <c r="MO57" s="16"/>
      <c r="MP57" s="16"/>
      <c r="MQ57" s="16"/>
      <c r="MR57" s="16"/>
      <c r="MS57" s="16"/>
      <c r="MT57" s="16"/>
      <c r="MU57" s="16"/>
      <c r="MV57" s="16"/>
      <c r="MW57" s="16"/>
      <c r="MX57" s="16"/>
      <c r="MY57" s="16"/>
      <c r="MZ57" s="16"/>
      <c r="NA57" s="16"/>
      <c r="NB57" s="16"/>
      <c r="NC57" s="16"/>
      <c r="ND57" s="16"/>
      <c r="NE57" s="16"/>
      <c r="NF57" s="16"/>
      <c r="NG57" s="16"/>
      <c r="NH57" s="16"/>
      <c r="NI57" s="16"/>
      <c r="NJ57" s="16"/>
      <c r="NK57" s="16"/>
      <c r="NL57" s="16"/>
      <c r="NM57" s="16"/>
      <c r="NN57" s="16"/>
      <c r="NO57" s="16"/>
      <c r="NP57" s="16"/>
      <c r="NQ57" s="16"/>
      <c r="NR57" s="16"/>
      <c r="NS57" s="16"/>
      <c r="NT57" s="16"/>
      <c r="NU57" s="16"/>
      <c r="NV57" s="16"/>
      <c r="NW57" s="16"/>
      <c r="NX57" s="16"/>
      <c r="NY57" s="16"/>
      <c r="NZ57" s="16"/>
      <c r="OA57" s="16"/>
      <c r="OB57" s="16"/>
      <c r="OC57" s="16"/>
      <c r="OD57" s="16"/>
      <c r="OE57" s="16"/>
      <c r="OF57" s="16"/>
      <c r="OG57" s="16"/>
      <c r="OH57" s="16"/>
      <c r="OI57" s="16"/>
      <c r="OJ57" s="16"/>
      <c r="OK57" s="16"/>
      <c r="OL57" s="16"/>
      <c r="OM57" s="16"/>
      <c r="ON57" s="16"/>
      <c r="OO57" s="16"/>
      <c r="OP57" s="16"/>
      <c r="OQ57" s="16"/>
      <c r="OR57" s="16"/>
      <c r="OS57" s="16"/>
      <c r="OT57" s="16"/>
      <c r="OU57" s="16"/>
      <c r="OV57" s="16"/>
      <c r="OW57" s="16"/>
      <c r="OX57" s="16"/>
      <c r="OY57" s="16"/>
      <c r="OZ57" s="16"/>
      <c r="PA57" s="16"/>
      <c r="PB57" s="16"/>
      <c r="PC57" s="16"/>
      <c r="PD57" s="16"/>
      <c r="PE57" s="16"/>
      <c r="PF57" s="16"/>
      <c r="PG57" s="16"/>
      <c r="PH57" s="16"/>
      <c r="PI57" s="16"/>
      <c r="PJ57" s="16"/>
      <c r="PK57" s="16"/>
      <c r="PL57" s="16"/>
      <c r="PM57" s="16"/>
      <c r="PN57" s="16"/>
      <c r="PO57" s="16"/>
      <c r="PP57" s="16"/>
      <c r="PQ57" s="16"/>
      <c r="PR57" s="16"/>
      <c r="PS57" s="16"/>
      <c r="PT57" s="16"/>
      <c r="PU57" s="16"/>
      <c r="PV57" s="16"/>
      <c r="PW57" s="16"/>
      <c r="PX57" s="16"/>
      <c r="PY57" s="16"/>
      <c r="PZ57" s="16"/>
      <c r="QA57" s="16"/>
      <c r="QB57" s="16"/>
      <c r="QC57" s="16"/>
      <c r="QD57" s="16"/>
      <c r="QE57" s="16"/>
      <c r="QF57" s="16"/>
      <c r="QG57" s="16"/>
      <c r="QH57" s="16"/>
      <c r="QI57" s="16"/>
      <c r="QJ57" s="16"/>
      <c r="QK57" s="16"/>
      <c r="QL57" s="16"/>
      <c r="QM57" s="16"/>
      <c r="QN57" s="16"/>
      <c r="QO57" s="16"/>
      <c r="QP57" s="16"/>
      <c r="QQ57" s="16"/>
      <c r="QR57" s="16"/>
      <c r="QS57" s="16"/>
      <c r="QT57" s="16"/>
      <c r="QU57" s="16"/>
      <c r="QV57" s="16"/>
      <c r="QW57" s="16"/>
      <c r="QX57" s="16"/>
      <c r="QY57" s="16"/>
      <c r="QZ57" s="16"/>
      <c r="RA57" s="16"/>
      <c r="RB57" s="16"/>
      <c r="RC57" s="16"/>
      <c r="RD57" s="16"/>
      <c r="RE57" s="16"/>
      <c r="RF57" s="16"/>
      <c r="RG57" s="16"/>
      <c r="RH57" s="16"/>
      <c r="RI57" s="16"/>
      <c r="RJ57" s="16"/>
      <c r="RK57" s="16"/>
      <c r="RL57" s="16"/>
      <c r="RM57" s="16"/>
      <c r="RN57" s="16"/>
      <c r="RO57" s="16"/>
      <c r="RP57" s="16"/>
      <c r="RQ57" s="16"/>
      <c r="RR57" s="16"/>
      <c r="RS57" s="16"/>
      <c r="RT57" s="16"/>
      <c r="RU57" s="16"/>
      <c r="RV57" s="16"/>
      <c r="RW57" s="16"/>
      <c r="RX57" s="16"/>
      <c r="RY57" s="16"/>
      <c r="RZ57" s="16"/>
      <c r="SA57" s="16"/>
      <c r="SB57" s="16"/>
      <c r="SC57" s="16"/>
      <c r="SD57" s="16"/>
      <c r="SE57" s="16"/>
      <c r="SF57" s="16"/>
      <c r="SG57" s="16"/>
      <c r="SH57" s="16"/>
      <c r="SI57" s="16"/>
      <c r="SJ57" s="16"/>
      <c r="SK57" s="16"/>
      <c r="SL57" s="16"/>
      <c r="SM57" s="16"/>
      <c r="SN57" s="16"/>
      <c r="SO57" s="16"/>
      <c r="SP57" s="16"/>
      <c r="SQ57" s="16"/>
      <c r="SR57" s="16"/>
      <c r="SS57" s="16"/>
      <c r="ST57" s="16"/>
      <c r="SU57" s="16"/>
      <c r="SV57" s="16"/>
      <c r="SW57" s="16"/>
      <c r="SX57" s="16"/>
      <c r="SY57" s="16"/>
      <c r="SZ57" s="16"/>
      <c r="TA57" s="16"/>
      <c r="TB57" s="16"/>
      <c r="TC57" s="16"/>
      <c r="TD57" s="16"/>
      <c r="TE57" s="16"/>
      <c r="TF57" s="16"/>
      <c r="TG57" s="16"/>
      <c r="TH57" s="16"/>
      <c r="TI57" s="16"/>
      <c r="TJ57" s="16"/>
      <c r="TK57" s="16"/>
      <c r="TL57" s="16"/>
      <c r="TM57" s="16"/>
      <c r="TN57" s="16"/>
      <c r="TO57" s="16"/>
      <c r="TP57" s="16"/>
      <c r="TQ57" s="16"/>
      <c r="TR57" s="16"/>
      <c r="TS57" s="16"/>
      <c r="TT57" s="16"/>
      <c r="TU57" s="16"/>
      <c r="TV57" s="16"/>
      <c r="TW57" s="16"/>
      <c r="TX57" s="16"/>
      <c r="TY57" s="16"/>
      <c r="TZ57" s="16"/>
      <c r="UA57" s="16"/>
      <c r="UB57" s="16"/>
      <c r="UC57" s="16"/>
      <c r="UD57" s="16"/>
      <c r="UE57" s="16"/>
      <c r="UF57" s="16"/>
      <c r="UG57" s="16"/>
      <c r="UH57" s="16"/>
      <c r="UI57" s="16"/>
      <c r="UJ57" s="16"/>
      <c r="UK57" s="16"/>
      <c r="UL57" s="16"/>
      <c r="UM57" s="16"/>
      <c r="UN57" s="16"/>
      <c r="UO57" s="16"/>
      <c r="UP57" s="16"/>
      <c r="UQ57" s="16"/>
      <c r="UR57" s="16"/>
      <c r="US57" s="16"/>
      <c r="UT57" s="16"/>
      <c r="UU57" s="16"/>
      <c r="UV57" s="16"/>
      <c r="UW57" s="16"/>
      <c r="UX57" s="16"/>
      <c r="UY57" s="16"/>
      <c r="UZ57" s="16"/>
      <c r="VA57" s="16"/>
      <c r="VB57" s="16"/>
      <c r="VC57" s="16"/>
      <c r="VD57" s="16"/>
      <c r="VE57" s="16"/>
      <c r="VF57" s="16"/>
      <c r="VG57" s="16"/>
      <c r="VH57" s="16"/>
      <c r="VI57" s="16"/>
      <c r="VJ57" s="16"/>
      <c r="VK57" s="16"/>
      <c r="VL57" s="16"/>
      <c r="VM57" s="16"/>
      <c r="VN57" s="16"/>
      <c r="VO57" s="16"/>
      <c r="VP57" s="16"/>
      <c r="VQ57" s="16"/>
      <c r="VR57" s="16"/>
      <c r="VS57" s="16"/>
      <c r="VT57" s="16"/>
      <c r="VU57" s="16"/>
      <c r="VV57" s="16"/>
      <c r="VW57" s="16"/>
      <c r="VX57" s="16"/>
      <c r="VY57" s="16"/>
      <c r="VZ57" s="16"/>
      <c r="WA57" s="16"/>
      <c r="WB57" s="16"/>
      <c r="WC57" s="16"/>
      <c r="WD57" s="16"/>
      <c r="WE57" s="16"/>
      <c r="WF57" s="16"/>
      <c r="WG57" s="16"/>
      <c r="WH57" s="16"/>
      <c r="WI57" s="16"/>
      <c r="WJ57" s="16"/>
      <c r="WK57" s="16"/>
      <c r="WL57" s="16"/>
      <c r="WM57" s="16"/>
      <c r="WN57" s="16"/>
      <c r="WO57" s="16"/>
      <c r="WP57" s="16"/>
      <c r="WQ57" s="16"/>
      <c r="WR57" s="16"/>
      <c r="WS57" s="16"/>
      <c r="WT57" s="16"/>
      <c r="WU57" s="16"/>
      <c r="WV57" s="16"/>
      <c r="WW57" s="16"/>
      <c r="WX57" s="16"/>
      <c r="WY57" s="16"/>
      <c r="WZ57" s="16"/>
      <c r="XA57" s="16"/>
      <c r="XB57" s="16"/>
      <c r="XC57" s="16"/>
      <c r="XD57" s="16"/>
      <c r="XE57" s="16"/>
      <c r="XF57" s="16"/>
      <c r="XG57" s="16"/>
      <c r="XH57" s="16"/>
      <c r="XI57" s="16"/>
      <c r="XJ57" s="16"/>
      <c r="XK57" s="16"/>
      <c r="XL57" s="16"/>
      <c r="XM57" s="16"/>
      <c r="XN57" s="16"/>
      <c r="XO57" s="16"/>
      <c r="XP57" s="16"/>
      <c r="XQ57" s="16"/>
      <c r="XR57" s="16"/>
      <c r="XS57" s="16"/>
      <c r="XT57" s="16"/>
      <c r="XU57" s="16"/>
      <c r="XV57" s="16"/>
      <c r="XW57" s="16"/>
      <c r="XX57" s="16"/>
      <c r="XY57" s="16"/>
      <c r="XZ57" s="16"/>
      <c r="YA57" s="16"/>
      <c r="YB57" s="16"/>
      <c r="YC57" s="16"/>
      <c r="YD57" s="16"/>
      <c r="YE57" s="16"/>
      <c r="YF57" s="16"/>
      <c r="YG57" s="16"/>
      <c r="YH57" s="16"/>
      <c r="YI57" s="16"/>
      <c r="YJ57" s="16"/>
      <c r="YK57" s="16"/>
      <c r="YL57" s="16"/>
      <c r="YM57" s="16"/>
      <c r="YN57" s="16"/>
      <c r="YO57" s="16"/>
      <c r="YP57" s="16"/>
      <c r="YQ57" s="16"/>
      <c r="YR57" s="16"/>
      <c r="YS57" s="16"/>
      <c r="YT57" s="16"/>
      <c r="YU57" s="16"/>
      <c r="YV57" s="16"/>
      <c r="YW57" s="16"/>
      <c r="YX57" s="16"/>
      <c r="YY57" s="16"/>
      <c r="YZ57" s="16"/>
      <c r="ZA57" s="16"/>
      <c r="ZB57" s="16"/>
      <c r="ZC57" s="16"/>
      <c r="ZD57" s="16"/>
      <c r="ZE57" s="16"/>
      <c r="ZF57" s="16"/>
      <c r="ZG57" s="16"/>
      <c r="ZH57" s="16"/>
      <c r="ZI57" s="16"/>
      <c r="ZJ57" s="16"/>
      <c r="ZK57" s="16"/>
      <c r="ZL57" s="16"/>
      <c r="ZM57" s="16"/>
      <c r="ZN57" s="16"/>
      <c r="ZO57" s="16"/>
      <c r="ZP57" s="16"/>
      <c r="ZQ57" s="16"/>
      <c r="ZR57" s="16"/>
      <c r="ZS57" s="16"/>
      <c r="ZT57" s="16"/>
      <c r="ZU57" s="16"/>
      <c r="ZV57" s="16"/>
      <c r="ZW57" s="16"/>
      <c r="ZX57" s="16"/>
      <c r="ZY57" s="16"/>
      <c r="ZZ57" s="16"/>
      <c r="AAA57" s="16"/>
      <c r="AAB57" s="16"/>
      <c r="AAC57" s="16"/>
      <c r="AAD57" s="16"/>
      <c r="AAE57" s="16"/>
      <c r="AAF57" s="16"/>
      <c r="AAG57" s="16"/>
      <c r="AAH57" s="16"/>
      <c r="AAI57" s="16"/>
      <c r="AAJ57" s="16"/>
      <c r="AAK57" s="16"/>
      <c r="AAL57" s="16"/>
      <c r="AAM57" s="16"/>
      <c r="AAN57" s="16"/>
      <c r="AAO57" s="16"/>
      <c r="AAP57" s="16"/>
      <c r="AAQ57" s="16"/>
      <c r="AAR57" s="16"/>
      <c r="AAS57" s="16"/>
      <c r="AAT57" s="16"/>
      <c r="AAU57" s="16"/>
      <c r="AAV57" s="16"/>
      <c r="AAW57" s="16"/>
      <c r="AAX57" s="16"/>
      <c r="AAY57" s="16"/>
      <c r="AAZ57" s="16"/>
      <c r="ABA57" s="16"/>
      <c r="ABB57" s="16"/>
      <c r="ABC57" s="16"/>
      <c r="ABD57" s="16"/>
      <c r="ABE57" s="16"/>
      <c r="ABF57" s="16"/>
      <c r="ABG57" s="16"/>
      <c r="ABH57" s="16"/>
      <c r="ABI57" s="16"/>
      <c r="ABJ57" s="16"/>
      <c r="ABK57" s="16"/>
      <c r="ABL57" s="16"/>
      <c r="ABM57" s="16"/>
      <c r="ABN57" s="16"/>
      <c r="ABO57" s="16"/>
      <c r="ABP57" s="16"/>
      <c r="ABQ57" s="16"/>
      <c r="ABR57" s="16"/>
      <c r="ABS57" s="16"/>
      <c r="ABT57" s="16"/>
      <c r="ABU57" s="16"/>
      <c r="ABV57" s="16"/>
      <c r="ABW57" s="16"/>
      <c r="ABX57" s="16"/>
      <c r="ABY57" s="16"/>
      <c r="ABZ57" s="16"/>
      <c r="ACA57" s="16"/>
      <c r="ACB57" s="16"/>
      <c r="ACC57" s="16"/>
      <c r="ACD57" s="16"/>
      <c r="ACE57" s="16"/>
      <c r="ACF57" s="16"/>
      <c r="ACG57" s="16"/>
      <c r="ACH57" s="16"/>
      <c r="ACI57" s="16"/>
      <c r="ACJ57" s="16"/>
      <c r="ACK57" s="16"/>
      <c r="ACL57" s="16"/>
      <c r="ACM57" s="16"/>
      <c r="ACN57" s="16"/>
      <c r="ACO57" s="16"/>
      <c r="ACP57" s="16"/>
      <c r="ACQ57" s="16"/>
      <c r="ACR57" s="16"/>
      <c r="ACS57" s="16"/>
      <c r="ACT57" s="16"/>
      <c r="ACU57" s="16"/>
      <c r="ACV57" s="16"/>
      <c r="ACW57" s="16"/>
      <c r="ACX57" s="16"/>
      <c r="ACY57" s="16"/>
      <c r="ACZ57" s="16"/>
      <c r="ADA57" s="16"/>
      <c r="ADB57" s="16"/>
      <c r="ADC57" s="16"/>
      <c r="ADD57" s="16"/>
      <c r="ADE57" s="16"/>
      <c r="ADF57" s="16"/>
      <c r="ADG57" s="16"/>
      <c r="ADH57" s="16"/>
      <c r="ADI57" s="16"/>
      <c r="ADJ57" s="16"/>
      <c r="ADK57" s="16"/>
      <c r="ADL57" s="16"/>
      <c r="ADM57" s="16"/>
      <c r="ADN57" s="16"/>
      <c r="ADO57" s="16"/>
      <c r="ADP57" s="16"/>
      <c r="ADQ57" s="16"/>
      <c r="ADR57" s="16"/>
      <c r="ADS57" s="16"/>
      <c r="ADT57" s="16"/>
      <c r="ADU57" s="16"/>
      <c r="ADV57" s="16"/>
      <c r="ADW57" s="16"/>
      <c r="ADX57" s="16"/>
      <c r="ADY57" s="16"/>
      <c r="ADZ57" s="16"/>
      <c r="AEA57" s="16"/>
      <c r="AEB57" s="16"/>
      <c r="AEC57" s="16"/>
      <c r="AED57" s="16"/>
      <c r="AEE57" s="16"/>
      <c r="AEF57" s="16"/>
      <c r="AEG57" s="16"/>
      <c r="AEH57" s="16"/>
      <c r="AEI57" s="16"/>
      <c r="AEJ57" s="16"/>
      <c r="AEK57" s="16"/>
      <c r="AEL57" s="16"/>
      <c r="AEM57" s="16"/>
      <c r="AEN57" s="16"/>
      <c r="AEO57" s="16"/>
      <c r="AEP57" s="16"/>
      <c r="AEQ57" s="16"/>
      <c r="AER57" s="16"/>
      <c r="AES57" s="16"/>
      <c r="AET57" s="16"/>
      <c r="AEU57" s="16"/>
      <c r="AEV57" s="16"/>
      <c r="AEW57" s="16"/>
      <c r="AEX57" s="16"/>
      <c r="AEY57" s="16"/>
      <c r="AEZ57" s="16"/>
      <c r="AFA57" s="16"/>
      <c r="AFB57" s="16"/>
      <c r="AFC57" s="16"/>
      <c r="AFD57" s="16"/>
      <c r="AFE57" s="16"/>
      <c r="AFF57" s="16"/>
      <c r="AFG57" s="16"/>
      <c r="AFH57" s="16"/>
      <c r="AFI57" s="16"/>
      <c r="AFJ57" s="16"/>
      <c r="AFK57" s="16"/>
      <c r="AFL57" s="16"/>
      <c r="AFM57" s="16"/>
      <c r="AFN57" s="16"/>
      <c r="AFO57" s="16"/>
      <c r="AFP57" s="16"/>
      <c r="AFQ57" s="16"/>
      <c r="AFR57" s="16"/>
      <c r="AFS57" s="16"/>
      <c r="AFT57" s="16"/>
      <c r="AFU57" s="16"/>
      <c r="AFV57" s="16"/>
      <c r="AFW57" s="16"/>
      <c r="AFX57" s="16"/>
      <c r="AFY57" s="16"/>
      <c r="AFZ57" s="16"/>
      <c r="AGA57" s="16"/>
      <c r="AGB57" s="16"/>
      <c r="AGC57" s="16"/>
      <c r="AGD57" s="16"/>
      <c r="AGE57" s="16"/>
      <c r="AGF57" s="16"/>
      <c r="AGG57" s="16"/>
      <c r="AGH57" s="16"/>
      <c r="AGI57" s="16"/>
      <c r="AGJ57" s="16"/>
      <c r="AGK57" s="16"/>
      <c r="AGL57" s="16"/>
      <c r="AGM57" s="16"/>
      <c r="AGN57" s="16"/>
      <c r="AGO57" s="16"/>
      <c r="AGP57" s="16"/>
      <c r="AGQ57" s="16"/>
      <c r="AGR57" s="16"/>
      <c r="AGS57" s="16"/>
      <c r="AGT57" s="16"/>
      <c r="AGU57" s="16"/>
      <c r="AGV57" s="16"/>
      <c r="AGW57" s="16"/>
      <c r="AGX57" s="16"/>
      <c r="AGY57" s="16"/>
      <c r="AGZ57" s="16"/>
      <c r="AHA57" s="16"/>
      <c r="AHB57" s="16"/>
      <c r="AHC57" s="16"/>
      <c r="AHD57" s="16"/>
      <c r="AHE57" s="16"/>
      <c r="AHF57" s="16"/>
      <c r="AHG57" s="16"/>
      <c r="AHH57" s="16"/>
      <c r="AHI57" s="16"/>
      <c r="AHJ57" s="16"/>
      <c r="AHK57" s="16"/>
      <c r="AHL57" s="16"/>
      <c r="AHM57" s="16"/>
      <c r="AHN57" s="16"/>
      <c r="AHO57" s="16"/>
      <c r="AHP57" s="16"/>
      <c r="AHQ57" s="16"/>
      <c r="AHR57" s="16"/>
      <c r="AHS57" s="16"/>
      <c r="AHT57" s="16"/>
      <c r="AHU57" s="16"/>
      <c r="AHV57" s="16"/>
      <c r="AHW57" s="16"/>
      <c r="AHX57" s="16"/>
      <c r="AHY57" s="16"/>
      <c r="AHZ57" s="16"/>
      <c r="AIA57" s="16"/>
      <c r="AIB57" s="16"/>
      <c r="AIC57" s="16"/>
      <c r="AID57" s="16"/>
      <c r="AIE57" s="16"/>
      <c r="AIF57" s="16"/>
      <c r="AIG57" s="16"/>
      <c r="AIH57" s="16"/>
      <c r="AII57" s="16"/>
      <c r="AIJ57" s="16"/>
      <c r="AIK57" s="16"/>
      <c r="AIL57" s="16"/>
      <c r="AIM57" s="16"/>
      <c r="AIN57" s="16"/>
      <c r="AIO57" s="16"/>
      <c r="AIP57" s="16"/>
      <c r="AIQ57" s="16"/>
      <c r="AIR57" s="16"/>
      <c r="AIS57" s="16"/>
      <c r="AIT57" s="16"/>
      <c r="AIU57" s="16"/>
      <c r="AIV57" s="16"/>
      <c r="AIW57" s="16"/>
      <c r="AIX57" s="16"/>
      <c r="AIY57" s="16"/>
      <c r="AIZ57" s="16"/>
      <c r="AJA57" s="16"/>
      <c r="AJB57" s="16"/>
      <c r="AJC57" s="16"/>
      <c r="AJD57" s="16"/>
      <c r="AJE57" s="16"/>
      <c r="AJF57" s="16"/>
      <c r="AJG57" s="16"/>
      <c r="AJH57" s="16"/>
      <c r="AJI57" s="16"/>
      <c r="AJJ57" s="16"/>
      <c r="AJK57" s="16"/>
      <c r="AJL57" s="16"/>
      <c r="AJM57" s="16"/>
      <c r="AJN57" s="16"/>
      <c r="AJO57" s="16"/>
      <c r="AJP57" s="16"/>
      <c r="AJQ57" s="16"/>
      <c r="AJR57" s="16"/>
      <c r="AJS57" s="16"/>
      <c r="AJT57" s="16"/>
      <c r="AJU57" s="16"/>
      <c r="AJV57" s="16"/>
      <c r="AJW57" s="16"/>
      <c r="AJX57" s="16"/>
      <c r="AJY57" s="16"/>
      <c r="AJZ57" s="16"/>
      <c r="AKA57" s="16"/>
      <c r="AKB57" s="16"/>
      <c r="AKC57" s="16"/>
      <c r="AKD57" s="16"/>
      <c r="AKE57" s="16"/>
      <c r="AKF57" s="16"/>
      <c r="AKG57" s="16"/>
      <c r="AKH57" s="16"/>
      <c r="AKI57" s="16"/>
      <c r="AKJ57" s="16"/>
      <c r="AKK57" s="16"/>
      <c r="AKL57" s="16"/>
      <c r="AKM57" s="16"/>
      <c r="AKN57" s="16"/>
      <c r="AKO57" s="16"/>
      <c r="AKP57" s="16"/>
      <c r="AKQ57" s="16"/>
      <c r="AKR57" s="16"/>
      <c r="AKS57" s="16"/>
      <c r="AKT57" s="16"/>
      <c r="AKU57" s="16"/>
      <c r="AKV57" s="16"/>
      <c r="AKW57" s="16"/>
      <c r="AKX57" s="16"/>
      <c r="AKY57" s="16"/>
      <c r="AKZ57" s="16"/>
      <c r="ALA57" s="16"/>
      <c r="ALB57" s="16"/>
      <c r="ALC57" s="16"/>
      <c r="ALD57" s="16"/>
      <c r="ALE57" s="16"/>
      <c r="ALF57" s="16"/>
      <c r="ALG57" s="16"/>
      <c r="ALH57" s="16"/>
      <c r="ALI57" s="16"/>
      <c r="ALJ57" s="16"/>
      <c r="ALK57" s="16"/>
      <c r="ALL57" s="16"/>
      <c r="ALM57" s="16"/>
      <c r="ALN57" s="16"/>
      <c r="ALO57" s="16"/>
      <c r="ALP57" s="16"/>
      <c r="ALQ57" s="16"/>
      <c r="ALR57" s="16"/>
      <c r="ALS57" s="16"/>
      <c r="ALT57" s="16"/>
      <c r="ALU57" s="16"/>
      <c r="ALV57" s="16"/>
      <c r="ALW57" s="16"/>
      <c r="ALX57" s="16"/>
      <c r="ALY57" s="16"/>
      <c r="ALZ57" s="16"/>
      <c r="AMA57" s="16"/>
      <c r="AMB57" s="16"/>
      <c r="AMC57" s="16"/>
      <c r="AMD57" s="16"/>
      <c r="AME57" s="16"/>
      <c r="AMF57" s="16"/>
      <c r="AMG57" s="16"/>
      <c r="AMH57" s="16"/>
      <c r="AMI57" s="16"/>
      <c r="AMJ57" s="16"/>
      <c r="AMK57" s="16"/>
      <c r="AML57" s="16"/>
      <c r="AMM57" s="16"/>
      <c r="AMN57" s="16"/>
      <c r="AMO57" s="16"/>
      <c r="AMP57" s="16"/>
      <c r="AMQ57" s="16"/>
      <c r="AMR57" s="16"/>
      <c r="AMS57" s="16"/>
      <c r="AMT57" s="16"/>
      <c r="AMU57" s="16"/>
      <c r="AMV57" s="16"/>
      <c r="AMW57" s="16"/>
      <c r="AMX57" s="16"/>
      <c r="AMY57" s="16"/>
      <c r="AMZ57" s="16"/>
      <c r="ANA57" s="16"/>
      <c r="ANB57" s="16"/>
      <c r="ANC57" s="16"/>
      <c r="AND57" s="16"/>
      <c r="ANE57" s="16"/>
      <c r="ANF57" s="16"/>
      <c r="ANG57" s="16"/>
      <c r="ANH57" s="16"/>
      <c r="ANI57" s="16"/>
      <c r="ANJ57" s="16"/>
      <c r="ANK57" s="16"/>
      <c r="ANL57" s="16"/>
      <c r="ANM57" s="16"/>
      <c r="ANN57" s="16"/>
      <c r="ANO57" s="16"/>
      <c r="ANP57" s="16"/>
      <c r="ANQ57" s="16"/>
      <c r="ANR57" s="16"/>
      <c r="ANS57" s="16"/>
      <c r="ANT57" s="16"/>
      <c r="ANU57" s="16"/>
      <c r="ANV57" s="16"/>
      <c r="ANW57" s="16"/>
      <c r="ANX57" s="16"/>
      <c r="ANY57" s="16"/>
      <c r="ANZ57" s="16"/>
      <c r="AOA57" s="16"/>
      <c r="AOB57" s="16"/>
      <c r="AOC57" s="16"/>
      <c r="AOD57" s="16"/>
      <c r="AOE57" s="16"/>
      <c r="AOF57" s="16"/>
      <c r="AOG57" s="16"/>
      <c r="AOH57" s="16"/>
      <c r="AOI57" s="16"/>
      <c r="AOJ57" s="16"/>
      <c r="AOK57" s="16"/>
      <c r="AOL57" s="16"/>
      <c r="AOM57" s="16"/>
      <c r="AON57" s="16"/>
      <c r="AOO57" s="16"/>
      <c r="AOP57" s="16"/>
      <c r="AOQ57" s="16"/>
      <c r="AOR57" s="16"/>
      <c r="AOS57" s="16"/>
      <c r="AOT57" s="16"/>
      <c r="AOU57" s="16"/>
      <c r="AOV57" s="16"/>
      <c r="AOW57" s="16"/>
      <c r="AOX57" s="16"/>
      <c r="AOY57" s="16"/>
      <c r="AOZ57" s="16"/>
      <c r="APA57" s="16"/>
      <c r="APB57" s="16"/>
      <c r="APC57" s="16"/>
      <c r="APD57" s="16"/>
      <c r="APE57" s="16"/>
      <c r="APF57" s="16"/>
      <c r="APG57" s="16"/>
      <c r="APH57" s="16"/>
      <c r="API57" s="16"/>
      <c r="APJ57" s="16"/>
      <c r="APK57" s="16"/>
      <c r="APL57" s="16"/>
      <c r="APM57" s="16"/>
      <c r="APN57" s="16"/>
      <c r="APO57" s="16"/>
      <c r="APP57" s="16"/>
      <c r="APQ57" s="16"/>
      <c r="APR57" s="16"/>
      <c r="APS57" s="16"/>
      <c r="APT57" s="16"/>
      <c r="APU57" s="16"/>
      <c r="APV57" s="16"/>
      <c r="APW57" s="16"/>
      <c r="APX57" s="16"/>
      <c r="APY57" s="16"/>
      <c r="APZ57" s="16"/>
      <c r="AQA57" s="16"/>
      <c r="AQB57" s="16"/>
      <c r="AQC57" s="16"/>
      <c r="AQD57" s="16"/>
      <c r="AQE57" s="16"/>
      <c r="AQF57" s="16"/>
      <c r="AQG57" s="16"/>
      <c r="AQH57" s="16"/>
      <c r="AQI57" s="16"/>
      <c r="AQJ57" s="16"/>
      <c r="AQK57" s="16"/>
      <c r="AQL57" s="16"/>
      <c r="AQM57" s="16"/>
      <c r="AQN57" s="16"/>
      <c r="AQO57" s="16"/>
      <c r="AQP57" s="16"/>
      <c r="AQQ57" s="16"/>
      <c r="AQR57" s="16"/>
      <c r="AQS57" s="16"/>
      <c r="AQT57" s="16"/>
      <c r="AQU57" s="16"/>
      <c r="AQV57" s="16"/>
      <c r="AQW57" s="16"/>
      <c r="AQX57" s="16"/>
      <c r="AQY57" s="16"/>
      <c r="AQZ57" s="16"/>
      <c r="ARA57" s="16"/>
      <c r="ARB57" s="16"/>
      <c r="ARC57" s="16"/>
      <c r="ARD57" s="16"/>
      <c r="ARE57" s="16"/>
      <c r="ARF57" s="16"/>
      <c r="ARG57" s="16"/>
      <c r="ARH57" s="16"/>
      <c r="ARI57" s="16"/>
      <c r="ARJ57" s="16"/>
      <c r="ARK57" s="16"/>
      <c r="ARL57" s="16"/>
      <c r="ARM57" s="16"/>
      <c r="ARN57" s="16"/>
      <c r="ARO57" s="16"/>
      <c r="ARP57" s="16"/>
      <c r="ARQ57" s="16"/>
      <c r="ARR57" s="16"/>
      <c r="ARS57" s="16"/>
      <c r="ART57" s="16"/>
      <c r="ARU57" s="16"/>
      <c r="ARV57" s="16"/>
      <c r="ARW57" s="16"/>
      <c r="ARX57" s="16"/>
      <c r="ARY57" s="16"/>
      <c r="ARZ57" s="16"/>
      <c r="ASA57" s="16"/>
      <c r="ASB57" s="16"/>
      <c r="ASC57" s="16"/>
      <c r="ASD57" s="16"/>
      <c r="ASE57" s="16"/>
      <c r="ASF57" s="16"/>
      <c r="ASG57" s="16"/>
      <c r="ASH57" s="16"/>
      <c r="ASI57" s="16"/>
      <c r="ASJ57" s="16"/>
      <c r="ASK57" s="16"/>
      <c r="ASL57" s="16"/>
      <c r="ASM57" s="16"/>
      <c r="ASN57" s="16"/>
      <c r="ASO57" s="16"/>
      <c r="ASP57" s="16"/>
      <c r="ASQ57" s="16"/>
      <c r="ASR57" s="16"/>
      <c r="ASS57" s="16"/>
      <c r="AST57" s="16"/>
      <c r="ASU57" s="16"/>
      <c r="ASV57" s="16"/>
      <c r="ASW57" s="16"/>
      <c r="ASX57" s="16"/>
      <c r="ASY57" s="16"/>
      <c r="ASZ57" s="16"/>
      <c r="ATA57" s="16"/>
      <c r="ATB57" s="16"/>
      <c r="ATC57" s="16"/>
      <c r="ATD57" s="16"/>
      <c r="ATE57" s="16"/>
      <c r="ATF57" s="16"/>
      <c r="ATG57" s="16"/>
      <c r="ATH57" s="16"/>
      <c r="ATI57" s="16"/>
      <c r="ATJ57" s="16"/>
      <c r="ATK57" s="16"/>
      <c r="ATL57" s="16"/>
      <c r="ATM57" s="16"/>
      <c r="ATN57" s="16"/>
      <c r="ATO57" s="16"/>
      <c r="ATP57" s="16"/>
      <c r="ATQ57" s="16"/>
      <c r="ATR57" s="16"/>
      <c r="ATS57" s="16"/>
      <c r="ATT57" s="16"/>
      <c r="ATU57" s="16"/>
      <c r="ATV57" s="16"/>
      <c r="ATW57" s="16"/>
      <c r="ATX57" s="16"/>
      <c r="ATY57" s="16"/>
      <c r="ATZ57" s="16"/>
      <c r="AUA57" s="16"/>
      <c r="AUB57" s="16"/>
      <c r="AUC57" s="16"/>
      <c r="AUD57" s="16"/>
      <c r="AUE57" s="16"/>
      <c r="AUF57" s="16"/>
      <c r="AUG57" s="16"/>
      <c r="AUH57" s="16"/>
      <c r="AUI57" s="16"/>
      <c r="AUJ57" s="16"/>
      <c r="AUK57" s="16"/>
      <c r="AUL57" s="16"/>
      <c r="AUM57" s="16"/>
      <c r="AUN57" s="16"/>
      <c r="AUO57" s="16"/>
      <c r="AUP57" s="16"/>
      <c r="AUQ57" s="16"/>
      <c r="AUR57" s="16"/>
      <c r="AUS57" s="16"/>
      <c r="AUT57" s="16"/>
      <c r="AUU57" s="16"/>
      <c r="AUV57" s="16"/>
      <c r="AUW57" s="16"/>
      <c r="AUX57" s="16"/>
      <c r="AUY57" s="16"/>
      <c r="AUZ57" s="16"/>
      <c r="AVA57" s="16"/>
      <c r="AVB57" s="16"/>
      <c r="AVC57" s="16"/>
      <c r="AVD57" s="16"/>
      <c r="AVE57" s="16"/>
      <c r="AVF57" s="16"/>
      <c r="AVG57" s="16"/>
      <c r="AVH57" s="16"/>
      <c r="AVI57" s="16"/>
      <c r="AVJ57" s="16"/>
      <c r="AVK57" s="16"/>
      <c r="AVL57" s="16"/>
      <c r="AVM57" s="16"/>
      <c r="AVN57" s="16"/>
      <c r="AVO57" s="16"/>
      <c r="AVP57" s="16"/>
      <c r="AVQ57" s="16"/>
      <c r="AVR57" s="16"/>
      <c r="AVS57" s="16"/>
      <c r="AVT57" s="16"/>
      <c r="AVU57" s="16"/>
      <c r="AVV57" s="16"/>
      <c r="AVW57" s="16"/>
      <c r="AVX57" s="16"/>
      <c r="AVY57" s="16"/>
      <c r="AVZ57" s="16"/>
      <c r="AWA57" s="16"/>
      <c r="AWB57" s="16"/>
      <c r="AWC57" s="16"/>
      <c r="AWD57" s="16"/>
      <c r="AWE57" s="16"/>
      <c r="AWF57" s="16"/>
      <c r="AWG57" s="16"/>
      <c r="AWH57" s="16"/>
      <c r="AWI57" s="16"/>
      <c r="AWJ57" s="16"/>
      <c r="AWK57" s="16"/>
      <c r="AWL57" s="16"/>
      <c r="AWM57" s="16"/>
      <c r="AWN57" s="16"/>
      <c r="AWO57" s="16"/>
      <c r="AWP57" s="16"/>
      <c r="AWQ57" s="16"/>
      <c r="AWR57" s="16"/>
      <c r="AWS57" s="16"/>
      <c r="AWT57" s="16"/>
      <c r="AWU57" s="16"/>
      <c r="AWV57" s="16"/>
      <c r="AWW57" s="16"/>
      <c r="AWX57" s="16"/>
      <c r="AWY57" s="16"/>
      <c r="AWZ57" s="16"/>
      <c r="AXA57" s="16"/>
      <c r="AXB57" s="16"/>
      <c r="AXC57" s="16"/>
      <c r="AXD57" s="16"/>
      <c r="AXE57" s="16"/>
      <c r="AXF57" s="16"/>
      <c r="AXG57" s="16"/>
      <c r="AXH57" s="16"/>
      <c r="AXI57" s="16"/>
      <c r="AXJ57" s="16"/>
      <c r="AXK57" s="16"/>
      <c r="AXL57" s="16"/>
      <c r="AXM57" s="16"/>
      <c r="AXN57" s="16"/>
      <c r="AXO57" s="16"/>
      <c r="AXP57" s="16"/>
      <c r="AXQ57" s="16"/>
      <c r="AXR57" s="16"/>
      <c r="AXS57" s="16"/>
      <c r="AXT57" s="16"/>
      <c r="AXU57" s="16"/>
      <c r="AXV57" s="16"/>
      <c r="AXW57" s="16"/>
      <c r="AXX57" s="16"/>
      <c r="AXY57" s="16"/>
      <c r="AXZ57" s="16"/>
      <c r="AYA57" s="16"/>
      <c r="AYB57" s="16"/>
      <c r="AYC57" s="16"/>
      <c r="AYD57" s="16"/>
      <c r="AYE57" s="16"/>
      <c r="AYF57" s="16"/>
      <c r="AYG57" s="16"/>
      <c r="AYH57" s="16"/>
      <c r="AYI57" s="16"/>
      <c r="AYJ57" s="16"/>
      <c r="AYK57" s="16"/>
      <c r="AYL57" s="16"/>
      <c r="AYM57" s="16"/>
      <c r="AYN57" s="16"/>
      <c r="AYO57" s="16"/>
      <c r="AYP57" s="16"/>
      <c r="AYQ57" s="16"/>
      <c r="AYR57" s="16"/>
      <c r="AYS57" s="16"/>
      <c r="AYT57" s="16"/>
      <c r="AYU57" s="16"/>
      <c r="AYV57" s="16"/>
      <c r="AYW57" s="16"/>
      <c r="AYX57" s="16"/>
      <c r="AYY57" s="16"/>
      <c r="AYZ57" s="16"/>
      <c r="AZA57" s="16"/>
      <c r="AZB57" s="16"/>
      <c r="AZC57" s="16"/>
      <c r="AZD57" s="16"/>
      <c r="AZE57" s="16"/>
      <c r="AZF57" s="16"/>
      <c r="AZG57" s="16"/>
      <c r="AZH57" s="16"/>
      <c r="AZI57" s="16"/>
      <c r="AZJ57" s="16"/>
      <c r="AZK57" s="16"/>
      <c r="AZL57" s="16"/>
      <c r="AZM57" s="16"/>
      <c r="AZN57" s="16"/>
      <c r="AZO57" s="16"/>
      <c r="AZP57" s="16"/>
      <c r="AZQ57" s="16"/>
      <c r="AZR57" s="16"/>
      <c r="AZS57" s="16"/>
      <c r="AZT57" s="16"/>
      <c r="AZU57" s="16"/>
      <c r="AZV57" s="16"/>
      <c r="AZW57" s="16"/>
      <c r="AZX57" s="16"/>
      <c r="AZY57" s="16"/>
      <c r="AZZ57" s="16"/>
      <c r="BAA57" s="16"/>
      <c r="BAB57" s="16"/>
      <c r="BAC57" s="16"/>
      <c r="BAD57" s="16"/>
      <c r="BAE57" s="16"/>
      <c r="BAF57" s="16"/>
      <c r="BAG57" s="16"/>
      <c r="BAH57" s="16"/>
      <c r="BAI57" s="16"/>
      <c r="BAJ57" s="16"/>
      <c r="BAK57" s="16"/>
      <c r="BAL57" s="16"/>
      <c r="BAM57" s="16"/>
      <c r="BAN57" s="16"/>
      <c r="BAO57" s="16"/>
      <c r="BAP57" s="16"/>
      <c r="BAQ57" s="16"/>
      <c r="BAR57" s="16"/>
      <c r="BAS57" s="16"/>
      <c r="BAT57" s="16"/>
      <c r="BAU57" s="16"/>
      <c r="BAV57" s="16"/>
      <c r="BAW57" s="16"/>
      <c r="BAX57" s="16"/>
      <c r="BAY57" s="16"/>
      <c r="BAZ57" s="16"/>
      <c r="BBA57" s="16"/>
      <c r="BBB57" s="16"/>
      <c r="BBC57" s="16"/>
      <c r="BBD57" s="16"/>
      <c r="BBE57" s="16"/>
      <c r="BBF57" s="16"/>
      <c r="BBG57" s="16"/>
      <c r="BBH57" s="16"/>
      <c r="BBI57" s="16"/>
      <c r="BBJ57" s="16"/>
      <c r="BBK57" s="16"/>
      <c r="BBL57" s="16"/>
      <c r="BBM57" s="16"/>
      <c r="BBN57" s="16"/>
      <c r="BBO57" s="16"/>
      <c r="BBP57" s="16"/>
      <c r="BBQ57" s="16"/>
      <c r="BBR57" s="16"/>
      <c r="BBS57" s="16"/>
      <c r="BBT57" s="16"/>
      <c r="BBU57" s="16"/>
      <c r="BBV57" s="16"/>
      <c r="BBW57" s="16"/>
      <c r="BBX57" s="16"/>
      <c r="BBY57" s="16"/>
      <c r="BBZ57" s="16"/>
      <c r="BCA57" s="16"/>
      <c r="BCB57" s="16"/>
      <c r="BCC57" s="16"/>
      <c r="BCD57" s="16"/>
      <c r="BCE57" s="16"/>
      <c r="BCF57" s="16"/>
      <c r="BCG57" s="16"/>
      <c r="BCH57" s="16"/>
      <c r="BCI57" s="16"/>
      <c r="BCJ57" s="16"/>
      <c r="BCK57" s="16"/>
      <c r="BCL57" s="16"/>
      <c r="BCM57" s="16"/>
      <c r="BCN57" s="16"/>
      <c r="BCO57" s="16"/>
      <c r="BCP57" s="16"/>
      <c r="BCQ57" s="16"/>
      <c r="BCR57" s="16"/>
      <c r="BCS57" s="16"/>
      <c r="BCT57" s="16"/>
      <c r="BCU57" s="16"/>
      <c r="BCV57" s="16"/>
      <c r="BCW57" s="16"/>
      <c r="BCX57" s="16"/>
      <c r="BCY57" s="16"/>
      <c r="BCZ57" s="16"/>
      <c r="BDA57" s="16"/>
      <c r="BDB57" s="16"/>
      <c r="BDC57" s="16"/>
      <c r="BDD57" s="16"/>
      <c r="BDE57" s="16"/>
      <c r="BDF57" s="16"/>
      <c r="BDG57" s="16"/>
      <c r="BDH57" s="16"/>
      <c r="BDI57" s="16"/>
      <c r="BDJ57" s="16"/>
      <c r="BDK57" s="16"/>
      <c r="BDL57" s="16"/>
      <c r="BDM57" s="16"/>
      <c r="BDN57" s="16"/>
      <c r="BDO57" s="16"/>
      <c r="BDP57" s="16"/>
      <c r="BDQ57" s="16"/>
      <c r="BDR57" s="16"/>
      <c r="BDS57" s="16"/>
      <c r="BDT57" s="16"/>
      <c r="BDU57" s="16"/>
      <c r="BDV57" s="16"/>
      <c r="BDW57" s="16"/>
      <c r="BDX57" s="16"/>
      <c r="BDY57" s="16"/>
      <c r="BDZ57" s="16"/>
      <c r="BEA57" s="16"/>
      <c r="BEB57" s="16"/>
      <c r="BEC57" s="16"/>
      <c r="BED57" s="16"/>
      <c r="BEE57" s="16"/>
      <c r="BEF57" s="16"/>
      <c r="BEG57" s="16"/>
      <c r="BEH57" s="16"/>
      <c r="BEI57" s="16"/>
      <c r="BEJ57" s="16"/>
      <c r="BEK57" s="16"/>
      <c r="BEL57" s="16"/>
      <c r="BEM57" s="16"/>
      <c r="BEN57" s="16"/>
      <c r="BEO57" s="16"/>
      <c r="BEP57" s="16"/>
      <c r="BEQ57" s="16"/>
      <c r="BER57" s="16"/>
      <c r="BES57" s="16"/>
      <c r="BET57" s="16"/>
      <c r="BEU57" s="16"/>
      <c r="BEV57" s="16"/>
      <c r="BEW57" s="16"/>
      <c r="BEX57" s="16"/>
      <c r="BEY57" s="16"/>
      <c r="BEZ57" s="16"/>
      <c r="BFA57" s="16"/>
      <c r="BFB57" s="16"/>
      <c r="BFC57" s="16"/>
      <c r="BFD57" s="16"/>
      <c r="BFE57" s="16"/>
      <c r="BFF57" s="16"/>
      <c r="BFG57" s="16"/>
      <c r="BFH57" s="16"/>
      <c r="BFI57" s="16"/>
      <c r="BFJ57" s="16"/>
      <c r="BFK57" s="16"/>
      <c r="BFL57" s="16"/>
      <c r="BFM57" s="16"/>
      <c r="BFN57" s="16"/>
      <c r="BFO57" s="16"/>
      <c r="BFP57" s="16"/>
      <c r="BFQ57" s="16"/>
      <c r="BFR57" s="16"/>
      <c r="BFS57" s="16"/>
      <c r="BFT57" s="16"/>
      <c r="BFU57" s="16"/>
      <c r="BFV57" s="16"/>
      <c r="BFW57" s="16"/>
      <c r="BFX57" s="16"/>
      <c r="BFY57" s="16"/>
      <c r="BFZ57" s="16"/>
      <c r="BGA57" s="16"/>
      <c r="BGB57" s="16"/>
      <c r="BGC57" s="16"/>
      <c r="BGD57" s="16"/>
      <c r="BGE57" s="16"/>
      <c r="BGF57" s="16"/>
      <c r="BGG57" s="16"/>
      <c r="BGH57" s="16"/>
      <c r="BGI57" s="16"/>
      <c r="BGJ57" s="16"/>
      <c r="BGK57" s="16"/>
      <c r="BGL57" s="16"/>
      <c r="BGM57" s="16"/>
      <c r="BGN57" s="16"/>
      <c r="BGO57" s="16"/>
      <c r="BGP57" s="16"/>
      <c r="BGQ57" s="16"/>
      <c r="BGR57" s="16"/>
      <c r="BGS57" s="16"/>
      <c r="BGT57" s="16"/>
      <c r="BGU57" s="16"/>
      <c r="BGV57" s="16"/>
      <c r="BGW57" s="16"/>
      <c r="BGX57" s="16"/>
      <c r="BGY57" s="16"/>
      <c r="BGZ57" s="16"/>
      <c r="BHA57" s="16"/>
      <c r="BHB57" s="16"/>
      <c r="BHC57" s="16"/>
      <c r="BHD57" s="16"/>
      <c r="BHE57" s="16"/>
      <c r="BHF57" s="16"/>
      <c r="BHG57" s="16"/>
      <c r="BHH57" s="16"/>
      <c r="BHI57" s="16"/>
      <c r="BHJ57" s="16"/>
      <c r="BHK57" s="16"/>
      <c r="BHL57" s="16"/>
      <c r="BHM57" s="16"/>
      <c r="BHN57" s="16"/>
      <c r="BHO57" s="16"/>
      <c r="BHP57" s="16"/>
      <c r="BHQ57" s="16"/>
      <c r="BHR57" s="16"/>
      <c r="BHS57" s="16"/>
      <c r="BHT57" s="16"/>
      <c r="BHU57" s="16"/>
      <c r="BHV57" s="16"/>
      <c r="BHW57" s="16"/>
      <c r="BHX57" s="16"/>
      <c r="BHY57" s="16"/>
      <c r="BHZ57" s="16"/>
      <c r="BIA57" s="16"/>
      <c r="BIB57" s="16"/>
      <c r="BIC57" s="16"/>
      <c r="BID57" s="16"/>
      <c r="BIE57" s="16"/>
      <c r="BIF57" s="16"/>
      <c r="BIG57" s="16"/>
      <c r="BIH57" s="16"/>
      <c r="BII57" s="16"/>
      <c r="BIJ57" s="16"/>
      <c r="BIK57" s="16"/>
      <c r="BIL57" s="16"/>
      <c r="BIM57" s="16"/>
      <c r="BIN57" s="16"/>
      <c r="BIO57" s="16"/>
      <c r="BIP57" s="16"/>
      <c r="BIQ57" s="16"/>
      <c r="BIR57" s="16"/>
      <c r="BIS57" s="16"/>
      <c r="BIT57" s="16"/>
      <c r="BIU57" s="16"/>
      <c r="BIV57" s="16"/>
      <c r="BIW57" s="16"/>
      <c r="BIX57" s="16"/>
      <c r="BIY57" s="16"/>
      <c r="BIZ57" s="16"/>
      <c r="BJA57" s="16"/>
      <c r="BJB57" s="16"/>
      <c r="BJC57" s="16"/>
      <c r="BJD57" s="16"/>
      <c r="BJE57" s="16"/>
      <c r="BJF57" s="16"/>
      <c r="BJG57" s="16"/>
      <c r="BJH57" s="16"/>
      <c r="BJI57" s="16"/>
      <c r="BJJ57" s="16"/>
      <c r="BJK57" s="16"/>
      <c r="BJL57" s="16"/>
      <c r="BJM57" s="16"/>
      <c r="BJN57" s="16"/>
      <c r="BJO57" s="16"/>
      <c r="BJP57" s="16"/>
      <c r="BJQ57" s="16"/>
      <c r="BJR57" s="16"/>
      <c r="BJS57" s="16"/>
      <c r="BJT57" s="16"/>
      <c r="BJU57" s="16"/>
      <c r="BJV57" s="16"/>
      <c r="BJW57" s="16"/>
      <c r="BJX57" s="16"/>
      <c r="BJY57" s="16"/>
      <c r="BJZ57" s="16"/>
      <c r="BKA57" s="16"/>
      <c r="BKB57" s="16"/>
      <c r="BKC57" s="16"/>
      <c r="BKD57" s="16"/>
      <c r="BKE57" s="16"/>
      <c r="BKF57" s="16"/>
      <c r="BKG57" s="16"/>
      <c r="BKH57" s="16"/>
      <c r="BKI57" s="16"/>
      <c r="BKJ57" s="16"/>
      <c r="BKK57" s="16"/>
      <c r="BKL57" s="16"/>
      <c r="BKM57" s="16"/>
      <c r="BKN57" s="16"/>
      <c r="BKO57" s="16"/>
      <c r="BKP57" s="16"/>
      <c r="BKQ57" s="16"/>
      <c r="BKR57" s="16"/>
      <c r="BKS57" s="16"/>
      <c r="BKT57" s="16"/>
      <c r="BKU57" s="16"/>
      <c r="BKV57" s="16"/>
      <c r="BKW57" s="16"/>
      <c r="BKX57" s="16"/>
      <c r="BKY57" s="16"/>
      <c r="BKZ57" s="16"/>
      <c r="BLA57" s="16"/>
      <c r="BLB57" s="16"/>
      <c r="BLC57" s="16"/>
      <c r="BLD57" s="16"/>
      <c r="BLE57" s="16"/>
      <c r="BLF57" s="16"/>
      <c r="BLG57" s="16"/>
      <c r="BLH57" s="16"/>
      <c r="BLI57" s="16"/>
      <c r="BLJ57" s="16"/>
      <c r="BLK57" s="16"/>
      <c r="BLL57" s="16"/>
      <c r="BLM57" s="16"/>
      <c r="BLN57" s="16"/>
      <c r="BLO57" s="16"/>
      <c r="BLP57" s="16"/>
      <c r="BLQ57" s="16"/>
      <c r="BLR57" s="16"/>
      <c r="BLS57" s="16"/>
      <c r="BLT57" s="16"/>
      <c r="BLU57" s="16"/>
      <c r="BLV57" s="16"/>
      <c r="BLW57" s="16"/>
      <c r="BLX57" s="16"/>
      <c r="BLY57" s="16"/>
      <c r="BLZ57" s="16"/>
      <c r="BMA57" s="16"/>
      <c r="BMB57" s="16"/>
      <c r="BMC57" s="16"/>
      <c r="BMD57" s="16"/>
      <c r="BME57" s="16"/>
      <c r="BMF57" s="16"/>
      <c r="BMG57" s="16"/>
      <c r="BMH57" s="16"/>
      <c r="BMI57" s="16"/>
      <c r="BMJ57" s="16"/>
      <c r="BMK57" s="16"/>
      <c r="BML57" s="16"/>
      <c r="BMM57" s="16"/>
      <c r="BMN57" s="16"/>
      <c r="BMO57" s="16"/>
      <c r="BMP57" s="16"/>
      <c r="BMQ57" s="16"/>
      <c r="BMR57" s="16"/>
      <c r="BMS57" s="16"/>
      <c r="BMT57" s="16"/>
      <c r="BMU57" s="16"/>
      <c r="BMV57" s="16"/>
      <c r="BMW57" s="16"/>
      <c r="BMX57" s="16"/>
      <c r="BMY57" s="16"/>
      <c r="BMZ57" s="16"/>
      <c r="BNA57" s="16"/>
      <c r="BNB57" s="16"/>
      <c r="BNC57" s="16"/>
      <c r="BND57" s="16"/>
      <c r="BNE57" s="16"/>
      <c r="BNF57" s="16"/>
      <c r="BNG57" s="16"/>
      <c r="BNH57" s="16"/>
      <c r="BNI57" s="16"/>
      <c r="BNJ57" s="16"/>
      <c r="BNK57" s="16"/>
      <c r="BNL57" s="16"/>
      <c r="BNM57" s="16"/>
      <c r="BNN57" s="16"/>
      <c r="BNO57" s="16"/>
      <c r="BNP57" s="16"/>
      <c r="BNQ57" s="16"/>
      <c r="BNR57" s="16"/>
      <c r="BNS57" s="16"/>
      <c r="BNT57" s="16"/>
      <c r="BNU57" s="16"/>
      <c r="BNV57" s="16"/>
      <c r="BNW57" s="16"/>
      <c r="BNX57" s="16"/>
      <c r="BNY57" s="16"/>
      <c r="BNZ57" s="16"/>
      <c r="BOA57" s="16"/>
      <c r="BOB57" s="16"/>
      <c r="BOC57" s="16"/>
      <c r="BOD57" s="16"/>
      <c r="BOE57" s="16"/>
      <c r="BOF57" s="16"/>
      <c r="BOG57" s="16"/>
      <c r="BOH57" s="16"/>
      <c r="BOI57" s="16"/>
      <c r="BOJ57" s="16"/>
      <c r="BOK57" s="16"/>
      <c r="BOL57" s="16"/>
      <c r="BOM57" s="16"/>
      <c r="BON57" s="16"/>
      <c r="BOO57" s="16"/>
      <c r="BOP57" s="16"/>
      <c r="BOQ57" s="16"/>
      <c r="BOR57" s="16"/>
      <c r="BOS57" s="16"/>
      <c r="BOT57" s="16"/>
      <c r="BOU57" s="16"/>
      <c r="BOV57" s="16"/>
      <c r="BOW57" s="16"/>
      <c r="BOX57" s="16"/>
      <c r="BOY57" s="16"/>
      <c r="BOZ57" s="16"/>
      <c r="BPA57" s="16"/>
      <c r="BPB57" s="16"/>
      <c r="BPC57" s="16"/>
      <c r="BPD57" s="16"/>
      <c r="BPE57" s="16"/>
      <c r="BPF57" s="16"/>
      <c r="BPG57" s="16"/>
      <c r="BPH57" s="16"/>
      <c r="BPI57" s="16"/>
      <c r="BPJ57" s="16"/>
      <c r="BPK57" s="16"/>
      <c r="BPL57" s="16"/>
      <c r="BPM57" s="16"/>
      <c r="BPN57" s="16"/>
      <c r="BPO57" s="16"/>
      <c r="BPP57" s="16"/>
      <c r="BPQ57" s="16"/>
      <c r="BPR57" s="16"/>
      <c r="BPS57" s="16"/>
      <c r="BPT57" s="16"/>
      <c r="BPU57" s="16"/>
      <c r="BPV57" s="16"/>
      <c r="BPW57" s="16"/>
      <c r="BPX57" s="16"/>
      <c r="BPY57" s="16"/>
      <c r="BPZ57" s="16"/>
      <c r="BQA57" s="16"/>
      <c r="BQB57" s="16"/>
      <c r="BQC57" s="16"/>
      <c r="BQD57" s="16"/>
      <c r="BQE57" s="16"/>
      <c r="BQF57" s="16"/>
      <c r="BQG57" s="16"/>
      <c r="BQH57" s="16"/>
      <c r="BQI57" s="16"/>
      <c r="BQJ57" s="16"/>
      <c r="BQK57" s="16"/>
      <c r="BQL57" s="16"/>
      <c r="BQM57" s="16"/>
      <c r="BQN57" s="16"/>
      <c r="BQO57" s="16"/>
      <c r="BQP57" s="16"/>
      <c r="BQQ57" s="16"/>
      <c r="BQR57" s="16"/>
      <c r="BQS57" s="16"/>
      <c r="BQT57" s="16"/>
      <c r="BQU57" s="16"/>
      <c r="BQV57" s="16"/>
      <c r="BQW57" s="16"/>
      <c r="BQX57" s="16"/>
      <c r="BQY57" s="16"/>
      <c r="BQZ57" s="16"/>
      <c r="BRA57" s="16"/>
      <c r="BRB57" s="16"/>
      <c r="BRC57" s="16"/>
      <c r="BRD57" s="16"/>
      <c r="BRE57" s="16"/>
      <c r="BRF57" s="16"/>
      <c r="BRG57" s="16"/>
      <c r="BRH57" s="16"/>
      <c r="BRI57" s="16"/>
      <c r="BRJ57" s="16"/>
      <c r="BRK57" s="16"/>
      <c r="BRL57" s="16"/>
      <c r="BRM57" s="16"/>
      <c r="BRN57" s="16"/>
      <c r="BRO57" s="16"/>
      <c r="BRP57" s="16"/>
      <c r="BRQ57" s="16"/>
      <c r="BRR57" s="16"/>
      <c r="BRS57" s="16"/>
      <c r="BRT57" s="16"/>
      <c r="BRU57" s="16"/>
      <c r="BRV57" s="16"/>
      <c r="BRW57" s="16"/>
      <c r="BRX57" s="16"/>
      <c r="BRY57" s="16"/>
      <c r="BRZ57" s="16"/>
      <c r="BSA57" s="16"/>
      <c r="BSB57" s="16"/>
      <c r="BSC57" s="16"/>
      <c r="BSD57" s="16"/>
      <c r="BSE57" s="16"/>
      <c r="BSF57" s="16"/>
      <c r="BSG57" s="16"/>
      <c r="BSH57" s="16"/>
      <c r="BSI57" s="16"/>
      <c r="BSJ57" s="16"/>
      <c r="BSK57" s="16"/>
      <c r="BSL57" s="16"/>
      <c r="BSM57" s="16"/>
      <c r="BSN57" s="16"/>
      <c r="BSO57" s="16"/>
      <c r="BSP57" s="16"/>
      <c r="BSQ57" s="16"/>
      <c r="BSR57" s="16"/>
      <c r="BSS57" s="16"/>
      <c r="BST57" s="16"/>
      <c r="BSU57" s="16"/>
      <c r="BSV57" s="16"/>
      <c r="BSW57" s="16"/>
      <c r="BSX57" s="16"/>
      <c r="BSY57" s="16"/>
      <c r="BSZ57" s="16"/>
      <c r="BTA57" s="16"/>
      <c r="BTB57" s="16"/>
      <c r="BTC57" s="16"/>
      <c r="BTD57" s="16"/>
      <c r="BTE57" s="16"/>
      <c r="BTF57" s="16"/>
      <c r="BTG57" s="16"/>
      <c r="BTH57" s="16"/>
    </row>
    <row r="58" spans="1:1880" ht="35.25" customHeight="1" x14ac:dyDescent="0.3">
      <c r="A58" s="54"/>
      <c r="B58" s="283" t="s">
        <v>7</v>
      </c>
      <c r="C58" s="461"/>
      <c r="D58" s="297"/>
      <c r="E58" s="297"/>
      <c r="F58" s="304"/>
      <c r="G58" s="289"/>
      <c r="H58" s="531"/>
      <c r="I58" s="532"/>
      <c r="J58" s="100"/>
      <c r="K58" s="357"/>
    </row>
    <row r="59" spans="1:1880" ht="176.25" customHeight="1" x14ac:dyDescent="0.3">
      <c r="A59" s="54">
        <v>547</v>
      </c>
      <c r="B59" s="219"/>
      <c r="C59" s="219" t="s">
        <v>56</v>
      </c>
      <c r="D59" s="217" t="s">
        <v>469</v>
      </c>
      <c r="E59" s="218" t="e">
        <f>INDEX('PY1 Data(H)'!$A$1:$CZ$111,MATCH('Unit Data from Audit Worksheet'!$A59,'PY1 Data(H)'!$A$1:$A$111,0),MATCH('Unit Data from Audit Worksheet'!$D$2,'PY1 Data(H)'!$A$1:$CZ$1,0))</f>
        <v>#N/A</v>
      </c>
      <c r="F59" s="105"/>
      <c r="G59" s="256" t="str">
        <f>IF(F59&lt;1,"Please answer this question","")</f>
        <v>Please answer this question</v>
      </c>
      <c r="H59" s="533"/>
      <c r="I59" s="542"/>
      <c r="J59" s="100"/>
      <c r="K59" s="357"/>
    </row>
    <row r="60" spans="1:1880" s="16" customFormat="1" ht="106.8" customHeight="1" x14ac:dyDescent="0.3">
      <c r="A60" s="108">
        <v>659</v>
      </c>
      <c r="B60" s="279" t="s">
        <v>25</v>
      </c>
      <c r="C60" s="279" t="s">
        <v>111</v>
      </c>
      <c r="D60" s="111" t="s">
        <v>211</v>
      </c>
      <c r="E60" s="218" t="e">
        <f>INDEX('PY1 Data(H)'!$A$1:$CZ$111,MATCH('Unit Data from Audit Worksheet'!$A60,'PY1 Data(H)'!$A$1:$A$111,0),MATCH('Unit Data from Audit Worksheet'!$D$2,'PY1 Data(H)'!$A$1:$CZ$1,0))</f>
        <v>#N/A</v>
      </c>
      <c r="F60" s="105">
        <v>0</v>
      </c>
      <c r="G60" s="257" t="s">
        <v>212</v>
      </c>
      <c r="H60" s="543">
        <f>IF(F60&lt;0,"Error: Enter as positive.",)</f>
        <v>0</v>
      </c>
      <c r="I60" s="544"/>
      <c r="J60" s="100"/>
      <c r="K60" s="357"/>
      <c r="L60"/>
      <c r="N60" s="106"/>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row>
    <row r="61" spans="1:1880" ht="68.400000000000006" customHeight="1" x14ac:dyDescent="0.3">
      <c r="A61" s="108">
        <v>660</v>
      </c>
      <c r="B61" s="279" t="s">
        <v>25</v>
      </c>
      <c r="C61" s="279" t="s">
        <v>111</v>
      </c>
      <c r="D61" s="111" t="s">
        <v>213</v>
      </c>
      <c r="E61" s="218" t="e">
        <f>INDEX('PY1 Data(H)'!$A$1:$CZ$111,MATCH('Unit Data from Audit Worksheet'!$A61,'PY1 Data(H)'!$A$1:$A$111,0),MATCH('Unit Data from Audit Worksheet'!$D$2,'PY1 Data(H)'!$A$1:$CZ$1,0))</f>
        <v>#N/A</v>
      </c>
      <c r="F61" s="105">
        <v>0</v>
      </c>
      <c r="G61" s="257" t="str">
        <f>IF(ISBLANK(F61),"Please do not leave blank","")</f>
        <v/>
      </c>
      <c r="H61" s="543"/>
      <c r="I61" s="531"/>
      <c r="J61" s="100"/>
      <c r="K61" s="357"/>
    </row>
    <row r="62" spans="1:1880" ht="103.8" customHeight="1" x14ac:dyDescent="0.3">
      <c r="A62" s="108">
        <v>661</v>
      </c>
      <c r="B62" s="279" t="s">
        <v>25</v>
      </c>
      <c r="C62" s="279" t="s">
        <v>113</v>
      </c>
      <c r="D62" s="193" t="s">
        <v>214</v>
      </c>
      <c r="E62" s="218" t="e">
        <f>INDEX('PY1 Data(H)'!$A$1:$CZ$111,MATCH('Unit Data from Audit Worksheet'!$A62,'PY1 Data(H)'!$A$1:$A$111,0),MATCH('Unit Data from Audit Worksheet'!$D$2,'PY1 Data(H)'!$A$1:$CZ$1,0))</f>
        <v>#N/A</v>
      </c>
      <c r="F62" s="102">
        <v>0</v>
      </c>
      <c r="G62" s="257" t="str">
        <f>IF(ISBLANK(F62),"Please do not leave blank ",IF(F62=H62,"","Please review percentage"))</f>
        <v/>
      </c>
      <c r="H62" s="545">
        <f>ROUND(IFERROR((F61/F60)*100,0),1)</f>
        <v>0</v>
      </c>
      <c r="I62" s="555"/>
      <c r="J62" s="100"/>
      <c r="K62" s="357"/>
    </row>
    <row r="63" spans="1:1880" ht="111.75" customHeight="1" x14ac:dyDescent="0.3">
      <c r="A63" s="54"/>
      <c r="B63" s="219"/>
      <c r="C63" s="219"/>
      <c r="D63" s="20" t="s">
        <v>8</v>
      </c>
      <c r="E63" s="221"/>
      <c r="F63" s="221"/>
      <c r="G63" s="257"/>
      <c r="H63" s="545"/>
      <c r="I63" s="556"/>
      <c r="J63" s="100"/>
      <c r="K63" s="357"/>
    </row>
    <row r="64" spans="1:1880" ht="27.75" customHeight="1" x14ac:dyDescent="0.3">
      <c r="A64" s="54"/>
      <c r="B64" s="294" t="s">
        <v>114</v>
      </c>
      <c r="C64" s="460"/>
      <c r="D64" s="294"/>
      <c r="E64" s="305"/>
      <c r="F64" s="305"/>
      <c r="G64" s="306"/>
      <c r="H64" s="531"/>
      <c r="I64" s="557"/>
      <c r="J64" s="100"/>
      <c r="K64" s="357"/>
    </row>
    <row r="65" spans="1:15" ht="68.25" customHeight="1" x14ac:dyDescent="0.3">
      <c r="A65" s="54">
        <v>620</v>
      </c>
      <c r="B65" s="219" t="s">
        <v>25</v>
      </c>
      <c r="C65" s="219"/>
      <c r="D65" s="17" t="s">
        <v>470</v>
      </c>
      <c r="E65" s="319"/>
      <c r="F65" s="101"/>
      <c r="G65" s="256" t="str">
        <f>IF(F65&lt;1,"Please answer this question","")</f>
        <v>Please answer this question</v>
      </c>
      <c r="H65" s="531"/>
      <c r="I65" s="557"/>
      <c r="J65" s="100"/>
      <c r="K65" s="357"/>
    </row>
    <row r="66" spans="1:15" ht="123.75" customHeight="1" x14ac:dyDescent="0.3">
      <c r="A66" s="281"/>
      <c r="B66" s="579" t="s">
        <v>170</v>
      </c>
      <c r="C66" s="579"/>
      <c r="D66" s="579"/>
      <c r="E66" s="316"/>
      <c r="F66" s="316"/>
      <c r="G66" s="316"/>
      <c r="H66" s="531"/>
      <c r="I66" s="557"/>
      <c r="J66"/>
      <c r="K66" s="357"/>
    </row>
    <row r="67" spans="1:15" ht="63" customHeight="1" x14ac:dyDescent="0.3">
      <c r="A67" s="108">
        <v>947</v>
      </c>
      <c r="B67" s="279"/>
      <c r="C67" s="279"/>
      <c r="D67" s="193" t="s">
        <v>147</v>
      </c>
      <c r="E67" s="373"/>
      <c r="F67" s="546"/>
      <c r="G67" s="256" t="str">
        <f>IF(ISBLANK(F67),"Please do not leave blank","")</f>
        <v>Please do not leave blank</v>
      </c>
      <c r="H67" s="531"/>
      <c r="I67" s="532"/>
      <c r="J67"/>
      <c r="K67" s="106"/>
      <c r="M67" s="106"/>
      <c r="O67" s="106"/>
    </row>
    <row r="68" spans="1:15" ht="65.25" customHeight="1" x14ac:dyDescent="0.3">
      <c r="A68" s="108">
        <v>948</v>
      </c>
      <c r="B68" s="279"/>
      <c r="C68" s="279"/>
      <c r="D68" s="193" t="s">
        <v>148</v>
      </c>
      <c r="E68" s="373"/>
      <c r="F68" s="546"/>
      <c r="G68" s="256" t="str">
        <f t="shared" ref="G68:G70" si="1">IF(ISBLANK(F68),"Please do not leave blank","")</f>
        <v>Please do not leave blank</v>
      </c>
      <c r="H68" s="531"/>
      <c r="I68" s="532"/>
      <c r="J68"/>
      <c r="K68" s="106"/>
      <c r="M68" s="106"/>
      <c r="O68" s="106"/>
    </row>
    <row r="69" spans="1:15" ht="76.5" customHeight="1" x14ac:dyDescent="0.3">
      <c r="A69" s="108">
        <v>949</v>
      </c>
      <c r="B69" s="279"/>
      <c r="C69" s="279"/>
      <c r="D69" s="193" t="s">
        <v>149</v>
      </c>
      <c r="E69" s="373"/>
      <c r="F69" s="546"/>
      <c r="G69" s="256" t="str">
        <f t="shared" si="1"/>
        <v>Please do not leave blank</v>
      </c>
      <c r="H69" s="531"/>
      <c r="I69" s="532"/>
      <c r="J69"/>
      <c r="K69" s="106"/>
      <c r="M69" s="106"/>
      <c r="O69" s="106"/>
    </row>
    <row r="70" spans="1:15" ht="60" customHeight="1" x14ac:dyDescent="0.3">
      <c r="A70" s="108">
        <v>950</v>
      </c>
      <c r="B70" s="279"/>
      <c r="C70" s="279"/>
      <c r="D70" s="193" t="s">
        <v>137</v>
      </c>
      <c r="E70" s="373"/>
      <c r="F70" s="546"/>
      <c r="G70" s="256" t="str">
        <f t="shared" si="1"/>
        <v>Please do not leave blank</v>
      </c>
      <c r="H70" s="531"/>
      <c r="I70" s="532"/>
      <c r="J70"/>
      <c r="K70" s="106"/>
      <c r="M70" s="106"/>
      <c r="O70" s="106"/>
    </row>
    <row r="71" spans="1:15" ht="52.8" customHeight="1" x14ac:dyDescent="0.3">
      <c r="A71" s="108">
        <v>952</v>
      </c>
      <c r="B71" s="279"/>
      <c r="C71" s="279"/>
      <c r="D71" s="253" t="s">
        <v>471</v>
      </c>
      <c r="E71" s="373"/>
      <c r="F71" s="547"/>
      <c r="G71" s="256" t="s">
        <v>246</v>
      </c>
      <c r="H71" s="531"/>
      <c r="I71" s="558"/>
      <c r="J71"/>
      <c r="K71" s="106"/>
      <c r="M71" s="106"/>
      <c r="O71" s="106"/>
    </row>
    <row r="72" spans="1:15" ht="15" thickBot="1" x14ac:dyDescent="0.35">
      <c r="A72" s="54"/>
      <c r="B72" s="307"/>
      <c r="C72" s="308"/>
      <c r="D72" s="309" t="s">
        <v>141</v>
      </c>
      <c r="E72" s="300"/>
      <c r="F72" s="310"/>
      <c r="G72" s="311"/>
      <c r="H72" s="312"/>
      <c r="I72" s="40"/>
      <c r="J72"/>
      <c r="K72" s="106"/>
      <c r="M72" s="106"/>
      <c r="O72" s="106"/>
    </row>
    <row r="73" spans="1:15" ht="15" thickBot="1" x14ac:dyDescent="0.35">
      <c r="B73" s="576" t="s">
        <v>171</v>
      </c>
      <c r="C73" s="577"/>
      <c r="D73" s="577"/>
      <c r="E73" s="578"/>
      <c r="F73" s="40"/>
      <c r="G73" s="256"/>
      <c r="H73" s="15"/>
      <c r="I73" s="559"/>
      <c r="J73"/>
    </row>
    <row r="74" spans="1:15" ht="75.75" customHeight="1" x14ac:dyDescent="0.3">
      <c r="B74" s="580" t="s">
        <v>172</v>
      </c>
      <c r="C74" s="580"/>
      <c r="D74" s="580"/>
      <c r="E74" s="580"/>
      <c r="F74" s="40"/>
      <c r="G74" s="256"/>
      <c r="H74" s="15"/>
      <c r="I74" s="559"/>
      <c r="J74"/>
    </row>
    <row r="75" spans="1:15" ht="15" thickBot="1" x14ac:dyDescent="0.35">
      <c r="A75" s="258"/>
      <c r="B75" s="259"/>
      <c r="C75" s="259"/>
      <c r="D75" s="260"/>
      <c r="E75" s="218"/>
      <c r="F75" s="40"/>
      <c r="G75" s="256"/>
      <c r="H75" s="15"/>
      <c r="I75" s="559"/>
      <c r="J75"/>
    </row>
    <row r="76" spans="1:15" ht="15" thickBot="1" x14ac:dyDescent="0.35">
      <c r="B76" s="73" t="s">
        <v>129</v>
      </c>
      <c r="C76" s="74" t="s">
        <v>130</v>
      </c>
      <c r="D76" s="261"/>
      <c r="E76" s="262"/>
      <c r="F76" s="49"/>
      <c r="G76" s="256"/>
      <c r="H76" s="15"/>
      <c r="I76" s="559"/>
      <c r="J76"/>
    </row>
    <row r="77" spans="1:15" ht="44.25" customHeight="1" thickBot="1" x14ac:dyDescent="0.35">
      <c r="B77" s="77" t="s">
        <v>150</v>
      </c>
      <c r="C77" s="76"/>
      <c r="D77" s="75"/>
      <c r="E77" s="220"/>
      <c r="F77" s="263"/>
      <c r="G77" s="256"/>
      <c r="H77" s="15"/>
      <c r="I77" s="559"/>
      <c r="J77"/>
    </row>
    <row r="78" spans="1:15" ht="44.25" customHeight="1" thickBot="1" x14ac:dyDescent="0.35">
      <c r="B78" s="77"/>
      <c r="C78" s="82"/>
      <c r="D78" s="264" t="s">
        <v>163</v>
      </c>
      <c r="E78" s="265"/>
      <c r="F78" s="266"/>
      <c r="G78" s="266"/>
      <c r="H78" s="15"/>
      <c r="I78" s="559"/>
      <c r="J78"/>
    </row>
    <row r="79" spans="1:15" ht="32.4" customHeight="1" thickBot="1" x14ac:dyDescent="0.35">
      <c r="A79" s="152">
        <v>960</v>
      </c>
      <c r="B79" s="570" t="s">
        <v>151</v>
      </c>
      <c r="C79" s="571"/>
      <c r="D79" s="548"/>
      <c r="E79" s="426" t="str">
        <f>IF(ISBLANK($D79),"&lt;&lt;&lt;&lt;&lt;&lt;&lt;&lt;&lt;&lt;&lt;&lt;&lt;&lt;&lt;","")</f>
        <v>&lt;&lt;&lt;&lt;&lt;&lt;&lt;&lt;&lt;&lt;&lt;&lt;&lt;&lt;&lt;</v>
      </c>
      <c r="F79" s="427" t="str">
        <f>IF(ISBLANK($D79),"Required","")</f>
        <v>Required</v>
      </c>
      <c r="G79" s="317"/>
      <c r="H79" s="246"/>
      <c r="I79" s="559"/>
      <c r="J79"/>
    </row>
    <row r="80" spans="1:15" ht="32.4" customHeight="1" thickBot="1" x14ac:dyDescent="0.35">
      <c r="A80" s="152">
        <v>962</v>
      </c>
      <c r="B80" s="568" t="s">
        <v>131</v>
      </c>
      <c r="C80" s="569"/>
      <c r="D80" s="548"/>
      <c r="E80" s="426" t="str">
        <f>IF(ISBLANK($D80),"&lt;&lt;&lt;&lt;&lt;&lt;&lt;&lt;&lt;&lt;&lt;&lt;&lt;&lt;&lt;","")</f>
        <v>&lt;&lt;&lt;&lt;&lt;&lt;&lt;&lt;&lt;&lt;&lt;&lt;&lt;&lt;&lt;</v>
      </c>
      <c r="F80" s="427" t="str">
        <f>IF(ISBLANK($D80),"Required","")</f>
        <v>Required</v>
      </c>
      <c r="H80" s="15"/>
      <c r="I80" s="559"/>
      <c r="J80"/>
    </row>
    <row r="81" spans="1:10" ht="32.4" customHeight="1" thickBot="1" x14ac:dyDescent="0.35">
      <c r="A81" s="152">
        <v>964</v>
      </c>
      <c r="B81" s="568" t="s">
        <v>132</v>
      </c>
      <c r="C81" s="569"/>
      <c r="D81" s="549"/>
      <c r="E81" s="426" t="str">
        <f>IF(ISBLANK($D81),"&lt;&lt;&lt;&lt;&lt;&lt;&lt;&lt;&lt;&lt;&lt;&lt;&lt;&lt;&lt;","")</f>
        <v>&lt;&lt;&lt;&lt;&lt;&lt;&lt;&lt;&lt;&lt;&lt;&lt;&lt;&lt;&lt;</v>
      </c>
      <c r="F81" s="427" t="str">
        <f>IF(ISBLANK($D81),"Required","")</f>
        <v>Required</v>
      </c>
      <c r="H81" s="15"/>
      <c r="I81" s="560"/>
      <c r="J81"/>
    </row>
    <row r="82" spans="1:10" ht="32.4" customHeight="1" thickBot="1" x14ac:dyDescent="0.35">
      <c r="A82" s="425">
        <v>966</v>
      </c>
      <c r="B82" s="564" t="s">
        <v>553</v>
      </c>
      <c r="C82" s="565"/>
      <c r="D82" s="550"/>
      <c r="E82" s="426" t="str">
        <f>IF(ISBLANK($D82),"&lt;&lt;&lt;&lt;&lt;&lt;&lt;&lt;&lt;&lt;&lt;&lt;&lt;&lt;&lt;","")</f>
        <v>&lt;&lt;&lt;&lt;&lt;&lt;&lt;&lt;&lt;&lt;&lt;&lt;&lt;&lt;&lt;</v>
      </c>
      <c r="F82" s="427" t="str">
        <f>IF(ISBLANK($D82),"Required","")</f>
        <v>Required</v>
      </c>
      <c r="G82"/>
      <c r="H82" s="15"/>
      <c r="I82" s="559"/>
      <c r="J82"/>
    </row>
    <row r="83" spans="1:10" ht="32.4" customHeight="1" thickBot="1" x14ac:dyDescent="0.35">
      <c r="A83" s="425"/>
      <c r="B83" s="564" t="s">
        <v>418</v>
      </c>
      <c r="C83" s="565"/>
      <c r="D83" s="548"/>
      <c r="E83" s="428"/>
      <c r="F83" s="427"/>
      <c r="G83"/>
      <c r="H83" s="15"/>
      <c r="I83" s="559"/>
      <c r="J83"/>
    </row>
    <row r="84" spans="1:10" ht="32.4" customHeight="1" thickBot="1" x14ac:dyDescent="0.35">
      <c r="A84" s="152">
        <v>968</v>
      </c>
      <c r="B84" s="566" t="s">
        <v>134</v>
      </c>
      <c r="C84" s="567"/>
      <c r="D84" s="551"/>
      <c r="E84" s="429" t="str">
        <f>IF(ISBLANK($D84),"&lt;&lt;&lt;&lt;&lt;&lt;&lt;&lt;&lt;&lt;&lt;&lt;&lt;&lt;&lt;","")</f>
        <v>&lt;&lt;&lt;&lt;&lt;&lt;&lt;&lt;&lt;&lt;&lt;&lt;&lt;&lt;&lt;</v>
      </c>
      <c r="F84" s="427" t="str">
        <f>IF(ISBLANK($D84),"Required","")</f>
        <v>Required</v>
      </c>
      <c r="H84" s="15"/>
      <c r="I84" s="559"/>
      <c r="J84"/>
    </row>
    <row r="85" spans="1:10" x14ac:dyDescent="0.3">
      <c r="A85" s="54"/>
      <c r="B85" s="313"/>
      <c r="C85" s="313"/>
      <c r="D85" s="318" t="s">
        <v>17</v>
      </c>
      <c r="E85" s="314"/>
      <c r="F85" s="314"/>
      <c r="G85" s="314"/>
      <c r="H85" s="315"/>
      <c r="I85" s="559"/>
      <c r="J85"/>
    </row>
    <row r="86" spans="1:10" x14ac:dyDescent="0.3">
      <c r="A86" s="54"/>
      <c r="B86" s="219"/>
      <c r="C86" s="219"/>
      <c r="D86" s="80"/>
      <c r="E86" s="107"/>
      <c r="F86" s="267"/>
      <c r="G86" s="267"/>
      <c r="H86" s="15"/>
      <c r="I86" s="559"/>
      <c r="J86"/>
    </row>
    <row r="87" spans="1:10" x14ac:dyDescent="0.3">
      <c r="A87" s="54"/>
      <c r="B87" s="219"/>
      <c r="C87" s="219"/>
      <c r="D87" s="17"/>
      <c r="E87" s="218"/>
      <c r="F87" s="267"/>
      <c r="G87" s="267"/>
      <c r="H87" s="15"/>
      <c r="I87" s="559"/>
      <c r="J87"/>
    </row>
    <row r="88" spans="1:10" x14ac:dyDescent="0.3">
      <c r="A88" s="339">
        <f>SUBTOTAL(109,A6:A84)</f>
        <v>30130</v>
      </c>
      <c r="I88" s="40"/>
      <c r="J88"/>
    </row>
    <row r="89" spans="1:10" x14ac:dyDescent="0.3">
      <c r="A89" s="54"/>
      <c r="B89" s="282"/>
      <c r="C89" s="282"/>
      <c r="D89" s="268"/>
      <c r="E89" s="357" t="e">
        <f>SUM(E7:E65)</f>
        <v>#N/A</v>
      </c>
      <c r="F89" s="16"/>
      <c r="G89" s="269"/>
      <c r="H89" s="15"/>
      <c r="I89" s="559"/>
      <c r="J89"/>
    </row>
    <row r="90" spans="1:10" x14ac:dyDescent="0.3">
      <c r="A90" s="152"/>
      <c r="B90" s="152"/>
      <c r="C90" s="152"/>
      <c r="D90" s="268"/>
      <c r="E90" s="147"/>
      <c r="F90" s="106"/>
      <c r="G90" s="269"/>
      <c r="H90" s="15"/>
      <c r="I90" s="559"/>
      <c r="J90"/>
    </row>
    <row r="91" spans="1:10" x14ac:dyDescent="0.3">
      <c r="A91" s="152"/>
      <c r="B91" s="152"/>
      <c r="C91" s="152"/>
      <c r="D91" s="270"/>
      <c r="E91" s="147"/>
      <c r="F91" s="106"/>
      <c r="G91" s="269"/>
      <c r="H91" s="15"/>
      <c r="I91" s="559"/>
      <c r="J91"/>
    </row>
    <row r="92" spans="1:10" x14ac:dyDescent="0.3">
      <c r="A92" s="152"/>
      <c r="B92" s="152"/>
      <c r="C92" s="152"/>
      <c r="D92" s="270"/>
      <c r="E92" s="147"/>
      <c r="F92" s="106"/>
      <c r="G92" s="269"/>
      <c r="H92" s="15"/>
      <c r="I92" s="559"/>
      <c r="J92"/>
    </row>
    <row r="93" spans="1:10" x14ac:dyDescent="0.3">
      <c r="A93" s="152"/>
      <c r="B93" s="152"/>
      <c r="C93" s="152"/>
      <c r="D93" s="270"/>
      <c r="E93" s="147"/>
      <c r="F93" s="106"/>
      <c r="G93" s="269"/>
      <c r="H93" s="15"/>
      <c r="I93" s="559"/>
      <c r="J93"/>
    </row>
    <row r="94" spans="1:10" x14ac:dyDescent="0.3">
      <c r="A94" s="152"/>
      <c r="B94" s="152"/>
      <c r="C94" s="152"/>
      <c r="D94" s="270"/>
      <c r="E94" s="147"/>
      <c r="F94" s="106"/>
      <c r="G94" s="269"/>
      <c r="H94" s="15"/>
      <c r="I94" s="559"/>
      <c r="J94"/>
    </row>
    <row r="95" spans="1:10" x14ac:dyDescent="0.3">
      <c r="A95" s="152"/>
      <c r="D95" s="171"/>
      <c r="E95" s="147"/>
      <c r="F95" s="106"/>
      <c r="H95" s="15"/>
      <c r="I95" s="559"/>
      <c r="J95"/>
    </row>
    <row r="96" spans="1:10" x14ac:dyDescent="0.3">
      <c r="D96" s="171"/>
      <c r="E96" s="148"/>
      <c r="F96" s="106"/>
      <c r="H96" s="15"/>
      <c r="I96" s="559"/>
      <c r="J96"/>
    </row>
    <row r="97" spans="4:11" x14ac:dyDescent="0.3">
      <c r="D97" s="171"/>
      <c r="E97" s="147"/>
      <c r="F97" s="106"/>
      <c r="H97" s="15"/>
      <c r="I97" s="559"/>
      <c r="J97"/>
    </row>
    <row r="98" spans="4:11" x14ac:dyDescent="0.3">
      <c r="D98" s="171"/>
      <c r="E98" s="107"/>
      <c r="F98" s="106"/>
      <c r="I98" s="559"/>
      <c r="J98"/>
    </row>
    <row r="99" spans="4:11" x14ac:dyDescent="0.3">
      <c r="E99" s="146"/>
      <c r="F99" s="106"/>
      <c r="G99" s="272"/>
      <c r="I99" s="559"/>
      <c r="J99"/>
    </row>
    <row r="100" spans="4:11" x14ac:dyDescent="0.3">
      <c r="E100" s="107"/>
      <c r="F100" s="106"/>
      <c r="I100" s="559"/>
      <c r="J100"/>
    </row>
    <row r="101" spans="4:11" x14ac:dyDescent="0.3">
      <c r="E101" s="107"/>
      <c r="F101" s="106"/>
      <c r="I101" s="559"/>
      <c r="J101"/>
    </row>
    <row r="102" spans="4:11" x14ac:dyDescent="0.3">
      <c r="E102" s="107"/>
      <c r="F102" s="106"/>
      <c r="I102" s="559"/>
      <c r="J102"/>
    </row>
    <row r="103" spans="4:11" x14ac:dyDescent="0.3">
      <c r="I103" s="559"/>
      <c r="J103"/>
    </row>
    <row r="104" spans="4:11" x14ac:dyDescent="0.3">
      <c r="I104" s="559"/>
      <c r="J104"/>
    </row>
    <row r="105" spans="4:11" x14ac:dyDescent="0.3">
      <c r="I105" s="559"/>
      <c r="J105"/>
    </row>
    <row r="106" spans="4:11" x14ac:dyDescent="0.3">
      <c r="I106" s="559"/>
      <c r="J106"/>
    </row>
    <row r="107" spans="4:11" x14ac:dyDescent="0.3">
      <c r="I107" s="559"/>
      <c r="J107"/>
    </row>
    <row r="108" spans="4:11" x14ac:dyDescent="0.3">
      <c r="I108" s="559"/>
      <c r="J108"/>
    </row>
    <row r="109" spans="4:11" x14ac:dyDescent="0.3">
      <c r="I109" s="559"/>
      <c r="J109"/>
    </row>
    <row r="110" spans="4:11" x14ac:dyDescent="0.3">
      <c r="I110" s="40"/>
      <c r="J110"/>
    </row>
    <row r="111" spans="4:11" x14ac:dyDescent="0.3">
      <c r="I111" s="40"/>
      <c r="J111"/>
      <c r="K111" s="107"/>
    </row>
    <row r="112" spans="4:11" x14ac:dyDescent="0.3">
      <c r="I112" s="40"/>
      <c r="J112"/>
      <c r="K112" s="107"/>
    </row>
    <row r="113" spans="9:11" x14ac:dyDescent="0.3">
      <c r="I113" s="40"/>
      <c r="J113"/>
      <c r="K113" s="107"/>
    </row>
    <row r="114" spans="9:11" x14ac:dyDescent="0.3">
      <c r="I114" s="40"/>
      <c r="J114"/>
      <c r="K114" s="107"/>
    </row>
    <row r="115" spans="9:11" x14ac:dyDescent="0.3">
      <c r="I115" s="40"/>
      <c r="J115"/>
      <c r="K115" s="107"/>
    </row>
    <row r="116" spans="9:11" x14ac:dyDescent="0.3">
      <c r="I116" s="40"/>
      <c r="J116"/>
      <c r="K116" s="107"/>
    </row>
    <row r="117" spans="9:11" x14ac:dyDescent="0.3">
      <c r="I117" s="559"/>
      <c r="J117"/>
      <c r="K117" s="107"/>
    </row>
    <row r="118" spans="9:11" x14ac:dyDescent="0.3">
      <c r="I118" s="559"/>
      <c r="J118"/>
      <c r="K118" s="107"/>
    </row>
    <row r="119" spans="9:11" x14ac:dyDescent="0.3">
      <c r="I119" s="559"/>
      <c r="J119"/>
      <c r="K119" s="107"/>
    </row>
    <row r="120" spans="9:11" x14ac:dyDescent="0.3">
      <c r="I120" s="559"/>
      <c r="J120"/>
      <c r="K120" s="107"/>
    </row>
    <row r="121" spans="9:11" x14ac:dyDescent="0.3">
      <c r="I121" s="559"/>
      <c r="J121"/>
      <c r="K121" s="107"/>
    </row>
    <row r="122" spans="9:11" x14ac:dyDescent="0.3">
      <c r="I122" s="559"/>
      <c r="J122"/>
      <c r="K122" s="107"/>
    </row>
    <row r="123" spans="9:11" x14ac:dyDescent="0.3">
      <c r="I123" s="559"/>
      <c r="J123" s="100"/>
      <c r="K123" s="107"/>
    </row>
    <row r="124" spans="9:11" x14ac:dyDescent="0.3">
      <c r="I124" s="559"/>
      <c r="J124"/>
      <c r="K124" s="107"/>
    </row>
    <row r="125" spans="9:11" x14ac:dyDescent="0.3">
      <c r="I125" s="559"/>
      <c r="J125"/>
      <c r="K125" s="107"/>
    </row>
    <row r="126" spans="9:11" x14ac:dyDescent="0.3">
      <c r="I126" s="40"/>
      <c r="J126"/>
      <c r="K126" s="107"/>
    </row>
    <row r="127" spans="9:11" x14ac:dyDescent="0.3">
      <c r="I127" s="40"/>
      <c r="J127"/>
      <c r="K127" s="107"/>
    </row>
    <row r="128" spans="9:11" x14ac:dyDescent="0.3">
      <c r="I128" s="40"/>
      <c r="J128"/>
      <c r="K128" s="107"/>
    </row>
    <row r="129" spans="9:11" x14ac:dyDescent="0.3">
      <c r="I129" s="40"/>
      <c r="J129"/>
      <c r="K129" s="107"/>
    </row>
    <row r="130" spans="9:11" x14ac:dyDescent="0.3">
      <c r="I130" s="40"/>
      <c r="J130"/>
      <c r="K130" s="107"/>
    </row>
    <row r="131" spans="9:11" x14ac:dyDescent="0.3">
      <c r="I131" s="40"/>
      <c r="J131"/>
      <c r="K131" s="107"/>
    </row>
    <row r="132" spans="9:11" x14ac:dyDescent="0.3">
      <c r="I132" s="40"/>
      <c r="J132"/>
      <c r="K132" s="107"/>
    </row>
    <row r="133" spans="9:11" x14ac:dyDescent="0.3">
      <c r="I133" s="40"/>
      <c r="J133"/>
      <c r="K133" s="107"/>
    </row>
    <row r="134" spans="9:11" x14ac:dyDescent="0.3">
      <c r="I134" s="40"/>
      <c r="J134"/>
      <c r="K134" s="107"/>
    </row>
    <row r="135" spans="9:11" x14ac:dyDescent="0.3">
      <c r="I135" s="40"/>
      <c r="J135"/>
      <c r="K135" s="107"/>
    </row>
    <row r="136" spans="9:11" x14ac:dyDescent="0.3">
      <c r="I136" s="40"/>
      <c r="J136"/>
      <c r="K136" s="107"/>
    </row>
    <row r="137" spans="9:11" x14ac:dyDescent="0.3">
      <c r="I137" s="40"/>
      <c r="J137"/>
      <c r="K137" s="107"/>
    </row>
    <row r="138" spans="9:11" x14ac:dyDescent="0.3">
      <c r="I138" s="40"/>
      <c r="J138"/>
      <c r="K138" s="107"/>
    </row>
    <row r="139" spans="9:11" x14ac:dyDescent="0.3">
      <c r="I139" s="40"/>
      <c r="J139"/>
      <c r="K139" s="107"/>
    </row>
    <row r="140" spans="9:11" x14ac:dyDescent="0.3">
      <c r="I140" s="40"/>
      <c r="J140"/>
      <c r="K140" s="107"/>
    </row>
    <row r="141" spans="9:11" x14ac:dyDescent="0.3">
      <c r="I141" s="40"/>
      <c r="J141" s="100"/>
      <c r="K141" s="107"/>
    </row>
    <row r="142" spans="9:11" x14ac:dyDescent="0.3">
      <c r="I142" s="40"/>
      <c r="J142"/>
      <c r="K142" s="107"/>
    </row>
    <row r="143" spans="9:11" x14ac:dyDescent="0.3">
      <c r="I143" s="40"/>
      <c r="J143"/>
      <c r="K143" s="107"/>
    </row>
    <row r="144" spans="9:11" x14ac:dyDescent="0.3">
      <c r="I144" s="40"/>
      <c r="J144"/>
      <c r="K144" s="107"/>
    </row>
    <row r="145" spans="9:11" x14ac:dyDescent="0.3">
      <c r="I145" s="40"/>
      <c r="J145"/>
      <c r="K145" s="107"/>
    </row>
    <row r="146" spans="9:11" x14ac:dyDescent="0.3">
      <c r="I146" s="40"/>
      <c r="J146"/>
      <c r="K146" s="107"/>
    </row>
    <row r="147" spans="9:11" x14ac:dyDescent="0.3">
      <c r="I147" s="40"/>
      <c r="J147"/>
      <c r="K147" s="107"/>
    </row>
    <row r="148" spans="9:11" x14ac:dyDescent="0.3">
      <c r="I148" s="40"/>
      <c r="J148"/>
      <c r="K148" s="107"/>
    </row>
    <row r="149" spans="9:11" x14ac:dyDescent="0.3">
      <c r="I149" s="40"/>
      <c r="J149"/>
      <c r="K149" s="107"/>
    </row>
    <row r="150" spans="9:11" x14ac:dyDescent="0.3">
      <c r="I150" s="40"/>
      <c r="J150"/>
      <c r="K150" s="107"/>
    </row>
    <row r="151" spans="9:11" x14ac:dyDescent="0.3">
      <c r="I151" s="40"/>
      <c r="J151"/>
      <c r="K151" s="107"/>
    </row>
    <row r="152" spans="9:11" x14ac:dyDescent="0.3">
      <c r="I152" s="40"/>
      <c r="J152"/>
      <c r="K152" s="107"/>
    </row>
    <row r="153" spans="9:11" x14ac:dyDescent="0.3">
      <c r="I153" s="40"/>
      <c r="J153"/>
      <c r="K153" s="107"/>
    </row>
    <row r="154" spans="9:11" x14ac:dyDescent="0.3">
      <c r="I154" s="40"/>
      <c r="J154"/>
      <c r="K154" s="107"/>
    </row>
    <row r="155" spans="9:11" x14ac:dyDescent="0.3">
      <c r="I155" s="40"/>
      <c r="J155"/>
      <c r="K155" s="107"/>
    </row>
    <row r="156" spans="9:11" x14ac:dyDescent="0.3">
      <c r="I156" s="40"/>
      <c r="J156"/>
      <c r="K156" s="107"/>
    </row>
    <row r="157" spans="9:11" x14ac:dyDescent="0.3">
      <c r="I157" s="40"/>
      <c r="J157"/>
      <c r="K157" s="107"/>
    </row>
    <row r="158" spans="9:11" x14ac:dyDescent="0.3">
      <c r="I158" s="40"/>
      <c r="J158"/>
      <c r="K158" s="107"/>
    </row>
    <row r="159" spans="9:11" x14ac:dyDescent="0.3">
      <c r="I159" s="40"/>
      <c r="J159"/>
      <c r="K159" s="107"/>
    </row>
    <row r="160" spans="9:11" x14ac:dyDescent="0.3">
      <c r="I160" s="40"/>
      <c r="J160"/>
      <c r="K160" s="107"/>
    </row>
    <row r="161" spans="9:11" x14ac:dyDescent="0.3">
      <c r="I161" s="40"/>
      <c r="J161"/>
      <c r="K161" s="107"/>
    </row>
    <row r="162" spans="9:11" x14ac:dyDescent="0.3">
      <c r="I162" s="40"/>
      <c r="J162"/>
      <c r="K162" s="107"/>
    </row>
    <row r="163" spans="9:11" x14ac:dyDescent="0.3">
      <c r="I163" s="40"/>
      <c r="J163"/>
      <c r="K163" s="107"/>
    </row>
    <row r="164" spans="9:11" x14ac:dyDescent="0.3">
      <c r="I164" s="40"/>
      <c r="J164"/>
      <c r="K164" s="107"/>
    </row>
    <row r="165" spans="9:11" x14ac:dyDescent="0.3">
      <c r="I165" s="40"/>
      <c r="J165"/>
      <c r="K165" s="107"/>
    </row>
    <row r="166" spans="9:11" x14ac:dyDescent="0.3">
      <c r="I166" s="40"/>
      <c r="J166"/>
      <c r="K166" s="107"/>
    </row>
    <row r="167" spans="9:11" x14ac:dyDescent="0.3">
      <c r="I167" s="40"/>
      <c r="J167"/>
      <c r="K167" s="107"/>
    </row>
    <row r="168" spans="9:11" x14ac:dyDescent="0.3">
      <c r="I168" s="40"/>
      <c r="J168"/>
      <c r="K168" s="107"/>
    </row>
    <row r="169" spans="9:11" x14ac:dyDescent="0.3">
      <c r="I169" s="40"/>
      <c r="J169"/>
      <c r="K169" s="107"/>
    </row>
    <row r="170" spans="9:11" x14ac:dyDescent="0.3">
      <c r="I170" s="40"/>
      <c r="J170"/>
      <c r="K170" s="107"/>
    </row>
    <row r="171" spans="9:11" x14ac:dyDescent="0.3">
      <c r="I171" s="40"/>
      <c r="J171"/>
      <c r="K171" s="107"/>
    </row>
    <row r="172" spans="9:11" x14ac:dyDescent="0.3">
      <c r="I172" s="40"/>
      <c r="J172"/>
      <c r="K172" s="107"/>
    </row>
    <row r="173" spans="9:11" x14ac:dyDescent="0.3">
      <c r="I173" s="40"/>
      <c r="J173"/>
      <c r="K173" s="107"/>
    </row>
    <row r="174" spans="9:11" x14ac:dyDescent="0.3">
      <c r="I174" s="40"/>
      <c r="J174"/>
      <c r="K174" s="107"/>
    </row>
    <row r="175" spans="9:11" x14ac:dyDescent="0.3">
      <c r="I175" s="40"/>
      <c r="J175"/>
      <c r="K175" s="107"/>
    </row>
    <row r="176" spans="9:11" x14ac:dyDescent="0.3">
      <c r="I176" s="40"/>
      <c r="J176"/>
      <c r="K176" s="107"/>
    </row>
    <row r="177" spans="9:11" x14ac:dyDescent="0.3">
      <c r="I177" s="40"/>
      <c r="J177"/>
      <c r="K177" s="107"/>
    </row>
    <row r="178" spans="9:11" x14ac:dyDescent="0.3">
      <c r="I178" s="40"/>
      <c r="J178"/>
      <c r="K178" s="107"/>
    </row>
    <row r="179" spans="9:11" x14ac:dyDescent="0.3">
      <c r="I179" s="40"/>
      <c r="J179"/>
      <c r="K179" s="107"/>
    </row>
    <row r="180" spans="9:11" x14ac:dyDescent="0.3">
      <c r="I180" s="40"/>
      <c r="J180"/>
    </row>
    <row r="181" spans="9:11" x14ac:dyDescent="0.3">
      <c r="I181" s="40"/>
      <c r="J181"/>
    </row>
    <row r="182" spans="9:11" x14ac:dyDescent="0.3">
      <c r="I182" s="40"/>
      <c r="J182"/>
    </row>
    <row r="183" spans="9:11" x14ac:dyDescent="0.3">
      <c r="I183" s="40"/>
      <c r="J183"/>
    </row>
    <row r="184" spans="9:11" x14ac:dyDescent="0.3">
      <c r="I184" s="40"/>
      <c r="J184"/>
    </row>
    <row r="185" spans="9:11" x14ac:dyDescent="0.3">
      <c r="I185" s="40"/>
      <c r="J185"/>
    </row>
    <row r="186" spans="9:11" x14ac:dyDescent="0.3">
      <c r="I186" s="40"/>
      <c r="J186"/>
    </row>
    <row r="187" spans="9:11" x14ac:dyDescent="0.3">
      <c r="I187" s="40"/>
      <c r="J187"/>
    </row>
    <row r="188" spans="9:11" x14ac:dyDescent="0.3">
      <c r="I188" s="40"/>
      <c r="J188"/>
    </row>
    <row r="189" spans="9:11" x14ac:dyDescent="0.3">
      <c r="I189" s="40"/>
      <c r="J189"/>
    </row>
    <row r="190" spans="9:11" x14ac:dyDescent="0.3">
      <c r="I190" s="40"/>
      <c r="J190"/>
    </row>
    <row r="191" spans="9:11" x14ac:dyDescent="0.3">
      <c r="I191" s="40"/>
      <c r="J191"/>
    </row>
    <row r="192" spans="9:11" x14ac:dyDescent="0.3">
      <c r="I192" s="40"/>
      <c r="J192"/>
    </row>
    <row r="193" spans="9:10" x14ac:dyDescent="0.3">
      <c r="I193" s="40"/>
      <c r="J193"/>
    </row>
    <row r="194" spans="9:10" x14ac:dyDescent="0.3">
      <c r="I194" s="40"/>
      <c r="J194"/>
    </row>
    <row r="195" spans="9:10" x14ac:dyDescent="0.3">
      <c r="I195" s="559"/>
      <c r="J195"/>
    </row>
    <row r="196" spans="9:10" x14ac:dyDescent="0.3">
      <c r="I196" s="559"/>
      <c r="J196"/>
    </row>
    <row r="197" spans="9:10" x14ac:dyDescent="0.3">
      <c r="I197" s="559"/>
      <c r="J197"/>
    </row>
    <row r="198" spans="9:10" x14ac:dyDescent="0.3">
      <c r="I198" s="54"/>
      <c r="J198"/>
    </row>
    <row r="199" spans="9:10" x14ac:dyDescent="0.3">
      <c r="I199" s="54"/>
      <c r="J199"/>
    </row>
    <row r="200" spans="9:10" x14ac:dyDescent="0.3">
      <c r="I200" s="54"/>
      <c r="J200"/>
    </row>
    <row r="201" spans="9:10" x14ac:dyDescent="0.3">
      <c r="I201" s="54"/>
      <c r="J201"/>
    </row>
    <row r="202" spans="9:10" x14ac:dyDescent="0.3">
      <c r="I202" s="54"/>
      <c r="J202"/>
    </row>
    <row r="203" spans="9:10" x14ac:dyDescent="0.3">
      <c r="I203" s="54"/>
      <c r="J203"/>
    </row>
    <row r="204" spans="9:10" x14ac:dyDescent="0.3">
      <c r="I204" s="54"/>
      <c r="J204"/>
    </row>
    <row r="205" spans="9:10" x14ac:dyDescent="0.3">
      <c r="J205"/>
    </row>
    <row r="206" spans="9:10" x14ac:dyDescent="0.3">
      <c r="J206"/>
    </row>
    <row r="207" spans="9:10" x14ac:dyDescent="0.3">
      <c r="J207"/>
    </row>
    <row r="208" spans="9:10" x14ac:dyDescent="0.3">
      <c r="J208"/>
    </row>
    <row r="209" spans="10:10" x14ac:dyDescent="0.3">
      <c r="J209"/>
    </row>
    <row r="210" spans="10:10" x14ac:dyDescent="0.3">
      <c r="J210"/>
    </row>
    <row r="211" spans="10:10" x14ac:dyDescent="0.3">
      <c r="J211"/>
    </row>
    <row r="212" spans="10:10" x14ac:dyDescent="0.3">
      <c r="J212"/>
    </row>
    <row r="213" spans="10:10" x14ac:dyDescent="0.3">
      <c r="J213"/>
    </row>
    <row r="214" spans="10:10" x14ac:dyDescent="0.3">
      <c r="J214"/>
    </row>
    <row r="215" spans="10:10" x14ac:dyDescent="0.3">
      <c r="J215"/>
    </row>
    <row r="216" spans="10:10" x14ac:dyDescent="0.3">
      <c r="J216"/>
    </row>
    <row r="217" spans="10:10" x14ac:dyDescent="0.3">
      <c r="J217"/>
    </row>
    <row r="218" spans="10:10" x14ac:dyDescent="0.3">
      <c r="J218"/>
    </row>
    <row r="219" spans="10:10" x14ac:dyDescent="0.3">
      <c r="J219"/>
    </row>
    <row r="220" spans="10:10" x14ac:dyDescent="0.3">
      <c r="J220"/>
    </row>
    <row r="221" spans="10:10" x14ac:dyDescent="0.3">
      <c r="J221"/>
    </row>
    <row r="222" spans="10:10" x14ac:dyDescent="0.3">
      <c r="J222"/>
    </row>
    <row r="223" spans="10:10" x14ac:dyDescent="0.3">
      <c r="J223" s="100"/>
    </row>
    <row r="224" spans="10:10" x14ac:dyDescent="0.3">
      <c r="J224"/>
    </row>
    <row r="225" spans="10:10" x14ac:dyDescent="0.3">
      <c r="J225"/>
    </row>
    <row r="226" spans="10:10" x14ac:dyDescent="0.3">
      <c r="J226"/>
    </row>
    <row r="227" spans="10:10" x14ac:dyDescent="0.3">
      <c r="J227"/>
    </row>
    <row r="228" spans="10:10" x14ac:dyDescent="0.3">
      <c r="J228"/>
    </row>
    <row r="229" spans="10:10" x14ac:dyDescent="0.3">
      <c r="J229"/>
    </row>
    <row r="230" spans="10:10" x14ac:dyDescent="0.3">
      <c r="J230"/>
    </row>
    <row r="231" spans="10:10" x14ac:dyDescent="0.3">
      <c r="J231"/>
    </row>
    <row r="232" spans="10:10" x14ac:dyDescent="0.3">
      <c r="J232"/>
    </row>
    <row r="233" spans="10:10" x14ac:dyDescent="0.3">
      <c r="J233"/>
    </row>
    <row r="234" spans="10:10" x14ac:dyDescent="0.3">
      <c r="J234"/>
    </row>
    <row r="235" spans="10:10" x14ac:dyDescent="0.3">
      <c r="J235"/>
    </row>
    <row r="236" spans="10:10" x14ac:dyDescent="0.3">
      <c r="J236"/>
    </row>
    <row r="237" spans="10:10" x14ac:dyDescent="0.3">
      <c r="J237"/>
    </row>
    <row r="238" spans="10:10" x14ac:dyDescent="0.3">
      <c r="J238"/>
    </row>
    <row r="239" spans="10:10" x14ac:dyDescent="0.3">
      <c r="J239"/>
    </row>
    <row r="240" spans="10:10" x14ac:dyDescent="0.3">
      <c r="J240"/>
    </row>
    <row r="241" spans="10:10" x14ac:dyDescent="0.3">
      <c r="J241"/>
    </row>
    <row r="242" spans="10:10" x14ac:dyDescent="0.3">
      <c r="J242"/>
    </row>
    <row r="243" spans="10:10" x14ac:dyDescent="0.3">
      <c r="J243"/>
    </row>
    <row r="244" spans="10:10" x14ac:dyDescent="0.3">
      <c r="J244"/>
    </row>
    <row r="245" spans="10:10" x14ac:dyDescent="0.3">
      <c r="J245"/>
    </row>
    <row r="246" spans="10:10" x14ac:dyDescent="0.3">
      <c r="J246"/>
    </row>
    <row r="247" spans="10:10" x14ac:dyDescent="0.3">
      <c r="J247"/>
    </row>
    <row r="248" spans="10:10" x14ac:dyDescent="0.3">
      <c r="J248"/>
    </row>
    <row r="249" spans="10:10" x14ac:dyDescent="0.3">
      <c r="J249"/>
    </row>
    <row r="250" spans="10:10" x14ac:dyDescent="0.3">
      <c r="J250"/>
    </row>
    <row r="251" spans="10:10" x14ac:dyDescent="0.3">
      <c r="J251"/>
    </row>
    <row r="252" spans="10:10" x14ac:dyDescent="0.3">
      <c r="J252"/>
    </row>
    <row r="253" spans="10:10" x14ac:dyDescent="0.3">
      <c r="J253"/>
    </row>
    <row r="254" spans="10:10" x14ac:dyDescent="0.3">
      <c r="J254"/>
    </row>
    <row r="255" spans="10:10" x14ac:dyDescent="0.3">
      <c r="J255"/>
    </row>
    <row r="256" spans="10:10" x14ac:dyDescent="0.3">
      <c r="J256"/>
    </row>
    <row r="257" spans="10:10" x14ac:dyDescent="0.3">
      <c r="J257"/>
    </row>
    <row r="298" spans="10:10" x14ac:dyDescent="0.3">
      <c r="J298" s="107"/>
    </row>
    <row r="299" spans="10:10" x14ac:dyDescent="0.3">
      <c r="J299" s="107"/>
    </row>
    <row r="300" spans="10:10" x14ac:dyDescent="0.3">
      <c r="J300" s="107"/>
    </row>
    <row r="301" spans="10:10" x14ac:dyDescent="0.3">
      <c r="J301" s="107"/>
    </row>
    <row r="302" spans="10:10" x14ac:dyDescent="0.3">
      <c r="J302" s="107"/>
    </row>
    <row r="303" spans="10:10" x14ac:dyDescent="0.3">
      <c r="J303" s="107"/>
    </row>
    <row r="304" spans="10:10" x14ac:dyDescent="0.3">
      <c r="J304" s="107"/>
    </row>
    <row r="305" spans="10:10" x14ac:dyDescent="0.3">
      <c r="J305" s="107"/>
    </row>
    <row r="306" spans="10:10" x14ac:dyDescent="0.3">
      <c r="J306" s="107"/>
    </row>
    <row r="307" spans="10:10" x14ac:dyDescent="0.3">
      <c r="J307" s="107"/>
    </row>
    <row r="308" spans="10:10" x14ac:dyDescent="0.3">
      <c r="J308" s="107"/>
    </row>
    <row r="309" spans="10:10" x14ac:dyDescent="0.3">
      <c r="J309" s="107"/>
    </row>
    <row r="310" spans="10:10" x14ac:dyDescent="0.3">
      <c r="J310" s="107"/>
    </row>
    <row r="311" spans="10:10" x14ac:dyDescent="0.3">
      <c r="J311" s="107"/>
    </row>
    <row r="312" spans="10:10" x14ac:dyDescent="0.3">
      <c r="J312" s="107"/>
    </row>
    <row r="313" spans="10:10" x14ac:dyDescent="0.3">
      <c r="J313" s="107"/>
    </row>
    <row r="314" spans="10:10" x14ac:dyDescent="0.3">
      <c r="J314" s="107"/>
    </row>
    <row r="315" spans="10:10" x14ac:dyDescent="0.3">
      <c r="J315" s="107"/>
    </row>
    <row r="316" spans="10:10" x14ac:dyDescent="0.3">
      <c r="J316" s="107"/>
    </row>
    <row r="317" spans="10:10" x14ac:dyDescent="0.3">
      <c r="J317" s="107"/>
    </row>
    <row r="318" spans="10:10" x14ac:dyDescent="0.3">
      <c r="J318" s="107"/>
    </row>
    <row r="319" spans="10:10" x14ac:dyDescent="0.3">
      <c r="J319" s="107"/>
    </row>
    <row r="320" spans="10:10" x14ac:dyDescent="0.3">
      <c r="J320" s="107"/>
    </row>
    <row r="321" spans="10:10" x14ac:dyDescent="0.3">
      <c r="J321" s="107"/>
    </row>
    <row r="322" spans="10:10" x14ac:dyDescent="0.3">
      <c r="J322" s="107"/>
    </row>
    <row r="323" spans="10:10" x14ac:dyDescent="0.3">
      <c r="J323" s="107"/>
    </row>
    <row r="324" spans="10:10" x14ac:dyDescent="0.3">
      <c r="J324" s="107"/>
    </row>
    <row r="325" spans="10:10" x14ac:dyDescent="0.3">
      <c r="J325" s="107"/>
    </row>
    <row r="326" spans="10:10" x14ac:dyDescent="0.3">
      <c r="J326" s="107"/>
    </row>
    <row r="327" spans="10:10" x14ac:dyDescent="0.3">
      <c r="J327" s="107"/>
    </row>
    <row r="328" spans="10:10" x14ac:dyDescent="0.3">
      <c r="J328" s="107"/>
    </row>
    <row r="329" spans="10:10" x14ac:dyDescent="0.3">
      <c r="J329" s="107"/>
    </row>
    <row r="330" spans="10:10" x14ac:dyDescent="0.3">
      <c r="J330" s="107"/>
    </row>
    <row r="331" spans="10:10" x14ac:dyDescent="0.3">
      <c r="J331" s="107"/>
    </row>
    <row r="332" spans="10:10" x14ac:dyDescent="0.3">
      <c r="J332" s="107"/>
    </row>
    <row r="333" spans="10:10" x14ac:dyDescent="0.3">
      <c r="J333" s="107"/>
    </row>
    <row r="334" spans="10:10" x14ac:dyDescent="0.3">
      <c r="J334" s="107"/>
    </row>
    <row r="335" spans="10:10" x14ac:dyDescent="0.3">
      <c r="J335" s="107"/>
    </row>
    <row r="336" spans="10:10" x14ac:dyDescent="0.3">
      <c r="J336" s="107"/>
    </row>
    <row r="337" spans="10:10" x14ac:dyDescent="0.3">
      <c r="J337" s="107"/>
    </row>
    <row r="338" spans="10:10" x14ac:dyDescent="0.3">
      <c r="J338" s="107"/>
    </row>
    <row r="339" spans="10:10" x14ac:dyDescent="0.3">
      <c r="J339" s="107"/>
    </row>
    <row r="340" spans="10:10" x14ac:dyDescent="0.3">
      <c r="J340" s="107"/>
    </row>
    <row r="341" spans="10:10" x14ac:dyDescent="0.3">
      <c r="J341" s="107"/>
    </row>
    <row r="342" spans="10:10" x14ac:dyDescent="0.3">
      <c r="J342" s="107"/>
    </row>
    <row r="343" spans="10:10" x14ac:dyDescent="0.3">
      <c r="J343" s="107"/>
    </row>
    <row r="344" spans="10:10" x14ac:dyDescent="0.3">
      <c r="J344" s="107"/>
    </row>
    <row r="345" spans="10:10" x14ac:dyDescent="0.3">
      <c r="J345" s="107"/>
    </row>
    <row r="346" spans="10:10" x14ac:dyDescent="0.3">
      <c r="J346" s="107"/>
    </row>
    <row r="347" spans="10:10" x14ac:dyDescent="0.3">
      <c r="J347" s="107"/>
    </row>
    <row r="348" spans="10:10" x14ac:dyDescent="0.3">
      <c r="J348" s="107"/>
    </row>
    <row r="349" spans="10:10" x14ac:dyDescent="0.3">
      <c r="J349" s="107"/>
    </row>
    <row r="350" spans="10:10" x14ac:dyDescent="0.3">
      <c r="J350" s="107"/>
    </row>
    <row r="351" spans="10:10" x14ac:dyDescent="0.3">
      <c r="J351" s="107"/>
    </row>
    <row r="352" spans="10:10" x14ac:dyDescent="0.3">
      <c r="J352" s="107"/>
    </row>
    <row r="353" spans="10:10" x14ac:dyDescent="0.3">
      <c r="J353" s="107"/>
    </row>
    <row r="354" spans="10:10" x14ac:dyDescent="0.3">
      <c r="J354" s="107"/>
    </row>
    <row r="355" spans="10:10" x14ac:dyDescent="0.3">
      <c r="J355" s="107"/>
    </row>
    <row r="356" spans="10:10" x14ac:dyDescent="0.3">
      <c r="J356" s="107"/>
    </row>
    <row r="357" spans="10:10" x14ac:dyDescent="0.3">
      <c r="J357" s="107"/>
    </row>
    <row r="358" spans="10:10" x14ac:dyDescent="0.3">
      <c r="J358" s="107"/>
    </row>
    <row r="359" spans="10:10" x14ac:dyDescent="0.3">
      <c r="J359" s="107"/>
    </row>
    <row r="360" spans="10:10" x14ac:dyDescent="0.3">
      <c r="J360" s="107"/>
    </row>
    <row r="361" spans="10:10" x14ac:dyDescent="0.3">
      <c r="J361" s="107"/>
    </row>
    <row r="362" spans="10:10" x14ac:dyDescent="0.3">
      <c r="J362" s="107"/>
    </row>
    <row r="363" spans="10:10" x14ac:dyDescent="0.3">
      <c r="J363" s="107"/>
    </row>
    <row r="364" spans="10:10" x14ac:dyDescent="0.3">
      <c r="J364" s="107"/>
    </row>
    <row r="365" spans="10:10" x14ac:dyDescent="0.3">
      <c r="J365" s="107"/>
    </row>
    <row r="366" spans="10:10" x14ac:dyDescent="0.3">
      <c r="J366" s="107"/>
    </row>
  </sheetData>
  <sheetProtection formatCells="0"/>
  <dataConsolidate link="1"/>
  <mergeCells count="11">
    <mergeCell ref="E2:G2"/>
    <mergeCell ref="B2:C2"/>
    <mergeCell ref="B73:E73"/>
    <mergeCell ref="B66:D66"/>
    <mergeCell ref="B74:E74"/>
    <mergeCell ref="B82:C82"/>
    <mergeCell ref="B84:C84"/>
    <mergeCell ref="B81:C81"/>
    <mergeCell ref="B79:C79"/>
    <mergeCell ref="B80:C80"/>
    <mergeCell ref="B83:C83"/>
  </mergeCells>
  <phoneticPr fontId="54" type="noConversion"/>
  <conditionalFormatting sqref="H44">
    <cfRule type="cellIs" dxfId="25" priority="107" stopIfTrue="1" operator="notEqual">
      <formula>0</formula>
    </cfRule>
  </conditionalFormatting>
  <conditionalFormatting sqref="H45:H46">
    <cfRule type="cellIs" dxfId="24" priority="105" stopIfTrue="1" operator="notEqual">
      <formula>0</formula>
    </cfRule>
  </conditionalFormatting>
  <conditionalFormatting sqref="H30">
    <cfRule type="cellIs" dxfId="23" priority="98" stopIfTrue="1" operator="notEqual">
      <formula>0</formula>
    </cfRule>
  </conditionalFormatting>
  <conditionalFormatting sqref="G63">
    <cfRule type="cellIs" priority="68" stopIfTrue="1" operator="equal">
      <formula>";;;"</formula>
    </cfRule>
  </conditionalFormatting>
  <conditionalFormatting sqref="G63">
    <cfRule type="cellIs" dxfId="22" priority="67" stopIfTrue="1" operator="equal">
      <formula>0</formula>
    </cfRule>
  </conditionalFormatting>
  <conditionalFormatting sqref="G62">
    <cfRule type="cellIs" priority="65" stopIfTrue="1" operator="equal">
      <formula>";;;"</formula>
    </cfRule>
  </conditionalFormatting>
  <conditionalFormatting sqref="G62">
    <cfRule type="cellIs" dxfId="21" priority="64" stopIfTrue="1" operator="equal">
      <formula>0</formula>
    </cfRule>
  </conditionalFormatting>
  <conditionalFormatting sqref="G62">
    <cfRule type="cellIs" dxfId="20" priority="63" stopIfTrue="1" operator="equal">
      <formula>0</formula>
    </cfRule>
  </conditionalFormatting>
  <conditionalFormatting sqref="G61">
    <cfRule type="cellIs" priority="53" stopIfTrue="1" operator="equal">
      <formula>";;;"</formula>
    </cfRule>
  </conditionalFormatting>
  <conditionalFormatting sqref="G61">
    <cfRule type="cellIs" dxfId="19" priority="52" stopIfTrue="1" operator="equal">
      <formula>0</formula>
    </cfRule>
  </conditionalFormatting>
  <conditionalFormatting sqref="G61">
    <cfRule type="cellIs" dxfId="18" priority="51" stopIfTrue="1" operator="equal">
      <formula>0</formula>
    </cfRule>
  </conditionalFormatting>
  <conditionalFormatting sqref="G60">
    <cfRule type="cellIs" priority="3" stopIfTrue="1" operator="equal">
      <formula>";;;"</formula>
    </cfRule>
  </conditionalFormatting>
  <conditionalFormatting sqref="G60">
    <cfRule type="cellIs" dxfId="17" priority="2" stopIfTrue="1" operator="equal">
      <formula>0</formula>
    </cfRule>
  </conditionalFormatting>
  <conditionalFormatting sqref="G60">
    <cfRule type="cellIs" dxfId="16" priority="1" stopIfTrue="1" operator="equal">
      <formula>0</formula>
    </cfRule>
  </conditionalFormatting>
  <dataValidations xWindow="829" yWindow="690" count="10">
    <dataValidation type="list" allowBlank="1" showInputMessage="1" showErrorMessage="1" sqref="F70" xr:uid="{9CC5535C-800A-4D03-A86E-273A5BC3EBB6}">
      <formula1>$M$1:$M$2</formula1>
    </dataValidation>
    <dataValidation type="list" allowBlank="1" showErrorMessage="1" prompt="Please select from the drop down list." sqref="F57" xr:uid="{FCE57F22-20D9-4CFA-AFE5-1751E216D3C1}">
      <formula1>$O$1:$O$2</formula1>
    </dataValidation>
    <dataValidation type="list" allowBlank="1" showErrorMessage="1" prompt="Please select from the drop down list." sqref="F59" xr:uid="{2CD3BDAD-30EF-425F-BB01-D3FF43CDAA81}">
      <formula1>$O$1:$O$4</formula1>
    </dataValidation>
    <dataValidation type="list" allowBlank="1" showErrorMessage="1" prompt="Please select from the drop down box the most appropriate answer" sqref="F65" xr:uid="{7584867B-76E5-42C2-B404-3B1B6C94E6E2}">
      <formula1>$O$1:$O$2</formula1>
    </dataValidation>
    <dataValidation type="list" allowBlank="1" showInputMessage="1" showErrorMessage="1" sqref="F69"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10:F11 F7:F8 F13:F30 F32:F50" xr:uid="{B5815DCD-160E-4CA9-A461-76D5F396E4F1}">
      <formula1>ISNUMBER(F7)</formula1>
    </dataValidation>
    <dataValidation type="custom" allowBlank="1" showErrorMessage="1" error="Please enter a numeric value.  If this data is not applicable to your unit of government, the cell should be populated with zero." prompt="_x000a__x000a_" sqref="F52:F54" xr:uid="{DA17F63A-7740-447E-B0DD-1FD94F0BE4C8}">
      <formula1>ISNUMBER(F52)</formula1>
    </dataValidation>
    <dataValidation type="custom" allowBlank="1" showErrorMessage="1" error="Please enter a numeric value.  If this data is not applicable to your unit of government, the cell should be populated with zero." sqref="F60:F62" xr:uid="{6656F482-2030-43E8-B669-24F0F4187CE8}">
      <formula1>ISNUMBER(F60)</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58" xr:uid="{8DAFED68-C7CC-4E4B-B0DE-1B3BA6E17585}">
      <formula1>-ISNUMBER(221)</formula1>
    </dataValidation>
    <dataValidation type="custom" allowBlank="1" showErrorMessage="1" error="Please enter a numeric value.  If this data is not applicable to your unit of government the cell should be populated with zero." sqref="F56" xr:uid="{CB641EB2-3894-4A74-BBEC-CDF7A3E8D5D8}">
      <formula1>ISNUMBER(F56)</formula1>
    </dataValidation>
  </dataValidations>
  <printOptions headings="1" gridLines="1"/>
  <pageMargins left="0.25" right="0.25" top="0.25" bottom="0.75" header="0.3" footer="0.3"/>
  <pageSetup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Names(H)'!$A$1:$A$4</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N48"/>
  <sheetViews>
    <sheetView zoomScaleNormal="100" workbookViewId="0">
      <selection activeCell="C9" sqref="C9"/>
    </sheetView>
  </sheetViews>
  <sheetFormatPr defaultRowHeight="14.4" x14ac:dyDescent="0.3"/>
  <cols>
    <col min="1" max="1" width="7.6640625" style="78" customWidth="1"/>
    <col min="2" max="2" width="102.33203125" customWidth="1"/>
    <col min="3" max="3" width="19" customWidth="1"/>
    <col min="4" max="4" width="50.33203125" style="321" customWidth="1"/>
    <col min="5" max="5" width="32.21875" customWidth="1"/>
    <col min="8" max="9" width="8.88671875" style="422"/>
    <col min="10" max="10" width="1.6640625" style="422" customWidth="1"/>
    <col min="11" max="12" width="8.88671875" style="422" hidden="1" customWidth="1"/>
    <col min="13" max="13" width="13" style="422" customWidth="1"/>
  </cols>
  <sheetData>
    <row r="1" spans="1:14" s="367" customFormat="1" ht="12" customHeight="1" thickBot="1" x14ac:dyDescent="0.35">
      <c r="A1" s="366"/>
      <c r="D1" s="412"/>
      <c r="E1"/>
      <c r="F1"/>
      <c r="G1"/>
      <c r="H1" s="421"/>
      <c r="I1" s="421"/>
      <c r="J1" s="421"/>
      <c r="K1" s="421"/>
      <c r="L1" s="421"/>
      <c r="M1" s="421"/>
    </row>
    <row r="2" spans="1:14" ht="46.2" customHeight="1" thickBot="1" x14ac:dyDescent="0.35">
      <c r="A2" s="581" t="s">
        <v>420</v>
      </c>
      <c r="B2" s="582"/>
      <c r="C2" s="582"/>
      <c r="D2" s="582"/>
    </row>
    <row r="3" spans="1:14" s="367" customFormat="1" ht="9" customHeight="1" thickBot="1" x14ac:dyDescent="0.35">
      <c r="A3" s="411"/>
      <c r="D3" s="412"/>
      <c r="E3"/>
      <c r="F3"/>
      <c r="G3"/>
      <c r="H3" s="421"/>
      <c r="I3" s="421"/>
      <c r="J3" s="421"/>
      <c r="K3" s="421"/>
      <c r="L3" s="421"/>
      <c r="M3" s="421"/>
    </row>
    <row r="4" spans="1:14" ht="24" customHeight="1" thickBot="1" x14ac:dyDescent="0.35">
      <c r="A4" s="583" t="s">
        <v>421</v>
      </c>
      <c r="B4" s="584"/>
      <c r="C4" s="584"/>
      <c r="D4" s="584"/>
    </row>
    <row r="5" spans="1:14" s="367" customFormat="1" ht="5.4" customHeight="1" thickBot="1" x14ac:dyDescent="0.35">
      <c r="A5" s="413"/>
      <c r="B5" s="416"/>
      <c r="C5" s="416"/>
      <c r="D5" s="419"/>
      <c r="E5"/>
      <c r="F5"/>
      <c r="G5"/>
      <c r="H5" s="421"/>
      <c r="I5" s="421"/>
      <c r="J5" s="421"/>
      <c r="K5" s="421"/>
      <c r="L5" s="421"/>
      <c r="M5" s="421"/>
    </row>
    <row r="6" spans="1:14" ht="25.8" customHeight="1" thickBot="1" x14ac:dyDescent="0.35">
      <c r="A6" s="585" t="s">
        <v>256</v>
      </c>
      <c r="B6" s="586"/>
      <c r="C6" s="586"/>
      <c r="D6" s="586"/>
    </row>
    <row r="7" spans="1:14" s="367" customFormat="1" ht="13.95" customHeight="1" thickBot="1" x14ac:dyDescent="0.35">
      <c r="A7" s="414"/>
      <c r="B7" s="415"/>
      <c r="C7" s="415"/>
      <c r="D7" s="420"/>
      <c r="E7"/>
      <c r="F7"/>
      <c r="G7"/>
      <c r="H7" s="421"/>
      <c r="I7" s="421"/>
      <c r="J7" s="421"/>
      <c r="K7" s="421"/>
      <c r="L7" s="421"/>
      <c r="M7" s="421"/>
    </row>
    <row r="8" spans="1:14" ht="44.4" customHeight="1" x14ac:dyDescent="0.3">
      <c r="A8" s="478" t="s">
        <v>250</v>
      </c>
      <c r="B8" s="479"/>
      <c r="C8" s="479"/>
      <c r="D8" s="480"/>
      <c r="E8" s="511" t="s">
        <v>503</v>
      </c>
    </row>
    <row r="9" spans="1:14" s="346" customFormat="1" ht="40.200000000000003" customHeight="1" x14ac:dyDescent="0.3">
      <c r="A9" s="433">
        <v>906</v>
      </c>
      <c r="B9" s="434" t="s">
        <v>173</v>
      </c>
      <c r="C9" s="467"/>
      <c r="D9" s="441" t="str">
        <f t="shared" ref="D9:D26" si="0">IF(C9="","This Question must be answered before uploading, the report will not be processed if left blank","")</f>
        <v>This Question must be answered before uploading, the report will not be processed if left blank</v>
      </c>
      <c r="E9" s="561"/>
      <c r="F9"/>
      <c r="G9"/>
      <c r="H9" s="423"/>
      <c r="I9" s="423"/>
      <c r="J9" s="423"/>
      <c r="K9" s="423"/>
      <c r="L9" s="423"/>
      <c r="M9" s="423"/>
    </row>
    <row r="10" spans="1:14" ht="40.200000000000003" customHeight="1" x14ac:dyDescent="0.3">
      <c r="A10" s="433">
        <v>907</v>
      </c>
      <c r="B10" s="434" t="s">
        <v>415</v>
      </c>
      <c r="C10" s="467"/>
      <c r="D10" s="441" t="str">
        <f t="shared" si="0"/>
        <v>This Question must be answered before uploading, the report will not be processed if left blank</v>
      </c>
      <c r="E10" s="562"/>
      <c r="H10" s="423"/>
      <c r="I10" s="423"/>
      <c r="J10" s="423"/>
      <c r="K10" s="423"/>
      <c r="L10" s="423"/>
      <c r="N10" t="s">
        <v>458</v>
      </c>
    </row>
    <row r="11" spans="1:14" ht="67.2" customHeight="1" x14ac:dyDescent="0.3">
      <c r="A11" s="433">
        <v>1059</v>
      </c>
      <c r="B11" s="512" t="s">
        <v>504</v>
      </c>
      <c r="C11" s="467"/>
      <c r="D11" s="486" t="str">
        <f>IF(C11="","This question must be answered before uploading. The report will not be processed if left blank.",IF(C11="No","Please provide source document and page number in cell E11.",""))</f>
        <v>This question must be answered before uploading. The report will not be processed if left blank.</v>
      </c>
      <c r="E11" s="562"/>
      <c r="H11" s="423"/>
      <c r="I11" s="423"/>
      <c r="J11" s="423"/>
      <c r="K11" s="423"/>
      <c r="L11" s="423"/>
    </row>
    <row r="12" spans="1:14" s="100" customFormat="1" ht="63" customHeight="1" x14ac:dyDescent="0.3">
      <c r="A12" s="417">
        <v>1078</v>
      </c>
      <c r="B12" s="485" t="s">
        <v>505</v>
      </c>
      <c r="C12" s="467"/>
      <c r="D12" s="486" t="str">
        <f>IF(C12="","This question must be answered before uploading. The report will not be processed if left blank.",IF(C12="Yes","Please provide source document and page number in cell E12.",""))</f>
        <v>This question must be answered before uploading. The report will not be processed if left blank.</v>
      </c>
      <c r="E12" s="526"/>
      <c r="H12" s="423"/>
      <c r="I12" s="423"/>
      <c r="J12" s="423"/>
      <c r="K12" s="423"/>
      <c r="L12" s="423"/>
      <c r="M12" s="422"/>
    </row>
    <row r="13" spans="1:14" s="100" customFormat="1" ht="57" customHeight="1" x14ac:dyDescent="0.3">
      <c r="A13" s="417">
        <v>1067</v>
      </c>
      <c r="B13" s="418" t="s">
        <v>506</v>
      </c>
      <c r="C13" s="467"/>
      <c r="D13" s="486" t="str">
        <f>IF(C13="","This question must be answered before uploading. The report will not be processed if left blank.",IF(C13="NO","Please provide source document and page number in cell E13.",""))</f>
        <v>This question must be answered before uploading. The report will not be processed if left blank.</v>
      </c>
      <c r="E13" s="526"/>
      <c r="H13" s="423"/>
      <c r="I13" s="423"/>
      <c r="J13" s="423"/>
      <c r="K13" s="423"/>
      <c r="L13" s="423"/>
      <c r="M13" s="422"/>
    </row>
    <row r="14" spans="1:14" ht="40.200000000000003" customHeight="1" x14ac:dyDescent="0.3">
      <c r="A14" s="433">
        <v>951</v>
      </c>
      <c r="B14" s="434" t="s">
        <v>416</v>
      </c>
      <c r="C14" s="467"/>
      <c r="D14" s="441" t="str">
        <f t="shared" si="0"/>
        <v>This Question must be answered before uploading, the report will not be processed if left blank</v>
      </c>
      <c r="E14" s="526"/>
      <c r="H14" s="423"/>
      <c r="I14" s="423"/>
      <c r="J14" s="423"/>
      <c r="K14" s="423"/>
      <c r="L14" s="423"/>
    </row>
    <row r="15" spans="1:14" ht="40.200000000000003" customHeight="1" x14ac:dyDescent="0.3">
      <c r="A15" s="433">
        <v>953</v>
      </c>
      <c r="B15" s="434" t="s">
        <v>507</v>
      </c>
      <c r="C15" s="467"/>
      <c r="D15" s="441" t="str">
        <f t="shared" si="0"/>
        <v>This Question must be answered before uploading, the report will not be processed if left blank</v>
      </c>
      <c r="E15" s="526"/>
      <c r="H15" s="423"/>
      <c r="I15" s="423"/>
      <c r="J15" s="423"/>
      <c r="K15" s="423"/>
      <c r="L15" s="423"/>
    </row>
    <row r="16" spans="1:14" ht="51" customHeight="1" x14ac:dyDescent="0.3">
      <c r="A16" s="433">
        <v>955</v>
      </c>
      <c r="B16" s="434" t="s">
        <v>508</v>
      </c>
      <c r="C16" s="467"/>
      <c r="D16" s="486" t="str">
        <f>IF(C16="","This question must be answered before uploading. The report will not be processed if left blank.",IF(C16&gt;0,"Financial Performance Indicator of Concern that requires a response.  Please provide source document and page number in E16.",""))</f>
        <v>This question must be answered before uploading. The report will not be processed if left blank.</v>
      </c>
      <c r="E16" s="526"/>
      <c r="H16" s="423"/>
      <c r="I16" s="423"/>
      <c r="J16" s="423"/>
      <c r="K16" s="423"/>
      <c r="L16" s="423"/>
    </row>
    <row r="17" spans="1:13" ht="49.8" customHeight="1" x14ac:dyDescent="0.3">
      <c r="A17" s="433">
        <v>957</v>
      </c>
      <c r="B17" s="434" t="s">
        <v>509</v>
      </c>
      <c r="C17" s="467"/>
      <c r="D17" s="486" t="str">
        <f>IF(C17="","This question must be answered before uploading. The report will not be processed if left blank.",IF(C17&gt;0,"Financial Performance Indicator of Concern that requires a response.  Please provide source document and page number in E17.",""))</f>
        <v>This question must be answered before uploading. The report will not be processed if left blank.</v>
      </c>
      <c r="E17" s="526"/>
      <c r="H17" s="423"/>
      <c r="I17" s="423"/>
      <c r="J17" s="423"/>
      <c r="K17" s="423"/>
      <c r="L17" s="423"/>
    </row>
    <row r="18" spans="1:13" s="100" customFormat="1" ht="97.2" customHeight="1" x14ac:dyDescent="0.3">
      <c r="A18" s="433">
        <v>973</v>
      </c>
      <c r="B18" s="434" t="s">
        <v>510</v>
      </c>
      <c r="C18" s="467"/>
      <c r="D18" s="441" t="str">
        <f>IF(C18="","This Question must be answered before uploading, the report will not be processed if left blank","")</f>
        <v>This Question must be answered before uploading, the report will not be processed if left blank</v>
      </c>
      <c r="E18" s="526"/>
      <c r="F18"/>
      <c r="G18"/>
      <c r="H18" s="423"/>
      <c r="I18" s="423"/>
      <c r="J18" s="423"/>
      <c r="K18" s="423"/>
      <c r="L18" s="423"/>
      <c r="M18" s="422"/>
    </row>
    <row r="19" spans="1:13" ht="67.2" customHeight="1" x14ac:dyDescent="0.3">
      <c r="A19" s="433">
        <v>974</v>
      </c>
      <c r="B19" s="434" t="s">
        <v>208</v>
      </c>
      <c r="C19" s="467"/>
      <c r="D19" s="441" t="str">
        <f>IF(C19="","This question must be answered before uploading. The report will not be processed if left blank.",IF(C19="Yes","Financial Performance Indicator of Concern that requires a response.  Please provide source document and page number in cell E19.",""))</f>
        <v>This question must be answered before uploading. The report will not be processed if left blank.</v>
      </c>
      <c r="E19" s="526"/>
      <c r="H19" s="423"/>
      <c r="I19" s="423"/>
      <c r="J19" s="423"/>
      <c r="K19" s="423"/>
      <c r="L19" s="423"/>
    </row>
    <row r="20" spans="1:13" ht="40.200000000000003" customHeight="1" x14ac:dyDescent="0.3">
      <c r="A20" s="433" t="s">
        <v>190</v>
      </c>
      <c r="B20" s="434" t="s">
        <v>174</v>
      </c>
      <c r="C20" s="467"/>
      <c r="D20" s="441" t="str">
        <f>IF(C20="","This Question must be answered before uploading, the report will not be processed if left blank",IF(C20="Yes","Please submit copy via LGC File Portal.",""))</f>
        <v>This Question must be answered before uploading, the report will not be processed if left blank</v>
      </c>
      <c r="E20" s="526"/>
      <c r="H20" s="423"/>
      <c r="I20" s="423"/>
      <c r="J20" s="423"/>
      <c r="K20" s="423"/>
      <c r="L20" s="423"/>
    </row>
    <row r="21" spans="1:13" ht="40.200000000000003" customHeight="1" x14ac:dyDescent="0.3">
      <c r="A21" s="433" t="s">
        <v>191</v>
      </c>
      <c r="B21" s="434" t="s">
        <v>511</v>
      </c>
      <c r="C21" s="467"/>
      <c r="D21" s="441" t="str">
        <f t="shared" ref="D21:D22" si="1">IF(C21="","This Question must be answered before uploading, the report will not be processed if left blank",IF(C21="Yes","Please submit copy via LGC File Portal.",""))</f>
        <v>This Question must be answered before uploading, the report will not be processed if left blank</v>
      </c>
      <c r="E21" s="526"/>
      <c r="H21" s="423"/>
      <c r="I21" s="423"/>
      <c r="J21" s="423"/>
      <c r="K21" s="423"/>
      <c r="L21" s="423"/>
    </row>
    <row r="22" spans="1:13" ht="40.200000000000003" customHeight="1" x14ac:dyDescent="0.3">
      <c r="A22" s="433" t="s">
        <v>192</v>
      </c>
      <c r="B22" s="434" t="s">
        <v>512</v>
      </c>
      <c r="C22" s="467"/>
      <c r="D22" s="441" t="str">
        <f t="shared" si="1"/>
        <v>This Question must be answered before uploading, the report will not be processed if left blank</v>
      </c>
      <c r="E22" s="526"/>
      <c r="H22" s="423"/>
      <c r="I22" s="423"/>
      <c r="J22" s="423"/>
      <c r="K22" s="423"/>
      <c r="L22" s="423"/>
    </row>
    <row r="23" spans="1:13" s="100" customFormat="1" ht="40.200000000000003" customHeight="1" x14ac:dyDescent="0.3">
      <c r="A23" s="443" t="s">
        <v>513</v>
      </c>
      <c r="B23" s="492" t="s">
        <v>514</v>
      </c>
      <c r="C23" s="487">
        <v>45107</v>
      </c>
      <c r="D23" s="488" t="s">
        <v>516</v>
      </c>
      <c r="E23" s="526"/>
      <c r="H23" s="423"/>
      <c r="I23" s="423"/>
      <c r="J23" s="423"/>
      <c r="K23" s="423"/>
      <c r="L23" s="423"/>
      <c r="M23" s="422"/>
    </row>
    <row r="24" spans="1:13" s="100" customFormat="1" ht="40.200000000000003" customHeight="1" x14ac:dyDescent="0.3">
      <c r="A24" s="417">
        <v>1079</v>
      </c>
      <c r="B24" s="485" t="s">
        <v>556</v>
      </c>
      <c r="C24" s="487"/>
      <c r="D24" s="489" t="str">
        <f>IF(C24="","This question must be answered before uploading. The report will not be processed if left blank.",IF(C24&gt;'Performance  Indicators Print'!N8,"Financial Performance Indicator of Concern that requires a response.",""))</f>
        <v>This question must be answered before uploading. The report will not be processed if left blank.</v>
      </c>
      <c r="E24" s="526"/>
      <c r="F24"/>
      <c r="G24"/>
      <c r="H24" s="423"/>
      <c r="I24" s="423"/>
      <c r="J24" s="423"/>
      <c r="K24" s="423"/>
      <c r="L24" s="423"/>
      <c r="M24" s="422"/>
    </row>
    <row r="25" spans="1:13" s="100" customFormat="1" ht="57" customHeight="1" x14ac:dyDescent="0.3">
      <c r="A25" s="443">
        <v>980</v>
      </c>
      <c r="B25" s="444" t="s">
        <v>517</v>
      </c>
      <c r="C25" s="468"/>
      <c r="D25" s="441" t="str">
        <f>IF(C25="","This Question must be answered before uploading, the report will not be processed if left blank","")</f>
        <v>This Question must be answered before uploading, the report will not be processed if left blank</v>
      </c>
      <c r="E25" s="526"/>
      <c r="F25"/>
      <c r="G25"/>
      <c r="H25" s="423"/>
      <c r="I25" s="423"/>
      <c r="J25" s="423"/>
      <c r="K25" s="423"/>
      <c r="L25" s="423"/>
      <c r="M25" s="422"/>
    </row>
    <row r="26" spans="1:13" ht="40.200000000000003" customHeight="1" x14ac:dyDescent="0.3">
      <c r="A26" s="515">
        <v>975</v>
      </c>
      <c r="B26" s="516" t="s">
        <v>518</v>
      </c>
      <c r="C26" s="517"/>
      <c r="D26" s="518" t="str">
        <f t="shared" si="0"/>
        <v>This Question must be answered before uploading, the report will not be processed if left blank</v>
      </c>
      <c r="E26" s="526"/>
      <c r="H26" s="423"/>
      <c r="I26" s="423"/>
      <c r="J26" s="423"/>
      <c r="K26" s="423"/>
      <c r="L26" s="423"/>
    </row>
    <row r="27" spans="1:13" ht="25.8" customHeight="1" x14ac:dyDescent="0.3">
      <c r="A27" s="522" t="s">
        <v>522</v>
      </c>
      <c r="B27" s="523"/>
      <c r="C27" s="524"/>
      <c r="D27" s="525"/>
      <c r="E27" s="561"/>
    </row>
    <row r="28" spans="1:13" s="100" customFormat="1" ht="37.200000000000003" customHeight="1" x14ac:dyDescent="0.3">
      <c r="A28" s="519">
        <v>1068</v>
      </c>
      <c r="B28" s="520" t="s">
        <v>523</v>
      </c>
      <c r="C28" s="521"/>
      <c r="D28" s="552" t="str">
        <f>IF(C28="","This Question must be answered before uploading, the report will not be processed if left blank","")</f>
        <v>This Question must be answered before uploading, the report will not be processed if left blank</v>
      </c>
      <c r="E28" s="561"/>
      <c r="H28" s="422"/>
      <c r="I28" s="422"/>
      <c r="J28" s="422"/>
      <c r="K28" s="422"/>
      <c r="L28" s="422"/>
      <c r="M28" s="422"/>
    </row>
    <row r="29" spans="1:13" s="100" customFormat="1" ht="34.799999999999997" customHeight="1" x14ac:dyDescent="0.3">
      <c r="A29" s="417">
        <v>1069</v>
      </c>
      <c r="B29" s="485" t="s">
        <v>524</v>
      </c>
      <c r="C29" s="490"/>
      <c r="D29" s="441" t="str">
        <f t="shared" ref="D29:D31" si="2">IF(C29="","This Question must be answered before uploading, the report will not be processed if left blank","")</f>
        <v>This Question must be answered before uploading, the report will not be processed if left blank</v>
      </c>
      <c r="E29" s="561"/>
      <c r="H29" s="422"/>
      <c r="I29" s="422"/>
      <c r="J29" s="422"/>
      <c r="K29" s="422"/>
      <c r="L29" s="422"/>
      <c r="M29" s="422"/>
    </row>
    <row r="30" spans="1:13" s="100" customFormat="1" ht="37.799999999999997" customHeight="1" x14ac:dyDescent="0.3">
      <c r="A30" s="417">
        <v>1070</v>
      </c>
      <c r="B30" s="485" t="s">
        <v>525</v>
      </c>
      <c r="C30" s="490"/>
      <c r="D30" s="441" t="str">
        <f t="shared" si="2"/>
        <v>This Question must be answered before uploading, the report will not be processed if left blank</v>
      </c>
      <c r="E30" s="561"/>
      <c r="H30" s="422"/>
      <c r="I30" s="422"/>
      <c r="J30" s="422"/>
      <c r="K30" s="422"/>
      <c r="L30" s="422"/>
      <c r="M30" s="422"/>
    </row>
    <row r="31" spans="1:13" s="100" customFormat="1" ht="38.4" customHeight="1" x14ac:dyDescent="0.3">
      <c r="A31" s="417">
        <v>1071</v>
      </c>
      <c r="B31" s="485" t="s">
        <v>558</v>
      </c>
      <c r="C31" s="491"/>
      <c r="D31" s="441" t="str">
        <f t="shared" si="2"/>
        <v>This Question must be answered before uploading, the report will not be processed if left blank</v>
      </c>
      <c r="E31" s="561"/>
      <c r="H31" s="422"/>
      <c r="I31" s="422"/>
      <c r="J31" s="422"/>
      <c r="K31" s="422"/>
      <c r="L31" s="422"/>
      <c r="M31" s="422"/>
    </row>
    <row r="32" spans="1:13" s="100" customFormat="1" x14ac:dyDescent="0.3">
      <c r="A32" s="366"/>
      <c r="B32" s="412"/>
      <c r="C32" s="367"/>
      <c r="D32" s="436"/>
      <c r="E32" s="561"/>
      <c r="H32" s="422"/>
      <c r="I32" s="422"/>
      <c r="J32" s="422"/>
      <c r="K32" s="422"/>
      <c r="L32" s="422"/>
      <c r="M32" s="422"/>
    </row>
    <row r="33" spans="1:13" s="100" customFormat="1" ht="40.200000000000003" customHeight="1" x14ac:dyDescent="0.3">
      <c r="A33" s="435" t="s">
        <v>193</v>
      </c>
      <c r="B33" s="442" t="str">
        <f>IF(D33="","This Question must be answered before uploading, the report will not be processed if left blank","")</f>
        <v>This Question must be answered before uploading, the report will not be processed if left blank</v>
      </c>
      <c r="C33" s="513" t="s">
        <v>175</v>
      </c>
      <c r="D33" s="553"/>
      <c r="E33" s="561"/>
      <c r="F33"/>
      <c r="G33"/>
      <c r="H33" s="422"/>
      <c r="I33" s="422"/>
      <c r="J33" s="422"/>
      <c r="K33" s="422"/>
      <c r="L33" s="422"/>
      <c r="M33" s="422"/>
    </row>
    <row r="34" spans="1:13" ht="14.4" customHeight="1" x14ac:dyDescent="0.3">
      <c r="A34" s="366"/>
      <c r="B34" s="412"/>
      <c r="C34" s="514"/>
      <c r="D34" s="554"/>
      <c r="E34" s="561"/>
    </row>
    <row r="35" spans="1:13" ht="40.200000000000003" customHeight="1" x14ac:dyDescent="0.3">
      <c r="A35" s="435" t="s">
        <v>194</v>
      </c>
      <c r="B35" s="442" t="str">
        <f>IF(D35="","This Question must be answered before uploading, the report will not be processed if left blank","")</f>
        <v>This Question must be answered before uploading, the report will not be processed if left blank</v>
      </c>
      <c r="C35" s="513" t="s">
        <v>176</v>
      </c>
      <c r="D35" s="553"/>
      <c r="E35" s="561"/>
    </row>
    <row r="36" spans="1:13" ht="14.4" customHeight="1" x14ac:dyDescent="0.3">
      <c r="A36" s="366"/>
      <c r="B36" s="412"/>
      <c r="C36" s="514"/>
      <c r="D36" s="554"/>
      <c r="E36" s="561"/>
    </row>
    <row r="37" spans="1:13" s="100" customFormat="1" ht="40.200000000000003" customHeight="1" x14ac:dyDescent="0.3">
      <c r="A37" s="435" t="s">
        <v>255</v>
      </c>
      <c r="B37" s="442" t="str">
        <f>IF(D37="","This Question must be answered before uploading, the report will not be processed if left blank","")</f>
        <v>This Question must be answered before uploading, the report will not be processed if left blank</v>
      </c>
      <c r="C37" s="513" t="s">
        <v>417</v>
      </c>
      <c r="D37" s="453"/>
      <c r="E37" s="561"/>
      <c r="F37"/>
      <c r="G37"/>
      <c r="H37" s="422"/>
      <c r="I37" s="422"/>
      <c r="J37" s="422"/>
      <c r="K37" s="422"/>
      <c r="L37" s="422"/>
      <c r="M37" s="422"/>
    </row>
    <row r="41" spans="1:13" x14ac:dyDescent="0.3">
      <c r="D41" s="321" t="s">
        <v>115</v>
      </c>
    </row>
    <row r="45" spans="1:13" x14ac:dyDescent="0.3">
      <c r="A45" s="469">
        <f>SUM(A9:A44)</f>
        <v>18092</v>
      </c>
      <c r="B45" s="470" t="s">
        <v>177</v>
      </c>
      <c r="C45" s="471">
        <v>1.1000000000000001</v>
      </c>
      <c r="D45" s="472"/>
    </row>
    <row r="46" spans="1:13" x14ac:dyDescent="0.3">
      <c r="A46" s="473"/>
      <c r="B46" s="474" t="s">
        <v>178</v>
      </c>
      <c r="C46" s="475">
        <v>45212</v>
      </c>
      <c r="D46" s="476"/>
    </row>
    <row r="47" spans="1:13" x14ac:dyDescent="0.3">
      <c r="B47" s="367"/>
      <c r="C47" s="412"/>
    </row>
    <row r="48" spans="1:13" x14ac:dyDescent="0.3">
      <c r="B48" s="367"/>
      <c r="C48" s="412"/>
    </row>
  </sheetData>
  <sheetProtection algorithmName="SHA-512" hashValue="yRSVXQCRblDThI0JWegJvKKoyasocSkGlKmdfmMez3u63CH996psUVTfYt8TEObPIhOSbLGf1xdaJHuTBshFAQ==" saltValue="qLGuRsH48nQjy4fRBNVglQ==" spinCount="100000" sheet="1" objects="1" scenarios="1"/>
  <mergeCells count="3">
    <mergeCell ref="A2:D2"/>
    <mergeCell ref="A4:D4"/>
    <mergeCell ref="A6:D6"/>
  </mergeCells>
  <conditionalFormatting sqref="D37">
    <cfRule type="expression" dxfId="15" priority="20">
      <formula>$T37</formula>
    </cfRule>
  </conditionalFormatting>
  <conditionalFormatting sqref="E12:E13">
    <cfRule type="expression" dxfId="14" priority="8">
      <formula>$C$13="Yes"</formula>
    </cfRule>
  </conditionalFormatting>
  <conditionalFormatting sqref="E11">
    <cfRule type="expression" dxfId="13" priority="5">
      <formula>$C$11="No"</formula>
    </cfRule>
  </conditionalFormatting>
  <conditionalFormatting sqref="E12">
    <cfRule type="expression" dxfId="12" priority="4">
      <formula>$C$12="Yes"</formula>
    </cfRule>
  </conditionalFormatting>
  <conditionalFormatting sqref="E13">
    <cfRule type="expression" dxfId="11" priority="3">
      <formula>$C$13="No"</formula>
    </cfRule>
  </conditionalFormatting>
  <conditionalFormatting sqref="E16">
    <cfRule type="expression" dxfId="10" priority="2">
      <formula>$C$16&gt;0</formula>
    </cfRule>
  </conditionalFormatting>
  <conditionalFormatting sqref="E17">
    <cfRule type="expression" dxfId="9" priority="1">
      <formula>$C$17&gt;0</formula>
    </cfRule>
  </conditionalFormatting>
  <dataValidations count="10">
    <dataValidation type="list" allowBlank="1" showInputMessage="1" showErrorMessage="1" prompt="Please select Yes or No from the drop down list" sqref="C15 C11 C13 C20:C22 C30 C28" xr:uid="{42DC82DB-0AE6-4795-B8A2-67794DECDEAD}">
      <formula1>"Yes, No"</formula1>
    </dataValidation>
    <dataValidation type="whole" operator="greaterThan" allowBlank="1" showInputMessage="1" showErrorMessage="1" prompt="Please enter a whole number.  If there are no findings please enter 0" sqref="C16:C18" xr:uid="{22039F36-BF2D-4D90-ACF3-F17B7FAD9827}">
      <formula1>-1</formula1>
    </dataValidation>
    <dataValidation type="date" operator="greaterThan" allowBlank="1" showInputMessage="1" showErrorMessage="1" sqref="D37" xr:uid="{C03418DF-3B42-4CD5-A316-291388505573}">
      <formula1>44742</formula1>
    </dataValidation>
    <dataValidation type="list" allowBlank="1" showInputMessage="1" showErrorMessage="1" prompt="Please select Yes or No from the drop down list." sqref="C9:C10 C14" xr:uid="{09FCC64E-5331-4E1E-8B61-60F4B5075DD5}">
      <formula1>"Yes, No"</formula1>
    </dataValidation>
    <dataValidation type="list" allowBlank="1" showInputMessage="1" showErrorMessage="1" prompt="Please select Yes, No or N/A from the drop down list" sqref="C19 C29" xr:uid="{1338E819-A8A7-4AB4-965C-9AAE0E62C78A}">
      <formula1>"Yes, No, N/A"</formula1>
    </dataValidation>
    <dataValidation type="list" allowBlank="1" showInputMessage="1" showErrorMessage="1" prompt="Please select Yes or No from the drop down list" sqref="C26" xr:uid="{FA3C90D8-81EE-44DA-A7AB-B678EB68D5E9}">
      <formula1>"Yes,No"</formula1>
    </dataValidation>
    <dataValidation type="date" operator="greaterThan" showInputMessage="1" showErrorMessage="1" promptTitle="MM/DD/YYYY" prompt="This cannot be blank" sqref="C26" xr:uid="{90D78D27-893C-453B-9034-A72991CDBE7C}">
      <formula1>44742</formula1>
    </dataValidation>
    <dataValidation type="list" allowBlank="1" showInputMessage="1" showErrorMessage="1" prompt="Please select Yes, No or N/A from the dropdown list." sqref="C12" xr:uid="{4DD55D61-8897-4D67-A2B3-5C0994E79E72}">
      <formula1>"Yes, No, N/A"</formula1>
    </dataValidation>
    <dataValidation type="custom" allowBlank="1" showInputMessage="1" showErrorMessage="1" error="Submit Date is equal or prior to fiscal year-end date." sqref="C24" xr:uid="{5B8C4EFF-88C0-4D0F-B75A-352F38B4AA94}">
      <formula1>C23&lt;C24</formula1>
    </dataValidation>
    <dataValidation type="date" operator="greaterThan" allowBlank="1" showInputMessage="1" showErrorMessage="1" sqref="C25" xr:uid="{2A0BC63B-987E-4DA0-8A1E-08DFDFC53A06}">
      <formula1>45107</formula1>
    </dataValidation>
  </dataValidations>
  <pageMargins left="0.7" right="0.7" top="0.75" bottom="0.75" header="0.3" footer="0.3"/>
  <pageSetup scale="47" orientation="portrait" r:id="rId1"/>
  <colBreaks count="1" manualBreakCount="1">
    <brk id="6" max="3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3"/>
  <sheetViews>
    <sheetView showGridLines="0" zoomScale="70" zoomScaleNormal="70" workbookViewId="0">
      <selection activeCell="F4" sqref="F4:G5"/>
    </sheetView>
  </sheetViews>
  <sheetFormatPr defaultColWidth="9.109375" defaultRowHeight="14.4" x14ac:dyDescent="0.3"/>
  <cols>
    <col min="1" max="1" width="7.6640625" style="322" customWidth="1"/>
    <col min="2" max="2" width="44.5546875" style="322" customWidth="1"/>
    <col min="3" max="3" width="17.109375" style="322" customWidth="1"/>
    <col min="4" max="4" width="19" style="322" customWidth="1"/>
    <col min="5" max="5" width="19.109375" style="322" customWidth="1"/>
    <col min="6" max="6" width="15.109375" style="322" customWidth="1"/>
    <col min="7" max="7" width="16.109375" style="322" customWidth="1"/>
    <col min="8" max="8" width="77.5546875" style="322" customWidth="1"/>
    <col min="9" max="9" width="91" style="323" customWidth="1"/>
    <col min="10" max="10" width="46.109375" style="323" customWidth="1"/>
    <col min="11" max="11" width="9.109375" style="410" hidden="1" customWidth="1"/>
    <col min="12" max="12" width="36.88671875" style="400" hidden="1" customWidth="1"/>
    <col min="13" max="14" width="15.6640625" style="400" hidden="1" customWidth="1"/>
    <col min="15" max="15" width="56.33203125" style="400" hidden="1" customWidth="1"/>
    <col min="16" max="16" width="11.109375" style="401" customWidth="1"/>
    <col min="17" max="18" width="9.109375" style="402" customWidth="1"/>
    <col min="19" max="59" width="9.109375" style="402"/>
    <col min="60" max="16384" width="9.109375" style="322"/>
  </cols>
  <sheetData>
    <row r="1" spans="1:81" ht="40.5" customHeight="1" thickBot="1" x14ac:dyDescent="0.35">
      <c r="A1" s="378"/>
      <c r="B1" s="593" t="s">
        <v>408</v>
      </c>
      <c r="C1" s="593"/>
      <c r="D1" s="593"/>
      <c r="E1" s="593"/>
      <c r="F1" s="593"/>
      <c r="G1" s="593"/>
      <c r="H1" s="594"/>
      <c r="I1" s="591"/>
      <c r="J1" s="592"/>
      <c r="K1" s="399"/>
    </row>
    <row r="2" spans="1:81" ht="72" customHeight="1" thickBot="1" x14ac:dyDescent="0.35">
      <c r="A2" s="379"/>
      <c r="B2" s="595" t="s">
        <v>409</v>
      </c>
      <c r="C2" s="588"/>
      <c r="D2" s="588"/>
      <c r="E2" s="588"/>
      <c r="F2" s="588"/>
      <c r="G2" s="588"/>
      <c r="H2" s="589"/>
      <c r="I2" s="608" t="s">
        <v>410</v>
      </c>
      <c r="J2" s="610" t="s">
        <v>423</v>
      </c>
      <c r="K2" s="403"/>
    </row>
    <row r="3" spans="1:81" ht="15" customHeight="1" thickBot="1" x14ac:dyDescent="0.35">
      <c r="A3" s="380"/>
      <c r="B3" s="381"/>
      <c r="C3" s="382"/>
      <c r="D3" s="382"/>
      <c r="E3" s="382"/>
      <c r="F3" s="382"/>
      <c r="G3" s="383"/>
      <c r="H3" s="398"/>
      <c r="I3" s="609"/>
      <c r="J3" s="611"/>
      <c r="K3" s="403"/>
    </row>
    <row r="4" spans="1:81" ht="21.75" customHeight="1" thickBot="1" x14ac:dyDescent="0.35">
      <c r="A4" s="384"/>
      <c r="B4" s="385" t="s">
        <v>189</v>
      </c>
      <c r="C4" s="596" t="str">
        <f>'Unit Data from Audit Worksheet'!D2</f>
        <v>Select Unit Name from Drop Down List</v>
      </c>
      <c r="D4" s="597"/>
      <c r="E4" s="598"/>
      <c r="F4" s="599" t="s">
        <v>519</v>
      </c>
      <c r="G4" s="600"/>
      <c r="H4" s="603" t="s">
        <v>422</v>
      </c>
      <c r="I4" s="609"/>
      <c r="J4" s="611"/>
      <c r="K4" s="404"/>
      <c r="L4" s="405"/>
    </row>
    <row r="5" spans="1:81" ht="21.6" thickBot="1" x14ac:dyDescent="0.35">
      <c r="A5" s="386"/>
      <c r="B5" s="387" t="s">
        <v>183</v>
      </c>
      <c r="C5" s="605" t="e">
        <f>'Unit Data from Audit Worksheet'!D3</f>
        <v>#N/A</v>
      </c>
      <c r="D5" s="606"/>
      <c r="E5" s="607"/>
      <c r="F5" s="601"/>
      <c r="G5" s="602"/>
      <c r="H5" s="604"/>
      <c r="I5" s="609"/>
      <c r="J5" s="611"/>
      <c r="K5" s="406"/>
      <c r="L5" s="407" t="s">
        <v>185</v>
      </c>
    </row>
    <row r="6" spans="1:81" s="100" customFormat="1" ht="88.5" hidden="1" customHeight="1" thickBot="1" x14ac:dyDescent="0.35">
      <c r="A6" s="336"/>
      <c r="B6" s="392" t="s">
        <v>120</v>
      </c>
      <c r="C6" s="331"/>
      <c r="D6" s="331"/>
      <c r="E6" s="337" t="str">
        <f>+N6</f>
        <v/>
      </c>
      <c r="F6" s="324" t="s">
        <v>184</v>
      </c>
      <c r="G6" s="338" t="str">
        <f>+N6</f>
        <v/>
      </c>
      <c r="H6" s="332" t="s">
        <v>251</v>
      </c>
      <c r="I6" s="330" t="s">
        <v>248</v>
      </c>
      <c r="J6" s="389"/>
      <c r="K6" s="406"/>
      <c r="L6" s="408"/>
      <c r="M6" s="408"/>
      <c r="N6" s="409" t="str">
        <f>IFERROR((Import!L15-Import!L14)/Import!L16,"")</f>
        <v/>
      </c>
      <c r="O6" s="400"/>
      <c r="P6" s="401"/>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c r="AS6" s="402"/>
      <c r="AT6" s="402"/>
      <c r="AU6" s="402"/>
      <c r="AV6" s="402"/>
      <c r="AW6" s="402"/>
      <c r="AX6" s="402"/>
      <c r="AY6" s="402"/>
      <c r="AZ6" s="402"/>
      <c r="BA6" s="402"/>
      <c r="BB6" s="402"/>
      <c r="BC6" s="402"/>
      <c r="BD6" s="402"/>
      <c r="BE6" s="402"/>
      <c r="BF6" s="402"/>
      <c r="BG6" s="402"/>
      <c r="BH6" s="322"/>
      <c r="BI6" s="322"/>
      <c r="BJ6" s="322"/>
      <c r="BK6" s="322"/>
      <c r="BL6" s="322"/>
      <c r="BM6" s="322"/>
      <c r="BN6" s="322"/>
      <c r="BO6" s="322"/>
      <c r="BP6" s="322"/>
      <c r="BQ6" s="322"/>
      <c r="BR6" s="322"/>
      <c r="BS6" s="322"/>
      <c r="BT6" s="322"/>
      <c r="BU6" s="322"/>
      <c r="BV6" s="322"/>
      <c r="BW6" s="322"/>
      <c r="BX6" s="322"/>
      <c r="BY6" s="322"/>
      <c r="BZ6" s="322"/>
      <c r="CA6" s="322"/>
      <c r="CB6" s="322"/>
      <c r="CC6" s="322"/>
    </row>
    <row r="7" spans="1:81" s="100" customFormat="1" ht="18.600000000000001" thickBot="1" x14ac:dyDescent="0.35">
      <c r="A7" s="336"/>
      <c r="B7" s="587" t="s">
        <v>252</v>
      </c>
      <c r="C7" s="587"/>
      <c r="D7" s="587"/>
      <c r="E7" s="326">
        <v>2023</v>
      </c>
      <c r="F7" s="393" t="s">
        <v>253</v>
      </c>
      <c r="G7" s="394"/>
      <c r="H7" s="325"/>
      <c r="I7" s="335"/>
      <c r="J7" s="325"/>
      <c r="K7" s="406"/>
      <c r="L7" s="400"/>
      <c r="M7" s="400"/>
      <c r="N7" s="400"/>
      <c r="O7" s="400"/>
      <c r="P7" s="401"/>
      <c r="Q7" s="402"/>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322"/>
      <c r="BI7" s="322"/>
      <c r="BJ7" s="322"/>
      <c r="BK7" s="322"/>
      <c r="BL7" s="322"/>
      <c r="BM7" s="322"/>
      <c r="BN7" s="322"/>
      <c r="BO7" s="322"/>
      <c r="BP7" s="322"/>
      <c r="BQ7" s="322"/>
      <c r="BR7" s="322"/>
      <c r="BS7" s="322"/>
      <c r="BT7" s="322"/>
      <c r="BU7" s="322"/>
      <c r="BV7" s="322"/>
      <c r="BW7" s="322"/>
      <c r="BX7" s="322"/>
      <c r="BY7" s="322"/>
      <c r="BZ7" s="322"/>
      <c r="CA7" s="322"/>
      <c r="CB7" s="322"/>
      <c r="CC7" s="322"/>
    </row>
    <row r="8" spans="1:81" s="100" customFormat="1" ht="92.25" customHeight="1" thickBot="1" x14ac:dyDescent="0.35">
      <c r="A8" s="395" t="s">
        <v>411</v>
      </c>
      <c r="B8" s="589" t="s">
        <v>515</v>
      </c>
      <c r="C8" s="590"/>
      <c r="D8" s="590"/>
      <c r="E8" s="508">
        <f>'TD Info Completed by Auditor'!C24</f>
        <v>0</v>
      </c>
      <c r="F8" s="396"/>
      <c r="G8" s="508" t="str">
        <f>IF('TD Info Completed by Auditor'!C24&gt;N8,"Late","Response Not Required")</f>
        <v>Response Not Required</v>
      </c>
      <c r="H8" s="333" t="s">
        <v>254</v>
      </c>
      <c r="I8" s="391" t="s">
        <v>536</v>
      </c>
      <c r="J8" s="529"/>
      <c r="K8" s="406"/>
      <c r="L8" s="498">
        <f>'TD Info Completed by Auditor'!C24</f>
        <v>0</v>
      </c>
      <c r="M8" s="499">
        <f>'TD Info Completed by Auditor'!C23</f>
        <v>45107</v>
      </c>
      <c r="N8" s="500">
        <f>IF(M8=DATEVALUE("6/30/2023"),N10,IF(M8=DATEVALUE("9/30/2023"),N11,IF(M8=DATEVALUE("12/31/2023"),N12,IF(M8=DATEVALUE("3/31/2024"),N13))))</f>
        <v>45291</v>
      </c>
      <c r="O8" s="400"/>
      <c r="P8" s="401"/>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322"/>
      <c r="BI8" s="322"/>
      <c r="BJ8" s="322"/>
      <c r="BK8" s="322"/>
      <c r="BL8" s="322"/>
      <c r="BM8" s="322"/>
      <c r="BN8" s="322"/>
      <c r="BO8" s="322"/>
      <c r="BP8" s="322"/>
      <c r="BQ8" s="322"/>
      <c r="BR8" s="322"/>
      <c r="BS8" s="322"/>
      <c r="BT8" s="322"/>
      <c r="BU8" s="322"/>
      <c r="BV8" s="322"/>
      <c r="BW8" s="322"/>
      <c r="BX8" s="322"/>
      <c r="BY8" s="322"/>
      <c r="BZ8" s="322"/>
      <c r="CA8" s="322"/>
      <c r="CB8" s="322"/>
      <c r="CC8" s="322"/>
    </row>
    <row r="9" spans="1:81" s="100" customFormat="1" ht="69" customHeight="1" thickBot="1" x14ac:dyDescent="0.35">
      <c r="A9" s="388" t="s">
        <v>412</v>
      </c>
      <c r="B9" s="588" t="s">
        <v>537</v>
      </c>
      <c r="C9" s="588"/>
      <c r="D9" s="589"/>
      <c r="E9" s="390" t="str">
        <f>IF(AND(Import!L61&lt;=0,Import!L62&lt;=0),"No","Yes")</f>
        <v>No</v>
      </c>
      <c r="F9" s="396"/>
      <c r="G9" s="390" t="str">
        <f>E9</f>
        <v>No</v>
      </c>
      <c r="H9" s="329" t="s">
        <v>538</v>
      </c>
      <c r="I9" s="334" t="s">
        <v>461</v>
      </c>
      <c r="J9" s="529"/>
      <c r="K9" s="406"/>
      <c r="L9" s="501" t="s">
        <v>534</v>
      </c>
      <c r="M9" s="400" t="s">
        <v>535</v>
      </c>
      <c r="N9" s="502"/>
      <c r="O9" s="400"/>
      <c r="P9" s="401"/>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322"/>
      <c r="BI9" s="322"/>
      <c r="BJ9" s="322"/>
      <c r="BK9" s="322"/>
      <c r="BL9" s="322"/>
      <c r="BM9" s="322"/>
      <c r="BN9" s="322"/>
      <c r="BO9" s="322"/>
      <c r="BP9" s="322"/>
      <c r="BQ9" s="322"/>
      <c r="BR9" s="322"/>
      <c r="BS9" s="322"/>
      <c r="BT9" s="322"/>
      <c r="BU9" s="322"/>
      <c r="BV9" s="322"/>
      <c r="BW9" s="322"/>
      <c r="BX9" s="322"/>
      <c r="BY9" s="322"/>
      <c r="BZ9" s="322"/>
      <c r="CA9" s="322"/>
      <c r="CB9" s="322"/>
      <c r="CC9" s="322"/>
    </row>
    <row r="10" spans="1:81" s="323" customFormat="1" x14ac:dyDescent="0.3">
      <c r="A10" s="397"/>
      <c r="B10" s="327"/>
      <c r="C10" s="327"/>
      <c r="D10" s="327"/>
      <c r="E10" s="327"/>
      <c r="F10" s="327"/>
      <c r="G10" s="327"/>
      <c r="H10" s="327"/>
      <c r="I10" s="328"/>
      <c r="J10" s="328"/>
      <c r="K10" s="410"/>
      <c r="L10" s="501"/>
      <c r="M10" s="503">
        <v>45107</v>
      </c>
      <c r="N10" s="504">
        <v>45291</v>
      </c>
      <c r="O10" s="400"/>
      <c r="P10" s="401"/>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row>
    <row r="11" spans="1:81" x14ac:dyDescent="0.3">
      <c r="L11" s="501"/>
      <c r="M11" s="503">
        <v>45199</v>
      </c>
      <c r="N11" s="504">
        <v>45382</v>
      </c>
    </row>
    <row r="12" spans="1:81" x14ac:dyDescent="0.3">
      <c r="L12" s="501"/>
      <c r="M12" s="503">
        <v>45291</v>
      </c>
      <c r="N12" s="504">
        <v>45473</v>
      </c>
    </row>
    <row r="13" spans="1:81" x14ac:dyDescent="0.3">
      <c r="L13" s="505"/>
      <c r="M13" s="506">
        <v>45382</v>
      </c>
      <c r="N13" s="507">
        <v>45565</v>
      </c>
    </row>
  </sheetData>
  <sheetProtection algorithmName="SHA-512" hashValue="ep6wZNnYP+Sr7vZJXBb6doFwWbW+RRjguSgp+IpaXa9tJEXSZVSyatoPEIqcBVPGvpR6r29aPVGXFaKvs3Dq8Q==" saltValue="FWvMuQUkfVQm7mTmxywcqw==" spinCount="100000" sheet="1" objects="1" scenarios="1"/>
  <mergeCells count="12">
    <mergeCell ref="B7:D7"/>
    <mergeCell ref="B9:D9"/>
    <mergeCell ref="B8:D8"/>
    <mergeCell ref="I1:J1"/>
    <mergeCell ref="B1:H1"/>
    <mergeCell ref="B2:H2"/>
    <mergeCell ref="C4:E4"/>
    <mergeCell ref="F4:G5"/>
    <mergeCell ref="H4:H5"/>
    <mergeCell ref="C5:E5"/>
    <mergeCell ref="I2:I5"/>
    <mergeCell ref="J2:J5"/>
  </mergeCells>
  <conditionalFormatting sqref="G9">
    <cfRule type="cellIs" dxfId="8" priority="29" operator="equal">
      <formula>"Yes"</formula>
    </cfRule>
  </conditionalFormatting>
  <conditionalFormatting sqref="G6">
    <cfRule type="cellIs" dxfId="7" priority="21" operator="lessThan">
      <formula>1</formula>
    </cfRule>
  </conditionalFormatting>
  <conditionalFormatting sqref="G8">
    <cfRule type="cellIs" dxfId="6" priority="2" operator="equal">
      <formula>"Late"</formula>
    </cfRule>
  </conditionalFormatting>
  <conditionalFormatting sqref="E8 G8">
    <cfRule type="containsText" dxfId="5" priority="1" operator="containsText" text="This question must be answered">
      <formula>NOT(ISERROR(SEARCH("This question must be answered",E8)))</formula>
    </cfRule>
  </conditionalFormatting>
  <pageMargins left="0.25" right="0.25" top="0.05" bottom="0.25" header="0.3" footer="0.25"/>
  <pageSetup scale="61" fitToHeight="0" orientation="landscape" r:id="rId1"/>
  <headerFooter>
    <oddFooter>&amp;C&amp;12&amp;P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548"/>
  <sheetViews>
    <sheetView zoomScale="106" zoomScaleNormal="106" workbookViewId="0">
      <pane xSplit="3" ySplit="3" topLeftCell="D67" activePane="bottomRight" state="frozen"/>
      <selection activeCell="K179" sqref="K179"/>
      <selection pane="topRight" activeCell="K179" sqref="K179"/>
      <selection pane="bottomLeft" activeCell="K179" sqref="K179"/>
      <selection pane="bottomRight" activeCell="E69" sqref="E69"/>
    </sheetView>
  </sheetViews>
  <sheetFormatPr defaultColWidth="9.109375" defaultRowHeight="14.4" x14ac:dyDescent="0.3"/>
  <cols>
    <col min="1" max="1" width="8.77734375" style="2" customWidth="1"/>
    <col min="2" max="2" width="17.5546875" style="29" bestFit="1" customWidth="1"/>
    <col min="3" max="3" width="36.6640625" style="210" customWidth="1"/>
    <col min="4" max="4" width="20.88671875" style="2" bestFit="1" customWidth="1"/>
    <col min="5" max="5" width="17.5546875" style="2" customWidth="1"/>
    <col min="6" max="6" width="22.6640625" style="2" customWidth="1"/>
    <col min="7" max="7" width="17.44140625" style="149" customWidth="1"/>
    <col min="8" max="8" width="9.6640625" style="2" customWidth="1"/>
    <col min="9" max="9" width="1" style="167" customWidth="1"/>
    <col min="10" max="10" width="18.109375" style="4" customWidth="1"/>
    <col min="11" max="11" width="36.88671875" style="7" customWidth="1"/>
    <col min="12" max="12" width="23.44140625" style="216" customWidth="1"/>
    <col min="13" max="13" width="8.44140625" style="2" customWidth="1"/>
    <col min="14" max="14" width="18.109375" style="2" customWidth="1"/>
    <col min="15" max="15" width="17.88671875" style="2" customWidth="1"/>
    <col min="16" max="16" width="9.109375" style="107" customWidth="1"/>
    <col min="17" max="17" width="10.33203125" style="152"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24" width="10.5546875" style="2" customWidth="1"/>
    <col min="25" max="25" width="9.88671875" style="2" customWidth="1"/>
    <col min="26" max="26" width="9.109375" style="2" customWidth="1"/>
    <col min="27" max="16384" width="9.109375" style="2"/>
  </cols>
  <sheetData>
    <row r="1" spans="1:28" ht="36" x14ac:dyDescent="0.3">
      <c r="C1" s="27" t="s">
        <v>142</v>
      </c>
      <c r="D1" s="11"/>
      <c r="I1" s="150"/>
      <c r="J1" s="26"/>
      <c r="K1" s="12" t="s">
        <v>18</v>
      </c>
      <c r="L1" s="33"/>
      <c r="M1" s="151"/>
      <c r="S1" s="2">
        <v>100</v>
      </c>
      <c r="T1" s="2">
        <v>1</v>
      </c>
    </row>
    <row r="2" spans="1:28" ht="44.4" x14ac:dyDescent="0.4">
      <c r="C2" s="38" t="str">
        <f>'Unit Data from Audit Worksheet'!D2</f>
        <v>Select Unit Name from Drop Down List</v>
      </c>
      <c r="D2" s="67">
        <v>2023</v>
      </c>
      <c r="E2" s="10">
        <v>2023</v>
      </c>
      <c r="F2" s="10"/>
      <c r="G2" s="36"/>
      <c r="H2" s="10"/>
      <c r="I2" s="150"/>
      <c r="J2" s="23" t="s">
        <v>14</v>
      </c>
      <c r="K2" s="6" t="s">
        <v>13</v>
      </c>
      <c r="L2" s="35" t="s">
        <v>9</v>
      </c>
      <c r="S2" s="2">
        <v>200</v>
      </c>
      <c r="T2" s="2">
        <v>2</v>
      </c>
      <c r="X2" s="168" t="s">
        <v>273</v>
      </c>
      <c r="Y2" s="168" t="s">
        <v>272</v>
      </c>
    </row>
    <row r="3" spans="1:28" ht="31.2" x14ac:dyDescent="0.3">
      <c r="A3" s="153" t="s">
        <v>14</v>
      </c>
      <c r="B3" s="154"/>
      <c r="C3" s="25" t="s">
        <v>1</v>
      </c>
      <c r="D3" s="13" t="s">
        <v>15</v>
      </c>
      <c r="E3" s="13" t="s">
        <v>16</v>
      </c>
      <c r="F3" s="14" t="s">
        <v>19</v>
      </c>
      <c r="G3" s="39" t="s">
        <v>91</v>
      </c>
      <c r="H3" s="14" t="s">
        <v>112</v>
      </c>
      <c r="I3" s="150"/>
      <c r="J3" s="155"/>
      <c r="K3" s="68"/>
      <c r="L3" s="156"/>
      <c r="O3" s="2" t="s">
        <v>82</v>
      </c>
      <c r="Q3" s="43" t="s">
        <v>92</v>
      </c>
      <c r="S3" s="2">
        <v>300</v>
      </c>
      <c r="T3" s="2">
        <v>3</v>
      </c>
      <c r="Y3" s="2" t="s">
        <v>209</v>
      </c>
    </row>
    <row r="4" spans="1:28" ht="27" customHeight="1" x14ac:dyDescent="0.35">
      <c r="A4" s="157"/>
      <c r="B4" s="158"/>
      <c r="C4" s="28"/>
      <c r="D4" s="5"/>
      <c r="E4" s="5"/>
      <c r="F4" s="5"/>
      <c r="G4" s="37"/>
      <c r="H4" s="5"/>
      <c r="I4" s="150"/>
      <c r="J4" s="24">
        <v>999</v>
      </c>
      <c r="K4" s="9" t="s">
        <v>81</v>
      </c>
      <c r="L4" s="459" t="e">
        <f>'Unit Data from Audit Worksheet'!D3</f>
        <v>#N/A</v>
      </c>
      <c r="S4" s="2">
        <v>400</v>
      </c>
      <c r="T4" s="2">
        <v>4</v>
      </c>
      <c r="X4" s="159"/>
      <c r="Y4" s="159"/>
    </row>
    <row r="5" spans="1:28" ht="51.75" customHeight="1" x14ac:dyDescent="0.3">
      <c r="A5" s="122">
        <f>'Unit Data from Audit Worksheet'!A7</f>
        <v>502</v>
      </c>
      <c r="B5" s="131" t="str">
        <f>'Unit Data from Audit Worksheet'!C7</f>
        <v>Net Position-Business Activities</v>
      </c>
      <c r="C5" s="121" t="str">
        <f>'Unit Data from Audit Worksheet'!D7</f>
        <v xml:space="preserve">All unrestricted Cash and investments. 
Exclude restricted cash and cash held by a third party. </v>
      </c>
      <c r="D5" s="56"/>
      <c r="E5" s="135">
        <f>'Unit Data from Audit Worksheet'!F7</f>
        <v>0</v>
      </c>
      <c r="F5" s="130">
        <f>IF(L5&lt;0,"Error: Number is normally positive.",)</f>
        <v>0</v>
      </c>
      <c r="G5" s="132"/>
      <c r="H5" s="129"/>
      <c r="I5" s="22"/>
      <c r="J5" s="128">
        <v>502</v>
      </c>
      <c r="K5" s="127" t="s">
        <v>59</v>
      </c>
      <c r="L5" s="160">
        <f t="shared" ref="L5:L8" si="0">IF(D5="",E5,D5)</f>
        <v>0</v>
      </c>
      <c r="M5" s="226"/>
      <c r="P5" s="113"/>
      <c r="X5" s="359">
        <v>502</v>
      </c>
      <c r="Y5" s="159">
        <v>502</v>
      </c>
      <c r="AA5" s="226">
        <f t="shared" ref="AA5:AA8" si="1">A5-J5</f>
        <v>0</v>
      </c>
      <c r="AB5" s="159">
        <f t="shared" ref="AB5:AB8" si="2">E5-L5</f>
        <v>0</v>
      </c>
    </row>
    <row r="6" spans="1:28" ht="40.5" customHeight="1" x14ac:dyDescent="0.3">
      <c r="A6" s="122">
        <f>'Unit Data from Audit Worksheet'!A8</f>
        <v>503</v>
      </c>
      <c r="B6" s="131" t="str">
        <f>'Unit Data from Audit Worksheet'!C8</f>
        <v>Net Position-Business Activities</v>
      </c>
      <c r="C6" s="121" t="str">
        <f>'Unit Data from Audit Worksheet'!D8</f>
        <v>All restricted Cash and investments</v>
      </c>
      <c r="D6" s="56"/>
      <c r="E6" s="135">
        <f>'Unit Data from Audit Worksheet'!F8</f>
        <v>0</v>
      </c>
      <c r="F6" s="130">
        <f>IF(L6&lt;0,"Error: Number is normally positive.",)</f>
        <v>0</v>
      </c>
      <c r="G6" s="132"/>
      <c r="H6" s="129"/>
      <c r="I6" s="22"/>
      <c r="J6" s="128">
        <v>503</v>
      </c>
      <c r="K6" s="127" t="s">
        <v>60</v>
      </c>
      <c r="L6" s="160">
        <f t="shared" si="0"/>
        <v>0</v>
      </c>
      <c r="M6" s="226"/>
      <c r="P6" s="113"/>
      <c r="X6" s="359">
        <v>503</v>
      </c>
      <c r="Y6" s="159">
        <v>503</v>
      </c>
      <c r="AA6" s="226">
        <f t="shared" si="1"/>
        <v>0</v>
      </c>
      <c r="AB6" s="159">
        <f t="shared" si="2"/>
        <v>0</v>
      </c>
    </row>
    <row r="7" spans="1:28" ht="90" customHeight="1" x14ac:dyDescent="0.3">
      <c r="A7" s="122">
        <f>'Unit Data from Audit Worksheet'!A10</f>
        <v>592</v>
      </c>
      <c r="B7" s="131" t="str">
        <f>'Unit Data from Audit Worksheet'!C10</f>
        <v>Statement of Activities - Business Activities</v>
      </c>
      <c r="C7" s="121" t="str">
        <f>'Unit Data from Audit Worksheet'!D10</f>
        <v>Total Change in net position Business Type 
(Increase in net position is recorded as a positive and a decrease in net position is recorded as a negative)</v>
      </c>
      <c r="D7" s="56"/>
      <c r="E7" s="135">
        <f>'Unit Data from Audit Worksheet'!F10</f>
        <v>0</v>
      </c>
      <c r="F7" s="130"/>
      <c r="G7" s="132"/>
      <c r="H7" s="129"/>
      <c r="I7" s="22"/>
      <c r="J7" s="128">
        <v>592</v>
      </c>
      <c r="K7" s="127" t="s">
        <v>106</v>
      </c>
      <c r="L7" s="160">
        <f t="shared" si="0"/>
        <v>0</v>
      </c>
      <c r="M7" s="226"/>
      <c r="O7" s="163"/>
      <c r="P7" s="113"/>
      <c r="R7" s="224"/>
      <c r="S7" s="224"/>
      <c r="T7" s="224"/>
      <c r="U7" s="224"/>
      <c r="V7" s="224"/>
      <c r="W7" s="224"/>
      <c r="X7" s="359">
        <v>592</v>
      </c>
      <c r="Y7" s="159">
        <v>592</v>
      </c>
      <c r="Z7" s="224"/>
      <c r="AA7" s="226">
        <f t="shared" si="1"/>
        <v>0</v>
      </c>
      <c r="AB7" s="159">
        <f t="shared" si="2"/>
        <v>0</v>
      </c>
    </row>
    <row r="8" spans="1:28" ht="66" customHeight="1" x14ac:dyDescent="0.3">
      <c r="A8" s="122">
        <f>'Unit Data from Audit Worksheet'!A11</f>
        <v>591</v>
      </c>
      <c r="B8" s="131" t="str">
        <f>'Unit Data from Audit Worksheet'!C11</f>
        <v>Statement of Activities - Business Activities</v>
      </c>
      <c r="C8" s="121" t="str">
        <f>'Unit Data from Audit Worksheet'!D11</f>
        <v>Total Expenses - Exclude Transfers</v>
      </c>
      <c r="D8" s="56"/>
      <c r="E8" s="135">
        <f>'Unit Data from Audit Worksheet'!F11</f>
        <v>0</v>
      </c>
      <c r="F8" s="130">
        <f>IF(L8&lt;0,"Error: Enter as a positive.",)</f>
        <v>0</v>
      </c>
      <c r="G8" s="132"/>
      <c r="H8" s="129"/>
      <c r="I8" s="22"/>
      <c r="J8" s="128">
        <v>591</v>
      </c>
      <c r="K8" s="127" t="s">
        <v>105</v>
      </c>
      <c r="L8" s="160">
        <f t="shared" si="0"/>
        <v>0</v>
      </c>
      <c r="M8" s="226"/>
      <c r="O8" s="163"/>
      <c r="P8" s="113"/>
      <c r="R8" s="224"/>
      <c r="S8" s="224"/>
      <c r="T8" s="224"/>
      <c r="U8" s="224"/>
      <c r="V8" s="224"/>
      <c r="W8" s="224"/>
      <c r="X8" s="359">
        <v>591</v>
      </c>
      <c r="Y8" s="159">
        <v>591</v>
      </c>
      <c r="Z8" s="224"/>
      <c r="AA8" s="226">
        <f t="shared" si="1"/>
        <v>0</v>
      </c>
      <c r="AB8" s="159">
        <f t="shared" si="2"/>
        <v>0</v>
      </c>
    </row>
    <row r="9" spans="1:28" ht="62.4" customHeight="1" x14ac:dyDescent="0.3">
      <c r="A9" s="122">
        <f>'Unit Data from Audit Worksheet'!A13</f>
        <v>90</v>
      </c>
      <c r="B9" s="131" t="str">
        <f>'Unit Data from Audit Worksheet'!C13</f>
        <v>Electric Fund Net Position Statement</v>
      </c>
      <c r="C9" s="121" t="str">
        <f>'Unit Data from Audit Worksheet'!D13</f>
        <v>All Unrestricted Cash and Investments.  
Exclude any restricted cash and investments.</v>
      </c>
      <c r="D9" s="66"/>
      <c r="E9" s="135">
        <f>'Unit Data from Audit Worksheet'!F13</f>
        <v>0</v>
      </c>
      <c r="F9" s="130">
        <f>IF(L9&lt;0,"Error: Number is normally positive.",)</f>
        <v>0</v>
      </c>
      <c r="G9" s="132"/>
      <c r="H9" s="129"/>
      <c r="I9" s="22"/>
      <c r="J9" s="128">
        <v>90</v>
      </c>
      <c r="K9" s="127" t="s">
        <v>61</v>
      </c>
      <c r="L9" s="160">
        <f t="shared" ref="L9:L12" si="3">IF(D9="",E9,D9)</f>
        <v>0</v>
      </c>
      <c r="M9" s="226"/>
      <c r="P9" s="113"/>
      <c r="X9" s="359">
        <v>90</v>
      </c>
      <c r="Y9" s="159">
        <v>90</v>
      </c>
      <c r="AA9" s="226">
        <f t="shared" ref="AA9:AA40" si="4">A9-J9</f>
        <v>0</v>
      </c>
      <c r="AB9" s="159">
        <f t="shared" ref="AB9:AB40" si="5">E9-L9</f>
        <v>0</v>
      </c>
    </row>
    <row r="10" spans="1:28" ht="64.8" customHeight="1" x14ac:dyDescent="0.3">
      <c r="A10" s="122">
        <f>'Unit Data from Audit Worksheet'!A14</f>
        <v>91</v>
      </c>
      <c r="B10" s="131" t="str">
        <f>'Unit Data from Audit Worksheet'!C14</f>
        <v>Electric Fund Net Position Statement</v>
      </c>
      <c r="C10" s="121" t="str">
        <f>'Unit Data from Audit Worksheet'!D14</f>
        <v xml:space="preserve">Customer accounts receivable (net of allowance accounts)
Include billed and unbilled amounts </v>
      </c>
      <c r="D10" s="66"/>
      <c r="E10" s="135">
        <f>'Unit Data from Audit Worksheet'!F14</f>
        <v>0</v>
      </c>
      <c r="F10" s="130">
        <f>IF(L10&lt;0,"Error: Number is normally positive.",)</f>
        <v>0</v>
      </c>
      <c r="G10" s="132"/>
      <c r="H10" s="129"/>
      <c r="I10" s="22"/>
      <c r="J10" s="128">
        <v>91</v>
      </c>
      <c r="K10" s="127" t="s">
        <v>62</v>
      </c>
      <c r="L10" s="160">
        <f t="shared" si="3"/>
        <v>0</v>
      </c>
      <c r="M10" s="226"/>
      <c r="P10" s="113"/>
      <c r="X10" s="359">
        <v>91</v>
      </c>
      <c r="Y10" s="159">
        <v>91</v>
      </c>
      <c r="AA10" s="226">
        <f t="shared" si="4"/>
        <v>0</v>
      </c>
      <c r="AB10" s="159">
        <f t="shared" si="5"/>
        <v>0</v>
      </c>
    </row>
    <row r="11" spans="1:28" ht="61.8" customHeight="1" x14ac:dyDescent="0.3">
      <c r="A11" s="122">
        <f>'Unit Data from Audit Worksheet'!A15</f>
        <v>581</v>
      </c>
      <c r="B11" s="131" t="str">
        <f>'Unit Data from Audit Worksheet'!C15</f>
        <v>Electric Fund Net Position Statement</v>
      </c>
      <c r="C11" s="121" t="str">
        <f>'Unit Data from Audit Worksheet'!D15</f>
        <v>Electric Fund - Advance To:
Interfund loan receivable-portion of repayment plan longer than 12 months</v>
      </c>
      <c r="D11" s="66"/>
      <c r="E11" s="135">
        <f>'Unit Data from Audit Worksheet'!F15</f>
        <v>0</v>
      </c>
      <c r="F11" s="130"/>
      <c r="G11" s="132"/>
      <c r="H11" s="129"/>
      <c r="I11" s="22"/>
      <c r="J11" s="128">
        <v>581</v>
      </c>
      <c r="K11" s="127" t="s">
        <v>94</v>
      </c>
      <c r="L11" s="160">
        <f t="shared" si="3"/>
        <v>0</v>
      </c>
      <c r="M11" s="226"/>
      <c r="P11" s="113"/>
      <c r="X11" s="359">
        <v>581</v>
      </c>
      <c r="Y11" s="159">
        <v>581</v>
      </c>
      <c r="AA11" s="226">
        <f t="shared" si="4"/>
        <v>0</v>
      </c>
      <c r="AB11" s="159">
        <f t="shared" si="5"/>
        <v>0</v>
      </c>
    </row>
    <row r="12" spans="1:28" ht="56.25" customHeight="1" x14ac:dyDescent="0.3">
      <c r="A12" s="122">
        <f>'Unit Data from Audit Worksheet'!A16</f>
        <v>511</v>
      </c>
      <c r="B12" s="131" t="str">
        <f>'Unit Data from Audit Worksheet'!C16</f>
        <v>Electric Fund Net Position Statement</v>
      </c>
      <c r="C12" s="121" t="str">
        <f>'Unit Data from Audit Worksheet'!D16</f>
        <v>Amount of inventories and prepaids</v>
      </c>
      <c r="D12" s="66"/>
      <c r="E12" s="135">
        <f>'Unit Data from Audit Worksheet'!F16</f>
        <v>0</v>
      </c>
      <c r="F12" s="130">
        <f t="shared" ref="F12:F15" si="6">IF(L12&lt;0,"Error: Number is normally positive.",)</f>
        <v>0</v>
      </c>
      <c r="G12" s="132"/>
      <c r="H12" s="129"/>
      <c r="I12" s="22"/>
      <c r="J12" s="128">
        <v>511</v>
      </c>
      <c r="K12" s="127" t="s">
        <v>63</v>
      </c>
      <c r="L12" s="160">
        <f t="shared" si="3"/>
        <v>0</v>
      </c>
      <c r="M12" s="226"/>
      <c r="P12" s="113"/>
      <c r="X12" s="359">
        <v>511</v>
      </c>
      <c r="Y12" s="159">
        <v>511</v>
      </c>
      <c r="AA12" s="226">
        <f t="shared" si="4"/>
        <v>0</v>
      </c>
      <c r="AB12" s="159">
        <f t="shared" si="5"/>
        <v>0</v>
      </c>
    </row>
    <row r="13" spans="1:28" ht="62.25" customHeight="1" x14ac:dyDescent="0.3">
      <c r="A13" s="122">
        <f>'Unit Data from Audit Worksheet'!A17</f>
        <v>657</v>
      </c>
      <c r="B13" s="131" t="str">
        <f>'Unit Data from Audit Worksheet'!C17</f>
        <v>Electric Fund Net Position Statement</v>
      </c>
      <c r="C13" s="121" t="str">
        <f>'Unit Data from Audit Worksheet'!D17</f>
        <v xml:space="preserve">Total Current assets as listed on the Electric Net Position Statement.  
</v>
      </c>
      <c r="D13" s="66"/>
      <c r="E13" s="135">
        <f>'Unit Data from Audit Worksheet'!F17</f>
        <v>0</v>
      </c>
      <c r="F13" s="130">
        <f t="shared" si="6"/>
        <v>0</v>
      </c>
      <c r="G13" s="132"/>
      <c r="H13" s="129"/>
      <c r="I13" s="22"/>
      <c r="J13" s="128">
        <v>657</v>
      </c>
      <c r="K13" s="127" t="s">
        <v>145</v>
      </c>
      <c r="L13" s="165">
        <f>IF(D13="",E13,D13)</f>
        <v>0</v>
      </c>
      <c r="M13" s="226"/>
      <c r="P13" s="113"/>
      <c r="X13" s="359">
        <v>657</v>
      </c>
      <c r="Y13" s="159">
        <v>657</v>
      </c>
      <c r="AA13" s="226">
        <f t="shared" si="4"/>
        <v>0</v>
      </c>
      <c r="AB13" s="159">
        <f t="shared" si="5"/>
        <v>0</v>
      </c>
    </row>
    <row r="14" spans="1:28" ht="62.25" customHeight="1" x14ac:dyDescent="0.3">
      <c r="A14" s="122">
        <f>'Unit Data from Audit Worksheet'!A18</f>
        <v>658</v>
      </c>
      <c r="B14" s="131" t="str">
        <f>'Unit Data from Audit Worksheet'!C18</f>
        <v>Electric Fund Net Position Statement</v>
      </c>
      <c r="C14" s="121" t="str">
        <f>'Unit Data from Audit Worksheet'!D18</f>
        <v>Electric-Any current assets that are restricted (Cash, Accounts Rec., etc..) and included in account 657 above</v>
      </c>
      <c r="D14" s="66"/>
      <c r="E14" s="135">
        <f>'Unit Data from Audit Worksheet'!F18</f>
        <v>0</v>
      </c>
      <c r="F14" s="130">
        <f t="shared" si="6"/>
        <v>0</v>
      </c>
      <c r="G14" s="132"/>
      <c r="H14" s="129"/>
      <c r="I14" s="22"/>
      <c r="J14" s="128">
        <v>658</v>
      </c>
      <c r="K14" s="127" t="s">
        <v>159</v>
      </c>
      <c r="L14" s="165">
        <f>IF(D14="",E14,D14)</f>
        <v>0</v>
      </c>
      <c r="M14" s="226"/>
      <c r="P14" s="113"/>
      <c r="X14" s="359">
        <v>658</v>
      </c>
      <c r="Y14" s="159">
        <v>658</v>
      </c>
      <c r="AA14" s="226">
        <f t="shared" si="4"/>
        <v>0</v>
      </c>
      <c r="AB14" s="159">
        <f t="shared" si="5"/>
        <v>0</v>
      </c>
    </row>
    <row r="15" spans="1:28" ht="39.75" customHeight="1" x14ac:dyDescent="0.3">
      <c r="A15" s="122">
        <f>'Unit Data from Audit Worksheet'!A19</f>
        <v>382</v>
      </c>
      <c r="B15" s="131" t="str">
        <f>'Unit Data from Audit Worksheet'!C19</f>
        <v>Electric Fund Net Position Statement</v>
      </c>
      <c r="C15" s="121" t="str">
        <f>'Unit Data from Audit Worksheet'!D19</f>
        <v>Total Assets and deferred outflows</v>
      </c>
      <c r="D15" s="66"/>
      <c r="E15" s="135">
        <f>'Unit Data from Audit Worksheet'!F19</f>
        <v>0</v>
      </c>
      <c r="F15" s="130">
        <f t="shared" si="6"/>
        <v>0</v>
      </c>
      <c r="G15" s="132"/>
      <c r="H15" s="129"/>
      <c r="I15" s="22"/>
      <c r="J15" s="128">
        <v>382</v>
      </c>
      <c r="K15" s="127" t="s">
        <v>36</v>
      </c>
      <c r="L15" s="160">
        <f>IF(D15="",E15,D15)</f>
        <v>0</v>
      </c>
      <c r="M15" s="226"/>
      <c r="P15" s="113"/>
      <c r="X15" s="359">
        <v>382</v>
      </c>
      <c r="Y15" s="159">
        <v>382</v>
      </c>
      <c r="AA15" s="226">
        <f t="shared" si="4"/>
        <v>0</v>
      </c>
      <c r="AB15" s="159">
        <f t="shared" si="5"/>
        <v>0</v>
      </c>
    </row>
    <row r="16" spans="1:28" ht="39.75" customHeight="1" x14ac:dyDescent="0.3">
      <c r="A16" s="122">
        <f>'Unit Data from Audit Worksheet'!A20</f>
        <v>360</v>
      </c>
      <c r="B16" s="131" t="str">
        <f>'Unit Data from Audit Worksheet'!C20</f>
        <v>Electric Fund Net Position Statement</v>
      </c>
      <c r="C16" s="121" t="str">
        <f>'Unit Data from Audit Worksheet'!D20</f>
        <v>Total liabilities and total deferred inflows</v>
      </c>
      <c r="D16" s="66"/>
      <c r="E16" s="135">
        <f>'Unit Data from Audit Worksheet'!F20</f>
        <v>0</v>
      </c>
      <c r="F16" s="130"/>
      <c r="G16" s="132"/>
      <c r="H16" s="129"/>
      <c r="I16" s="22"/>
      <c r="J16" s="128">
        <v>360</v>
      </c>
      <c r="K16" s="55" t="s">
        <v>39</v>
      </c>
      <c r="L16" s="160">
        <f>IF(D16="",E16,D16)</f>
        <v>0</v>
      </c>
      <c r="M16" s="226"/>
      <c r="P16" s="113"/>
      <c r="X16" s="359">
        <v>360</v>
      </c>
      <c r="Y16" s="159">
        <v>360</v>
      </c>
      <c r="AA16" s="226">
        <f t="shared" si="4"/>
        <v>0</v>
      </c>
      <c r="AB16" s="159">
        <f t="shared" si="5"/>
        <v>0</v>
      </c>
    </row>
    <row r="17" spans="1:28" ht="67.2" customHeight="1" x14ac:dyDescent="0.3">
      <c r="A17" s="122">
        <f>'Unit Data from Audit Worksheet'!A21</f>
        <v>580</v>
      </c>
      <c r="B17" s="131" t="str">
        <f>'Unit Data from Audit Worksheet'!C21</f>
        <v>Electric Fund Net Position Statement</v>
      </c>
      <c r="C17" s="121" t="str">
        <f>'Unit Data from Audit Worksheet'!D21</f>
        <v>Electric Fund - Advance From:
Interfund loans payable-portion of repayment plan longer than 12 months</v>
      </c>
      <c r="D17" s="66"/>
      <c r="E17" s="135">
        <f>'Unit Data from Audit Worksheet'!F21</f>
        <v>0</v>
      </c>
      <c r="G17" s="132"/>
      <c r="H17" s="129"/>
      <c r="I17" s="22"/>
      <c r="J17" s="128">
        <v>580</v>
      </c>
      <c r="K17" s="55" t="s">
        <v>95</v>
      </c>
      <c r="L17" s="160">
        <f>IF(D17="",E17,D17)</f>
        <v>0</v>
      </c>
      <c r="M17" s="226"/>
      <c r="N17" s="164"/>
      <c r="P17" s="116"/>
      <c r="X17" s="359">
        <v>580</v>
      </c>
      <c r="Y17" s="159">
        <v>580</v>
      </c>
      <c r="AA17" s="226">
        <f t="shared" si="4"/>
        <v>0</v>
      </c>
      <c r="AB17" s="159">
        <f t="shared" si="5"/>
        <v>0</v>
      </c>
    </row>
    <row r="18" spans="1:28" s="16" customFormat="1" ht="124.2" customHeight="1" x14ac:dyDescent="0.3">
      <c r="A18" s="122">
        <f>'Unit Data from Audit Worksheet'!A22</f>
        <v>639</v>
      </c>
      <c r="B18" s="131" t="str">
        <f>'Unit Data from Audit Worksheet'!C22</f>
        <v>Electric Fund Net Position Statement</v>
      </c>
      <c r="C18" s="121" t="str">
        <f>'Unit Data from Audit Worksheet'!D22</f>
        <v>Current liabilities (as reported on the Statement of Fund Net Position)
Include:   Current liabilities including current portion of long-term debt.  Deferred inflows should not be included in Current Liabilities   
Enter as a positive</v>
      </c>
      <c r="D18" s="66"/>
      <c r="E18" s="135">
        <f>'Unit Data from Audit Worksheet'!F22</f>
        <v>0</v>
      </c>
      <c r="F18" s="454">
        <f t="shared" ref="F18:F24" si="7">IF(L18&lt;0,"Error: Enter as positive.",)</f>
        <v>0</v>
      </c>
      <c r="G18" s="132">
        <f>L18-(L19+L20+L21+L22+L23+L24)</f>
        <v>0</v>
      </c>
      <c r="H18" s="129"/>
      <c r="I18" s="22"/>
      <c r="J18" s="128">
        <v>639</v>
      </c>
      <c r="K18" s="127" t="s">
        <v>121</v>
      </c>
      <c r="L18" s="165">
        <f t="shared" ref="L18:L26" si="8">IF(D18="",E18,D18)</f>
        <v>0</v>
      </c>
      <c r="M18" s="226"/>
      <c r="P18" s="113"/>
      <c r="Q18" s="152"/>
      <c r="R18" s="2"/>
      <c r="S18" s="2"/>
      <c r="T18" s="2"/>
      <c r="U18" s="2"/>
      <c r="V18" s="2"/>
      <c r="W18" s="2"/>
      <c r="X18" s="359">
        <v>639</v>
      </c>
      <c r="Y18" s="159">
        <v>639</v>
      </c>
      <c r="Z18" s="2"/>
      <c r="AA18" s="226">
        <f t="shared" si="4"/>
        <v>0</v>
      </c>
      <c r="AB18" s="159">
        <f t="shared" si="5"/>
        <v>0</v>
      </c>
    </row>
    <row r="19" spans="1:28" s="16" customFormat="1" ht="151.80000000000001" customHeight="1" x14ac:dyDescent="0.3">
      <c r="A19" s="122">
        <f>'Unit Data from Audit Worksheet'!A23</f>
        <v>640</v>
      </c>
      <c r="B19" s="131" t="str">
        <f>'Unit Data from Audit Worksheet'!C23</f>
        <v>Electric Fund Net Position Statement</v>
      </c>
      <c r="C19" s="121" t="str">
        <f>'Unit Data from Audit Worksheet'!D23</f>
        <v>Please enter any bond anticipation notes that are classified as current liabilities and included in account 639 above (amounts entered should agree to the current amount included in the changes to long-term debt note)
Enter as a positive</v>
      </c>
      <c r="D19" s="66"/>
      <c r="E19" s="135">
        <f>'Unit Data from Audit Worksheet'!F23</f>
        <v>0</v>
      </c>
      <c r="F19" s="454">
        <f t="shared" si="7"/>
        <v>0</v>
      </c>
      <c r="G19" s="132"/>
      <c r="H19" s="129"/>
      <c r="I19" s="22"/>
      <c r="J19" s="128">
        <v>640</v>
      </c>
      <c r="K19" s="127" t="s">
        <v>122</v>
      </c>
      <c r="L19" s="165">
        <f t="shared" si="8"/>
        <v>0</v>
      </c>
      <c r="M19" s="226"/>
      <c r="P19" s="113"/>
      <c r="Q19" s="152"/>
      <c r="R19" s="2"/>
      <c r="S19" s="2"/>
      <c r="T19" s="2"/>
      <c r="U19" s="2"/>
      <c r="V19" s="2"/>
      <c r="W19" s="2"/>
      <c r="X19" s="359">
        <v>640</v>
      </c>
      <c r="Y19" s="159">
        <v>640</v>
      </c>
      <c r="Z19" s="2"/>
      <c r="AA19" s="226">
        <f t="shared" si="4"/>
        <v>0</v>
      </c>
      <c r="AB19" s="159">
        <f t="shared" si="5"/>
        <v>0</v>
      </c>
    </row>
    <row r="20" spans="1:28" s="16" customFormat="1" ht="130.80000000000001" customHeight="1" x14ac:dyDescent="0.3">
      <c r="A20" s="122">
        <f>'Unit Data from Audit Worksheet'!A24</f>
        <v>641</v>
      </c>
      <c r="B20" s="131" t="str">
        <f>'Unit Data from Audit Worksheet'!C24</f>
        <v>Electric Fund Net Position Statement</v>
      </c>
      <c r="C20" s="121" t="str">
        <f>'Unit Data from Audit Worksheet'!D24</f>
        <v>Please enter any compensated absences that are classified as current liabilities and included in account 639 above (amounts entered should agree to the current amount included in the changes to long-term debt note)
Enter as a positive</v>
      </c>
      <c r="D20" s="66"/>
      <c r="E20" s="135">
        <f>'Unit Data from Audit Worksheet'!F24</f>
        <v>0</v>
      </c>
      <c r="F20" s="454">
        <f t="shared" si="7"/>
        <v>0</v>
      </c>
      <c r="G20" s="132"/>
      <c r="H20" s="129"/>
      <c r="I20" s="22"/>
      <c r="J20" s="128">
        <v>641</v>
      </c>
      <c r="K20" s="127" t="s">
        <v>123</v>
      </c>
      <c r="L20" s="165">
        <f t="shared" si="8"/>
        <v>0</v>
      </c>
      <c r="M20" s="226"/>
      <c r="P20" s="117"/>
      <c r="Q20" s="152"/>
      <c r="R20" s="2"/>
      <c r="S20" s="2"/>
      <c r="T20" s="2"/>
      <c r="U20" s="2"/>
      <c r="V20" s="2"/>
      <c r="W20" s="2"/>
      <c r="X20" s="359">
        <v>641</v>
      </c>
      <c r="Y20" s="159">
        <v>641</v>
      </c>
      <c r="Z20" s="2"/>
      <c r="AA20" s="226">
        <f t="shared" si="4"/>
        <v>0</v>
      </c>
      <c r="AB20" s="159">
        <f t="shared" si="5"/>
        <v>0</v>
      </c>
    </row>
    <row r="21" spans="1:28" s="16" customFormat="1" ht="127.2" customHeight="1" x14ac:dyDescent="0.3">
      <c r="A21" s="122">
        <f>'Unit Data from Audit Worksheet'!A25</f>
        <v>642</v>
      </c>
      <c r="B21" s="131" t="str">
        <f>'Unit Data from Audit Worksheet'!C25</f>
        <v>Electric Fund Net Position Statement</v>
      </c>
      <c r="C21" s="121" t="str">
        <f>'Unit Data from Audit Worksheet'!D25</f>
        <v>Please enter any pension liabilities that are classified as current liabilities and included account in 639 above (amounts entered should agree to the current amount included in the changes to long-term debt note)
Enter as a positive</v>
      </c>
      <c r="D21" s="66"/>
      <c r="E21" s="135">
        <f>'Unit Data from Audit Worksheet'!F25</f>
        <v>0</v>
      </c>
      <c r="F21" s="454">
        <f t="shared" si="7"/>
        <v>0</v>
      </c>
      <c r="G21" s="132"/>
      <c r="H21" s="129"/>
      <c r="I21" s="22"/>
      <c r="J21" s="128">
        <v>642</v>
      </c>
      <c r="K21" s="127" t="s">
        <v>124</v>
      </c>
      <c r="L21" s="165">
        <f t="shared" si="8"/>
        <v>0</v>
      </c>
      <c r="M21" s="226"/>
      <c r="P21" s="117"/>
      <c r="Q21" s="152"/>
      <c r="R21" s="2"/>
      <c r="S21" s="2"/>
      <c r="T21" s="2"/>
      <c r="U21" s="2"/>
      <c r="V21" s="2"/>
      <c r="W21" s="2"/>
      <c r="X21" s="359">
        <v>642</v>
      </c>
      <c r="Y21" s="159">
        <v>642</v>
      </c>
      <c r="Z21" s="2"/>
      <c r="AA21" s="226">
        <f t="shared" si="4"/>
        <v>0</v>
      </c>
      <c r="AB21" s="159">
        <f t="shared" si="5"/>
        <v>0</v>
      </c>
    </row>
    <row r="22" spans="1:28" s="16" customFormat="1" ht="102" customHeight="1" x14ac:dyDescent="0.3">
      <c r="A22" s="122">
        <f>'Unit Data from Audit Worksheet'!A26</f>
        <v>643</v>
      </c>
      <c r="B22" s="131" t="str">
        <f>'Unit Data from Audit Worksheet'!C26</f>
        <v>Electric Fund Net Position Statement</v>
      </c>
      <c r="C22" s="121" t="str">
        <f>'Unit Data from Audit Worksheet'!D26</f>
        <v>Please enter any current liabilities that are payable from restricted assets and included in account 639 above. 
Enter as a positive</v>
      </c>
      <c r="D22" s="66"/>
      <c r="E22" s="135">
        <f>'Unit Data from Audit Worksheet'!F26</f>
        <v>0</v>
      </c>
      <c r="F22" s="454">
        <f t="shared" si="7"/>
        <v>0</v>
      </c>
      <c r="G22" s="132"/>
      <c r="H22" s="129"/>
      <c r="I22" s="22"/>
      <c r="J22" s="128">
        <v>643</v>
      </c>
      <c r="K22" s="127" t="s">
        <v>125</v>
      </c>
      <c r="L22" s="165">
        <f t="shared" si="8"/>
        <v>0</v>
      </c>
      <c r="M22" s="226"/>
      <c r="P22" s="113"/>
      <c r="Q22" s="152"/>
      <c r="R22" s="2"/>
      <c r="S22" s="2"/>
      <c r="T22" s="2"/>
      <c r="U22" s="2"/>
      <c r="V22" s="2"/>
      <c r="W22" s="2"/>
      <c r="X22" s="359">
        <v>643</v>
      </c>
      <c r="Y22" s="159">
        <v>643</v>
      </c>
      <c r="Z22" s="2"/>
      <c r="AA22" s="226">
        <f t="shared" si="4"/>
        <v>0</v>
      </c>
      <c r="AB22" s="159">
        <f t="shared" si="5"/>
        <v>0</v>
      </c>
    </row>
    <row r="23" spans="1:28" s="16" customFormat="1" ht="128.4" customHeight="1" x14ac:dyDescent="0.3">
      <c r="A23" s="122">
        <f>'Unit Data from Audit Worksheet'!A27</f>
        <v>644</v>
      </c>
      <c r="B23" s="131" t="str">
        <f>'Unit Data from Audit Worksheet'!C27</f>
        <v>Electric Fund Net Position Statement</v>
      </c>
      <c r="C23" s="121" t="str">
        <f>'Unit Data from Audit Worksheet'!D27</f>
        <v>Please enter any OPEB liabilities that are classified as current liabilities and included in account 639 above (amounts entered should agree to the current amount included in the changes to long-term debt note)
Enter as a positive</v>
      </c>
      <c r="D23" s="66"/>
      <c r="E23" s="135">
        <f>'Unit Data from Audit Worksheet'!F27</f>
        <v>0</v>
      </c>
      <c r="F23" s="454">
        <f t="shared" si="7"/>
        <v>0</v>
      </c>
      <c r="G23" s="132"/>
      <c r="H23" s="129"/>
      <c r="I23" s="22"/>
      <c r="J23" s="103">
        <v>644</v>
      </c>
      <c r="K23" s="127" t="s">
        <v>126</v>
      </c>
      <c r="L23" s="165">
        <f t="shared" si="8"/>
        <v>0</v>
      </c>
      <c r="M23" s="226"/>
      <c r="P23" s="113"/>
      <c r="Q23" s="152"/>
      <c r="R23" s="2"/>
      <c r="S23" s="2"/>
      <c r="T23" s="2"/>
      <c r="U23" s="2"/>
      <c r="V23" s="2"/>
      <c r="W23" s="2"/>
      <c r="X23" s="359">
        <v>644</v>
      </c>
      <c r="Y23" s="159">
        <v>644</v>
      </c>
      <c r="Z23" s="2"/>
      <c r="AA23" s="226">
        <f t="shared" si="4"/>
        <v>0</v>
      </c>
      <c r="AB23" s="159">
        <f t="shared" si="5"/>
        <v>0</v>
      </c>
    </row>
    <row r="24" spans="1:28" ht="82.2" customHeight="1" x14ac:dyDescent="0.3">
      <c r="A24" s="122">
        <f>+'Unit Data from Audit Worksheet'!A28</f>
        <v>384</v>
      </c>
      <c r="B24" s="122" t="str">
        <f>+'Unit Data from Audit Worksheet'!C28</f>
        <v>Electric Fund Net Position Statement</v>
      </c>
      <c r="C24" s="122" t="str">
        <f>+'Unit Data from Audit Worksheet'!D28</f>
        <v>Unearned revenue (arising from cash receipts) that were included in Current Liabilities in account 639 above.
Enter as a positive</v>
      </c>
      <c r="D24" s="66"/>
      <c r="E24" s="135">
        <f>+'Unit Data from Audit Worksheet'!F28</f>
        <v>0</v>
      </c>
      <c r="F24" s="454">
        <f t="shared" si="7"/>
        <v>0</v>
      </c>
      <c r="G24" s="132"/>
      <c r="H24" s="129"/>
      <c r="I24" s="22"/>
      <c r="J24" s="128">
        <v>384</v>
      </c>
      <c r="K24" s="32" t="s">
        <v>38</v>
      </c>
      <c r="L24" s="160">
        <f t="shared" si="8"/>
        <v>0</v>
      </c>
      <c r="M24" s="226"/>
      <c r="P24" s="113"/>
      <c r="X24" s="359">
        <v>384</v>
      </c>
      <c r="Y24" s="159">
        <v>384</v>
      </c>
      <c r="AA24" s="226">
        <f t="shared" si="4"/>
        <v>0</v>
      </c>
      <c r="AB24" s="159">
        <f t="shared" si="5"/>
        <v>0</v>
      </c>
    </row>
    <row r="25" spans="1:28" ht="106.2" customHeight="1" x14ac:dyDescent="0.3">
      <c r="A25" s="122">
        <f>+'Unit Data from Audit Worksheet'!A29</f>
        <v>361</v>
      </c>
      <c r="B25" s="122" t="str">
        <f>+'Unit Data from Audit Worksheet'!C29</f>
        <v>Electric Fund Net Position Statement</v>
      </c>
      <c r="C25" s="122" t="str">
        <f>+'Unit Data from Audit Worksheet'!D29</f>
        <v>Total net position, unrestricted - Amount of negative unrestricted net position should be entered as a negative amount and the amount of positive unrestricted net position should be entered as a positive amount.</v>
      </c>
      <c r="D25" s="66"/>
      <c r="E25" s="135">
        <f>+'Unit Data from Audit Worksheet'!F29</f>
        <v>0</v>
      </c>
      <c r="F25" s="130"/>
      <c r="G25" s="132"/>
      <c r="H25" s="129"/>
      <c r="I25" s="22"/>
      <c r="J25" s="128">
        <v>361</v>
      </c>
      <c r="K25" s="127" t="s">
        <v>32</v>
      </c>
      <c r="L25" s="160">
        <f t="shared" si="8"/>
        <v>0</v>
      </c>
      <c r="M25" s="226"/>
      <c r="P25" s="113"/>
      <c r="X25" s="359">
        <v>361</v>
      </c>
      <c r="Y25" s="159">
        <v>361</v>
      </c>
      <c r="AA25" s="226">
        <f t="shared" si="4"/>
        <v>0</v>
      </c>
      <c r="AB25" s="159">
        <f t="shared" si="5"/>
        <v>0</v>
      </c>
    </row>
    <row r="26" spans="1:28" ht="51" customHeight="1" x14ac:dyDescent="0.3">
      <c r="A26" s="122">
        <f>'Unit Data from Audit Worksheet'!A30</f>
        <v>362</v>
      </c>
      <c r="B26" s="131" t="str">
        <f>'Unit Data from Audit Worksheet'!C30</f>
        <v>Electric Fund Net Position Statement</v>
      </c>
      <c r="C26" s="121" t="str">
        <f>'Unit Data from Audit Worksheet'!D30</f>
        <v>Total net position</v>
      </c>
      <c r="D26" s="66"/>
      <c r="E26" s="135">
        <f>'Unit Data from Audit Worksheet'!F30</f>
        <v>0</v>
      </c>
      <c r="F26" s="130">
        <f>IF(L15-L16-L26=0,,"Error: Total assets less total liabilities do not equal net position acct 382-360-362=0")</f>
        <v>0</v>
      </c>
      <c r="G26" s="45">
        <f>+L15-L16-L26</f>
        <v>0</v>
      </c>
      <c r="H26" s="129"/>
      <c r="I26" s="22"/>
      <c r="J26" s="128">
        <v>362</v>
      </c>
      <c r="K26" s="127" t="s">
        <v>33</v>
      </c>
      <c r="L26" s="160">
        <f t="shared" si="8"/>
        <v>0</v>
      </c>
      <c r="M26" s="226"/>
      <c r="O26" s="163" t="e">
        <f>'Unit Data from Audit Worksheet'!E30</f>
        <v>#N/A</v>
      </c>
      <c r="P26" s="113"/>
      <c r="X26" s="359">
        <v>362</v>
      </c>
      <c r="Y26" s="159">
        <v>362</v>
      </c>
      <c r="AA26" s="226">
        <f t="shared" si="4"/>
        <v>0</v>
      </c>
      <c r="AB26" s="159">
        <f t="shared" si="5"/>
        <v>0</v>
      </c>
    </row>
    <row r="27" spans="1:28" ht="51.6" customHeight="1" x14ac:dyDescent="0.3">
      <c r="A27" s="122">
        <f>'Unit Data from Audit Worksheet'!A32</f>
        <v>97</v>
      </c>
      <c r="B27" s="131" t="str">
        <f>'Unit Data from Audit Worksheet'!C32</f>
        <v>Electric Fund Revenue, Expenses &amp; Changes in Fund Net Position</v>
      </c>
      <c r="C27" s="121" t="str">
        <f>'Unit Data from Audit Worksheet'!D32</f>
        <v>Charges for services</v>
      </c>
      <c r="D27" s="134"/>
      <c r="E27" s="135">
        <f>'Unit Data from Audit Worksheet'!F32</f>
        <v>0</v>
      </c>
      <c r="F27" s="130"/>
      <c r="G27" s="132"/>
      <c r="H27" s="129"/>
      <c r="I27" s="22"/>
      <c r="J27" s="128">
        <v>97</v>
      </c>
      <c r="K27" s="127" t="s">
        <v>64</v>
      </c>
      <c r="L27" s="160">
        <f t="shared" ref="L27:L51" si="9">IF(D27="",E27,D27)</f>
        <v>0</v>
      </c>
      <c r="M27" s="226"/>
      <c r="P27" s="113"/>
      <c r="X27" s="359">
        <v>97</v>
      </c>
      <c r="Y27" s="159">
        <v>97</v>
      </c>
      <c r="AA27" s="226">
        <f t="shared" si="4"/>
        <v>0</v>
      </c>
      <c r="AB27" s="159">
        <f t="shared" si="5"/>
        <v>0</v>
      </c>
    </row>
    <row r="28" spans="1:28" ht="45.75" customHeight="1" x14ac:dyDescent="0.3">
      <c r="A28" s="122">
        <f>'Unit Data from Audit Worksheet'!A33</f>
        <v>93</v>
      </c>
      <c r="B28" s="131" t="str">
        <f>'Unit Data from Audit Worksheet'!C33</f>
        <v>Electric Fund Revenue, Expenses &amp; Changes in Fund Net Position</v>
      </c>
      <c r="C28" s="121" t="str">
        <f>'Unit Data from Audit Worksheet'!D33</f>
        <v>Total Operating revenues</v>
      </c>
      <c r="D28" s="134"/>
      <c r="E28" s="135">
        <f>'Unit Data from Audit Worksheet'!F33</f>
        <v>0</v>
      </c>
      <c r="F28" s="130" t="str">
        <f>IF(L27&gt;L28,"Error: Charges for services exceeds total operating revenues Acct 97&gt;=93"," ")</f>
        <v xml:space="preserve"> </v>
      </c>
      <c r="G28" s="132" t="str">
        <f>IF(Q24=1," Included in error count"," ")</f>
        <v xml:space="preserve"> </v>
      </c>
      <c r="H28" s="129"/>
      <c r="I28" s="22"/>
      <c r="J28" s="128">
        <v>93</v>
      </c>
      <c r="K28" s="127" t="s">
        <v>65</v>
      </c>
      <c r="L28" s="160">
        <f t="shared" si="9"/>
        <v>0</v>
      </c>
      <c r="M28" s="226"/>
      <c r="P28" s="113"/>
      <c r="X28" s="359">
        <v>93</v>
      </c>
      <c r="Y28" s="159">
        <v>93</v>
      </c>
      <c r="AA28" s="226">
        <f t="shared" si="4"/>
        <v>0</v>
      </c>
      <c r="AB28" s="159">
        <f t="shared" si="5"/>
        <v>0</v>
      </c>
    </row>
    <row r="29" spans="1:28" ht="45.75" customHeight="1" x14ac:dyDescent="0.3">
      <c r="A29" s="122">
        <f>'Unit Data from Audit Worksheet'!A34</f>
        <v>99</v>
      </c>
      <c r="B29" s="131" t="str">
        <f>'Unit Data from Audit Worksheet'!C34</f>
        <v>Electric Fund Revenue, Expenses &amp; Changes in Fund Net Position</v>
      </c>
      <c r="C29" s="121" t="str">
        <f>'Unit Data from Audit Worksheet'!D34</f>
        <v>Electrical power purchases</v>
      </c>
      <c r="D29" s="134"/>
      <c r="E29" s="135">
        <f>'Unit Data from Audit Worksheet'!F34</f>
        <v>0</v>
      </c>
      <c r="F29" s="130"/>
      <c r="G29" s="132"/>
      <c r="H29" s="129"/>
      <c r="I29" s="22"/>
      <c r="J29" s="128">
        <v>99</v>
      </c>
      <c r="K29" s="127" t="s">
        <v>66</v>
      </c>
      <c r="L29" s="160">
        <f t="shared" si="9"/>
        <v>0</v>
      </c>
      <c r="M29" s="226"/>
      <c r="P29" s="113"/>
      <c r="S29" s="16"/>
      <c r="T29" s="16"/>
      <c r="U29" s="16"/>
      <c r="V29" s="16"/>
      <c r="X29" s="359">
        <v>99</v>
      </c>
      <c r="Y29" s="159">
        <v>99</v>
      </c>
      <c r="Z29" s="16"/>
      <c r="AA29" s="226">
        <f t="shared" si="4"/>
        <v>0</v>
      </c>
      <c r="AB29" s="159">
        <f t="shared" si="5"/>
        <v>0</v>
      </c>
    </row>
    <row r="30" spans="1:28" ht="45.75" customHeight="1" x14ac:dyDescent="0.3">
      <c r="A30" s="122">
        <f>'Unit Data from Audit Worksheet'!A35</f>
        <v>52</v>
      </c>
      <c r="B30" s="131" t="str">
        <f>'Unit Data from Audit Worksheet'!C35</f>
        <v>Electric Fund Revenue, Expenses &amp; Changes in Fund Net Position</v>
      </c>
      <c r="C30" s="121" t="str">
        <f>'Unit Data from Audit Worksheet'!D35</f>
        <v>Depreciation and amortization expense</v>
      </c>
      <c r="D30" s="134"/>
      <c r="E30" s="135">
        <f>'Unit Data from Audit Worksheet'!F35</f>
        <v>0</v>
      </c>
      <c r="F30" s="130">
        <f>IF(L30&lt;0,"Error: Enter as a positive.",)</f>
        <v>0</v>
      </c>
      <c r="G30" s="132"/>
      <c r="H30" s="129"/>
      <c r="I30" s="22"/>
      <c r="J30" s="128">
        <v>52</v>
      </c>
      <c r="K30" s="127" t="s">
        <v>67</v>
      </c>
      <c r="L30" s="160">
        <f t="shared" si="9"/>
        <v>0</v>
      </c>
      <c r="M30" s="226"/>
      <c r="P30" s="113"/>
      <c r="X30" s="359">
        <v>52</v>
      </c>
      <c r="Y30" s="159">
        <v>52</v>
      </c>
      <c r="AA30" s="226">
        <f t="shared" si="4"/>
        <v>0</v>
      </c>
      <c r="AB30" s="159">
        <f t="shared" si="5"/>
        <v>0</v>
      </c>
    </row>
    <row r="31" spans="1:28" ht="45.75" customHeight="1" x14ac:dyDescent="0.3">
      <c r="A31" s="122">
        <f>'Unit Data from Audit Worksheet'!A36</f>
        <v>94</v>
      </c>
      <c r="B31" s="131" t="str">
        <f>'Unit Data from Audit Worksheet'!C36</f>
        <v>Electric Fund Revenue, Expenses &amp; Changes in Fund Net Position</v>
      </c>
      <c r="C31" s="121" t="str">
        <f>'Unit Data from Audit Worksheet'!D36</f>
        <v>Total Operating expenses</v>
      </c>
      <c r="D31" s="134"/>
      <c r="E31" s="135">
        <f>'Unit Data from Audit Worksheet'!F36</f>
        <v>0</v>
      </c>
      <c r="F31" s="130">
        <f>IF(L31&lt;0,"Error: Enter as a positive.",)</f>
        <v>0</v>
      </c>
      <c r="G31" s="132"/>
      <c r="H31" s="129"/>
      <c r="I31" s="22"/>
      <c r="J31" s="128">
        <v>94</v>
      </c>
      <c r="K31" s="127" t="s">
        <v>68</v>
      </c>
      <c r="L31" s="160">
        <f t="shared" si="9"/>
        <v>0</v>
      </c>
      <c r="M31" s="226"/>
      <c r="P31" s="113"/>
      <c r="X31" s="359">
        <v>94</v>
      </c>
      <c r="Y31" s="159">
        <v>94</v>
      </c>
      <c r="AA31" s="226">
        <f t="shared" si="4"/>
        <v>0</v>
      </c>
      <c r="AB31" s="159">
        <f t="shared" si="5"/>
        <v>0</v>
      </c>
    </row>
    <row r="32" spans="1:28" ht="46.5" customHeight="1" x14ac:dyDescent="0.3">
      <c r="A32" s="122">
        <f>'Unit Data from Audit Worksheet'!A37</f>
        <v>98</v>
      </c>
      <c r="B32" s="131" t="str">
        <f>'Unit Data from Audit Worksheet'!C37</f>
        <v>Electric Fund Revenue, Expenses &amp; Changes in Fund Net Position</v>
      </c>
      <c r="C32" s="121" t="str">
        <f>'Unit Data from Audit Worksheet'!D37</f>
        <v>Interest expense</v>
      </c>
      <c r="D32" s="134"/>
      <c r="E32" s="135">
        <f>'Unit Data from Audit Worksheet'!F37</f>
        <v>0</v>
      </c>
      <c r="F32" s="130">
        <f>IF(L32&lt;0,"Error: Enter as a positive.",)</f>
        <v>0</v>
      </c>
      <c r="G32" s="132"/>
      <c r="H32" s="129"/>
      <c r="I32" s="22"/>
      <c r="J32" s="128">
        <v>98</v>
      </c>
      <c r="K32" s="127" t="s">
        <v>69</v>
      </c>
      <c r="L32" s="160">
        <f t="shared" si="9"/>
        <v>0</v>
      </c>
      <c r="M32" s="226"/>
      <c r="P32" s="113"/>
      <c r="X32" s="359">
        <v>98</v>
      </c>
      <c r="Y32" s="159">
        <v>98</v>
      </c>
      <c r="AA32" s="226">
        <f t="shared" si="4"/>
        <v>0</v>
      </c>
      <c r="AB32" s="159">
        <f t="shared" si="5"/>
        <v>0</v>
      </c>
    </row>
    <row r="33" spans="1:28" ht="51" customHeight="1" x14ac:dyDescent="0.3">
      <c r="A33" s="122">
        <f>'Unit Data from Audit Worksheet'!A38</f>
        <v>363</v>
      </c>
      <c r="B33" s="131" t="str">
        <f>'Unit Data from Audit Worksheet'!C38</f>
        <v>Electric Fund Revenue, Expenses &amp; Changes in Fund Net Position</v>
      </c>
      <c r="C33" s="121" t="str">
        <f>'Unit Data from Audit Worksheet'!D38</f>
        <v>Total all the non-operating revenues  
Exclude Capital Contributions.</v>
      </c>
      <c r="D33" s="134"/>
      <c r="E33" s="135">
        <f>'Unit Data from Audit Worksheet'!F38</f>
        <v>0</v>
      </c>
      <c r="F33" s="130"/>
      <c r="G33" s="132"/>
      <c r="H33" s="129"/>
      <c r="I33" s="22"/>
      <c r="J33" s="128">
        <v>363</v>
      </c>
      <c r="K33" s="127" t="s">
        <v>70</v>
      </c>
      <c r="L33" s="160">
        <f t="shared" si="9"/>
        <v>0</v>
      </c>
      <c r="M33" s="226"/>
      <c r="P33" s="113"/>
      <c r="X33" s="359">
        <v>363</v>
      </c>
      <c r="Y33" s="159">
        <v>363</v>
      </c>
      <c r="AA33" s="226">
        <f t="shared" si="4"/>
        <v>0</v>
      </c>
      <c r="AB33" s="159">
        <f t="shared" si="5"/>
        <v>0</v>
      </c>
    </row>
    <row r="34" spans="1:28" ht="64.8" customHeight="1" x14ac:dyDescent="0.3">
      <c r="A34" s="122">
        <f>'Unit Data from Audit Worksheet'!A39</f>
        <v>364</v>
      </c>
      <c r="B34" s="131" t="str">
        <f>'Unit Data from Audit Worksheet'!C39</f>
        <v>Electric Fund Revenue, Expenses &amp; Changes in Fund Net Position</v>
      </c>
      <c r="C34" s="121" t="str">
        <f>'Unit Data from Audit Worksheet'!D39</f>
        <v>Total all non-operating expenses.  
Include negative special, extraordinary, or capital contribution.</v>
      </c>
      <c r="D34" s="134"/>
      <c r="E34" s="135">
        <f>'Unit Data from Audit Worksheet'!F39</f>
        <v>0</v>
      </c>
      <c r="F34" s="130">
        <f>IF(L34&lt;0,"Error: Enter as a positive.",)</f>
        <v>0</v>
      </c>
      <c r="G34" s="132"/>
      <c r="H34" s="129"/>
      <c r="I34" s="22"/>
      <c r="J34" s="128">
        <v>364</v>
      </c>
      <c r="K34" s="127" t="s">
        <v>71</v>
      </c>
      <c r="L34" s="160">
        <f t="shared" si="9"/>
        <v>0</v>
      </c>
      <c r="M34" s="226"/>
      <c r="P34" s="113"/>
      <c r="X34" s="359">
        <v>364</v>
      </c>
      <c r="Y34" s="159">
        <v>364</v>
      </c>
      <c r="AA34" s="226">
        <f t="shared" si="4"/>
        <v>0</v>
      </c>
      <c r="AB34" s="159">
        <f t="shared" si="5"/>
        <v>0</v>
      </c>
    </row>
    <row r="35" spans="1:28" ht="89.25" customHeight="1" x14ac:dyDescent="0.3">
      <c r="A35" s="122">
        <f>'Unit Data from Audit Worksheet'!A40</f>
        <v>192</v>
      </c>
      <c r="B35" s="131" t="str">
        <f>'Unit Data from Audit Worksheet'!C40</f>
        <v>Electric Fund Revenue, Expenses &amp; Changes in Fund Net Position</v>
      </c>
      <c r="C35" s="121" t="str">
        <f>'Unit Data from Audit Worksheet'!D40</f>
        <v>Capital Contributions.  
Include only positive capital Contributions.  Negative capital contributions should be included with 'Total all non-operating expenses.'</v>
      </c>
      <c r="D35" s="134"/>
      <c r="E35" s="135">
        <f>'Unit Data from Audit Worksheet'!F40</f>
        <v>0</v>
      </c>
      <c r="F35" s="130">
        <f>IF(L35&lt;0,"Error: Enter as a positive.",)</f>
        <v>0</v>
      </c>
      <c r="G35" s="132"/>
      <c r="H35" s="129"/>
      <c r="I35" s="22"/>
      <c r="J35" s="128">
        <v>192</v>
      </c>
      <c r="K35" s="127" t="s">
        <v>72</v>
      </c>
      <c r="L35" s="160">
        <f t="shared" si="9"/>
        <v>0</v>
      </c>
      <c r="M35" s="226"/>
      <c r="P35" s="113"/>
      <c r="X35" s="359">
        <v>192</v>
      </c>
      <c r="Y35" s="159">
        <v>192</v>
      </c>
      <c r="AA35" s="226">
        <f t="shared" si="4"/>
        <v>0</v>
      </c>
      <c r="AB35" s="159">
        <f t="shared" si="5"/>
        <v>0</v>
      </c>
    </row>
    <row r="36" spans="1:28" s="226" customFormat="1" ht="89.25" customHeight="1" x14ac:dyDescent="0.3">
      <c r="A36" s="122">
        <f>'Unit Data from Audit Worksheet'!A41</f>
        <v>1054</v>
      </c>
      <c r="B36" s="131" t="str">
        <f>'Unit Data from Audit Worksheet'!C41</f>
        <v>Electric Fund Revenue, Expenses &amp; Changes in Fund Net Position</v>
      </c>
      <c r="C36" s="121" t="str">
        <f>'Unit Data from Audit Worksheet'!D41</f>
        <v xml:space="preserve"> Mark to Market unrealized losses in the Electric Fund. (enter as a negative number)</v>
      </c>
      <c r="D36" s="134"/>
      <c r="E36" s="135">
        <f>'Unit Data from Audit Worksheet'!F41</f>
        <v>0</v>
      </c>
      <c r="F36" s="130"/>
      <c r="G36" s="132"/>
      <c r="H36" s="129"/>
      <c r="I36" s="22"/>
      <c r="J36" s="128">
        <v>1054</v>
      </c>
      <c r="K36" s="121" t="s">
        <v>414</v>
      </c>
      <c r="L36" s="160">
        <f t="shared" si="9"/>
        <v>0</v>
      </c>
      <c r="P36" s="113"/>
      <c r="Q36" s="152"/>
      <c r="X36" s="359"/>
      <c r="Y36" s="159"/>
      <c r="AA36" s="226">
        <f t="shared" si="4"/>
        <v>0</v>
      </c>
      <c r="AB36" s="159"/>
    </row>
    <row r="37" spans="1:28" ht="46.2" customHeight="1" x14ac:dyDescent="0.3">
      <c r="A37" s="122">
        <f>'Unit Data from Audit Worksheet'!A42</f>
        <v>365</v>
      </c>
      <c r="B37" s="131" t="str">
        <f>'Unit Data from Audit Worksheet'!C42</f>
        <v>Electric Fund Revenue, Expenses &amp; Changes in Fund Net Position</v>
      </c>
      <c r="C37" s="121" t="str">
        <f>'Unit Data from Audit Worksheet'!D42</f>
        <v>Total Transfers In (From all Funds)</v>
      </c>
      <c r="D37" s="134"/>
      <c r="E37" s="135">
        <f>'Unit Data from Audit Worksheet'!F42</f>
        <v>0</v>
      </c>
      <c r="F37" s="130"/>
      <c r="G37" s="132"/>
      <c r="H37" s="129"/>
      <c r="I37" s="22"/>
      <c r="J37" s="128">
        <v>365</v>
      </c>
      <c r="K37" s="127" t="s">
        <v>73</v>
      </c>
      <c r="L37" s="160">
        <f t="shared" si="9"/>
        <v>0</v>
      </c>
      <c r="M37" s="226"/>
      <c r="P37" s="113"/>
      <c r="X37" s="359">
        <v>365</v>
      </c>
      <c r="Y37" s="159">
        <v>365</v>
      </c>
      <c r="AA37" s="226">
        <f t="shared" si="4"/>
        <v>0</v>
      </c>
      <c r="AB37" s="159">
        <f t="shared" si="5"/>
        <v>0</v>
      </c>
    </row>
    <row r="38" spans="1:28" ht="48.6" customHeight="1" x14ac:dyDescent="0.3">
      <c r="A38" s="122">
        <f>'Unit Data from Audit Worksheet'!A43</f>
        <v>366</v>
      </c>
      <c r="B38" s="131" t="str">
        <f>'Unit Data from Audit Worksheet'!C43</f>
        <v>Electric Fund Revenue, Expenses &amp; Changes in Fund Net Position</v>
      </c>
      <c r="C38" s="121" t="str">
        <f>'Unit Data from Audit Worksheet'!D43</f>
        <v>Total Transfers Out (To all funds)</v>
      </c>
      <c r="D38" s="424"/>
      <c r="E38" s="135">
        <f>'Unit Data from Audit Worksheet'!F43</f>
        <v>0</v>
      </c>
      <c r="F38" s="130">
        <f>IF(L38&lt;0,"Error: Enter as a positive.",)</f>
        <v>0</v>
      </c>
      <c r="G38" s="132"/>
      <c r="H38" s="129"/>
      <c r="I38" s="22"/>
      <c r="J38" s="128">
        <v>366</v>
      </c>
      <c r="K38" s="127" t="s">
        <v>84</v>
      </c>
      <c r="L38" s="160">
        <f t="shared" si="9"/>
        <v>0</v>
      </c>
      <c r="M38" s="226"/>
      <c r="P38" s="113"/>
      <c r="X38" s="359">
        <v>366</v>
      </c>
      <c r="Y38" s="159">
        <v>366</v>
      </c>
      <c r="AA38" s="226">
        <f t="shared" si="4"/>
        <v>0</v>
      </c>
      <c r="AB38" s="159">
        <f t="shared" si="5"/>
        <v>0</v>
      </c>
    </row>
    <row r="39" spans="1:28" s="16" customFormat="1" ht="81.599999999999994" customHeight="1" x14ac:dyDescent="0.3">
      <c r="A39" s="122">
        <f>'Unit Data from Audit Worksheet'!A44</f>
        <v>53</v>
      </c>
      <c r="B39" s="131" t="str">
        <f>'Unit Data from Audit Worksheet'!C44</f>
        <v>Electric Fund Revenue, Expenses &amp; Changes in Fund Net Position</v>
      </c>
      <c r="C39" s="121" t="str">
        <f>'Unit Data from Audit Worksheet'!D44</f>
        <v>Change in net position - Increase in net position is recorded as a positive and a (decrease) in net position is recorded as a negative.</v>
      </c>
      <c r="D39" s="134"/>
      <c r="E39" s="135">
        <f>'Unit Data from Audit Worksheet'!F44</f>
        <v>0</v>
      </c>
      <c r="F39" s="130">
        <f>IF(L28-L31+L33-L34+L35+L37-L38-L39=0,,"Error: Total revenues less total exp. does not equal change in net position Acct 93-94+363-364+192+365-366-53=0")</f>
        <v>0</v>
      </c>
      <c r="G39" s="45">
        <f>+L28-L31+L33-L34+L35+L37-L38-L39</f>
        <v>0</v>
      </c>
      <c r="H39" s="129"/>
      <c r="I39" s="22"/>
      <c r="J39" s="128">
        <v>53</v>
      </c>
      <c r="K39" s="127" t="s">
        <v>31</v>
      </c>
      <c r="L39" s="160">
        <f t="shared" si="9"/>
        <v>0</v>
      </c>
      <c r="M39" s="226"/>
      <c r="P39" s="113"/>
      <c r="Q39" s="152"/>
      <c r="R39" s="2"/>
      <c r="S39" s="2"/>
      <c r="T39" s="2"/>
      <c r="U39" s="2"/>
      <c r="V39" s="2"/>
      <c r="W39" s="2"/>
      <c r="X39" s="359">
        <v>53</v>
      </c>
      <c r="Y39" s="159">
        <v>53</v>
      </c>
      <c r="Z39" s="2"/>
      <c r="AA39" s="226">
        <f t="shared" si="4"/>
        <v>0</v>
      </c>
      <c r="AB39" s="159">
        <f t="shared" si="5"/>
        <v>0</v>
      </c>
    </row>
    <row r="40" spans="1:28" ht="124.2" customHeight="1" x14ac:dyDescent="0.3">
      <c r="A40" s="122">
        <f>'Unit Data from Audit Worksheet'!A45</f>
        <v>378</v>
      </c>
      <c r="B40" s="131" t="str">
        <f>'Unit Data from Audit Worksheet'!C45</f>
        <v>Electric Fund Revenue, Expenses &amp; Changes in Fund Net Position</v>
      </c>
      <c r="C40" s="121" t="str">
        <f>'Unit Data from Audit Worksheet'!D45</f>
        <v>Increases or (decreases) to beginning electric net position due to rounding, prior period adjustments and restatements.  Increase amounts to beginning net position should be entered as a positive amount and (decreases) should be entered as a negative amount.</v>
      </c>
      <c r="D40" s="134"/>
      <c r="E40" s="135">
        <f>+'Unit Data from Audit Worksheet'!F45</f>
        <v>0</v>
      </c>
      <c r="F40" s="130" t="e">
        <f>IF(L26-L39-L40=O26,,"Error: Beg. Bal does not agree with our records Acct 362-53-378= pr yr 362")</f>
        <v>#N/A</v>
      </c>
      <c r="G40" s="45" t="e">
        <f>L26-L39-L40-O26</f>
        <v>#N/A</v>
      </c>
      <c r="H40" s="129" t="e">
        <f>'Unit Data from Audit Worksheet'!I45</f>
        <v>#N/A</v>
      </c>
      <c r="I40" s="22"/>
      <c r="J40" s="128">
        <v>378</v>
      </c>
      <c r="K40" s="127" t="s">
        <v>34</v>
      </c>
      <c r="L40" s="160">
        <f t="shared" si="9"/>
        <v>0</v>
      </c>
      <c r="M40" s="226"/>
      <c r="P40" s="113"/>
      <c r="X40" s="359">
        <v>378</v>
      </c>
      <c r="Y40" s="159">
        <v>378</v>
      </c>
      <c r="AA40" s="226">
        <f t="shared" si="4"/>
        <v>0</v>
      </c>
      <c r="AB40" s="159">
        <f t="shared" si="5"/>
        <v>0</v>
      </c>
    </row>
    <row r="41" spans="1:28" ht="51.75" customHeight="1" x14ac:dyDescent="0.3">
      <c r="A41" s="122">
        <f>'Unit Data from Audit Worksheet'!A48</f>
        <v>55</v>
      </c>
      <c r="B41" s="131" t="str">
        <f>'Unit Data from Audit Worksheet'!C48</f>
        <v>Electric Fund Cash Flow Statement</v>
      </c>
      <c r="C41" s="121" t="str">
        <f>'Unit Data from Audit Worksheet'!D48</f>
        <v>Cash flow from operating activities - (enter negative cash flows as negative)</v>
      </c>
      <c r="D41" s="134"/>
      <c r="E41" s="135">
        <f>'Unit Data from Audit Worksheet'!F48</f>
        <v>0</v>
      </c>
      <c r="F41" s="130"/>
      <c r="G41" s="132"/>
      <c r="H41" s="129"/>
      <c r="I41" s="22"/>
      <c r="J41" s="128">
        <v>55</v>
      </c>
      <c r="K41" s="127" t="s">
        <v>74</v>
      </c>
      <c r="L41" s="160">
        <f t="shared" si="9"/>
        <v>0</v>
      </c>
      <c r="M41" s="226"/>
      <c r="P41" s="113"/>
      <c r="X41" s="359">
        <v>55</v>
      </c>
      <c r="Y41" s="159">
        <v>55</v>
      </c>
      <c r="AA41" s="226">
        <f t="shared" ref="AA41:AA52" si="10">A41-J41</f>
        <v>0</v>
      </c>
      <c r="AB41" s="159">
        <f t="shared" ref="AB41:AB52" si="11">E41-L41</f>
        <v>0</v>
      </c>
    </row>
    <row r="42" spans="1:28" ht="58.5" customHeight="1" x14ac:dyDescent="0.3">
      <c r="A42" s="122">
        <f>'Unit Data from Audit Worksheet'!A49</f>
        <v>101</v>
      </c>
      <c r="B42" s="131" t="str">
        <f>'Unit Data from Audit Worksheet'!C49</f>
        <v>Electric Fund Cash Flow Statement</v>
      </c>
      <c r="C42" s="121" t="str">
        <f>'Unit Data from Audit Worksheet'!D49</f>
        <v>Total Capital outlay.  
Include acquisition and construction of capital assets.</v>
      </c>
      <c r="D42" s="134"/>
      <c r="E42" s="135">
        <f>'Unit Data from Audit Worksheet'!F49</f>
        <v>0</v>
      </c>
      <c r="F42" s="130">
        <f>IF(L42&lt;0,"Error: Enter as a positive.",)</f>
        <v>0</v>
      </c>
      <c r="G42" s="132"/>
      <c r="H42" s="129"/>
      <c r="I42" s="22"/>
      <c r="J42" s="128">
        <v>101</v>
      </c>
      <c r="K42" s="127" t="s">
        <v>75</v>
      </c>
      <c r="L42" s="160">
        <f t="shared" si="9"/>
        <v>0</v>
      </c>
      <c r="M42" s="226"/>
      <c r="P42" s="113"/>
      <c r="X42" s="359">
        <v>101</v>
      </c>
      <c r="Y42" s="159">
        <v>101</v>
      </c>
      <c r="AA42" s="226">
        <f t="shared" si="10"/>
        <v>0</v>
      </c>
      <c r="AB42" s="159">
        <f t="shared" si="11"/>
        <v>0</v>
      </c>
    </row>
    <row r="43" spans="1:28" ht="60.75" customHeight="1" x14ac:dyDescent="0.3">
      <c r="A43" s="122">
        <f>'Unit Data from Audit Worksheet'!A50</f>
        <v>100</v>
      </c>
      <c r="B43" s="131" t="str">
        <f>'Unit Data from Audit Worksheet'!C50</f>
        <v>Electric Fund Cash Flow Statement</v>
      </c>
      <c r="C43" s="121" t="str">
        <f>'Unit Data from Audit Worksheet'!D50</f>
        <v>Principal paid on long-term debt.  Amount should be reduced by principal payments for debt refunding.</v>
      </c>
      <c r="D43" s="134"/>
      <c r="E43" s="135">
        <f>'Unit Data from Audit Worksheet'!F50</f>
        <v>0</v>
      </c>
      <c r="F43" s="130">
        <f>IF(L43&lt;0,"Error: Enter as a positive.",)</f>
        <v>0</v>
      </c>
      <c r="G43" s="132"/>
      <c r="H43" s="129"/>
      <c r="I43" s="22"/>
      <c r="J43" s="128">
        <v>100</v>
      </c>
      <c r="K43" s="127" t="s">
        <v>76</v>
      </c>
      <c r="L43" s="160">
        <f t="shared" si="9"/>
        <v>0</v>
      </c>
      <c r="M43" s="226"/>
      <c r="P43" s="113"/>
      <c r="X43" s="359">
        <v>100</v>
      </c>
      <c r="Y43" s="159">
        <v>100</v>
      </c>
      <c r="AA43" s="226">
        <f t="shared" si="10"/>
        <v>0</v>
      </c>
      <c r="AB43" s="159">
        <f t="shared" si="11"/>
        <v>0</v>
      </c>
    </row>
    <row r="44" spans="1:28" ht="50.25" customHeight="1" x14ac:dyDescent="0.3">
      <c r="A44" s="122">
        <f>'Unit Data from Audit Worksheet'!A52</f>
        <v>527</v>
      </c>
      <c r="B44" s="131" t="str">
        <f>'Unit Data from Audit Worksheet'!C52</f>
        <v>Electric Assets</v>
      </c>
      <c r="C44" s="121" t="str">
        <f>'Unit Data from Audit Worksheet'!D52</f>
        <v>Total Assets Gross value not being depreciated for Electric Fund</v>
      </c>
      <c r="D44" s="134"/>
      <c r="E44" s="135">
        <f>'Unit Data from Audit Worksheet'!F52</f>
        <v>0</v>
      </c>
      <c r="F44" s="44"/>
      <c r="G44" s="132"/>
      <c r="H44" s="129"/>
      <c r="I44" s="22"/>
      <c r="J44" s="128">
        <v>527</v>
      </c>
      <c r="K44" s="32" t="s">
        <v>77</v>
      </c>
      <c r="L44" s="160">
        <f t="shared" si="9"/>
        <v>0</v>
      </c>
      <c r="M44" s="226"/>
      <c r="P44" s="113"/>
      <c r="X44" s="359">
        <v>527</v>
      </c>
      <c r="Y44" s="159">
        <v>527</v>
      </c>
      <c r="AA44" s="226">
        <f t="shared" si="10"/>
        <v>0</v>
      </c>
      <c r="AB44" s="159">
        <f t="shared" si="11"/>
        <v>0</v>
      </c>
    </row>
    <row r="45" spans="1:28" ht="54.75" customHeight="1" x14ac:dyDescent="0.3">
      <c r="A45" s="122">
        <f>'Unit Data from Audit Worksheet'!A53</f>
        <v>356</v>
      </c>
      <c r="B45" s="131" t="str">
        <f>'Unit Data from Audit Worksheet'!C53</f>
        <v>Electric Assets</v>
      </c>
      <c r="C45" s="121" t="str">
        <f>'Unit Data from Audit Worksheet'!D53</f>
        <v>Total Assets Gross value of assets being depreciated for Electric Fund</v>
      </c>
      <c r="D45" s="134"/>
      <c r="E45" s="135">
        <f>'Unit Data from Audit Worksheet'!F53</f>
        <v>0</v>
      </c>
      <c r="F45" s="44"/>
      <c r="G45" s="132"/>
      <c r="H45" s="129"/>
      <c r="I45" s="22"/>
      <c r="J45" s="128">
        <v>356</v>
      </c>
      <c r="K45" s="32" t="s">
        <v>89</v>
      </c>
      <c r="L45" s="160">
        <f t="shared" si="9"/>
        <v>0</v>
      </c>
      <c r="M45" s="226"/>
      <c r="P45" s="113"/>
      <c r="X45" s="359">
        <v>356</v>
      </c>
      <c r="Y45" s="159">
        <v>356</v>
      </c>
      <c r="AA45" s="226">
        <f t="shared" si="10"/>
        <v>0</v>
      </c>
      <c r="AB45" s="159">
        <f t="shared" si="11"/>
        <v>0</v>
      </c>
    </row>
    <row r="46" spans="1:28" ht="54.75" customHeight="1" x14ac:dyDescent="0.3">
      <c r="A46" s="122">
        <f>'Unit Data from Audit Worksheet'!A54</f>
        <v>357</v>
      </c>
      <c r="B46" s="131" t="str">
        <f>'Unit Data from Audit Worksheet'!C54</f>
        <v>Electric Accumulated Depreciation</v>
      </c>
      <c r="C46" s="121" t="str">
        <f>'Unit Data from Audit Worksheet'!D54</f>
        <v>Total accumulated depreciation for Electric Fund assets</v>
      </c>
      <c r="D46" s="134"/>
      <c r="E46" s="135">
        <f>'Unit Data from Audit Worksheet'!F54</f>
        <v>0</v>
      </c>
      <c r="F46" s="44"/>
      <c r="G46" s="132"/>
      <c r="H46" s="129"/>
      <c r="I46" s="22"/>
      <c r="J46" s="128">
        <v>357</v>
      </c>
      <c r="K46" s="32" t="s">
        <v>90</v>
      </c>
      <c r="L46" s="160">
        <f t="shared" si="9"/>
        <v>0</v>
      </c>
      <c r="M46" s="226"/>
      <c r="P46" s="113"/>
      <c r="X46" s="359">
        <v>357</v>
      </c>
      <c r="Y46" s="159">
        <v>357</v>
      </c>
      <c r="AA46" s="226">
        <f t="shared" si="10"/>
        <v>0</v>
      </c>
      <c r="AB46" s="159">
        <f t="shared" si="11"/>
        <v>0</v>
      </c>
    </row>
    <row r="47" spans="1:28" ht="76.5" customHeight="1" x14ac:dyDescent="0.3">
      <c r="A47" s="122">
        <f>'Unit Data from Audit Worksheet'!A56</f>
        <v>622</v>
      </c>
      <c r="B47" s="131" t="str">
        <f>'Unit Data from Audit Worksheet'!C56</f>
        <v>FS., Pension note or RSI</v>
      </c>
      <c r="C47" s="131" t="str">
        <f>'Unit Data from Audit Worksheet'!D56</f>
        <v xml:space="preserve">Unit's Share of Net Pension Liability ($s)
- unit of government is a participating employer in the State's TSERS (Teachers' and State Employees' Retirement System) or the LGERS (Local Governmental Employees' Retirement System).  </v>
      </c>
      <c r="D47" s="134"/>
      <c r="E47" s="135">
        <f>'Unit Data from Audit Worksheet'!F56</f>
        <v>0</v>
      </c>
      <c r="F47" s="130"/>
      <c r="G47" s="132"/>
      <c r="H47" s="129"/>
      <c r="I47" s="22"/>
      <c r="J47" s="128">
        <v>622</v>
      </c>
      <c r="K47" s="133" t="s">
        <v>118</v>
      </c>
      <c r="L47" s="160">
        <f t="shared" si="9"/>
        <v>0</v>
      </c>
      <c r="M47" s="226"/>
      <c r="P47" s="113"/>
      <c r="S47" s="16"/>
      <c r="T47" s="16"/>
      <c r="U47" s="16"/>
      <c r="V47" s="16"/>
      <c r="X47" s="359">
        <v>622</v>
      </c>
      <c r="Y47" s="159">
        <v>622</v>
      </c>
      <c r="Z47" s="16"/>
      <c r="AA47" s="226">
        <f t="shared" si="10"/>
        <v>0</v>
      </c>
      <c r="AB47" s="159">
        <f t="shared" si="11"/>
        <v>0</v>
      </c>
    </row>
    <row r="48" spans="1:28" ht="138.75" customHeight="1" x14ac:dyDescent="0.3">
      <c r="A48" s="122">
        <f>'Unit Data from Audit Worksheet'!A57</f>
        <v>577</v>
      </c>
      <c r="B48" s="131" t="str">
        <f>'Unit Data from Audit Worksheet'!C57</f>
        <v>Pension Notes</v>
      </c>
      <c r="C48" s="131" t="str">
        <f>'Unit Data from Audit Worksheet'!D57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the drop down list.
</v>
      </c>
      <c r="D48" s="134"/>
      <c r="E48" s="135">
        <f>'Unit Data from Audit Worksheet'!F57</f>
        <v>0</v>
      </c>
      <c r="F48" s="130"/>
      <c r="G48" s="132"/>
      <c r="H48" s="129"/>
      <c r="I48" s="22"/>
      <c r="J48" s="128">
        <v>577</v>
      </c>
      <c r="K48" s="133" t="s">
        <v>107</v>
      </c>
      <c r="L48" s="160">
        <f t="shared" si="9"/>
        <v>0</v>
      </c>
      <c r="M48" s="226"/>
      <c r="P48" s="113"/>
      <c r="S48" s="16"/>
      <c r="T48" s="16"/>
      <c r="U48" s="16"/>
      <c r="V48" s="16"/>
      <c r="X48" s="359">
        <v>577</v>
      </c>
      <c r="Y48" s="159">
        <v>577</v>
      </c>
      <c r="Z48" s="16"/>
      <c r="AA48" s="226">
        <f t="shared" si="10"/>
        <v>0</v>
      </c>
      <c r="AB48" s="159">
        <f t="shared" si="11"/>
        <v>0</v>
      </c>
    </row>
    <row r="49" spans="1:28" s="16" customFormat="1" ht="127.5" customHeight="1" x14ac:dyDescent="0.3">
      <c r="A49" s="170">
        <f>'Unit Data from Audit Worksheet'!A59</f>
        <v>547</v>
      </c>
      <c r="B49" s="131" t="str">
        <f>'Unit Data from Audit Worksheet'!C59</f>
        <v>OPEB Note</v>
      </c>
      <c r="C49" s="131" t="str">
        <f>'Unit Data from Audit Worksheet'!D59</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the drop down list.</v>
      </c>
      <c r="D49" s="134"/>
      <c r="E49" s="135">
        <f>'Unit Data from Audit Worksheet'!F59</f>
        <v>0</v>
      </c>
      <c r="F49" s="130" t="str">
        <f>IF(L52&lt;1,"Please answer this question","")</f>
        <v>Please answer this question</v>
      </c>
      <c r="G49" s="132"/>
      <c r="H49" s="129"/>
      <c r="I49" s="22"/>
      <c r="J49" s="128">
        <v>547</v>
      </c>
      <c r="K49" s="173" t="s">
        <v>86</v>
      </c>
      <c r="L49" s="160">
        <f t="shared" si="9"/>
        <v>0</v>
      </c>
      <c r="M49" s="226"/>
      <c r="P49" s="114"/>
      <c r="Q49" s="152"/>
      <c r="R49" s="2"/>
      <c r="S49" s="2"/>
      <c r="T49" s="2"/>
      <c r="U49" s="2"/>
      <c r="V49" s="2"/>
      <c r="W49" s="2"/>
      <c r="X49" s="359">
        <v>547</v>
      </c>
      <c r="Y49" s="159">
        <v>547</v>
      </c>
      <c r="Z49" s="2"/>
      <c r="AA49" s="226">
        <f t="shared" si="10"/>
        <v>0</v>
      </c>
      <c r="AB49" s="159">
        <f t="shared" si="11"/>
        <v>0</v>
      </c>
    </row>
    <row r="50" spans="1:28" s="16" customFormat="1" ht="85.2" customHeight="1" x14ac:dyDescent="0.3">
      <c r="A50" s="122">
        <f>'Unit Data from Audit Worksheet'!A60</f>
        <v>659</v>
      </c>
      <c r="B50" s="131" t="str">
        <f>'Unit Data from Audit Worksheet'!C60</f>
        <v>OPEB
 Note or RSI</v>
      </c>
      <c r="C50" s="121" t="str">
        <f>'Unit Data from Audit Worksheet'!D60</f>
        <v>Total OPEB benefits - total OPEB liability
If you do not provide benefit, please enter 0</v>
      </c>
      <c r="D50" s="134"/>
      <c r="E50" s="135">
        <f>'Unit Data from Audit Worksheet'!F60</f>
        <v>0</v>
      </c>
      <c r="F50" s="130">
        <f>IF(L50&lt;0,"Error: Enter as a positive.",)</f>
        <v>0</v>
      </c>
      <c r="G50" s="174" t="s">
        <v>462</v>
      </c>
      <c r="H50" s="129"/>
      <c r="I50" s="22"/>
      <c r="J50" s="124">
        <v>659</v>
      </c>
      <c r="K50" s="123" t="s">
        <v>143</v>
      </c>
      <c r="L50" s="165">
        <f t="shared" si="9"/>
        <v>0</v>
      </c>
      <c r="M50" s="226"/>
      <c r="P50" s="114"/>
      <c r="Q50" s="152"/>
      <c r="R50" s="2"/>
      <c r="S50" s="2"/>
      <c r="T50" s="2"/>
      <c r="U50" s="2"/>
      <c r="V50" s="2"/>
      <c r="W50" s="2"/>
      <c r="X50" s="359">
        <v>659</v>
      </c>
      <c r="Y50" s="159">
        <v>659</v>
      </c>
      <c r="Z50" s="2"/>
      <c r="AA50" s="226">
        <f t="shared" si="10"/>
        <v>0</v>
      </c>
      <c r="AB50" s="159">
        <f t="shared" si="11"/>
        <v>0</v>
      </c>
    </row>
    <row r="51" spans="1:28" s="16" customFormat="1" ht="118.2" customHeight="1" x14ac:dyDescent="0.3">
      <c r="A51" s="122">
        <f>'Unit Data from Audit Worksheet'!A61</f>
        <v>660</v>
      </c>
      <c r="B51" s="131" t="str">
        <f>'Unit Data from Audit Worksheet'!C61</f>
        <v>OPEB
 Note or RSI</v>
      </c>
      <c r="C51" s="121" t="str">
        <f>'Unit Data from Audit Worksheet'!D61</f>
        <v>Total OPEB benefits- OPEB plan fiduciary net position
If no fiduciary net position, enter 0</v>
      </c>
      <c r="D51" s="134"/>
      <c r="E51" s="135">
        <f>'Unit Data from Audit Worksheet'!F61</f>
        <v>0</v>
      </c>
      <c r="F51" s="126">
        <f>IF(L51&lt;0,"Note: Number is normally positive.",)</f>
        <v>0</v>
      </c>
      <c r="G51" s="174" t="s">
        <v>462</v>
      </c>
      <c r="H51" s="129"/>
      <c r="I51" s="22"/>
      <c r="J51" s="124">
        <v>660</v>
      </c>
      <c r="K51" s="123" t="s">
        <v>144</v>
      </c>
      <c r="L51" s="165">
        <f t="shared" si="9"/>
        <v>0</v>
      </c>
      <c r="M51" s="226"/>
      <c r="P51" s="114"/>
      <c r="Q51" s="152"/>
      <c r="R51" s="2"/>
      <c r="S51" s="2"/>
      <c r="T51" s="2"/>
      <c r="U51" s="2"/>
      <c r="V51" s="2"/>
      <c r="W51" s="2"/>
      <c r="X51" s="359">
        <v>660</v>
      </c>
      <c r="Y51" s="159">
        <v>660</v>
      </c>
      <c r="Z51" s="2"/>
      <c r="AA51" s="226">
        <f t="shared" si="10"/>
        <v>0</v>
      </c>
      <c r="AB51" s="159">
        <f t="shared" si="11"/>
        <v>0</v>
      </c>
    </row>
    <row r="52" spans="1:28" ht="120" customHeight="1" x14ac:dyDescent="0.3">
      <c r="A52" s="122">
        <f>'Unit Data from Audit Worksheet'!A62</f>
        <v>661</v>
      </c>
      <c r="B52" s="131" t="str">
        <f>'Unit Data from Audit Worksheet'!C62</f>
        <v>OPEB
RSI</v>
      </c>
      <c r="C52" s="121" t="str">
        <f>'Unit Data from Audit Worksheet'!D62</f>
        <v>Total OPEB benefits - What is the plan’s fiduciary net position as a percentage of the total OPEB liability?  Please enter as percentage value; for example, 83.5% should be entered as 83.5.  If assets have not been set aside in a trust, please enter 0.0</v>
      </c>
      <c r="D52" s="46"/>
      <c r="E52" s="477">
        <f>'Unit Data from Audit Worksheet'!F62</f>
        <v>0</v>
      </c>
      <c r="F52" s="130" t="str">
        <f>IF(H52=L52,"","Column L does not equal Column H")</f>
        <v/>
      </c>
      <c r="G52" s="174" t="s">
        <v>462</v>
      </c>
      <c r="H52" s="83">
        <f>ROUND(IFERROR((L51/L50)*100,0),1)</f>
        <v>0</v>
      </c>
      <c r="I52" s="22"/>
      <c r="J52" s="124">
        <v>661</v>
      </c>
      <c r="K52" s="133" t="s">
        <v>146</v>
      </c>
      <c r="L52" s="175">
        <f>IF(D52="",E52,D52)</f>
        <v>0</v>
      </c>
      <c r="M52" s="226"/>
      <c r="P52" s="114"/>
      <c r="X52" s="359">
        <v>661</v>
      </c>
      <c r="Y52" s="2">
        <v>661</v>
      </c>
      <c r="AA52" s="226">
        <f t="shared" si="10"/>
        <v>0</v>
      </c>
      <c r="AB52" s="159">
        <f t="shared" si="11"/>
        <v>0</v>
      </c>
    </row>
    <row r="53" spans="1:28" ht="84.6" customHeight="1" x14ac:dyDescent="0.3">
      <c r="A53" s="122">
        <f>'Unit Data from Audit Worksheet'!A65</f>
        <v>620</v>
      </c>
      <c r="B53" s="131"/>
      <c r="C53" s="121" t="str">
        <f>'Unit Data from Audit Worksheet'!D65</f>
        <v>Do you expect to issue debt requiring LGC approval within 12 months from the date that the audit is submitted - select "1" for yes and "2" for no from the drop down list.</v>
      </c>
      <c r="D53" s="134"/>
      <c r="E53" s="70">
        <f>'Unit Data from Audit Worksheet'!F65</f>
        <v>0</v>
      </c>
      <c r="F53" s="130"/>
      <c r="G53" s="132"/>
      <c r="H53" s="129"/>
      <c r="I53" s="22"/>
      <c r="J53" s="51">
        <v>620</v>
      </c>
      <c r="K53" s="32" t="s">
        <v>187</v>
      </c>
      <c r="L53" s="160">
        <f t="shared" ref="L53:L62" si="12">IF(D53="",E53,D53)</f>
        <v>0</v>
      </c>
      <c r="M53" s="226"/>
      <c r="N53" s="60"/>
      <c r="P53" s="115"/>
      <c r="X53" s="359">
        <v>620</v>
      </c>
      <c r="Y53" s="2">
        <v>620</v>
      </c>
      <c r="AA53" s="226">
        <f t="shared" ref="AA53:AA94" si="13">A53-J53</f>
        <v>0</v>
      </c>
      <c r="AB53" s="159">
        <f t="shared" ref="AB53:AB81" si="14">E53-L53</f>
        <v>0</v>
      </c>
    </row>
    <row r="54" spans="1:28" ht="67.8" customHeight="1" x14ac:dyDescent="0.3">
      <c r="A54" s="122">
        <f>'TD Info Completed by Auditor'!A9</f>
        <v>906</v>
      </c>
      <c r="B54" s="59" t="s">
        <v>186</v>
      </c>
      <c r="C54" s="122" t="str">
        <f>'TD Info Completed by Auditor'!B9</f>
        <v>Is the Independent Auditor's Report Opinion Unmodified?</v>
      </c>
      <c r="D54" s="134"/>
      <c r="E54" s="124">
        <f>IF(+'TD Info Completed by Auditor'!C9="Yes",1,IF(+'TD Info Completed by Auditor'!C9="No",2,IF(+'TD Info Completed by Auditor'!C9="N/A",3,0)))</f>
        <v>0</v>
      </c>
      <c r="F54" s="130"/>
      <c r="G54" s="132"/>
      <c r="H54" s="129"/>
      <c r="I54" s="22"/>
      <c r="J54" s="103">
        <v>906</v>
      </c>
      <c r="K54" s="32" t="s">
        <v>179</v>
      </c>
      <c r="L54" s="162">
        <f t="shared" si="12"/>
        <v>0</v>
      </c>
      <c r="M54" s="226"/>
      <c r="N54" s="144" t="s">
        <v>207</v>
      </c>
      <c r="P54" s="112"/>
      <c r="X54" s="159" t="e">
        <v>#N/A</v>
      </c>
      <c r="AA54" s="226">
        <f t="shared" si="13"/>
        <v>0</v>
      </c>
      <c r="AB54" s="159">
        <f t="shared" si="14"/>
        <v>0</v>
      </c>
    </row>
    <row r="55" spans="1:28" ht="66.599999999999994" customHeight="1" x14ac:dyDescent="0.3">
      <c r="A55" s="122">
        <f>'TD Info Completed by Auditor'!A10</f>
        <v>907</v>
      </c>
      <c r="B55" s="59" t="s">
        <v>186</v>
      </c>
      <c r="C55" s="122" t="str">
        <f>'TD Info Completed by Auditor'!B10</f>
        <v xml:space="preserve">Is there a finding for lack of segregation of duties at this unit? </v>
      </c>
      <c r="D55" s="134"/>
      <c r="E55" s="124">
        <f>IF(+'TD Info Completed by Auditor'!C10="Yes",1,IF(+'TD Info Completed by Auditor'!C10="No",2,IF(+'TD Info Completed by Auditor'!C10="N/A",3,0)))</f>
        <v>0</v>
      </c>
      <c r="F55" s="130"/>
      <c r="G55" s="132"/>
      <c r="H55" s="129"/>
      <c r="I55" s="22"/>
      <c r="J55" s="103">
        <v>907</v>
      </c>
      <c r="K55" s="32" t="s">
        <v>180</v>
      </c>
      <c r="L55" s="162">
        <f t="shared" si="12"/>
        <v>0</v>
      </c>
      <c r="M55" s="226"/>
      <c r="N55" s="144" t="s">
        <v>207</v>
      </c>
      <c r="P55" s="113"/>
      <c r="X55" s="159" t="e">
        <v>#N/A</v>
      </c>
      <c r="Y55" s="226"/>
      <c r="AA55" s="226">
        <f t="shared" si="13"/>
        <v>0</v>
      </c>
      <c r="AB55" s="159">
        <f t="shared" si="14"/>
        <v>0</v>
      </c>
    </row>
    <row r="56" spans="1:28" s="226" customFormat="1" ht="184.2" customHeight="1" x14ac:dyDescent="0.3">
      <c r="A56" s="122">
        <f>'TD Info Completed by Auditor'!A11</f>
        <v>1059</v>
      </c>
      <c r="B56" s="59"/>
      <c r="C56" s="122" t="str">
        <f>'TD Info Completed by Auditor'!B11</f>
        <v>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56" s="134"/>
      <c r="E56" s="124">
        <f>IF(+'TD Info Completed by Auditor'!C11="Yes",1,IF(+'TD Info Completed by Auditor'!C11="No",2,IF(+'TD Info Completed by Auditor'!C11="N/A",3,0)))</f>
        <v>0</v>
      </c>
      <c r="F56" s="130"/>
      <c r="G56" s="132"/>
      <c r="H56" s="129"/>
      <c r="I56" s="22"/>
      <c r="J56" s="103">
        <v>1059</v>
      </c>
      <c r="K56" s="527" t="s">
        <v>467</v>
      </c>
      <c r="L56" s="162">
        <f t="shared" si="12"/>
        <v>0</v>
      </c>
      <c r="N56" s="360"/>
      <c r="P56" s="114"/>
      <c r="Q56" s="152"/>
      <c r="X56" s="159"/>
      <c r="AA56" s="226">
        <f t="shared" si="13"/>
        <v>0</v>
      </c>
      <c r="AB56" s="159"/>
    </row>
    <row r="57" spans="1:28" s="226" customFormat="1" ht="167.4" customHeight="1" x14ac:dyDescent="0.3">
      <c r="A57" s="166">
        <f>'TD Info Completed by Auditor'!A12</f>
        <v>1078</v>
      </c>
      <c r="B57" s="120"/>
      <c r="C57" s="166" t="str">
        <f>'TD Info Completed by Auditor'!B11</f>
        <v>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57" s="134"/>
      <c r="E57" s="124">
        <f>IF(+'TD Info Completed by Auditor'!C12="Yes",1,IF(+'TD Info Completed by Auditor'!C12="No",2,IF(+'TD Info Completed by Auditor'!C12="N/A",3,0)))</f>
        <v>0</v>
      </c>
      <c r="F57" s="130"/>
      <c r="G57" s="132"/>
      <c r="H57" s="129"/>
      <c r="I57" s="22"/>
      <c r="J57" s="493">
        <v>1078</v>
      </c>
      <c r="K57" s="494" t="s">
        <v>526</v>
      </c>
      <c r="L57" s="162">
        <f t="shared" si="12"/>
        <v>0</v>
      </c>
      <c r="N57" s="360"/>
      <c r="P57" s="114"/>
      <c r="Q57" s="152"/>
      <c r="X57" s="159"/>
      <c r="AB57" s="159"/>
    </row>
    <row r="58" spans="1:28" s="226" customFormat="1" ht="126" customHeight="1" x14ac:dyDescent="0.3">
      <c r="A58" s="166">
        <f>'TD Info Completed by Auditor'!A13</f>
        <v>1067</v>
      </c>
      <c r="B58" s="120"/>
      <c r="C58" s="166" t="str">
        <f>'TD Info Completed by Auditor'!B13</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58" s="134"/>
      <c r="E58" s="124">
        <f>IF(+'TD Info Completed by Auditor'!C13="Yes",1,IF(+'TD Info Completed by Auditor'!C13="No",2,IF(+'TD Info Completed by Auditor'!C13="N/A",3,0)))</f>
        <v>0</v>
      </c>
      <c r="F58" s="130"/>
      <c r="G58" s="132"/>
      <c r="H58" s="129"/>
      <c r="I58" s="22"/>
      <c r="J58" s="493">
        <v>1067</v>
      </c>
      <c r="K58" s="494" t="s">
        <v>527</v>
      </c>
      <c r="L58" s="162">
        <f t="shared" si="12"/>
        <v>0</v>
      </c>
      <c r="N58" s="360"/>
      <c r="P58" s="114"/>
      <c r="Q58" s="152"/>
      <c r="X58" s="159"/>
      <c r="AB58" s="159"/>
    </row>
    <row r="59" spans="1:28" s="226" customFormat="1" ht="72" customHeight="1" x14ac:dyDescent="0.3">
      <c r="A59" s="122">
        <f>'TD Info Completed by Auditor'!A14</f>
        <v>951</v>
      </c>
      <c r="B59" s="59" t="s">
        <v>186</v>
      </c>
      <c r="C59" s="122" t="str">
        <f>'TD Info Completed by Auditor'!B14</f>
        <v>Is there a finding for lack of technical skills, knowledge and experience (SKE) at this unit?</v>
      </c>
      <c r="D59" s="134"/>
      <c r="E59" s="124">
        <f>IF(+'TD Info Completed by Auditor'!C14="Yes",1,IF(+'TD Info Completed by Auditor'!C14="No",2,IF(+'TD Info Completed by Auditor'!C14="N/A",3,0)))</f>
        <v>0</v>
      </c>
      <c r="F59" s="130"/>
      <c r="G59" s="132"/>
      <c r="H59" s="129"/>
      <c r="I59" s="22"/>
      <c r="J59" s="103">
        <v>951</v>
      </c>
      <c r="K59" s="32" t="s">
        <v>181</v>
      </c>
      <c r="L59" s="162">
        <f>IF(D59="",E59,D59)</f>
        <v>0</v>
      </c>
      <c r="N59" s="360"/>
      <c r="P59" s="114"/>
      <c r="Q59" s="152"/>
      <c r="X59" s="159"/>
      <c r="AB59" s="159"/>
    </row>
    <row r="60" spans="1:28" ht="69.599999999999994" customHeight="1" x14ac:dyDescent="0.3">
      <c r="A60" s="122">
        <f>'TD Info Completed by Auditor'!A15</f>
        <v>953</v>
      </c>
      <c r="B60" s="59" t="s">
        <v>186</v>
      </c>
      <c r="C60" s="122" t="str">
        <f>'TD Info Completed by Auditor'!B15</f>
        <v xml:space="preserve">Is there is a going concern noted in the audit report? </v>
      </c>
      <c r="D60" s="134"/>
      <c r="E60" s="124">
        <f>IF(+'TD Info Completed by Auditor'!C15="Yes",1,IF(+'TD Info Completed by Auditor'!C15="No",2,IF(+'TD Info Completed by Auditor'!C15="N/A",3,0)))</f>
        <v>0</v>
      </c>
      <c r="F60" s="130"/>
      <c r="G60" s="132"/>
      <c r="H60" s="129"/>
      <c r="I60" s="22"/>
      <c r="J60" s="103">
        <v>953</v>
      </c>
      <c r="K60" s="496" t="s">
        <v>528</v>
      </c>
      <c r="L60" s="162">
        <f t="shared" si="12"/>
        <v>0</v>
      </c>
      <c r="M60" s="226"/>
      <c r="N60" s="144" t="s">
        <v>207</v>
      </c>
      <c r="P60" s="114"/>
      <c r="X60" s="159" t="e">
        <v>#N/A</v>
      </c>
      <c r="Y60" s="226"/>
      <c r="AA60" s="226">
        <f t="shared" si="13"/>
        <v>0</v>
      </c>
      <c r="AB60" s="159">
        <f t="shared" si="14"/>
        <v>0</v>
      </c>
    </row>
    <row r="61" spans="1:28" ht="67.2" customHeight="1" x14ac:dyDescent="0.3">
      <c r="A61" s="122">
        <f>'TD Info Completed by Auditor'!A16</f>
        <v>955</v>
      </c>
      <c r="B61" s="59" t="s">
        <v>186</v>
      </c>
      <c r="C61" s="122" t="str">
        <f>'TD Info Completed by Auditor'!B16</f>
        <v>Number of significant deficiency findings (financial statement findings only)
Exclude findings reported in questions  907, 951</v>
      </c>
      <c r="D61" s="134"/>
      <c r="E61" s="124">
        <f>'TD Info Completed by Auditor'!C16</f>
        <v>0</v>
      </c>
      <c r="F61" s="130"/>
      <c r="G61" s="132"/>
      <c r="H61" s="129"/>
      <c r="I61" s="22"/>
      <c r="J61" s="103">
        <v>955</v>
      </c>
      <c r="K61" s="32" t="s">
        <v>464</v>
      </c>
      <c r="L61" s="162">
        <f t="shared" si="12"/>
        <v>0</v>
      </c>
      <c r="M61" s="226"/>
      <c r="N61" s="144" t="s">
        <v>207</v>
      </c>
      <c r="P61" s="114"/>
      <c r="X61" s="159" t="e">
        <v>#N/A</v>
      </c>
      <c r="Y61" s="226"/>
      <c r="AA61" s="226">
        <f t="shared" si="13"/>
        <v>0</v>
      </c>
      <c r="AB61" s="159">
        <f t="shared" si="14"/>
        <v>0</v>
      </c>
    </row>
    <row r="62" spans="1:28" ht="76.8" customHeight="1" x14ac:dyDescent="0.3">
      <c r="A62" s="122">
        <f>'TD Info Completed by Auditor'!A17</f>
        <v>957</v>
      </c>
      <c r="B62" s="59" t="s">
        <v>186</v>
      </c>
      <c r="C62" s="122" t="str">
        <f>'TD Info Completed by Auditor'!B17</f>
        <v>Number of material weaknesses findings (financial statements findings only)
Exclude findings reported in questions 907, 951</v>
      </c>
      <c r="D62" s="134"/>
      <c r="E62" s="124">
        <f>'TD Info Completed by Auditor'!C17</f>
        <v>0</v>
      </c>
      <c r="F62" s="130"/>
      <c r="G62" s="132"/>
      <c r="H62" s="129"/>
      <c r="I62" s="22"/>
      <c r="J62" s="103">
        <v>957</v>
      </c>
      <c r="K62" s="32" t="s">
        <v>465</v>
      </c>
      <c r="L62" s="162">
        <f t="shared" si="12"/>
        <v>0</v>
      </c>
      <c r="M62" s="226"/>
      <c r="N62" s="144" t="s">
        <v>207</v>
      </c>
      <c r="P62" s="114"/>
      <c r="X62" s="159" t="e">
        <v>#N/A</v>
      </c>
      <c r="Y62" s="226"/>
      <c r="AA62" s="226">
        <f t="shared" si="13"/>
        <v>0</v>
      </c>
      <c r="AB62" s="159">
        <f t="shared" si="14"/>
        <v>0</v>
      </c>
    </row>
    <row r="63" spans="1:28" ht="244.2" customHeight="1" x14ac:dyDescent="0.3">
      <c r="A63" s="122">
        <f>'TD Info Completed by Auditor'!A18</f>
        <v>973</v>
      </c>
      <c r="B63" s="59" t="s">
        <v>186</v>
      </c>
      <c r="C63" s="122" t="str">
        <f>'TD Info Completed by Auditor'!B18</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63" s="134"/>
      <c r="E63" s="124">
        <f>'TD Info Completed by Auditor'!C18</f>
        <v>0</v>
      </c>
      <c r="F63" s="130"/>
      <c r="G63" s="132"/>
      <c r="H63" s="129"/>
      <c r="I63" s="22"/>
      <c r="J63" s="103">
        <v>973</v>
      </c>
      <c r="K63" s="32" t="s">
        <v>466</v>
      </c>
      <c r="L63" s="162">
        <f>IF(D63="",E63,D63)</f>
        <v>0</v>
      </c>
      <c r="M63" s="226"/>
      <c r="N63" s="144" t="s">
        <v>207</v>
      </c>
      <c r="P63" s="118"/>
      <c r="X63" s="159" t="e">
        <v>#N/A</v>
      </c>
      <c r="Y63" s="226"/>
      <c r="AA63" s="226">
        <f>A63-J63</f>
        <v>0</v>
      </c>
      <c r="AB63" s="159">
        <f>E63-L63</f>
        <v>0</v>
      </c>
    </row>
    <row r="64" spans="1:28" s="226" customFormat="1" ht="165.6" customHeight="1" x14ac:dyDescent="0.3">
      <c r="A64" s="122">
        <f>'TD Info Completed by Auditor'!A19</f>
        <v>974</v>
      </c>
      <c r="B64" s="59" t="s">
        <v>186</v>
      </c>
      <c r="C64" s="122" t="str">
        <f>'TD Info Completed by Auditor'!B19</f>
        <v>Did the Unit have any of the following occur:
1.  Bond covenants were not met
2.  Debt service payments made late?  Deferred payments authorized by LGC or other state
     agencies should not be counted as late for purposes of this question.</v>
      </c>
      <c r="D64" s="134"/>
      <c r="E64" s="124">
        <f>IF(+'TD Info Completed by Auditor'!C19="Yes",1,IF(+'TD Info Completed by Auditor'!C19="No",2,IF(+'TD Info Completed by Auditor'!C19="N/A",3,0)))</f>
        <v>0</v>
      </c>
      <c r="F64" s="130"/>
      <c r="G64" s="132"/>
      <c r="H64" s="129"/>
      <c r="I64" s="22"/>
      <c r="J64" s="103">
        <v>974</v>
      </c>
      <c r="K64" s="32" t="s">
        <v>247</v>
      </c>
      <c r="L64" s="162">
        <f t="shared" ref="L64" si="15">IF(D64="",E64,D64)</f>
        <v>0</v>
      </c>
      <c r="N64" s="144" t="s">
        <v>207</v>
      </c>
      <c r="P64" s="118"/>
      <c r="Q64" s="152"/>
      <c r="X64" s="159"/>
      <c r="AB64" s="159"/>
    </row>
    <row r="65" spans="1:28" ht="87.75" customHeight="1" x14ac:dyDescent="0.3">
      <c r="A65" s="122">
        <f>'TD Info Completed by Auditor'!A26</f>
        <v>975</v>
      </c>
      <c r="B65" s="59" t="s">
        <v>186</v>
      </c>
      <c r="C65" s="121" t="str">
        <f>'TD Info Completed by Auditor'!B26</f>
        <v>Does the Performance Indicator Print worksheet in this workbook have a red shaded cell?</v>
      </c>
      <c r="D65" s="134"/>
      <c r="E65" s="124">
        <f>IF(+'TD Info Completed by Auditor'!C26="Yes",1,IF(+'TD Info Completed by Auditor'!C26="No",2,IF(+'TD Info Completed by Auditor'!C26="N/A",3,0)))</f>
        <v>0</v>
      </c>
      <c r="F65" s="130"/>
      <c r="G65" s="132"/>
      <c r="H65" s="129"/>
      <c r="I65" s="22"/>
      <c r="J65" s="103">
        <v>975</v>
      </c>
      <c r="K65" s="496" t="s">
        <v>529</v>
      </c>
      <c r="L65" s="162">
        <f>IF(D65="",E65,D65)</f>
        <v>0</v>
      </c>
      <c r="M65" s="226"/>
      <c r="N65" s="144" t="s">
        <v>207</v>
      </c>
      <c r="P65" s="118"/>
      <c r="Q65" s="172"/>
      <c r="X65" s="159" t="e">
        <v>#N/A</v>
      </c>
      <c r="Y65" s="226"/>
      <c r="AA65" s="226">
        <f t="shared" si="13"/>
        <v>0</v>
      </c>
      <c r="AB65" s="159">
        <f t="shared" si="14"/>
        <v>0</v>
      </c>
    </row>
    <row r="66" spans="1:28" s="226" customFormat="1" ht="87.75" customHeight="1" x14ac:dyDescent="0.3">
      <c r="A66" s="166">
        <f>'TD Info Completed by Auditor'!A28</f>
        <v>1068</v>
      </c>
      <c r="B66" s="120"/>
      <c r="C66" s="528" t="str">
        <f>'TD Info Completed by Auditor'!B28</f>
        <v xml:space="preserve">Does the unit have a self-insurance fund? </v>
      </c>
      <c r="D66" s="134"/>
      <c r="E66" s="124">
        <f>IF(+'TD Info Completed by Auditor'!C28="Yes",1,IF(+'TD Info Completed by Auditor'!C28="No",2,IF(+'TD Info Completed by Auditor'!C28="N/A",3,0)))</f>
        <v>0</v>
      </c>
      <c r="F66" s="130"/>
      <c r="G66" s="132"/>
      <c r="H66" s="129"/>
      <c r="I66" s="22"/>
      <c r="J66" s="493">
        <v>1068</v>
      </c>
      <c r="K66" s="495" t="s">
        <v>530</v>
      </c>
      <c r="L66" s="162">
        <f t="shared" ref="L66:L69" si="16">IF(D66="",E66,D66)</f>
        <v>0</v>
      </c>
      <c r="N66" s="144"/>
      <c r="P66" s="118"/>
      <c r="Q66" s="172"/>
      <c r="X66" s="159"/>
      <c r="AB66" s="159"/>
    </row>
    <row r="67" spans="1:28" s="226" customFormat="1" ht="87.75" customHeight="1" x14ac:dyDescent="0.3">
      <c r="A67" s="166">
        <f>'TD Info Completed by Auditor'!A29</f>
        <v>1069</v>
      </c>
      <c r="B67" s="120"/>
      <c r="C67" s="528" t="str">
        <f>'TD Info Completed by Auditor'!B29</f>
        <v>If the unit is self-insured for employee health care, does the unit use a qualified consultant to establish rates and appropriate reserve levels?</v>
      </c>
      <c r="D67" s="134"/>
      <c r="E67" s="124">
        <f>IF(+'TD Info Completed by Auditor'!C29="Yes",1,IF(+'TD Info Completed by Auditor'!C29="No",2,IF(+'TD Info Completed by Auditor'!C29="N/A",3,0)))</f>
        <v>0</v>
      </c>
      <c r="F67" s="130"/>
      <c r="G67" s="132"/>
      <c r="H67" s="129"/>
      <c r="I67" s="22"/>
      <c r="J67" s="493">
        <v>1069</v>
      </c>
      <c r="K67" s="495" t="s">
        <v>531</v>
      </c>
      <c r="L67" s="162">
        <f t="shared" si="16"/>
        <v>0</v>
      </c>
      <c r="N67" s="144"/>
      <c r="P67" s="118"/>
      <c r="Q67" s="172"/>
      <c r="X67" s="159"/>
      <c r="AB67" s="159"/>
    </row>
    <row r="68" spans="1:28" s="226" customFormat="1" ht="87.75" customHeight="1" x14ac:dyDescent="0.3">
      <c r="A68" s="166">
        <f>'TD Info Completed by Auditor'!A30</f>
        <v>1070</v>
      </c>
      <c r="B68" s="120"/>
      <c r="C68" s="528" t="str">
        <f>'TD Info Completed by Auditor'!B30</f>
        <v>Does the Unit have a non-state administered pension plan?
(Note - OPEB is not a pension plan.)</v>
      </c>
      <c r="D68" s="134"/>
      <c r="E68" s="124">
        <f>IF(+'TD Info Completed by Auditor'!C30="Yes",1,IF(+'TD Info Completed by Auditor'!C30="No",2,IF(+'TD Info Completed by Auditor'!C30="N/A",3,0)))</f>
        <v>0</v>
      </c>
      <c r="F68" s="130"/>
      <c r="G68" s="132"/>
      <c r="H68" s="129"/>
      <c r="I68" s="22"/>
      <c r="J68" s="493">
        <v>1070</v>
      </c>
      <c r="K68" s="495" t="s">
        <v>554</v>
      </c>
      <c r="L68" s="162">
        <f t="shared" si="16"/>
        <v>0</v>
      </c>
      <c r="N68" s="144"/>
      <c r="P68" s="118"/>
      <c r="Q68" s="172"/>
      <c r="X68" s="159"/>
      <c r="AB68" s="159"/>
    </row>
    <row r="69" spans="1:28" s="226" customFormat="1" ht="87.75" customHeight="1" x14ac:dyDescent="0.3">
      <c r="A69" s="166">
        <f>'TD Info Completed by Auditor'!A31</f>
        <v>1071</v>
      </c>
      <c r="B69" s="120"/>
      <c r="C69" s="528" t="str">
        <f>'TD Info Completed by Auditor'!B31</f>
        <v>Please list the amount of ARPA funds expended in total this fiscal year for non-capital purposes.  Enter "0" if no ARPA funds expended for this fiscal year for non-capital purposes.</v>
      </c>
      <c r="D69" s="134"/>
      <c r="E69" s="563">
        <f>'TD Info Completed by Auditor'!C31</f>
        <v>0</v>
      </c>
      <c r="F69" s="130"/>
      <c r="G69" s="132"/>
      <c r="H69" s="129"/>
      <c r="I69" s="22"/>
      <c r="J69" s="493">
        <v>1071</v>
      </c>
      <c r="K69" s="495" t="s">
        <v>532</v>
      </c>
      <c r="L69" s="162">
        <f t="shared" si="16"/>
        <v>0</v>
      </c>
      <c r="N69" s="144"/>
      <c r="P69" s="118"/>
      <c r="Q69" s="172"/>
      <c r="X69" s="159"/>
      <c r="AB69" s="159"/>
    </row>
    <row r="70" spans="1:28" ht="87.75" customHeight="1" x14ac:dyDescent="0.3">
      <c r="A70" s="176">
        <v>47</v>
      </c>
      <c r="B70" s="137"/>
      <c r="C70" s="138" t="s">
        <v>200</v>
      </c>
      <c r="D70" s="177" t="s">
        <v>195</v>
      </c>
      <c r="E70" s="178" t="s">
        <v>197</v>
      </c>
      <c r="F70" s="138" t="s">
        <v>355</v>
      </c>
      <c r="G70" s="132"/>
      <c r="H70" s="129"/>
      <c r="I70" s="22"/>
      <c r="J70" s="139">
        <v>47</v>
      </c>
      <c r="K70" s="179" t="s">
        <v>199</v>
      </c>
      <c r="L70" s="180">
        <f>L13-L14-L11</f>
        <v>0</v>
      </c>
      <c r="M70" s="226"/>
      <c r="N70" s="145" t="s">
        <v>203</v>
      </c>
      <c r="P70" s="118"/>
      <c r="Q70" s="172"/>
      <c r="X70" s="159" t="e">
        <v>#N/A</v>
      </c>
      <c r="Y70" s="226"/>
      <c r="AA70" s="226">
        <f t="shared" si="13"/>
        <v>0</v>
      </c>
      <c r="AB70" s="159" t="e">
        <f t="shared" si="14"/>
        <v>#VALUE!</v>
      </c>
    </row>
    <row r="71" spans="1:28" ht="152.25" customHeight="1" x14ac:dyDescent="0.3">
      <c r="A71" s="176">
        <v>48</v>
      </c>
      <c r="B71" s="137"/>
      <c r="C71" s="138" t="s">
        <v>201</v>
      </c>
      <c r="D71" s="177" t="s">
        <v>196</v>
      </c>
      <c r="E71" s="178" t="s">
        <v>198</v>
      </c>
      <c r="F71" s="138" t="s">
        <v>355</v>
      </c>
      <c r="G71" s="132"/>
      <c r="H71" s="129"/>
      <c r="I71" s="22"/>
      <c r="J71" s="139">
        <v>48</v>
      </c>
      <c r="K71" s="179" t="s">
        <v>37</v>
      </c>
      <c r="L71" s="180">
        <f>L18-L19-L20-L21-L22-L23-L17</f>
        <v>0</v>
      </c>
      <c r="M71" s="226"/>
      <c r="N71" s="145" t="s">
        <v>204</v>
      </c>
      <c r="P71" s="118"/>
      <c r="Q71" s="172"/>
      <c r="X71" s="159" t="e">
        <v>#N/A</v>
      </c>
      <c r="Y71" s="226"/>
      <c r="AA71" s="226">
        <f t="shared" si="13"/>
        <v>0</v>
      </c>
      <c r="AB71" s="159" t="e">
        <f t="shared" si="14"/>
        <v>#VALUE!</v>
      </c>
    </row>
    <row r="72" spans="1:28" ht="113.4" customHeight="1" x14ac:dyDescent="0.3">
      <c r="A72" s="181"/>
      <c r="B72" s="48"/>
      <c r="C72" s="182"/>
      <c r="D72" s="61"/>
      <c r="E72" s="69"/>
      <c r="F72" s="34"/>
      <c r="G72" s="63"/>
      <c r="H72" s="64"/>
      <c r="I72" s="22"/>
      <c r="J72" s="140">
        <v>998</v>
      </c>
      <c r="K72" s="141" t="s">
        <v>80</v>
      </c>
      <c r="L72" s="183" t="e">
        <f>VLOOKUP('Unit Data from Audit Worksheet'!D2,'Unit Names(H)'!$A$2:$C$94,3,FALSE)</f>
        <v>#N/A</v>
      </c>
      <c r="M72" s="226"/>
      <c r="N72" s="145" t="s">
        <v>202</v>
      </c>
      <c r="P72" s="118"/>
      <c r="Q72" s="172"/>
      <c r="X72" s="159" t="e">
        <v>#N/A</v>
      </c>
      <c r="Y72" s="226"/>
      <c r="AA72" s="226">
        <f t="shared" si="13"/>
        <v>-998</v>
      </c>
      <c r="AB72" s="159" t="e">
        <f t="shared" si="14"/>
        <v>#N/A</v>
      </c>
    </row>
    <row r="73" spans="1:28" ht="119.4" customHeight="1" x14ac:dyDescent="0.3">
      <c r="A73" s="181"/>
      <c r="B73" s="48"/>
      <c r="C73" s="182"/>
      <c r="D73" s="184"/>
      <c r="E73" s="185"/>
      <c r="F73" s="186"/>
      <c r="G73" s="187"/>
      <c r="H73" s="188"/>
      <c r="I73" s="22"/>
      <c r="J73" s="142">
        <v>995</v>
      </c>
      <c r="K73" s="143" t="s">
        <v>78</v>
      </c>
      <c r="L73" s="189" t="e">
        <f>INDEX('PY1 Data(H)'!$A$1:$CZ$111,MATCH('PY1 Data(H)'!A84,'PY1 Data(H)'!$A$1:$A$111,0),MATCH('Unit Data from Audit Worksheet'!$D$2,'PY1 Data(H)'!$A$1:$CZ$1,0))</f>
        <v>#N/A</v>
      </c>
      <c r="M73" s="226"/>
      <c r="N73" s="145" t="s">
        <v>205</v>
      </c>
      <c r="P73" s="118"/>
      <c r="Q73" s="172"/>
      <c r="X73" s="159" t="e">
        <v>#N/A</v>
      </c>
      <c r="Y73" s="226"/>
      <c r="AA73" s="226">
        <f t="shared" si="13"/>
        <v>-995</v>
      </c>
      <c r="AB73" s="375" t="e">
        <f t="shared" si="14"/>
        <v>#N/A</v>
      </c>
    </row>
    <row r="74" spans="1:28" ht="56.4" customHeight="1" x14ac:dyDescent="0.3">
      <c r="A74" s="181"/>
      <c r="B74" s="48"/>
      <c r="C74" s="182"/>
      <c r="D74" s="184"/>
      <c r="E74" s="185"/>
      <c r="F74" s="186"/>
      <c r="G74" s="187"/>
      <c r="H74" s="190"/>
      <c r="I74" s="22"/>
      <c r="J74" s="81">
        <v>554</v>
      </c>
      <c r="K74" s="191" t="s">
        <v>96</v>
      </c>
      <c r="L74" s="169"/>
      <c r="M74" s="226"/>
      <c r="N74" s="192"/>
      <c r="P74" s="118"/>
      <c r="Q74" s="172"/>
      <c r="X74" s="159" t="e">
        <v>#N/A</v>
      </c>
      <c r="Y74" s="226"/>
      <c r="AA74" s="226">
        <f t="shared" si="13"/>
        <v>-554</v>
      </c>
      <c r="AB74" s="159">
        <f t="shared" si="14"/>
        <v>0</v>
      </c>
    </row>
    <row r="75" spans="1:28" ht="59.4" customHeight="1" x14ac:dyDescent="0.3">
      <c r="A75" s="181"/>
      <c r="B75" s="48"/>
      <c r="C75" s="182"/>
      <c r="D75" s="184"/>
      <c r="E75" s="185"/>
      <c r="F75" s="186"/>
      <c r="G75" s="187"/>
      <c r="H75" s="190"/>
      <c r="I75" s="22"/>
      <c r="J75" s="81">
        <v>555</v>
      </c>
      <c r="K75" s="191" t="s">
        <v>97</v>
      </c>
      <c r="L75" s="169"/>
      <c r="M75" s="226"/>
      <c r="N75" s="192"/>
      <c r="P75" s="118"/>
      <c r="Q75" s="172"/>
      <c r="X75" s="159" t="e">
        <v>#N/A</v>
      </c>
      <c r="Y75" s="226"/>
      <c r="AA75" s="226">
        <f t="shared" si="13"/>
        <v>-555</v>
      </c>
      <c r="AB75" s="159">
        <f t="shared" si="14"/>
        <v>0</v>
      </c>
    </row>
    <row r="76" spans="1:28" ht="51.6" customHeight="1" x14ac:dyDescent="0.3">
      <c r="A76" s="181"/>
      <c r="B76" s="48"/>
      <c r="C76" s="182"/>
      <c r="D76" s="184"/>
      <c r="E76" s="185"/>
      <c r="F76" s="186"/>
      <c r="G76" s="187"/>
      <c r="H76" s="190"/>
      <c r="I76" s="22"/>
      <c r="J76" s="81">
        <v>556</v>
      </c>
      <c r="K76" s="191" t="s">
        <v>98</v>
      </c>
      <c r="L76" s="169"/>
      <c r="M76" s="226"/>
      <c r="N76" s="192"/>
      <c r="P76" s="118"/>
      <c r="Q76" s="172"/>
      <c r="X76" s="159" t="e">
        <v>#N/A</v>
      </c>
      <c r="Y76" s="226"/>
      <c r="AA76" s="226">
        <f t="shared" si="13"/>
        <v>-556</v>
      </c>
      <c r="AB76" s="159">
        <f t="shared" si="14"/>
        <v>0</v>
      </c>
    </row>
    <row r="77" spans="1:28" ht="57" customHeight="1" x14ac:dyDescent="0.3">
      <c r="A77" s="181"/>
      <c r="B77" s="48"/>
      <c r="C77" s="182"/>
      <c r="D77" s="184"/>
      <c r="E77" s="185"/>
      <c r="F77" s="186"/>
      <c r="G77" s="187"/>
      <c r="H77" s="190"/>
      <c r="I77" s="22"/>
      <c r="J77" s="81">
        <v>557</v>
      </c>
      <c r="K77" s="191" t="s">
        <v>99</v>
      </c>
      <c r="L77" s="169"/>
      <c r="M77" s="226"/>
      <c r="N77" s="192"/>
      <c r="P77" s="119"/>
      <c r="X77" s="159" t="e">
        <v>#N/A</v>
      </c>
      <c r="Y77" s="226"/>
      <c r="AA77" s="226">
        <f t="shared" si="13"/>
        <v>-557</v>
      </c>
      <c r="AB77" s="159">
        <f t="shared" si="14"/>
        <v>0</v>
      </c>
    </row>
    <row r="78" spans="1:28" ht="55.8" customHeight="1" x14ac:dyDescent="0.3">
      <c r="A78" s="181"/>
      <c r="B78" s="48"/>
      <c r="C78" s="182"/>
      <c r="D78" s="184"/>
      <c r="E78" s="185"/>
      <c r="F78" s="186"/>
      <c r="G78" s="187"/>
      <c r="H78" s="190"/>
      <c r="I78" s="22"/>
      <c r="J78" s="81">
        <v>606</v>
      </c>
      <c r="K78" s="191" t="s">
        <v>160</v>
      </c>
      <c r="L78" s="169"/>
      <c r="M78" s="226"/>
      <c r="N78" s="192"/>
      <c r="P78" s="119"/>
      <c r="X78" s="159" t="e">
        <v>#N/A</v>
      </c>
      <c r="Y78" s="226"/>
      <c r="AA78" s="226">
        <f t="shared" si="13"/>
        <v>-606</v>
      </c>
      <c r="AB78" s="159">
        <f t="shared" si="14"/>
        <v>0</v>
      </c>
    </row>
    <row r="79" spans="1:28" ht="47.4" customHeight="1" x14ac:dyDescent="0.3">
      <c r="A79" s="181"/>
      <c r="B79" s="48"/>
      <c r="C79" s="182"/>
      <c r="D79" s="184"/>
      <c r="E79" s="185"/>
      <c r="F79" s="186"/>
      <c r="G79" s="187"/>
      <c r="H79" s="190"/>
      <c r="I79" s="22"/>
      <c r="J79" s="118">
        <v>662</v>
      </c>
      <c r="K79" s="193" t="s">
        <v>161</v>
      </c>
      <c r="L79" s="194"/>
      <c r="M79" s="226"/>
      <c r="N79" s="192"/>
      <c r="P79" s="119"/>
      <c r="X79" s="159" t="e">
        <v>#N/A</v>
      </c>
      <c r="Y79" s="226"/>
      <c r="AA79" s="226">
        <f t="shared" si="13"/>
        <v>-662</v>
      </c>
      <c r="AB79" s="159">
        <f t="shared" si="14"/>
        <v>0</v>
      </c>
    </row>
    <row r="80" spans="1:28" ht="45.6" customHeight="1" x14ac:dyDescent="0.3">
      <c r="A80" s="181"/>
      <c r="B80" s="48"/>
      <c r="C80" s="182"/>
      <c r="D80" s="184"/>
      <c r="E80" s="185"/>
      <c r="F80" s="186"/>
      <c r="G80" s="187"/>
      <c r="H80" s="190"/>
      <c r="I80" s="22"/>
      <c r="J80" s="118">
        <v>663</v>
      </c>
      <c r="K80" s="195" t="s">
        <v>162</v>
      </c>
      <c r="L80" s="194"/>
      <c r="M80" s="226"/>
      <c r="N80" s="192"/>
      <c r="P80" s="119"/>
      <c r="X80" s="159" t="e">
        <v>#N/A</v>
      </c>
      <c r="Y80" s="226"/>
      <c r="AA80" s="226">
        <f t="shared" si="13"/>
        <v>-663</v>
      </c>
      <c r="AB80" s="159">
        <f t="shared" si="14"/>
        <v>0</v>
      </c>
    </row>
    <row r="81" spans="1:28" s="16" customFormat="1" ht="22.5" customHeight="1" x14ac:dyDescent="0.3">
      <c r="A81" s="181"/>
      <c r="B81" s="48"/>
      <c r="C81" s="182"/>
      <c r="D81" s="61"/>
      <c r="E81" s="62"/>
      <c r="F81" s="34"/>
      <c r="G81" s="63"/>
      <c r="H81" s="64"/>
      <c r="I81" s="22"/>
      <c r="J81" s="65"/>
      <c r="K81" s="196"/>
      <c r="L81" s="197"/>
      <c r="M81" s="226"/>
      <c r="N81" s="144"/>
      <c r="P81" s="119"/>
      <c r="Q81" s="152"/>
      <c r="R81" s="2"/>
      <c r="S81" s="2"/>
      <c r="T81" s="2"/>
      <c r="U81" s="2"/>
      <c r="V81" s="2"/>
      <c r="W81" s="2"/>
      <c r="X81" s="159" t="e">
        <v>#N/A</v>
      </c>
      <c r="Y81" s="226"/>
      <c r="Z81" s="2"/>
      <c r="AA81" s="226">
        <f t="shared" si="13"/>
        <v>0</v>
      </c>
      <c r="AB81" s="159">
        <f t="shared" si="14"/>
        <v>0</v>
      </c>
    </row>
    <row r="82" spans="1:28" ht="93" customHeight="1" x14ac:dyDescent="0.3">
      <c r="A82" s="122">
        <f>'Unit Data from Audit Worksheet'!A67</f>
        <v>947</v>
      </c>
      <c r="B82" s="59"/>
      <c r="C82" s="121" t="str">
        <f>'Unit Data from Audit Worksheet'!D67</f>
        <v>First name of finance officer or interim finance officer (please enter “vacant” for first name if the position is currently vacant)</v>
      </c>
      <c r="D82" s="136"/>
      <c r="E82" s="93">
        <f>'Unit Data from Audit Worksheet'!F67</f>
        <v>0</v>
      </c>
      <c r="F82" s="130" t="str">
        <f>'Unit Data from Audit Worksheet'!G67</f>
        <v>Please do not leave blank</v>
      </c>
      <c r="G82" s="132"/>
      <c r="H82" s="129"/>
      <c r="I82" s="22"/>
      <c r="J82" s="84">
        <v>947</v>
      </c>
      <c r="K82" s="198" t="s">
        <v>135</v>
      </c>
      <c r="L82" s="199">
        <f t="shared" ref="L82:L93" si="17">IF(D82="",E82,D82)</f>
        <v>0</v>
      </c>
      <c r="M82" s="226"/>
      <c r="N82" s="192"/>
      <c r="P82" s="119"/>
      <c r="Q82" s="42"/>
      <c r="X82" s="159">
        <v>947</v>
      </c>
      <c r="Y82" s="2">
        <v>947</v>
      </c>
      <c r="AA82" s="226">
        <f t="shared" si="13"/>
        <v>0</v>
      </c>
      <c r="AB82" s="159" t="b">
        <f>EXACT(E82,L82)</f>
        <v>1</v>
      </c>
    </row>
    <row r="83" spans="1:28" ht="91.8" customHeight="1" x14ac:dyDescent="0.3">
      <c r="A83" s="122">
        <f>'Unit Data from Audit Worksheet'!A68</f>
        <v>948</v>
      </c>
      <c r="B83" s="59"/>
      <c r="C83" s="121" t="str">
        <f>'Unit Data from Audit Worksheet'!D68</f>
        <v>Last name of finance officer or interim finance officer (please enter “vacant” for last name if the position is currently vacant)</v>
      </c>
      <c r="D83" s="136"/>
      <c r="E83" s="200">
        <f>'Unit Data from Audit Worksheet'!F68</f>
        <v>0</v>
      </c>
      <c r="F83" s="130" t="str">
        <f>'Unit Data from Audit Worksheet'!G68</f>
        <v>Please do not leave blank</v>
      </c>
      <c r="G83" s="132"/>
      <c r="H83" s="129"/>
      <c r="I83" s="22"/>
      <c r="J83" s="84">
        <v>948</v>
      </c>
      <c r="K83" s="198" t="s">
        <v>136</v>
      </c>
      <c r="L83" s="199">
        <f t="shared" si="17"/>
        <v>0</v>
      </c>
      <c r="M83" s="226"/>
      <c r="N83" s="192"/>
      <c r="P83" s="119"/>
      <c r="X83" s="159">
        <v>948</v>
      </c>
      <c r="Y83" s="2">
        <v>948</v>
      </c>
      <c r="AA83" s="226">
        <f t="shared" si="13"/>
        <v>0</v>
      </c>
      <c r="AB83" s="159" t="b">
        <f t="shared" ref="AB83:AB94" si="18">EXACT(E83,L83)</f>
        <v>1</v>
      </c>
    </row>
    <row r="84" spans="1:28" ht="61.2" customHeight="1" x14ac:dyDescent="0.3">
      <c r="A84" s="122">
        <f>'Unit Data from Audit Worksheet'!A69</f>
        <v>949</v>
      </c>
      <c r="B84" s="59"/>
      <c r="C84" s="121" t="str">
        <f>'Unit Data from Audit Worksheet'!D69</f>
        <v>Is the finance officer serving in a permanent role or an interim role? (select permanent/interim/vacant)</v>
      </c>
      <c r="D84" s="136"/>
      <c r="E84" s="93">
        <f>'Unit Data from Audit Worksheet'!F69</f>
        <v>0</v>
      </c>
      <c r="F84" s="130" t="str">
        <f>'Unit Data from Audit Worksheet'!G69</f>
        <v>Please do not leave blank</v>
      </c>
      <c r="G84" s="132"/>
      <c r="H84" s="129"/>
      <c r="I84" s="22"/>
      <c r="J84" s="84">
        <v>949</v>
      </c>
      <c r="K84" s="198" t="s">
        <v>155</v>
      </c>
      <c r="L84" s="199">
        <f t="shared" si="17"/>
        <v>0</v>
      </c>
      <c r="M84" s="226"/>
      <c r="N84" s="192"/>
      <c r="P84" s="119"/>
      <c r="X84" s="159">
        <v>949</v>
      </c>
      <c r="Y84" s="2">
        <v>949</v>
      </c>
      <c r="AA84" s="226">
        <f t="shared" si="13"/>
        <v>0</v>
      </c>
      <c r="AB84" s="159" t="b">
        <f t="shared" si="18"/>
        <v>1</v>
      </c>
    </row>
    <row r="85" spans="1:28" ht="93.75" customHeight="1" x14ac:dyDescent="0.3">
      <c r="A85" s="122">
        <f>'Unit Data from Audit Worksheet'!A70</f>
        <v>950</v>
      </c>
      <c r="B85" s="59"/>
      <c r="C85" s="121" t="str">
        <f>'Unit Data from Audit Worksheet'!D70</f>
        <v>Has the finance officer been formally appointed by the local government, public authority, or designated official?  (Y/N)</v>
      </c>
      <c r="D85" s="136"/>
      <c r="E85" s="93">
        <f>'Unit Data from Audit Worksheet'!F70</f>
        <v>0</v>
      </c>
      <c r="F85" s="130" t="str">
        <f>'Unit Data from Audit Worksheet'!G70</f>
        <v>Please do not leave blank</v>
      </c>
      <c r="G85" s="132"/>
      <c r="H85" s="129"/>
      <c r="I85" s="22"/>
      <c r="J85" s="84">
        <v>950</v>
      </c>
      <c r="K85" s="198" t="s">
        <v>156</v>
      </c>
      <c r="L85" s="199">
        <f t="shared" si="17"/>
        <v>0</v>
      </c>
      <c r="M85" s="226"/>
      <c r="N85" s="192"/>
      <c r="P85" s="119"/>
      <c r="X85" s="159">
        <v>950</v>
      </c>
      <c r="Y85" s="2">
        <v>950</v>
      </c>
      <c r="AA85" s="226">
        <f t="shared" si="13"/>
        <v>0</v>
      </c>
      <c r="AB85" s="159" t="b">
        <f t="shared" si="18"/>
        <v>1</v>
      </c>
    </row>
    <row r="86" spans="1:28" ht="109.8" customHeight="1" x14ac:dyDescent="0.3">
      <c r="A86" s="122">
        <f>'Unit Data from Audit Worksheet'!A71</f>
        <v>952</v>
      </c>
      <c r="B86" s="59"/>
      <c r="C86" s="121" t="str">
        <f>'Unit Data from Audit Worksheet'!D71</f>
        <v>Date on which the local government, public authority, or designated official appointed the finance officer?     Date Format  MM/DD/YYYY</v>
      </c>
      <c r="D86" s="136"/>
      <c r="E86" s="430" t="str">
        <f>IF('Unit Data from Audit Worksheet'!F71&gt;0,'Unit Data from Audit Worksheet'!F71," ")</f>
        <v xml:space="preserve"> </v>
      </c>
      <c r="F86" s="130" t="str">
        <f>'Unit Data from Audit Worksheet'!G71</f>
        <v>Leave blank if data not available</v>
      </c>
      <c r="G86" s="132"/>
      <c r="H86" s="129"/>
      <c r="I86" s="22"/>
      <c r="J86" s="84">
        <v>952</v>
      </c>
      <c r="K86" s="198" t="s">
        <v>157</v>
      </c>
      <c r="L86" s="201" t="str">
        <f t="shared" si="17"/>
        <v xml:space="preserve"> </v>
      </c>
      <c r="M86" s="226"/>
      <c r="N86" s="192"/>
      <c r="P86" s="119"/>
      <c r="X86" s="159">
        <v>952</v>
      </c>
      <c r="Y86" s="2">
        <v>952</v>
      </c>
      <c r="AA86" s="226">
        <f t="shared" si="13"/>
        <v>0</v>
      </c>
      <c r="AB86" s="159" t="b">
        <f t="shared" si="18"/>
        <v>1</v>
      </c>
    </row>
    <row r="87" spans="1:28" ht="30.75" customHeight="1" x14ac:dyDescent="0.3">
      <c r="A87" s="202">
        <f>'Unit Data from Audit Worksheet'!A79</f>
        <v>960</v>
      </c>
      <c r="B87" s="89"/>
      <c r="C87" s="90" t="str">
        <f>'Unit Data from Audit Worksheet'!B79</f>
        <v>Name of Finance Officer</v>
      </c>
      <c r="D87" s="136"/>
      <c r="E87" s="203">
        <f>'Unit Data from Audit Worksheet'!D79</f>
        <v>0</v>
      </c>
      <c r="F87" s="204" t="str">
        <f>'Unit Data from Audit Worksheet'!F79</f>
        <v>Required</v>
      </c>
      <c r="G87" s="132"/>
      <c r="H87" s="129"/>
      <c r="I87" s="22"/>
      <c r="J87" s="92">
        <v>960</v>
      </c>
      <c r="K87" s="205" t="s">
        <v>151</v>
      </c>
      <c r="L87" s="206">
        <f t="shared" si="17"/>
        <v>0</v>
      </c>
      <c r="M87" s="226"/>
      <c r="N87" s="168"/>
      <c r="P87" s="119"/>
      <c r="X87" s="159">
        <v>960</v>
      </c>
      <c r="Y87" s="2">
        <v>960</v>
      </c>
      <c r="AA87" s="226">
        <f t="shared" si="13"/>
        <v>0</v>
      </c>
      <c r="AB87" s="159" t="b">
        <f t="shared" si="18"/>
        <v>1</v>
      </c>
    </row>
    <row r="88" spans="1:28" ht="30.75" customHeight="1" x14ac:dyDescent="0.3">
      <c r="A88" s="202">
        <f>'Unit Data from Audit Worksheet'!A80</f>
        <v>962</v>
      </c>
      <c r="B88" s="89"/>
      <c r="C88" s="90" t="str">
        <f>'Unit Data from Audit Worksheet'!B80</f>
        <v>Title of Official</v>
      </c>
      <c r="D88" s="136"/>
      <c r="E88" s="203">
        <f>'Unit Data from Audit Worksheet'!D80</f>
        <v>0</v>
      </c>
      <c r="F88" s="204" t="str">
        <f>'Unit Data from Audit Worksheet'!F80</f>
        <v>Required</v>
      </c>
      <c r="G88" s="132"/>
      <c r="H88" s="129"/>
      <c r="I88" s="22"/>
      <c r="J88" s="92">
        <v>962</v>
      </c>
      <c r="K88" s="205" t="s">
        <v>131</v>
      </c>
      <c r="L88" s="206">
        <f t="shared" si="17"/>
        <v>0</v>
      </c>
      <c r="M88" s="226"/>
      <c r="N88" s="168"/>
      <c r="P88" s="119"/>
      <c r="X88" s="159">
        <v>962</v>
      </c>
      <c r="Y88" s="2">
        <v>962</v>
      </c>
      <c r="AA88" s="226">
        <f t="shared" si="13"/>
        <v>0</v>
      </c>
      <c r="AB88" s="159" t="b">
        <f t="shared" si="18"/>
        <v>1</v>
      </c>
    </row>
    <row r="89" spans="1:28" ht="30.75" customHeight="1" x14ac:dyDescent="0.3">
      <c r="A89" s="202">
        <f>'Unit Data from Audit Worksheet'!A81</f>
        <v>964</v>
      </c>
      <c r="B89" s="89"/>
      <c r="C89" s="91" t="str">
        <f>'Unit Data from Audit Worksheet'!B81</f>
        <v>Date                        (Enter as "MM/DD/YYYY")</v>
      </c>
      <c r="D89" s="136"/>
      <c r="E89" s="207">
        <f>'Unit Data from Audit Worksheet'!D81</f>
        <v>0</v>
      </c>
      <c r="F89" s="204" t="str">
        <f>'Unit Data from Audit Worksheet'!F81</f>
        <v>Required</v>
      </c>
      <c r="G89" s="377"/>
      <c r="H89" s="129"/>
      <c r="I89" s="22"/>
      <c r="J89" s="92">
        <v>964</v>
      </c>
      <c r="K89" s="205" t="s">
        <v>169</v>
      </c>
      <c r="L89" s="208">
        <f t="shared" si="17"/>
        <v>0</v>
      </c>
      <c r="M89" s="226"/>
      <c r="N89" s="168"/>
      <c r="P89" s="119"/>
      <c r="X89" s="159">
        <v>964</v>
      </c>
      <c r="Y89" s="2">
        <v>964</v>
      </c>
      <c r="AA89" s="226">
        <f t="shared" si="13"/>
        <v>0</v>
      </c>
      <c r="AB89" s="159" t="b">
        <f t="shared" si="18"/>
        <v>1</v>
      </c>
    </row>
    <row r="90" spans="1:28" ht="30.75" customHeight="1" x14ac:dyDescent="0.3">
      <c r="A90" s="202">
        <f>'Unit Data from Audit Worksheet'!A82</f>
        <v>966</v>
      </c>
      <c r="B90" s="89"/>
      <c r="C90" s="90" t="s">
        <v>356</v>
      </c>
      <c r="D90" s="136"/>
      <c r="E90" s="376" t="str">
        <f>_xlfn.TEXTJOIN(",",,TEXT('Unit Data from Audit Worksheet'!D82,"###-###-####")," "&amp;'Unit Data from Audit Worksheet'!D83)</f>
        <v xml:space="preserve">--, </v>
      </c>
      <c r="F90" s="204" t="str">
        <f>'Unit Data from Audit Worksheet'!F82</f>
        <v>Required</v>
      </c>
      <c r="G90" s="132"/>
      <c r="H90" s="129"/>
      <c r="I90" s="22"/>
      <c r="J90" s="92">
        <v>966</v>
      </c>
      <c r="K90" s="205" t="s">
        <v>133</v>
      </c>
      <c r="L90" s="206" t="str">
        <f t="shared" si="17"/>
        <v xml:space="preserve">--, </v>
      </c>
      <c r="M90" s="226"/>
      <c r="N90" s="168"/>
      <c r="P90" s="119"/>
      <c r="X90" s="159">
        <v>966</v>
      </c>
      <c r="Y90" s="2">
        <v>966</v>
      </c>
      <c r="AA90" s="226">
        <f t="shared" si="13"/>
        <v>0</v>
      </c>
      <c r="AB90" s="159" t="b">
        <f t="shared" si="18"/>
        <v>1</v>
      </c>
    </row>
    <row r="91" spans="1:28" ht="30.75" customHeight="1" x14ac:dyDescent="0.3">
      <c r="A91" s="202">
        <f>'Unit Data from Audit Worksheet'!A84</f>
        <v>968</v>
      </c>
      <c r="B91" s="89"/>
      <c r="C91" s="90" t="str">
        <f>'Unit Data from Audit Worksheet'!B84</f>
        <v>E-mail address</v>
      </c>
      <c r="D91" s="136"/>
      <c r="E91" s="203">
        <f>'Unit Data from Audit Worksheet'!D84</f>
        <v>0</v>
      </c>
      <c r="F91" s="204" t="str">
        <f>'Unit Data from Audit Worksheet'!F84</f>
        <v>Required</v>
      </c>
      <c r="G91" s="132"/>
      <c r="H91" s="129"/>
      <c r="I91" s="22"/>
      <c r="J91" s="92">
        <v>968</v>
      </c>
      <c r="K91" s="205" t="s">
        <v>134</v>
      </c>
      <c r="L91" s="206">
        <f t="shared" si="17"/>
        <v>0</v>
      </c>
      <c r="M91" s="226"/>
      <c r="N91" s="168"/>
      <c r="P91" s="119"/>
      <c r="X91" s="159">
        <v>968</v>
      </c>
      <c r="Y91" s="2">
        <v>968</v>
      </c>
      <c r="AA91" s="226">
        <f t="shared" si="13"/>
        <v>0</v>
      </c>
      <c r="AB91" s="159" t="b">
        <f t="shared" si="18"/>
        <v>1</v>
      </c>
    </row>
    <row r="92" spans="1:28" s="16" customFormat="1" ht="96" customHeight="1" x14ac:dyDescent="0.3">
      <c r="A92" s="445">
        <f>'TD Info Completed by Auditor'!A25</f>
        <v>980</v>
      </c>
      <c r="B92" s="59"/>
      <c r="C92" s="446" t="str">
        <f>'TD Info Completed by Auditor'!B25</f>
        <v>Date the auditor presented or plans to present Financial Performance Indicators of Concern (FPIC) to the Governing Board.  If there are no FPICs to present to the governing board,  enter "7/1/2023" to indicate that an FPIC response is not required.</v>
      </c>
      <c r="D92" s="447"/>
      <c r="E92" s="450" t="str">
        <f>IF('TD Info Completed by Auditor'!C25&gt;0,'TD Info Completed by Auditor'!C25," ")</f>
        <v xml:space="preserve"> </v>
      </c>
      <c r="F92" s="451" t="s">
        <v>460</v>
      </c>
      <c r="G92" s="132"/>
      <c r="H92" s="129"/>
      <c r="I92" s="213"/>
      <c r="J92" s="448">
        <v>980</v>
      </c>
      <c r="K92" s="449" t="s">
        <v>459</v>
      </c>
      <c r="L92" s="208" t="str">
        <f t="shared" si="17"/>
        <v xml:space="preserve"> </v>
      </c>
      <c r="N92" s="192"/>
      <c r="P92" s="119"/>
      <c r="Q92" s="152"/>
      <c r="X92" s="161"/>
      <c r="AA92" s="16">
        <f t="shared" si="13"/>
        <v>0</v>
      </c>
      <c r="AB92" s="161"/>
    </row>
    <row r="93" spans="1:28" s="16" customFormat="1" ht="96" customHeight="1" x14ac:dyDescent="0.3">
      <c r="A93" s="445">
        <f>'TD Info Completed by Auditor'!A24</f>
        <v>1079</v>
      </c>
      <c r="B93" s="59"/>
      <c r="C93" s="446" t="str">
        <f>'TD Info Completed by Auditor'!B24</f>
        <v>What date was the audit report submitted to the LGC?  (Note audit reports are due four months after fiscal year end regardless of the contract submission date.)   Enter as "MM/DD/YYYY"</v>
      </c>
      <c r="D93" s="447"/>
      <c r="E93" s="450">
        <f>'TD Info Completed by Auditor'!C24</f>
        <v>0</v>
      </c>
      <c r="F93" s="451"/>
      <c r="G93" s="132"/>
      <c r="H93" s="129"/>
      <c r="I93" s="213"/>
      <c r="J93" s="497">
        <v>1079</v>
      </c>
      <c r="K93" s="449" t="s">
        <v>533</v>
      </c>
      <c r="L93" s="208">
        <f t="shared" si="17"/>
        <v>0</v>
      </c>
      <c r="N93" s="192"/>
      <c r="P93" s="119"/>
      <c r="Q93" s="152"/>
      <c r="X93" s="161"/>
      <c r="AB93" s="161"/>
    </row>
    <row r="94" spans="1:28" ht="83.4" customHeight="1" x14ac:dyDescent="0.3">
      <c r="A94" s="181"/>
      <c r="B94" s="48"/>
      <c r="C94" s="182"/>
      <c r="D94" s="184"/>
      <c r="E94" s="185"/>
      <c r="F94" s="186"/>
      <c r="G94" s="187"/>
      <c r="H94" s="188"/>
      <c r="I94" s="22"/>
      <c r="J94" s="84">
        <v>999</v>
      </c>
      <c r="K94" s="198" t="s">
        <v>81</v>
      </c>
      <c r="L94" s="455" t="e">
        <f>'Unit Data from Audit Worksheet'!D3</f>
        <v>#N/A</v>
      </c>
      <c r="M94" s="226"/>
      <c r="N94" s="209" t="s">
        <v>555</v>
      </c>
      <c r="O94" s="209" t="s">
        <v>206</v>
      </c>
      <c r="P94" s="119"/>
      <c r="X94" s="159" t="e">
        <v>#N/A</v>
      </c>
      <c r="AA94" s="226">
        <f t="shared" si="13"/>
        <v>-999</v>
      </c>
      <c r="AB94" s="159" t="e">
        <f t="shared" si="18"/>
        <v>#N/A</v>
      </c>
    </row>
    <row r="95" spans="1:28" x14ac:dyDescent="0.3">
      <c r="A95" s="106"/>
      <c r="B95" s="106"/>
      <c r="C95" s="106"/>
      <c r="D95" s="106"/>
      <c r="E95" s="106"/>
      <c r="F95" s="106"/>
      <c r="G95" s="106"/>
      <c r="H95" s="106"/>
      <c r="I95" s="106"/>
      <c r="J95" s="2"/>
      <c r="K95" s="2"/>
      <c r="L95" s="2"/>
      <c r="N95" s="3"/>
      <c r="P95" s="119"/>
      <c r="AA95" s="226"/>
    </row>
    <row r="96" spans="1:28" s="226" customFormat="1" x14ac:dyDescent="0.3">
      <c r="A96" s="106"/>
      <c r="B96" s="106"/>
      <c r="C96" s="106"/>
      <c r="D96" s="106"/>
      <c r="E96" s="106"/>
      <c r="F96" s="106"/>
      <c r="G96" s="106"/>
      <c r="H96" s="106"/>
      <c r="I96" s="106"/>
      <c r="N96" s="3"/>
      <c r="P96" s="119"/>
      <c r="Q96" s="152"/>
    </row>
    <row r="97" spans="1:27" x14ac:dyDescent="0.3">
      <c r="A97"/>
      <c r="B97"/>
      <c r="C97"/>
      <c r="D97"/>
      <c r="E97"/>
      <c r="F97"/>
      <c r="G97" s="212"/>
      <c r="H97" s="211"/>
      <c r="I97" s="213"/>
      <c r="K97" s="457" t="s">
        <v>463</v>
      </c>
      <c r="L97" s="458" t="e">
        <f>SUM(L4:L80)</f>
        <v>#N/A</v>
      </c>
      <c r="N97" s="3"/>
      <c r="P97" s="119"/>
      <c r="AA97" s="226"/>
    </row>
    <row r="98" spans="1:27" ht="20.399999999999999" customHeight="1" x14ac:dyDescent="0.3">
      <c r="A98"/>
      <c r="B98"/>
      <c r="C98"/>
      <c r="D98"/>
      <c r="E98"/>
      <c r="F98"/>
      <c r="G98" s="212"/>
      <c r="H98" s="211"/>
      <c r="I98" s="213"/>
      <c r="K98" s="456" t="s">
        <v>419</v>
      </c>
      <c r="L98" s="458"/>
      <c r="N98" s="3"/>
      <c r="P98" s="119"/>
      <c r="AA98" s="226"/>
    </row>
    <row r="99" spans="1:27" ht="21.6" customHeight="1" x14ac:dyDescent="0.7">
      <c r="B99" s="2"/>
      <c r="C99" s="2"/>
      <c r="D99" s="41"/>
      <c r="E99" s="50"/>
      <c r="F99" s="41"/>
      <c r="G99" s="212"/>
      <c r="H99" s="211"/>
      <c r="I99" s="213"/>
      <c r="J99" s="72"/>
      <c r="K99" s="71"/>
      <c r="L99" s="458" t="e">
        <f>L97-L98</f>
        <v>#N/A</v>
      </c>
      <c r="N99" s="3"/>
      <c r="P99" s="119"/>
      <c r="Y99" s="226">
        <v>590</v>
      </c>
      <c r="AA99" s="226"/>
    </row>
    <row r="100" spans="1:27" ht="25.2" customHeight="1" x14ac:dyDescent="0.3">
      <c r="A100" s="106"/>
      <c r="B100" s="106"/>
      <c r="C100" s="106"/>
      <c r="D100" s="106"/>
      <c r="E100" s="106"/>
      <c r="F100" s="211"/>
      <c r="G100" s="212"/>
      <c r="H100" s="211"/>
      <c r="I100" s="213"/>
      <c r="K100" s="8"/>
      <c r="L100" s="214"/>
      <c r="P100" s="119"/>
      <c r="X100" s="159">
        <f>SUM(X5:X53)</f>
        <v>19510</v>
      </c>
      <c r="Y100" s="2">
        <v>96734</v>
      </c>
      <c r="AA100" s="226"/>
    </row>
    <row r="101" spans="1:27" x14ac:dyDescent="0.3">
      <c r="A101" s="106"/>
      <c r="B101" s="106"/>
      <c r="C101" s="106"/>
      <c r="D101" s="106"/>
      <c r="E101" s="106"/>
      <c r="F101" s="211"/>
      <c r="G101" s="212"/>
      <c r="H101" s="211"/>
      <c r="I101" s="213"/>
      <c r="K101" s="8"/>
      <c r="L101" s="214"/>
      <c r="P101" s="119"/>
      <c r="X101" s="159">
        <f>SUM(X82:X91)</f>
        <v>9566</v>
      </c>
      <c r="AA101" s="226"/>
    </row>
    <row r="102" spans="1:27" ht="18.75" customHeight="1" x14ac:dyDescent="0.3">
      <c r="A102" s="106"/>
      <c r="B102" s="106"/>
      <c r="C102" s="106"/>
      <c r="D102" s="106"/>
      <c r="E102" s="106"/>
      <c r="F102" s="211"/>
      <c r="G102" s="212"/>
      <c r="H102" s="211"/>
      <c r="I102" s="213"/>
      <c r="K102" s="8"/>
      <c r="L102" s="214"/>
      <c r="P102" s="119"/>
      <c r="Y102" s="2" t="s">
        <v>271</v>
      </c>
      <c r="AA102" s="226"/>
    </row>
    <row r="103" spans="1:27" ht="30.75" customHeight="1" x14ac:dyDescent="0.3">
      <c r="A103" s="106"/>
      <c r="B103" s="106"/>
      <c r="C103" s="106"/>
      <c r="D103" s="106"/>
      <c r="E103" s="106"/>
      <c r="F103" s="211"/>
      <c r="G103" s="212"/>
      <c r="H103" s="211"/>
      <c r="I103" s="213"/>
      <c r="K103" s="8"/>
      <c r="L103" s="214"/>
      <c r="P103" s="119"/>
      <c r="X103" s="159">
        <f>SUM(X100:X102)</f>
        <v>29076</v>
      </c>
      <c r="Y103" s="2">
        <f>Y100</f>
        <v>96734</v>
      </c>
      <c r="Z103" s="159">
        <f>X103-Y103</f>
        <v>-67658</v>
      </c>
      <c r="AA103" s="226"/>
    </row>
    <row r="104" spans="1:27" ht="30.75" customHeight="1" x14ac:dyDescent="0.3">
      <c r="A104" s="106"/>
      <c r="B104" s="106"/>
      <c r="C104" s="106"/>
      <c r="D104" s="106"/>
      <c r="E104" s="106"/>
      <c r="F104" s="211"/>
      <c r="G104" s="212"/>
      <c r="H104" s="211"/>
      <c r="I104" s="213"/>
      <c r="K104" s="8"/>
      <c r="L104" s="214"/>
      <c r="P104" s="119"/>
      <c r="AA104" s="226"/>
    </row>
    <row r="105" spans="1:27" ht="30.75" customHeight="1" x14ac:dyDescent="0.3">
      <c r="A105" s="106"/>
      <c r="B105" s="106"/>
      <c r="C105" s="106"/>
      <c r="D105" s="106"/>
      <c r="E105" s="106"/>
      <c r="F105" s="211"/>
      <c r="G105" s="212"/>
      <c r="H105" s="211"/>
      <c r="I105" s="213"/>
      <c r="K105" s="8"/>
      <c r="L105" s="214"/>
      <c r="P105" s="119"/>
      <c r="AA105" s="226"/>
    </row>
    <row r="106" spans="1:27" ht="30.75" customHeight="1" x14ac:dyDescent="0.3">
      <c r="A106" s="106"/>
      <c r="B106" s="106"/>
      <c r="C106" s="106"/>
      <c r="D106" s="106"/>
      <c r="E106" s="106"/>
      <c r="F106" s="211"/>
      <c r="G106" s="212"/>
      <c r="H106" s="211"/>
      <c r="I106" s="213"/>
      <c r="K106" s="8"/>
      <c r="L106" s="214"/>
      <c r="P106" s="119"/>
      <c r="AA106" s="226"/>
    </row>
    <row r="107" spans="1:27" ht="30.75" customHeight="1" x14ac:dyDescent="0.3">
      <c r="A107" s="106"/>
      <c r="B107" s="106"/>
      <c r="C107" s="106"/>
      <c r="D107" s="106"/>
      <c r="E107" s="106"/>
      <c r="F107" s="211"/>
      <c r="G107" s="212"/>
      <c r="H107" s="211"/>
      <c r="I107" s="213"/>
      <c r="K107" s="8"/>
      <c r="L107" s="214"/>
      <c r="P107" s="119"/>
      <c r="AA107" s="226"/>
    </row>
    <row r="108" spans="1:27" x14ac:dyDescent="0.3">
      <c r="A108" s="106"/>
      <c r="B108" s="106"/>
      <c r="C108" s="106"/>
      <c r="D108" s="106"/>
      <c r="E108" s="106"/>
      <c r="I108" s="213"/>
      <c r="K108" s="8"/>
      <c r="L108" s="214"/>
      <c r="P108" s="119"/>
      <c r="AA108" s="226"/>
    </row>
    <row r="109" spans="1:27" x14ac:dyDescent="0.3">
      <c r="A109" s="106"/>
      <c r="B109" s="106"/>
      <c r="C109" s="106"/>
      <c r="D109" s="106"/>
      <c r="E109" s="106"/>
      <c r="I109" s="213"/>
      <c r="L109" s="214"/>
      <c r="P109" s="119"/>
      <c r="AA109" s="226"/>
    </row>
    <row r="110" spans="1:27" x14ac:dyDescent="0.3">
      <c r="A110" s="4"/>
      <c r="B110" s="215"/>
      <c r="C110" s="19"/>
      <c r="D110" s="40"/>
      <c r="I110" s="213"/>
      <c r="L110" s="214"/>
      <c r="P110" s="119"/>
      <c r="AA110" s="226"/>
    </row>
    <row r="111" spans="1:27" x14ac:dyDescent="0.3">
      <c r="A111" s="4"/>
      <c r="B111" s="215"/>
      <c r="C111" s="19"/>
      <c r="D111" s="40"/>
      <c r="L111" s="214"/>
      <c r="P111" s="119"/>
      <c r="AA111" s="226"/>
    </row>
    <row r="112" spans="1:27" x14ac:dyDescent="0.3">
      <c r="D112" s="40"/>
      <c r="P112" s="119"/>
      <c r="AA112" s="226"/>
    </row>
    <row r="113" spans="1:27" x14ac:dyDescent="0.3">
      <c r="D113" s="40"/>
      <c r="P113" s="119"/>
      <c r="AA113" s="226"/>
    </row>
    <row r="114" spans="1:27" x14ac:dyDescent="0.3">
      <c r="D114" s="40"/>
      <c r="P114" s="119"/>
      <c r="AA114" s="226"/>
    </row>
    <row r="115" spans="1:27" x14ac:dyDescent="0.3">
      <c r="D115" s="40"/>
      <c r="P115" s="119"/>
      <c r="AA115" s="226"/>
    </row>
    <row r="116" spans="1:27" x14ac:dyDescent="0.3">
      <c r="A116" s="4"/>
      <c r="B116" s="215"/>
      <c r="C116" s="19"/>
      <c r="D116" s="40"/>
      <c r="P116" s="119"/>
      <c r="AA116" s="226"/>
    </row>
    <row r="117" spans="1:27" x14ac:dyDescent="0.3">
      <c r="A117" s="4"/>
      <c r="B117" s="215"/>
      <c r="C117" s="19"/>
      <c r="D117" s="40"/>
      <c r="P117" s="119"/>
      <c r="AA117" s="226"/>
    </row>
    <row r="118" spans="1:27" x14ac:dyDescent="0.3">
      <c r="D118" s="40"/>
      <c r="P118" s="119"/>
      <c r="AA118" s="226"/>
    </row>
    <row r="119" spans="1:27" x14ac:dyDescent="0.3">
      <c r="D119" s="40"/>
      <c r="P119" s="119"/>
      <c r="AA119" s="226"/>
    </row>
    <row r="120" spans="1:27" x14ac:dyDescent="0.3">
      <c r="D120" s="40"/>
      <c r="P120" s="119"/>
      <c r="AA120" s="226"/>
    </row>
    <row r="121" spans="1:27" x14ac:dyDescent="0.3">
      <c r="D121" s="40"/>
      <c r="P121" s="119"/>
      <c r="AA121" s="226"/>
    </row>
    <row r="122" spans="1:27" x14ac:dyDescent="0.3">
      <c r="A122" s="4"/>
      <c r="B122" s="215"/>
      <c r="C122" s="19"/>
      <c r="D122" s="40"/>
      <c r="P122" s="119"/>
      <c r="AA122" s="226"/>
    </row>
    <row r="123" spans="1:27" x14ac:dyDescent="0.3">
      <c r="A123" s="4"/>
      <c r="B123" s="215"/>
      <c r="C123" s="19"/>
      <c r="D123" s="40"/>
      <c r="P123" s="119"/>
      <c r="AA123" s="226"/>
    </row>
    <row r="124" spans="1:27" x14ac:dyDescent="0.3">
      <c r="D124" s="40"/>
      <c r="P124" s="119"/>
      <c r="AA124" s="226"/>
    </row>
    <row r="125" spans="1:27" x14ac:dyDescent="0.3">
      <c r="D125" s="40"/>
      <c r="P125" s="119"/>
      <c r="AA125" s="226"/>
    </row>
    <row r="126" spans="1:27" x14ac:dyDescent="0.3">
      <c r="D126" s="40"/>
      <c r="P126" s="119"/>
      <c r="AA126" s="226"/>
    </row>
    <row r="127" spans="1:27" x14ac:dyDescent="0.3">
      <c r="D127" s="40"/>
      <c r="P127" s="119"/>
      <c r="AA127" s="226"/>
    </row>
    <row r="128" spans="1:27" x14ac:dyDescent="0.3">
      <c r="A128" s="4"/>
      <c r="B128" s="215"/>
      <c r="C128" s="19"/>
      <c r="D128" s="40"/>
      <c r="P128" s="119"/>
      <c r="AA128" s="226"/>
    </row>
    <row r="129" spans="1:27" x14ac:dyDescent="0.3">
      <c r="A129" s="4"/>
      <c r="B129" s="215"/>
      <c r="C129" s="19"/>
      <c r="D129" s="40"/>
      <c r="P129" s="119"/>
      <c r="AA129" s="226"/>
    </row>
    <row r="130" spans="1:27" x14ac:dyDescent="0.3">
      <c r="A130" s="4"/>
      <c r="B130" s="215"/>
      <c r="C130" s="19"/>
      <c r="D130" s="40"/>
      <c r="P130" s="119"/>
      <c r="AA130" s="226"/>
    </row>
    <row r="131" spans="1:27" x14ac:dyDescent="0.3">
      <c r="A131" s="4"/>
      <c r="B131" s="215"/>
      <c r="C131" s="19"/>
      <c r="D131" s="40"/>
      <c r="P131" s="119"/>
      <c r="AA131" s="226"/>
    </row>
    <row r="132" spans="1:27" x14ac:dyDescent="0.3">
      <c r="D132" s="40"/>
      <c r="P132" s="119"/>
      <c r="AA132" s="226"/>
    </row>
    <row r="133" spans="1:27" x14ac:dyDescent="0.3">
      <c r="D133" s="40"/>
      <c r="P133" s="119"/>
      <c r="AA133" s="226"/>
    </row>
    <row r="134" spans="1:27" x14ac:dyDescent="0.3">
      <c r="D134" s="40"/>
      <c r="P134" s="119"/>
      <c r="AA134" s="226"/>
    </row>
    <row r="135" spans="1:27" x14ac:dyDescent="0.3">
      <c r="A135" s="4"/>
      <c r="B135" s="215"/>
      <c r="C135" s="19"/>
      <c r="D135" s="40"/>
      <c r="P135" s="119"/>
      <c r="AA135" s="226"/>
    </row>
    <row r="136" spans="1:27" x14ac:dyDescent="0.3">
      <c r="A136" s="4"/>
      <c r="B136" s="215"/>
      <c r="C136" s="19"/>
      <c r="D136" s="40"/>
      <c r="P136" s="119"/>
      <c r="AA136" s="226"/>
    </row>
    <row r="137" spans="1:27" x14ac:dyDescent="0.3">
      <c r="A137" s="4"/>
      <c r="B137" s="215"/>
      <c r="C137" s="19"/>
      <c r="D137" s="40"/>
      <c r="P137" s="119"/>
      <c r="AA137" s="226"/>
    </row>
    <row r="138" spans="1:27" x14ac:dyDescent="0.3">
      <c r="A138" s="4"/>
      <c r="B138" s="215"/>
      <c r="C138" s="19"/>
      <c r="D138" s="40"/>
      <c r="P138" s="119"/>
      <c r="AA138" s="226"/>
    </row>
    <row r="139" spans="1:27" x14ac:dyDescent="0.3">
      <c r="A139" s="4"/>
      <c r="B139" s="215"/>
      <c r="C139" s="19"/>
      <c r="D139" s="40"/>
      <c r="P139" s="119"/>
      <c r="AA139" s="226"/>
    </row>
    <row r="140" spans="1:27" x14ac:dyDescent="0.3">
      <c r="A140" s="4"/>
      <c r="B140" s="215"/>
      <c r="C140" s="19"/>
      <c r="D140" s="40"/>
      <c r="P140" s="119"/>
      <c r="AA140" s="226"/>
    </row>
    <row r="141" spans="1:27" x14ac:dyDescent="0.3">
      <c r="A141" s="4"/>
      <c r="B141" s="215"/>
      <c r="C141" s="19"/>
      <c r="D141" s="40"/>
      <c r="P141" s="119"/>
      <c r="AA141" s="226"/>
    </row>
    <row r="142" spans="1:27" x14ac:dyDescent="0.3">
      <c r="A142" s="4"/>
      <c r="B142" s="215"/>
      <c r="C142" s="19"/>
      <c r="D142" s="40"/>
      <c r="P142" s="119"/>
      <c r="AA142" s="226"/>
    </row>
    <row r="143" spans="1:27" x14ac:dyDescent="0.3">
      <c r="A143" s="4"/>
      <c r="B143" s="215"/>
      <c r="C143" s="19"/>
      <c r="D143" s="40"/>
      <c r="P143" s="119"/>
      <c r="AA143" s="226"/>
    </row>
    <row r="144" spans="1:27" x14ac:dyDescent="0.3">
      <c r="A144" s="4"/>
      <c r="B144" s="215"/>
      <c r="C144" s="19"/>
      <c r="D144" s="40"/>
      <c r="P144" s="119"/>
      <c r="AA144" s="226"/>
    </row>
    <row r="145" spans="1:27" x14ac:dyDescent="0.3">
      <c r="A145" s="4"/>
      <c r="B145" s="215"/>
      <c r="C145" s="19"/>
      <c r="D145" s="40"/>
      <c r="P145" s="119"/>
      <c r="AA145" s="226"/>
    </row>
    <row r="146" spans="1:27" x14ac:dyDescent="0.3">
      <c r="A146" s="4"/>
      <c r="B146" s="215"/>
      <c r="C146" s="19"/>
      <c r="D146" s="40"/>
      <c r="P146" s="119"/>
      <c r="AA146" s="226"/>
    </row>
    <row r="147" spans="1:27" x14ac:dyDescent="0.3">
      <c r="A147" s="4"/>
      <c r="B147" s="215"/>
      <c r="C147" s="19"/>
      <c r="D147" s="40"/>
      <c r="P147" s="119"/>
      <c r="AA147" s="226"/>
    </row>
    <row r="148" spans="1:27" x14ac:dyDescent="0.3">
      <c r="A148" s="4"/>
      <c r="B148" s="215"/>
      <c r="C148" s="19"/>
      <c r="D148" s="40"/>
      <c r="P148" s="119"/>
      <c r="AA148" s="226"/>
    </row>
    <row r="149" spans="1:27" x14ac:dyDescent="0.3">
      <c r="A149" s="4"/>
      <c r="B149" s="215"/>
      <c r="C149" s="19"/>
      <c r="D149" s="40"/>
      <c r="P149" s="119"/>
      <c r="AA149" s="226"/>
    </row>
    <row r="150" spans="1:27" x14ac:dyDescent="0.3">
      <c r="A150" s="4"/>
      <c r="B150" s="215"/>
      <c r="C150" s="19"/>
      <c r="D150" s="40"/>
      <c r="P150" s="119"/>
      <c r="AA150" s="226"/>
    </row>
    <row r="151" spans="1:27" x14ac:dyDescent="0.3">
      <c r="A151" s="4"/>
      <c r="B151" s="215"/>
      <c r="C151" s="19"/>
      <c r="D151" s="40"/>
      <c r="P151" s="119"/>
      <c r="AA151" s="226"/>
    </row>
    <row r="152" spans="1:27" x14ac:dyDescent="0.3">
      <c r="A152" s="4"/>
      <c r="B152" s="215"/>
      <c r="C152" s="19"/>
      <c r="D152" s="40"/>
      <c r="P152" s="119"/>
      <c r="AA152" s="226"/>
    </row>
    <row r="153" spans="1:27" x14ac:dyDescent="0.3">
      <c r="A153" s="4"/>
      <c r="B153" s="215"/>
      <c r="C153" s="19"/>
      <c r="D153" s="40"/>
      <c r="P153" s="119"/>
      <c r="AA153" s="226"/>
    </row>
    <row r="154" spans="1:27" x14ac:dyDescent="0.3">
      <c r="A154" s="4"/>
      <c r="B154" s="215"/>
      <c r="C154" s="19"/>
      <c r="D154" s="40"/>
      <c r="P154" s="119"/>
    </row>
    <row r="155" spans="1:27" x14ac:dyDescent="0.3">
      <c r="A155" s="4"/>
      <c r="B155" s="215"/>
      <c r="C155" s="19"/>
      <c r="D155" s="40"/>
      <c r="P155" s="119"/>
    </row>
    <row r="156" spans="1:27" x14ac:dyDescent="0.3">
      <c r="A156" s="4"/>
      <c r="B156" s="215"/>
      <c r="C156" s="19"/>
      <c r="D156" s="40"/>
      <c r="P156" s="119"/>
    </row>
    <row r="157" spans="1:27" x14ac:dyDescent="0.3">
      <c r="A157" s="4"/>
      <c r="B157" s="215"/>
      <c r="C157" s="19"/>
      <c r="D157" s="40"/>
      <c r="P157" s="119"/>
    </row>
    <row r="158" spans="1:27" x14ac:dyDescent="0.3">
      <c r="A158" s="4"/>
      <c r="B158" s="215"/>
      <c r="C158" s="19"/>
      <c r="D158" s="40"/>
      <c r="P158" s="119"/>
    </row>
    <row r="159" spans="1:27" x14ac:dyDescent="0.3">
      <c r="A159" s="4"/>
      <c r="B159" s="215"/>
      <c r="C159" s="19"/>
      <c r="D159" s="40"/>
      <c r="P159" s="119"/>
    </row>
    <row r="160" spans="1:27" x14ac:dyDescent="0.3">
      <c r="A160" s="4"/>
      <c r="B160" s="215"/>
      <c r="C160" s="19"/>
      <c r="D160" s="40"/>
      <c r="P160" s="119"/>
    </row>
    <row r="161" spans="1:16" x14ac:dyDescent="0.3">
      <c r="A161" s="4"/>
      <c r="B161" s="215"/>
      <c r="C161" s="19"/>
      <c r="D161" s="40"/>
      <c r="P161" s="119"/>
    </row>
    <row r="162" spans="1:16" x14ac:dyDescent="0.3">
      <c r="A162" s="4"/>
      <c r="B162" s="215"/>
      <c r="C162" s="19"/>
      <c r="D162" s="40"/>
      <c r="P162" s="119"/>
    </row>
    <row r="163" spans="1:16" x14ac:dyDescent="0.3">
      <c r="A163" s="4"/>
      <c r="B163" s="215"/>
      <c r="C163" s="19"/>
      <c r="D163" s="40"/>
      <c r="P163" s="119"/>
    </row>
    <row r="164" spans="1:16" x14ac:dyDescent="0.3">
      <c r="A164" s="4"/>
      <c r="B164" s="215"/>
      <c r="C164" s="19"/>
      <c r="D164" s="40"/>
      <c r="P164" s="119"/>
    </row>
    <row r="165" spans="1:16" x14ac:dyDescent="0.3">
      <c r="A165" s="4"/>
      <c r="B165" s="215"/>
      <c r="C165" s="19"/>
      <c r="D165" s="40"/>
      <c r="P165" s="119"/>
    </row>
    <row r="166" spans="1:16" x14ac:dyDescent="0.3">
      <c r="A166" s="4"/>
      <c r="B166" s="215"/>
      <c r="C166" s="19"/>
      <c r="D166" s="40"/>
      <c r="P166" s="119"/>
    </row>
    <row r="167" spans="1:16" x14ac:dyDescent="0.3">
      <c r="A167" s="4"/>
      <c r="B167" s="215"/>
      <c r="C167" s="19"/>
      <c r="D167" s="40"/>
      <c r="P167" s="119"/>
    </row>
    <row r="168" spans="1:16" x14ac:dyDescent="0.3">
      <c r="A168" s="4"/>
      <c r="B168" s="215"/>
      <c r="C168" s="19"/>
      <c r="D168" s="40"/>
      <c r="P168" s="119"/>
    </row>
    <row r="169" spans="1:16" x14ac:dyDescent="0.3">
      <c r="A169" s="4"/>
      <c r="B169" s="215"/>
      <c r="C169" s="19"/>
      <c r="D169" s="40"/>
      <c r="P169" s="119"/>
    </row>
    <row r="170" spans="1:16" x14ac:dyDescent="0.3">
      <c r="A170" s="4"/>
      <c r="B170" s="215"/>
      <c r="C170" s="19"/>
      <c r="D170" s="40"/>
      <c r="P170" s="119"/>
    </row>
    <row r="171" spans="1:16" x14ac:dyDescent="0.3">
      <c r="A171" s="4"/>
      <c r="B171" s="215"/>
      <c r="C171" s="19"/>
      <c r="D171" s="40"/>
      <c r="P171" s="119"/>
    </row>
    <row r="172" spans="1:16" x14ac:dyDescent="0.3">
      <c r="A172" s="4"/>
      <c r="B172" s="215"/>
      <c r="C172" s="19"/>
      <c r="D172" s="40"/>
      <c r="P172" s="119"/>
    </row>
    <row r="173" spans="1:16" x14ac:dyDescent="0.3">
      <c r="A173" s="4"/>
      <c r="B173" s="215"/>
      <c r="C173" s="19"/>
      <c r="D173" s="40"/>
      <c r="P173" s="119"/>
    </row>
    <row r="174" spans="1:16" x14ac:dyDescent="0.3">
      <c r="A174" s="4"/>
      <c r="B174" s="215"/>
      <c r="C174" s="19"/>
      <c r="D174" s="40"/>
      <c r="P174" s="119"/>
    </row>
    <row r="175" spans="1:16" x14ac:dyDescent="0.3">
      <c r="A175" s="4"/>
      <c r="B175" s="215"/>
      <c r="C175" s="19"/>
      <c r="D175" s="40"/>
      <c r="P175" s="119"/>
    </row>
    <row r="176" spans="1:16" x14ac:dyDescent="0.3">
      <c r="A176" s="4"/>
      <c r="B176" s="215"/>
      <c r="C176" s="19"/>
      <c r="D176" s="40"/>
      <c r="P176" s="119"/>
    </row>
    <row r="177" spans="1:16" x14ac:dyDescent="0.3">
      <c r="A177" s="4"/>
      <c r="B177" s="215"/>
      <c r="C177" s="19"/>
      <c r="D177" s="40"/>
      <c r="P177" s="119"/>
    </row>
    <row r="178" spans="1:16" x14ac:dyDescent="0.3">
      <c r="A178" s="4"/>
      <c r="B178" s="215"/>
      <c r="C178" s="19"/>
      <c r="D178" s="40"/>
      <c r="P178" s="119"/>
    </row>
    <row r="179" spans="1:16" x14ac:dyDescent="0.3">
      <c r="A179" s="4"/>
      <c r="B179" s="215"/>
      <c r="C179" s="19"/>
      <c r="D179" s="40"/>
      <c r="P179" s="119"/>
    </row>
    <row r="180" spans="1:16" x14ac:dyDescent="0.3">
      <c r="A180" s="4"/>
      <c r="B180" s="215"/>
      <c r="C180" s="19"/>
      <c r="D180" s="40"/>
      <c r="P180" s="119"/>
    </row>
    <row r="181" spans="1:16" x14ac:dyDescent="0.3">
      <c r="A181" s="4"/>
      <c r="B181" s="215"/>
      <c r="C181" s="19"/>
      <c r="D181" s="40"/>
      <c r="P181" s="119"/>
    </row>
    <row r="182" spans="1:16" x14ac:dyDescent="0.3">
      <c r="A182" s="4"/>
      <c r="B182" s="215"/>
      <c r="C182" s="19"/>
      <c r="D182" s="40"/>
      <c r="P182" s="119"/>
    </row>
    <row r="183" spans="1:16" x14ac:dyDescent="0.3">
      <c r="A183" s="4"/>
      <c r="B183" s="215"/>
      <c r="C183" s="19"/>
      <c r="D183" s="40"/>
      <c r="P183" s="119"/>
    </row>
    <row r="184" spans="1:16" x14ac:dyDescent="0.3">
      <c r="A184" s="4"/>
      <c r="B184" s="215"/>
      <c r="C184" s="19"/>
      <c r="D184" s="40"/>
      <c r="P184" s="119"/>
    </row>
    <row r="185" spans="1:16" x14ac:dyDescent="0.3">
      <c r="A185" s="4"/>
      <c r="B185" s="215"/>
      <c r="C185" s="19"/>
      <c r="D185" s="40"/>
      <c r="P185" s="119"/>
    </row>
    <row r="186" spans="1:16" x14ac:dyDescent="0.3">
      <c r="A186" s="4"/>
      <c r="B186" s="215"/>
      <c r="C186" s="19"/>
      <c r="D186" s="40"/>
      <c r="P186" s="119"/>
    </row>
    <row r="187" spans="1:16" x14ac:dyDescent="0.3">
      <c r="A187" s="4"/>
      <c r="B187" s="215"/>
      <c r="C187" s="19"/>
      <c r="D187" s="40"/>
      <c r="P187" s="119"/>
    </row>
    <row r="188" spans="1:16" x14ac:dyDescent="0.3">
      <c r="A188" s="4"/>
      <c r="B188" s="215"/>
      <c r="C188" s="19"/>
      <c r="D188" s="40"/>
      <c r="P188" s="119"/>
    </row>
    <row r="189" spans="1:16" x14ac:dyDescent="0.3">
      <c r="A189" s="4"/>
      <c r="B189" s="215"/>
      <c r="C189" s="19"/>
      <c r="D189" s="40"/>
      <c r="P189" s="119"/>
    </row>
    <row r="190" spans="1:16" x14ac:dyDescent="0.3">
      <c r="A190" s="4"/>
      <c r="B190" s="215"/>
      <c r="C190" s="19"/>
      <c r="D190" s="40"/>
      <c r="P190" s="119"/>
    </row>
    <row r="191" spans="1:16" x14ac:dyDescent="0.3">
      <c r="A191" s="4"/>
      <c r="B191" s="215"/>
      <c r="C191" s="19"/>
      <c r="D191" s="40"/>
      <c r="P191" s="119"/>
    </row>
    <row r="192" spans="1:16" x14ac:dyDescent="0.3">
      <c r="A192" s="4"/>
      <c r="B192" s="215"/>
      <c r="C192" s="19"/>
      <c r="D192" s="40"/>
      <c r="P192" s="119"/>
    </row>
    <row r="193" spans="1:16" x14ac:dyDescent="0.3">
      <c r="A193" s="4"/>
      <c r="B193" s="215"/>
      <c r="C193" s="19"/>
      <c r="D193" s="40"/>
      <c r="P193" s="119"/>
    </row>
    <row r="194" spans="1:16" x14ac:dyDescent="0.3">
      <c r="A194" s="4"/>
      <c r="B194" s="215"/>
      <c r="C194" s="19"/>
      <c r="D194" s="40"/>
      <c r="P194" s="119"/>
    </row>
    <row r="195" spans="1:16" x14ac:dyDescent="0.3">
      <c r="A195" s="4"/>
      <c r="B195" s="215"/>
      <c r="C195" s="19"/>
      <c r="D195" s="40"/>
      <c r="P195" s="119"/>
    </row>
    <row r="196" spans="1:16" x14ac:dyDescent="0.3">
      <c r="A196" s="4"/>
      <c r="B196" s="215"/>
      <c r="C196" s="19"/>
      <c r="D196" s="40"/>
      <c r="P196" s="119"/>
    </row>
    <row r="197" spans="1:16" x14ac:dyDescent="0.3">
      <c r="A197" s="4"/>
      <c r="B197" s="215"/>
      <c r="C197" s="19"/>
      <c r="D197" s="40"/>
      <c r="P197" s="119"/>
    </row>
    <row r="198" spans="1:16" x14ac:dyDescent="0.3">
      <c r="A198" s="4"/>
      <c r="B198" s="215"/>
      <c r="C198" s="19"/>
      <c r="D198" s="40"/>
      <c r="P198" s="119"/>
    </row>
    <row r="199" spans="1:16" x14ac:dyDescent="0.3">
      <c r="A199" s="4"/>
      <c r="B199" s="215"/>
      <c r="C199" s="19"/>
      <c r="D199" s="40"/>
      <c r="P199" s="119"/>
    </row>
    <row r="200" spans="1:16" x14ac:dyDescent="0.3">
      <c r="A200" s="4"/>
      <c r="B200" s="215"/>
      <c r="C200" s="19"/>
      <c r="D200" s="40"/>
      <c r="P200" s="119"/>
    </row>
    <row r="201" spans="1:16" x14ac:dyDescent="0.3">
      <c r="A201" s="4"/>
      <c r="B201" s="215"/>
      <c r="C201" s="19"/>
      <c r="D201" s="40"/>
      <c r="P201" s="119"/>
    </row>
    <row r="202" spans="1:16" x14ac:dyDescent="0.3">
      <c r="A202" s="4"/>
      <c r="B202" s="215"/>
      <c r="C202" s="19"/>
      <c r="D202" s="40"/>
      <c r="P202" s="119"/>
    </row>
    <row r="203" spans="1:16" x14ac:dyDescent="0.3">
      <c r="A203" s="4"/>
      <c r="B203" s="215"/>
      <c r="C203" s="19"/>
      <c r="D203" s="40"/>
      <c r="P203" s="119"/>
    </row>
    <row r="204" spans="1:16" x14ac:dyDescent="0.3">
      <c r="A204" s="4"/>
      <c r="B204" s="215"/>
      <c r="C204" s="19"/>
      <c r="D204" s="40"/>
      <c r="P204" s="119"/>
    </row>
    <row r="205" spans="1:16" x14ac:dyDescent="0.3">
      <c r="A205" s="4"/>
      <c r="B205" s="215"/>
      <c r="C205" s="19"/>
      <c r="D205" s="40"/>
      <c r="P205" s="119"/>
    </row>
    <row r="206" spans="1:16" x14ac:dyDescent="0.3">
      <c r="A206" s="4"/>
      <c r="B206" s="215"/>
      <c r="C206" s="19"/>
      <c r="D206" s="40"/>
      <c r="P206" s="119"/>
    </row>
    <row r="207" spans="1:16" x14ac:dyDescent="0.3">
      <c r="A207" s="4"/>
      <c r="B207" s="215"/>
      <c r="C207" s="19"/>
      <c r="D207" s="40"/>
      <c r="P207" s="119"/>
    </row>
    <row r="208" spans="1:16" x14ac:dyDescent="0.3">
      <c r="A208" s="4"/>
      <c r="B208" s="215"/>
      <c r="C208" s="19"/>
      <c r="D208" s="40"/>
      <c r="P208" s="119"/>
    </row>
    <row r="209" spans="1:16" x14ac:dyDescent="0.3">
      <c r="A209" s="4"/>
      <c r="B209" s="215"/>
      <c r="C209" s="19"/>
      <c r="D209" s="40"/>
      <c r="P209" s="119"/>
    </row>
    <row r="210" spans="1:16" x14ac:dyDescent="0.3">
      <c r="A210" s="4"/>
      <c r="B210" s="215"/>
      <c r="C210" s="19"/>
      <c r="D210" s="40"/>
      <c r="P210" s="119"/>
    </row>
    <row r="211" spans="1:16" x14ac:dyDescent="0.3">
      <c r="A211" s="4"/>
      <c r="B211" s="215"/>
      <c r="C211" s="19"/>
      <c r="D211" s="40"/>
      <c r="P211" s="119"/>
    </row>
    <row r="212" spans="1:16" x14ac:dyDescent="0.3">
      <c r="A212" s="4"/>
      <c r="B212" s="215"/>
      <c r="C212" s="19"/>
      <c r="D212" s="40"/>
      <c r="P212" s="119"/>
    </row>
    <row r="213" spans="1:16" x14ac:dyDescent="0.3">
      <c r="A213" s="4"/>
      <c r="B213" s="215"/>
      <c r="C213" s="19"/>
      <c r="D213" s="40"/>
    </row>
    <row r="214" spans="1:16" x14ac:dyDescent="0.3">
      <c r="A214" s="4"/>
      <c r="B214" s="215"/>
      <c r="C214" s="19"/>
      <c r="D214" s="40"/>
      <c r="P214" s="119"/>
    </row>
    <row r="215" spans="1:16" x14ac:dyDescent="0.3">
      <c r="A215" s="4"/>
      <c r="B215" s="215"/>
      <c r="C215" s="19"/>
      <c r="D215" s="40"/>
    </row>
    <row r="216" spans="1:16" x14ac:dyDescent="0.3">
      <c r="A216" s="4"/>
      <c r="B216" s="215"/>
      <c r="C216" s="19"/>
      <c r="D216" s="40"/>
    </row>
    <row r="217" spans="1:16" x14ac:dyDescent="0.3">
      <c r="A217" s="4"/>
      <c r="B217" s="215"/>
      <c r="C217" s="19"/>
      <c r="D217" s="40"/>
    </row>
    <row r="218" spans="1:16" x14ac:dyDescent="0.3">
      <c r="A218" s="4"/>
      <c r="B218" s="215"/>
      <c r="C218" s="19"/>
      <c r="D218" s="40"/>
    </row>
    <row r="219" spans="1:16" x14ac:dyDescent="0.3">
      <c r="A219" s="4"/>
      <c r="B219" s="215"/>
      <c r="C219" s="19"/>
      <c r="D219" s="40"/>
    </row>
    <row r="220" spans="1:16" x14ac:dyDescent="0.3">
      <c r="A220" s="4"/>
      <c r="B220" s="215"/>
      <c r="C220" s="19"/>
      <c r="D220" s="40"/>
    </row>
    <row r="221" spans="1:16" x14ac:dyDescent="0.3">
      <c r="A221" s="4"/>
      <c r="B221" s="215"/>
      <c r="C221" s="19"/>
      <c r="D221" s="40"/>
    </row>
    <row r="222" spans="1:16" x14ac:dyDescent="0.3">
      <c r="A222" s="4"/>
      <c r="B222" s="215"/>
      <c r="C222" s="19"/>
      <c r="D222" s="40"/>
    </row>
    <row r="223" spans="1:16" x14ac:dyDescent="0.3">
      <c r="A223" s="4"/>
      <c r="B223" s="215"/>
      <c r="C223" s="19"/>
      <c r="D223" s="40"/>
    </row>
    <row r="224" spans="1:16" x14ac:dyDescent="0.3">
      <c r="A224" s="4"/>
      <c r="B224" s="215"/>
      <c r="C224" s="19"/>
      <c r="D224" s="40"/>
    </row>
    <row r="225" spans="1:4" x14ac:dyDescent="0.3">
      <c r="A225" s="4"/>
      <c r="B225" s="215"/>
      <c r="C225" s="19"/>
      <c r="D225" s="40"/>
    </row>
    <row r="226" spans="1:4" x14ac:dyDescent="0.3">
      <c r="A226" s="4"/>
      <c r="B226" s="215"/>
      <c r="C226" s="19"/>
      <c r="D226" s="40"/>
    </row>
    <row r="227" spans="1:4" x14ac:dyDescent="0.3">
      <c r="A227" s="4"/>
      <c r="B227" s="215"/>
      <c r="C227" s="19"/>
      <c r="D227" s="40"/>
    </row>
    <row r="228" spans="1:4" x14ac:dyDescent="0.3">
      <c r="A228" s="4"/>
      <c r="B228" s="215"/>
      <c r="C228" s="19"/>
      <c r="D228" s="40"/>
    </row>
    <row r="229" spans="1:4" x14ac:dyDescent="0.3">
      <c r="A229" s="4"/>
      <c r="B229" s="215"/>
      <c r="C229" s="19"/>
      <c r="D229" s="40"/>
    </row>
    <row r="230" spans="1:4" x14ac:dyDescent="0.3">
      <c r="A230" s="4"/>
      <c r="B230" s="215"/>
      <c r="C230" s="19"/>
      <c r="D230" s="40"/>
    </row>
    <row r="231" spans="1:4" x14ac:dyDescent="0.3">
      <c r="A231" s="4"/>
      <c r="B231" s="215"/>
      <c r="C231" s="19"/>
      <c r="D231" s="40"/>
    </row>
    <row r="232" spans="1:4" x14ac:dyDescent="0.3">
      <c r="A232" s="4"/>
      <c r="B232" s="215"/>
      <c r="C232" s="19"/>
      <c r="D232" s="40"/>
    </row>
    <row r="233" spans="1:4" x14ac:dyDescent="0.3">
      <c r="A233" s="4"/>
      <c r="B233" s="215"/>
      <c r="C233" s="19"/>
      <c r="D233" s="40"/>
    </row>
    <row r="234" spans="1:4" x14ac:dyDescent="0.3">
      <c r="A234" s="4"/>
      <c r="B234" s="215"/>
      <c r="C234" s="19"/>
      <c r="D234" s="40"/>
    </row>
    <row r="235" spans="1:4" x14ac:dyDescent="0.3">
      <c r="A235" s="4"/>
      <c r="B235" s="215"/>
      <c r="C235" s="19"/>
      <c r="D235" s="40"/>
    </row>
    <row r="236" spans="1:4" x14ac:dyDescent="0.3">
      <c r="A236" s="4"/>
      <c r="B236" s="215"/>
      <c r="C236" s="19"/>
      <c r="D236" s="40"/>
    </row>
    <row r="237" spans="1:4" x14ac:dyDescent="0.3">
      <c r="A237" s="4"/>
      <c r="B237" s="215"/>
      <c r="C237" s="19"/>
      <c r="D237" s="40"/>
    </row>
    <row r="238" spans="1:4" x14ac:dyDescent="0.3">
      <c r="A238" s="4"/>
      <c r="B238" s="215"/>
      <c r="C238" s="19"/>
      <c r="D238" s="40"/>
    </row>
    <row r="239" spans="1:4" x14ac:dyDescent="0.3">
      <c r="A239" s="4"/>
      <c r="B239" s="215"/>
      <c r="C239" s="19"/>
      <c r="D239" s="40"/>
    </row>
    <row r="240" spans="1:4" x14ac:dyDescent="0.3">
      <c r="A240" s="4"/>
      <c r="B240" s="215"/>
      <c r="C240" s="19"/>
      <c r="D240" s="40"/>
    </row>
    <row r="241" spans="1:4" x14ac:dyDescent="0.3">
      <c r="A241" s="4"/>
      <c r="B241" s="215"/>
      <c r="C241" s="19"/>
      <c r="D241" s="40"/>
    </row>
    <row r="242" spans="1:4" x14ac:dyDescent="0.3">
      <c r="A242" s="4"/>
      <c r="B242" s="215"/>
      <c r="C242" s="19"/>
      <c r="D242" s="40"/>
    </row>
    <row r="243" spans="1:4" x14ac:dyDescent="0.3">
      <c r="A243" s="4"/>
      <c r="B243" s="215"/>
      <c r="C243" s="19"/>
      <c r="D243" s="40"/>
    </row>
    <row r="244" spans="1:4" x14ac:dyDescent="0.3">
      <c r="A244" s="4"/>
      <c r="B244" s="215"/>
      <c r="C244" s="19"/>
      <c r="D244" s="40"/>
    </row>
    <row r="245" spans="1:4" x14ac:dyDescent="0.3">
      <c r="A245" s="4"/>
      <c r="B245" s="215"/>
      <c r="C245" s="19"/>
      <c r="D245" s="40"/>
    </row>
    <row r="246" spans="1:4" x14ac:dyDescent="0.3">
      <c r="A246" s="4"/>
      <c r="B246" s="215"/>
      <c r="C246" s="19"/>
      <c r="D246" s="40"/>
    </row>
    <row r="247" spans="1:4" x14ac:dyDescent="0.3">
      <c r="D247" s="40"/>
    </row>
    <row r="248" spans="1:4" x14ac:dyDescent="0.3">
      <c r="D248" s="40"/>
    </row>
    <row r="249" spans="1:4" x14ac:dyDescent="0.3">
      <c r="D249" s="40"/>
    </row>
    <row r="250" spans="1:4" x14ac:dyDescent="0.3">
      <c r="D250" s="40"/>
    </row>
    <row r="251" spans="1:4" x14ac:dyDescent="0.3">
      <c r="D251" s="40"/>
    </row>
    <row r="252" spans="1:4" x14ac:dyDescent="0.3">
      <c r="D252" s="40"/>
    </row>
    <row r="253" spans="1:4" x14ac:dyDescent="0.3">
      <c r="D253" s="40"/>
    </row>
    <row r="254" spans="1:4" x14ac:dyDescent="0.3">
      <c r="D254" s="40"/>
    </row>
    <row r="255" spans="1:4" x14ac:dyDescent="0.3">
      <c r="D255" s="40"/>
    </row>
    <row r="256" spans="1:4" x14ac:dyDescent="0.3">
      <c r="D256" s="40"/>
    </row>
    <row r="257" spans="4:4" x14ac:dyDescent="0.3">
      <c r="D257" s="40"/>
    </row>
    <row r="258" spans="4:4" x14ac:dyDescent="0.3">
      <c r="D258" s="40"/>
    </row>
    <row r="259" spans="4:4" x14ac:dyDescent="0.3">
      <c r="D259" s="40"/>
    </row>
    <row r="260" spans="4:4" x14ac:dyDescent="0.3">
      <c r="D260" s="40"/>
    </row>
    <row r="261" spans="4:4" x14ac:dyDescent="0.3">
      <c r="D261" s="40"/>
    </row>
    <row r="262" spans="4:4" x14ac:dyDescent="0.3">
      <c r="D262" s="40"/>
    </row>
    <row r="263" spans="4:4" x14ac:dyDescent="0.3">
      <c r="D263" s="40"/>
    </row>
    <row r="264" spans="4:4" x14ac:dyDescent="0.3">
      <c r="D264" s="40"/>
    </row>
    <row r="265" spans="4:4" x14ac:dyDescent="0.3">
      <c r="D265" s="40"/>
    </row>
    <row r="266" spans="4:4" x14ac:dyDescent="0.3">
      <c r="D266" s="40"/>
    </row>
    <row r="267" spans="4:4" x14ac:dyDescent="0.3">
      <c r="D267" s="40"/>
    </row>
    <row r="268" spans="4:4" x14ac:dyDescent="0.3">
      <c r="D268" s="40"/>
    </row>
    <row r="269" spans="4:4" x14ac:dyDescent="0.3">
      <c r="D269" s="40"/>
    </row>
    <row r="270" spans="4:4" x14ac:dyDescent="0.3">
      <c r="D270" s="40"/>
    </row>
    <row r="271" spans="4:4" x14ac:dyDescent="0.3">
      <c r="D271" s="40"/>
    </row>
    <row r="272" spans="4:4" x14ac:dyDescent="0.3">
      <c r="D272" s="40"/>
    </row>
    <row r="273" spans="4:4" x14ac:dyDescent="0.3">
      <c r="D273" s="40"/>
    </row>
    <row r="274" spans="4:4" x14ac:dyDescent="0.3">
      <c r="D274" s="40"/>
    </row>
    <row r="275" spans="4:4" x14ac:dyDescent="0.3">
      <c r="D275" s="40"/>
    </row>
    <row r="276" spans="4:4" x14ac:dyDescent="0.3">
      <c r="D276" s="40"/>
    </row>
    <row r="277" spans="4:4" x14ac:dyDescent="0.3">
      <c r="D277" s="40"/>
    </row>
    <row r="278" spans="4:4" x14ac:dyDescent="0.3">
      <c r="D278" s="40"/>
    </row>
    <row r="279" spans="4:4" x14ac:dyDescent="0.3">
      <c r="D279" s="40"/>
    </row>
    <row r="280" spans="4:4" x14ac:dyDescent="0.3">
      <c r="D280" s="40"/>
    </row>
    <row r="281" spans="4:4" x14ac:dyDescent="0.3">
      <c r="D281" s="40"/>
    </row>
    <row r="282" spans="4:4" x14ac:dyDescent="0.3">
      <c r="D282" s="40"/>
    </row>
    <row r="283" spans="4:4" x14ac:dyDescent="0.3">
      <c r="D283" s="40"/>
    </row>
    <row r="284" spans="4:4" x14ac:dyDescent="0.3">
      <c r="D284" s="40"/>
    </row>
    <row r="285" spans="4:4" x14ac:dyDescent="0.3">
      <c r="D285" s="40"/>
    </row>
    <row r="286" spans="4:4" x14ac:dyDescent="0.3">
      <c r="D286" s="40"/>
    </row>
    <row r="287" spans="4:4" x14ac:dyDescent="0.3">
      <c r="D287" s="40"/>
    </row>
    <row r="288" spans="4:4" x14ac:dyDescent="0.3">
      <c r="D288" s="40"/>
    </row>
    <row r="289" spans="4:4" x14ac:dyDescent="0.3">
      <c r="D289" s="40"/>
    </row>
    <row r="290" spans="4:4" x14ac:dyDescent="0.3">
      <c r="D290" s="40"/>
    </row>
    <row r="291" spans="4:4" x14ac:dyDescent="0.3">
      <c r="D291" s="40"/>
    </row>
    <row r="292" spans="4:4" x14ac:dyDescent="0.3">
      <c r="D292" s="40"/>
    </row>
    <row r="293" spans="4:4" x14ac:dyDescent="0.3">
      <c r="D293" s="40"/>
    </row>
    <row r="294" spans="4:4" x14ac:dyDescent="0.3">
      <c r="D294" s="40"/>
    </row>
    <row r="295" spans="4:4" x14ac:dyDescent="0.3">
      <c r="D295" s="40"/>
    </row>
    <row r="296" spans="4:4" x14ac:dyDescent="0.3">
      <c r="D296" s="40"/>
    </row>
    <row r="297" spans="4:4" x14ac:dyDescent="0.3">
      <c r="D297" s="40"/>
    </row>
    <row r="298" spans="4:4" x14ac:dyDescent="0.3">
      <c r="D298" s="40"/>
    </row>
    <row r="299" spans="4:4" x14ac:dyDescent="0.3">
      <c r="D299" s="40"/>
    </row>
    <row r="300" spans="4:4" x14ac:dyDescent="0.3">
      <c r="D300" s="40"/>
    </row>
    <row r="301" spans="4:4" x14ac:dyDescent="0.3">
      <c r="D301" s="40"/>
    </row>
    <row r="302" spans="4:4" x14ac:dyDescent="0.3">
      <c r="D302" s="40"/>
    </row>
    <row r="303" spans="4:4" x14ac:dyDescent="0.3">
      <c r="D303" s="40"/>
    </row>
    <row r="304" spans="4:4" x14ac:dyDescent="0.3">
      <c r="D304" s="40"/>
    </row>
    <row r="305" spans="4:4" x14ac:dyDescent="0.3">
      <c r="D305" s="40"/>
    </row>
    <row r="306" spans="4:4" x14ac:dyDescent="0.3">
      <c r="D306" s="40"/>
    </row>
    <row r="307" spans="4:4" x14ac:dyDescent="0.3">
      <c r="D307" s="40"/>
    </row>
    <row r="308" spans="4:4" x14ac:dyDescent="0.3">
      <c r="D308" s="40"/>
    </row>
    <row r="309" spans="4:4" x14ac:dyDescent="0.3">
      <c r="D309" s="40"/>
    </row>
    <row r="310" spans="4:4" x14ac:dyDescent="0.3">
      <c r="D310" s="40"/>
    </row>
    <row r="311" spans="4:4" x14ac:dyDescent="0.3">
      <c r="D311" s="40"/>
    </row>
    <row r="312" spans="4:4" x14ac:dyDescent="0.3">
      <c r="D312" s="40"/>
    </row>
    <row r="313" spans="4:4" x14ac:dyDescent="0.3">
      <c r="D313" s="40"/>
    </row>
    <row r="314" spans="4:4" x14ac:dyDescent="0.3">
      <c r="D314" s="40"/>
    </row>
    <row r="315" spans="4:4" x14ac:dyDescent="0.3">
      <c r="D315" s="40"/>
    </row>
    <row r="316" spans="4:4" x14ac:dyDescent="0.3">
      <c r="D316" s="40"/>
    </row>
    <row r="317" spans="4:4" x14ac:dyDescent="0.3">
      <c r="D317" s="40"/>
    </row>
    <row r="318" spans="4:4" x14ac:dyDescent="0.3">
      <c r="D318" s="40"/>
    </row>
    <row r="319" spans="4:4" x14ac:dyDescent="0.3">
      <c r="D319" s="40"/>
    </row>
    <row r="320" spans="4:4" x14ac:dyDescent="0.3">
      <c r="D320" s="40"/>
    </row>
    <row r="321" spans="4:4" x14ac:dyDescent="0.3">
      <c r="D321" s="40"/>
    </row>
    <row r="322" spans="4:4" x14ac:dyDescent="0.3">
      <c r="D322" s="40"/>
    </row>
    <row r="323" spans="4:4" x14ac:dyDescent="0.3">
      <c r="D323" s="40"/>
    </row>
    <row r="324" spans="4:4" x14ac:dyDescent="0.3">
      <c r="D324" s="40"/>
    </row>
    <row r="325" spans="4:4" x14ac:dyDescent="0.3">
      <c r="D325" s="40"/>
    </row>
    <row r="326" spans="4:4" x14ac:dyDescent="0.3">
      <c r="D326" s="40"/>
    </row>
    <row r="327" spans="4:4" x14ac:dyDescent="0.3">
      <c r="D327" s="40"/>
    </row>
    <row r="328" spans="4:4" x14ac:dyDescent="0.3">
      <c r="D328" s="40"/>
    </row>
    <row r="329" spans="4:4" x14ac:dyDescent="0.3">
      <c r="D329" s="40"/>
    </row>
    <row r="330" spans="4:4" x14ac:dyDescent="0.3">
      <c r="D330" s="40"/>
    </row>
    <row r="331" spans="4:4" x14ac:dyDescent="0.3">
      <c r="D331" s="40"/>
    </row>
    <row r="332" spans="4:4" x14ac:dyDescent="0.3">
      <c r="D332" s="40"/>
    </row>
    <row r="333" spans="4:4" x14ac:dyDescent="0.3">
      <c r="D333" s="40"/>
    </row>
    <row r="334" spans="4:4" x14ac:dyDescent="0.3">
      <c r="D334" s="40"/>
    </row>
    <row r="335" spans="4:4" x14ac:dyDescent="0.3">
      <c r="D335" s="40"/>
    </row>
    <row r="336" spans="4:4" x14ac:dyDescent="0.3">
      <c r="D336" s="40"/>
    </row>
    <row r="337" spans="4:4" x14ac:dyDescent="0.3">
      <c r="D337" s="40"/>
    </row>
    <row r="338" spans="4:4" x14ac:dyDescent="0.3">
      <c r="D338" s="40"/>
    </row>
    <row r="339" spans="4:4" x14ac:dyDescent="0.3">
      <c r="D339" s="40"/>
    </row>
    <row r="340" spans="4:4" x14ac:dyDescent="0.3">
      <c r="D340" s="40"/>
    </row>
    <row r="341" spans="4:4" x14ac:dyDescent="0.3">
      <c r="D341" s="40"/>
    </row>
    <row r="342" spans="4:4" x14ac:dyDescent="0.3">
      <c r="D342" s="40"/>
    </row>
    <row r="343" spans="4:4" x14ac:dyDescent="0.3">
      <c r="D343" s="40"/>
    </row>
    <row r="344" spans="4:4" x14ac:dyDescent="0.3">
      <c r="D344" s="40"/>
    </row>
    <row r="345" spans="4:4" x14ac:dyDescent="0.3">
      <c r="D345" s="40"/>
    </row>
    <row r="346" spans="4:4" x14ac:dyDescent="0.3">
      <c r="D346" s="40"/>
    </row>
    <row r="347" spans="4:4" x14ac:dyDescent="0.3">
      <c r="D347" s="40"/>
    </row>
    <row r="348" spans="4:4" x14ac:dyDescent="0.3">
      <c r="D348" s="40"/>
    </row>
    <row r="349" spans="4:4" x14ac:dyDescent="0.3">
      <c r="D349" s="40"/>
    </row>
    <row r="350" spans="4:4" x14ac:dyDescent="0.3">
      <c r="D350" s="40"/>
    </row>
    <row r="351" spans="4:4" x14ac:dyDescent="0.3">
      <c r="D351" s="40"/>
    </row>
    <row r="352" spans="4:4" x14ac:dyDescent="0.3">
      <c r="D352" s="40"/>
    </row>
    <row r="353" spans="4:4" x14ac:dyDescent="0.3">
      <c r="D353" s="40"/>
    </row>
    <row r="354" spans="4:4" x14ac:dyDescent="0.3">
      <c r="D354" s="40"/>
    </row>
    <row r="355" spans="4:4" x14ac:dyDescent="0.3">
      <c r="D355" s="40"/>
    </row>
    <row r="356" spans="4:4" x14ac:dyDescent="0.3">
      <c r="D356" s="40"/>
    </row>
    <row r="357" spans="4:4" x14ac:dyDescent="0.3">
      <c r="D357" s="40"/>
    </row>
    <row r="358" spans="4:4" x14ac:dyDescent="0.3">
      <c r="D358" s="40"/>
    </row>
    <row r="359" spans="4:4" x14ac:dyDescent="0.3">
      <c r="D359" s="40"/>
    </row>
    <row r="360" spans="4:4" x14ac:dyDescent="0.3">
      <c r="D360" s="40"/>
    </row>
    <row r="361" spans="4:4" x14ac:dyDescent="0.3">
      <c r="D361" s="40"/>
    </row>
    <row r="362" spans="4:4" x14ac:dyDescent="0.3">
      <c r="D362" s="40"/>
    </row>
    <row r="363" spans="4:4" x14ac:dyDescent="0.3">
      <c r="D363" s="40"/>
    </row>
    <row r="364" spans="4:4" x14ac:dyDescent="0.3">
      <c r="D364" s="40"/>
    </row>
    <row r="365" spans="4:4" x14ac:dyDescent="0.3">
      <c r="D365" s="40"/>
    </row>
    <row r="366" spans="4:4" x14ac:dyDescent="0.3">
      <c r="D366" s="40"/>
    </row>
    <row r="367" spans="4:4" x14ac:dyDescent="0.3">
      <c r="D367" s="40"/>
    </row>
    <row r="368" spans="4:4" x14ac:dyDescent="0.3">
      <c r="D368" s="40"/>
    </row>
    <row r="369" spans="4:4" x14ac:dyDescent="0.3">
      <c r="D369" s="40"/>
    </row>
    <row r="370" spans="4:4" x14ac:dyDescent="0.3">
      <c r="D370" s="40"/>
    </row>
    <row r="371" spans="4:4" x14ac:dyDescent="0.3">
      <c r="D371" s="40"/>
    </row>
    <row r="372" spans="4:4" x14ac:dyDescent="0.3">
      <c r="D372" s="40"/>
    </row>
    <row r="373" spans="4:4" x14ac:dyDescent="0.3">
      <c r="D373" s="40"/>
    </row>
    <row r="374" spans="4:4" x14ac:dyDescent="0.3">
      <c r="D374" s="40"/>
    </row>
    <row r="375" spans="4:4" x14ac:dyDescent="0.3">
      <c r="D375" s="40"/>
    </row>
    <row r="376" spans="4:4" x14ac:dyDescent="0.3">
      <c r="D376" s="40"/>
    </row>
    <row r="377" spans="4:4" x14ac:dyDescent="0.3">
      <c r="D377" s="40"/>
    </row>
    <row r="378" spans="4:4" x14ac:dyDescent="0.3">
      <c r="D378" s="40"/>
    </row>
    <row r="379" spans="4:4" x14ac:dyDescent="0.3">
      <c r="D379" s="40"/>
    </row>
    <row r="380" spans="4:4" x14ac:dyDescent="0.3">
      <c r="D380" s="40"/>
    </row>
    <row r="381" spans="4:4" x14ac:dyDescent="0.3">
      <c r="D381" s="40"/>
    </row>
    <row r="382" spans="4:4" x14ac:dyDescent="0.3">
      <c r="D382" s="40"/>
    </row>
    <row r="383" spans="4:4" x14ac:dyDescent="0.3">
      <c r="D383" s="40"/>
    </row>
    <row r="384" spans="4:4" x14ac:dyDescent="0.3">
      <c r="D384" s="40"/>
    </row>
    <row r="385" spans="4:4" x14ac:dyDescent="0.3">
      <c r="D385" s="40"/>
    </row>
    <row r="386" spans="4:4" x14ac:dyDescent="0.3">
      <c r="D386" s="40"/>
    </row>
    <row r="387" spans="4:4" x14ac:dyDescent="0.3">
      <c r="D387" s="40"/>
    </row>
    <row r="388" spans="4:4" x14ac:dyDescent="0.3">
      <c r="D388" s="40"/>
    </row>
    <row r="389" spans="4:4" x14ac:dyDescent="0.3">
      <c r="D389" s="40"/>
    </row>
    <row r="390" spans="4:4" x14ac:dyDescent="0.3">
      <c r="D390" s="40"/>
    </row>
    <row r="391" spans="4:4" x14ac:dyDescent="0.3">
      <c r="D391" s="40"/>
    </row>
    <row r="392" spans="4:4" x14ac:dyDescent="0.3">
      <c r="D392" s="40"/>
    </row>
    <row r="393" spans="4:4" x14ac:dyDescent="0.3">
      <c r="D393" s="40"/>
    </row>
    <row r="394" spans="4:4" x14ac:dyDescent="0.3">
      <c r="D394" s="40"/>
    </row>
    <row r="395" spans="4:4" x14ac:dyDescent="0.3">
      <c r="D395" s="40"/>
    </row>
    <row r="396" spans="4:4" x14ac:dyDescent="0.3">
      <c r="D396" s="40"/>
    </row>
    <row r="397" spans="4:4" x14ac:dyDescent="0.3">
      <c r="D397" s="40"/>
    </row>
    <row r="398" spans="4:4" x14ac:dyDescent="0.3">
      <c r="D398" s="40"/>
    </row>
    <row r="399" spans="4:4" x14ac:dyDescent="0.3">
      <c r="D399" s="40"/>
    </row>
    <row r="400" spans="4:4" x14ac:dyDescent="0.3">
      <c r="D400" s="40"/>
    </row>
    <row r="401" spans="4:4" x14ac:dyDescent="0.3">
      <c r="D401" s="40"/>
    </row>
    <row r="402" spans="4:4" x14ac:dyDescent="0.3">
      <c r="D402" s="40"/>
    </row>
    <row r="403" spans="4:4" x14ac:dyDescent="0.3">
      <c r="D403" s="40"/>
    </row>
    <row r="404" spans="4:4" x14ac:dyDescent="0.3">
      <c r="D404" s="40"/>
    </row>
    <row r="405" spans="4:4" x14ac:dyDescent="0.3">
      <c r="D405" s="40"/>
    </row>
    <row r="406" spans="4:4" x14ac:dyDescent="0.3">
      <c r="D406" s="40"/>
    </row>
    <row r="407" spans="4:4" x14ac:dyDescent="0.3">
      <c r="D407" s="40"/>
    </row>
    <row r="408" spans="4:4" x14ac:dyDescent="0.3">
      <c r="D408" s="40"/>
    </row>
    <row r="409" spans="4:4" x14ac:dyDescent="0.3">
      <c r="D409" s="40"/>
    </row>
    <row r="410" spans="4:4" x14ac:dyDescent="0.3">
      <c r="D410" s="40"/>
    </row>
    <row r="411" spans="4:4" x14ac:dyDescent="0.3">
      <c r="D411" s="40"/>
    </row>
    <row r="412" spans="4:4" x14ac:dyDescent="0.3">
      <c r="D412" s="40"/>
    </row>
    <row r="413" spans="4:4" x14ac:dyDescent="0.3">
      <c r="D413" s="40"/>
    </row>
    <row r="414" spans="4:4" x14ac:dyDescent="0.3">
      <c r="D414" s="40"/>
    </row>
    <row r="415" spans="4:4" x14ac:dyDescent="0.3">
      <c r="D415" s="40"/>
    </row>
    <row r="416" spans="4:4" x14ac:dyDescent="0.3">
      <c r="D416" s="40"/>
    </row>
    <row r="417" spans="4:4" x14ac:dyDescent="0.3">
      <c r="D417" s="40"/>
    </row>
    <row r="418" spans="4:4" x14ac:dyDescent="0.3">
      <c r="D418" s="40"/>
    </row>
    <row r="419" spans="4:4" x14ac:dyDescent="0.3">
      <c r="D419" s="40"/>
    </row>
    <row r="420" spans="4:4" x14ac:dyDescent="0.3">
      <c r="D420" s="40"/>
    </row>
    <row r="421" spans="4:4" x14ac:dyDescent="0.3">
      <c r="D421" s="40"/>
    </row>
    <row r="422" spans="4:4" x14ac:dyDescent="0.3">
      <c r="D422" s="40"/>
    </row>
    <row r="423" spans="4:4" x14ac:dyDescent="0.3">
      <c r="D423" s="40"/>
    </row>
    <row r="424" spans="4:4" x14ac:dyDescent="0.3">
      <c r="D424" s="40"/>
    </row>
    <row r="425" spans="4:4" x14ac:dyDescent="0.3">
      <c r="D425" s="40"/>
    </row>
    <row r="426" spans="4:4" x14ac:dyDescent="0.3">
      <c r="D426" s="40"/>
    </row>
    <row r="427" spans="4:4" x14ac:dyDescent="0.3">
      <c r="D427" s="40"/>
    </row>
    <row r="428" spans="4:4" x14ac:dyDescent="0.3">
      <c r="D428" s="40"/>
    </row>
    <row r="429" spans="4:4" x14ac:dyDescent="0.3">
      <c r="D429" s="40"/>
    </row>
    <row r="430" spans="4:4" x14ac:dyDescent="0.3">
      <c r="D430" s="40"/>
    </row>
    <row r="431" spans="4:4" x14ac:dyDescent="0.3">
      <c r="D431" s="40"/>
    </row>
    <row r="432" spans="4:4" x14ac:dyDescent="0.3">
      <c r="D432" s="40"/>
    </row>
    <row r="433" spans="4:4" x14ac:dyDescent="0.3">
      <c r="D433" s="40"/>
    </row>
    <row r="434" spans="4:4" x14ac:dyDescent="0.3">
      <c r="D434" s="40"/>
    </row>
    <row r="435" spans="4:4" x14ac:dyDescent="0.3">
      <c r="D435" s="40"/>
    </row>
    <row r="436" spans="4:4" x14ac:dyDescent="0.3">
      <c r="D436" s="40"/>
    </row>
    <row r="437" spans="4:4" x14ac:dyDescent="0.3">
      <c r="D437" s="40"/>
    </row>
    <row r="438" spans="4:4" x14ac:dyDescent="0.3">
      <c r="D438" s="40"/>
    </row>
    <row r="439" spans="4:4" x14ac:dyDescent="0.3">
      <c r="D439" s="40"/>
    </row>
    <row r="440" spans="4:4" x14ac:dyDescent="0.3">
      <c r="D440" s="40"/>
    </row>
    <row r="441" spans="4:4" x14ac:dyDescent="0.3">
      <c r="D441" s="40"/>
    </row>
    <row r="442" spans="4:4" x14ac:dyDescent="0.3">
      <c r="D442" s="40"/>
    </row>
    <row r="443" spans="4:4" x14ac:dyDescent="0.3">
      <c r="D443" s="40"/>
    </row>
    <row r="444" spans="4:4" x14ac:dyDescent="0.3">
      <c r="D444" s="40"/>
    </row>
    <row r="445" spans="4:4" x14ac:dyDescent="0.3">
      <c r="D445" s="40"/>
    </row>
    <row r="446" spans="4:4" x14ac:dyDescent="0.3">
      <c r="D446" s="40"/>
    </row>
    <row r="447" spans="4:4" x14ac:dyDescent="0.3">
      <c r="D447" s="40"/>
    </row>
    <row r="448" spans="4:4" x14ac:dyDescent="0.3">
      <c r="D448" s="40"/>
    </row>
    <row r="449" spans="4:4" x14ac:dyDescent="0.3">
      <c r="D449" s="40"/>
    </row>
    <row r="450" spans="4:4" x14ac:dyDescent="0.3">
      <c r="D450" s="40"/>
    </row>
    <row r="451" spans="4:4" x14ac:dyDescent="0.3">
      <c r="D451" s="40"/>
    </row>
    <row r="452" spans="4:4" x14ac:dyDescent="0.3">
      <c r="D452" s="40"/>
    </row>
    <row r="453" spans="4:4" x14ac:dyDescent="0.3">
      <c r="D453" s="40"/>
    </row>
    <row r="454" spans="4:4" x14ac:dyDescent="0.3">
      <c r="D454" s="40"/>
    </row>
    <row r="455" spans="4:4" x14ac:dyDescent="0.3">
      <c r="D455" s="40"/>
    </row>
    <row r="456" spans="4:4" x14ac:dyDescent="0.3">
      <c r="D456" s="40"/>
    </row>
    <row r="457" spans="4:4" x14ac:dyDescent="0.3">
      <c r="D457" s="40"/>
    </row>
    <row r="458" spans="4:4" x14ac:dyDescent="0.3">
      <c r="D458" s="40"/>
    </row>
    <row r="459" spans="4:4" x14ac:dyDescent="0.3">
      <c r="D459" s="40"/>
    </row>
    <row r="460" spans="4:4" x14ac:dyDescent="0.3">
      <c r="D460" s="40"/>
    </row>
    <row r="461" spans="4:4" x14ac:dyDescent="0.3">
      <c r="D461" s="40"/>
    </row>
    <row r="462" spans="4:4" x14ac:dyDescent="0.3">
      <c r="D462" s="40"/>
    </row>
    <row r="463" spans="4:4" x14ac:dyDescent="0.3">
      <c r="D463" s="40"/>
    </row>
    <row r="464" spans="4:4" x14ac:dyDescent="0.3">
      <c r="D464" s="40"/>
    </row>
    <row r="465" spans="4:4" x14ac:dyDescent="0.3">
      <c r="D465" s="40"/>
    </row>
    <row r="466" spans="4:4" x14ac:dyDescent="0.3">
      <c r="D466" s="40"/>
    </row>
    <row r="467" spans="4:4" x14ac:dyDescent="0.3">
      <c r="D467" s="40"/>
    </row>
    <row r="468" spans="4:4" x14ac:dyDescent="0.3">
      <c r="D468" s="40"/>
    </row>
    <row r="469" spans="4:4" x14ac:dyDescent="0.3">
      <c r="D469" s="40"/>
    </row>
    <row r="470" spans="4:4" x14ac:dyDescent="0.3">
      <c r="D470" s="40"/>
    </row>
    <row r="471" spans="4:4" x14ac:dyDescent="0.3">
      <c r="D471" s="40"/>
    </row>
    <row r="472" spans="4:4" x14ac:dyDescent="0.3">
      <c r="D472" s="40"/>
    </row>
    <row r="473" spans="4:4" x14ac:dyDescent="0.3">
      <c r="D473" s="40"/>
    </row>
    <row r="474" spans="4:4" x14ac:dyDescent="0.3">
      <c r="D474" s="40"/>
    </row>
    <row r="475" spans="4:4" x14ac:dyDescent="0.3">
      <c r="D475" s="40"/>
    </row>
    <row r="476" spans="4:4" x14ac:dyDescent="0.3">
      <c r="D476" s="40"/>
    </row>
    <row r="477" spans="4:4" x14ac:dyDescent="0.3">
      <c r="D477" s="40"/>
    </row>
    <row r="478" spans="4:4" x14ac:dyDescent="0.3">
      <c r="D478" s="40"/>
    </row>
    <row r="479" spans="4:4" x14ac:dyDescent="0.3">
      <c r="D479" s="40"/>
    </row>
    <row r="480" spans="4:4" x14ac:dyDescent="0.3">
      <c r="D480" s="40"/>
    </row>
    <row r="481" spans="4:4" x14ac:dyDescent="0.3">
      <c r="D481" s="40"/>
    </row>
    <row r="482" spans="4:4" x14ac:dyDescent="0.3">
      <c r="D482" s="40"/>
    </row>
    <row r="483" spans="4:4" x14ac:dyDescent="0.3">
      <c r="D483" s="40"/>
    </row>
    <row r="484" spans="4:4" x14ac:dyDescent="0.3">
      <c r="D484" s="40"/>
    </row>
    <row r="485" spans="4:4" x14ac:dyDescent="0.3">
      <c r="D485" s="40"/>
    </row>
    <row r="486" spans="4:4" x14ac:dyDescent="0.3">
      <c r="D486" s="40"/>
    </row>
    <row r="487" spans="4:4" x14ac:dyDescent="0.3">
      <c r="D487" s="40"/>
    </row>
    <row r="488" spans="4:4" x14ac:dyDescent="0.3">
      <c r="D488" s="40"/>
    </row>
    <row r="489" spans="4:4" x14ac:dyDescent="0.3">
      <c r="D489" s="40"/>
    </row>
    <row r="490" spans="4:4" x14ac:dyDescent="0.3">
      <c r="D490" s="40"/>
    </row>
    <row r="491" spans="4:4" x14ac:dyDescent="0.3">
      <c r="D491" s="40"/>
    </row>
    <row r="492" spans="4:4" x14ac:dyDescent="0.3">
      <c r="D492" s="40"/>
    </row>
    <row r="493" spans="4:4" x14ac:dyDescent="0.3">
      <c r="D493" s="40"/>
    </row>
    <row r="494" spans="4:4" x14ac:dyDescent="0.3">
      <c r="D494" s="40"/>
    </row>
    <row r="495" spans="4:4" x14ac:dyDescent="0.3">
      <c r="D495" s="40"/>
    </row>
    <row r="496" spans="4:4" x14ac:dyDescent="0.3">
      <c r="D496" s="40"/>
    </row>
    <row r="497" spans="4:4" x14ac:dyDescent="0.3">
      <c r="D497" s="40"/>
    </row>
    <row r="498" spans="4:4" x14ac:dyDescent="0.3">
      <c r="D498" s="40"/>
    </row>
    <row r="499" spans="4:4" x14ac:dyDescent="0.3">
      <c r="D499" s="40"/>
    </row>
    <row r="500" spans="4:4" x14ac:dyDescent="0.3">
      <c r="D500" s="40"/>
    </row>
    <row r="501" spans="4:4" x14ac:dyDescent="0.3">
      <c r="D501" s="40"/>
    </row>
    <row r="502" spans="4:4" x14ac:dyDescent="0.3">
      <c r="D502" s="40"/>
    </row>
    <row r="503" spans="4:4" x14ac:dyDescent="0.3">
      <c r="D503" s="40"/>
    </row>
    <row r="504" spans="4:4" x14ac:dyDescent="0.3">
      <c r="D504" s="40"/>
    </row>
    <row r="505" spans="4:4" x14ac:dyDescent="0.3">
      <c r="D505" s="40"/>
    </row>
    <row r="506" spans="4:4" x14ac:dyDescent="0.3">
      <c r="D506" s="40"/>
    </row>
    <row r="507" spans="4:4" x14ac:dyDescent="0.3">
      <c r="D507" s="40"/>
    </row>
    <row r="508" spans="4:4" x14ac:dyDescent="0.3">
      <c r="D508" s="40"/>
    </row>
    <row r="509" spans="4:4" x14ac:dyDescent="0.3">
      <c r="D509" s="40"/>
    </row>
    <row r="510" spans="4:4" x14ac:dyDescent="0.3">
      <c r="D510" s="40"/>
    </row>
    <row r="511" spans="4:4" x14ac:dyDescent="0.3">
      <c r="D511" s="40"/>
    </row>
    <row r="512" spans="4:4" x14ac:dyDescent="0.3">
      <c r="D512" s="40"/>
    </row>
    <row r="513" spans="4:4" x14ac:dyDescent="0.3">
      <c r="D513" s="40"/>
    </row>
    <row r="514" spans="4:4" x14ac:dyDescent="0.3">
      <c r="D514" s="40"/>
    </row>
    <row r="515" spans="4:4" x14ac:dyDescent="0.3">
      <c r="D515" s="40"/>
    </row>
    <row r="516" spans="4:4" x14ac:dyDescent="0.3">
      <c r="D516" s="40"/>
    </row>
    <row r="517" spans="4:4" x14ac:dyDescent="0.3">
      <c r="D517" s="40"/>
    </row>
    <row r="518" spans="4:4" x14ac:dyDescent="0.3">
      <c r="D518" s="40"/>
    </row>
    <row r="519" spans="4:4" x14ac:dyDescent="0.3">
      <c r="D519" s="40"/>
    </row>
    <row r="520" spans="4:4" x14ac:dyDescent="0.3">
      <c r="D520" s="40"/>
    </row>
    <row r="521" spans="4:4" x14ac:dyDescent="0.3">
      <c r="D521" s="40"/>
    </row>
    <row r="522" spans="4:4" x14ac:dyDescent="0.3">
      <c r="D522" s="40"/>
    </row>
    <row r="523" spans="4:4" x14ac:dyDescent="0.3">
      <c r="D523" s="40"/>
    </row>
    <row r="524" spans="4:4" x14ac:dyDescent="0.3">
      <c r="D524" s="40"/>
    </row>
    <row r="525" spans="4:4" x14ac:dyDescent="0.3">
      <c r="D525" s="40"/>
    </row>
    <row r="526" spans="4:4" x14ac:dyDescent="0.3">
      <c r="D526" s="40"/>
    </row>
    <row r="527" spans="4:4" x14ac:dyDescent="0.3">
      <c r="D527" s="40"/>
    </row>
    <row r="528" spans="4:4" x14ac:dyDescent="0.3">
      <c r="D528" s="40"/>
    </row>
    <row r="529" spans="4:4" x14ac:dyDescent="0.3">
      <c r="D529" s="40"/>
    </row>
    <row r="530" spans="4:4" x14ac:dyDescent="0.3">
      <c r="D530" s="40"/>
    </row>
    <row r="531" spans="4:4" x14ac:dyDescent="0.3">
      <c r="D531" s="40"/>
    </row>
    <row r="532" spans="4:4" x14ac:dyDescent="0.3">
      <c r="D532" s="40"/>
    </row>
    <row r="533" spans="4:4" x14ac:dyDescent="0.3">
      <c r="D533" s="40"/>
    </row>
    <row r="534" spans="4:4" x14ac:dyDescent="0.3">
      <c r="D534" s="40"/>
    </row>
    <row r="535" spans="4:4" x14ac:dyDescent="0.3">
      <c r="D535" s="40"/>
    </row>
    <row r="536" spans="4:4" x14ac:dyDescent="0.3">
      <c r="D536" s="40"/>
    </row>
    <row r="537" spans="4:4" x14ac:dyDescent="0.3">
      <c r="D537" s="40"/>
    </row>
    <row r="538" spans="4:4" x14ac:dyDescent="0.3">
      <c r="D538" s="40"/>
    </row>
    <row r="539" spans="4:4" x14ac:dyDescent="0.3">
      <c r="D539" s="40"/>
    </row>
    <row r="540" spans="4:4" x14ac:dyDescent="0.3">
      <c r="D540" s="40"/>
    </row>
    <row r="541" spans="4:4" x14ac:dyDescent="0.3">
      <c r="D541" s="40"/>
    </row>
    <row r="542" spans="4:4" x14ac:dyDescent="0.3">
      <c r="D542" s="40"/>
    </row>
    <row r="543" spans="4:4" x14ac:dyDescent="0.3">
      <c r="D543" s="40"/>
    </row>
    <row r="544" spans="4:4" x14ac:dyDescent="0.3">
      <c r="D544" s="40"/>
    </row>
    <row r="545" spans="4:4" x14ac:dyDescent="0.3">
      <c r="D545" s="40"/>
    </row>
    <row r="546" spans="4:4" x14ac:dyDescent="0.3">
      <c r="D546" s="40"/>
    </row>
    <row r="547" spans="4:4" x14ac:dyDescent="0.3">
      <c r="D547" s="40"/>
    </row>
    <row r="548" spans="4:4" x14ac:dyDescent="0.3">
      <c r="D548" s="40"/>
    </row>
  </sheetData>
  <sheetProtection formatCells="0" formatColumns="0" formatRows="0"/>
  <conditionalFormatting sqref="G26">
    <cfRule type="cellIs" dxfId="4" priority="87" stopIfTrue="1" operator="notEqual">
      <formula>0</formula>
    </cfRule>
  </conditionalFormatting>
  <conditionalFormatting sqref="G39">
    <cfRule type="cellIs" dxfId="3" priority="84" stopIfTrue="1" operator="notEqual">
      <formula>0</formula>
    </cfRule>
  </conditionalFormatting>
  <conditionalFormatting sqref="G40">
    <cfRule type="cellIs" dxfId="2" priority="83" stopIfTrue="1" operator="notEqual">
      <formula>0</formula>
    </cfRule>
  </conditionalFormatting>
  <conditionalFormatting sqref="G28">
    <cfRule type="containsText" dxfId="1" priority="40" stopIfTrue="1" operator="containsText" text="Included in error count">
      <formula>NOT(ISERROR(SEARCH("Included in error count",G28)))</formula>
    </cfRule>
    <cfRule type="cellIs" dxfId="0" priority="41" stopIfTrue="1" operator="equal">
      <formula>1</formula>
    </cfRule>
  </conditionalFormatting>
  <pageMargins left="0.7" right="0.7" top="0.75" bottom="0.75" header="0.3" footer="0.3"/>
  <pageSetup scale="4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F169"/>
  <sheetViews>
    <sheetView workbookViewId="0">
      <pane xSplit="3" topLeftCell="D1" activePane="topRight" state="frozen"/>
      <selection pane="topRight" activeCell="C1" sqref="C1"/>
    </sheetView>
  </sheetViews>
  <sheetFormatPr defaultRowHeight="14.4" x14ac:dyDescent="0.3"/>
  <cols>
    <col min="1" max="1" width="10.33203125" style="78" customWidth="1"/>
    <col min="2" max="2" width="72.6640625" customWidth="1"/>
    <col min="3" max="3" width="54.33203125" customWidth="1"/>
    <col min="4" max="97" width="20.6640625" customWidth="1"/>
  </cols>
  <sheetData>
    <row r="1" spans="1:6" x14ac:dyDescent="0.3">
      <c r="A1" t="s">
        <v>520</v>
      </c>
      <c r="B1" t="s">
        <v>521</v>
      </c>
      <c r="C1" t="s">
        <v>115</v>
      </c>
      <c r="D1" t="s">
        <v>430</v>
      </c>
      <c r="E1" t="s">
        <v>431</v>
      </c>
      <c r="F1" t="s">
        <v>432</v>
      </c>
    </row>
    <row r="2" spans="1:6" x14ac:dyDescent="0.3">
      <c r="A2" t="s">
        <v>274</v>
      </c>
      <c r="B2" t="s">
        <v>13</v>
      </c>
      <c r="C2" t="s">
        <v>4</v>
      </c>
      <c r="D2" t="s">
        <v>473</v>
      </c>
      <c r="E2" t="s">
        <v>474</v>
      </c>
      <c r="F2" t="s">
        <v>475</v>
      </c>
    </row>
    <row r="3" spans="1:6" x14ac:dyDescent="0.3">
      <c r="A3">
        <v>47</v>
      </c>
      <c r="B3" t="s">
        <v>277</v>
      </c>
      <c r="D3">
        <v>4703964</v>
      </c>
      <c r="E3">
        <v>223078000</v>
      </c>
      <c r="F3">
        <v>551741000</v>
      </c>
    </row>
    <row r="4" spans="1:6" x14ac:dyDescent="0.3">
      <c r="A4">
        <v>48</v>
      </c>
      <c r="B4" t="s">
        <v>37</v>
      </c>
      <c r="D4">
        <v>2542468</v>
      </c>
      <c r="E4">
        <v>93240000</v>
      </c>
      <c r="F4">
        <v>51689000</v>
      </c>
    </row>
    <row r="5" spans="1:6" x14ac:dyDescent="0.3">
      <c r="A5">
        <v>52</v>
      </c>
      <c r="B5" t="s">
        <v>67</v>
      </c>
      <c r="D5">
        <v>1046829</v>
      </c>
      <c r="E5">
        <v>1278000</v>
      </c>
      <c r="F5">
        <v>76881000</v>
      </c>
    </row>
    <row r="6" spans="1:6" x14ac:dyDescent="0.3">
      <c r="A6">
        <v>53</v>
      </c>
      <c r="B6" t="s">
        <v>31</v>
      </c>
      <c r="D6">
        <v>1065314</v>
      </c>
      <c r="E6">
        <v>-52721000</v>
      </c>
      <c r="F6">
        <v>71227000</v>
      </c>
    </row>
    <row r="7" spans="1:6" x14ac:dyDescent="0.3">
      <c r="A7">
        <v>55</v>
      </c>
      <c r="B7" t="s">
        <v>74</v>
      </c>
      <c r="D7">
        <v>2746303</v>
      </c>
      <c r="E7">
        <v>74747000</v>
      </c>
      <c r="F7">
        <v>244898000</v>
      </c>
    </row>
    <row r="8" spans="1:6" x14ac:dyDescent="0.3">
      <c r="A8">
        <v>90</v>
      </c>
      <c r="B8" t="s">
        <v>61</v>
      </c>
      <c r="D8">
        <v>906579</v>
      </c>
      <c r="E8">
        <v>153829000</v>
      </c>
      <c r="F8">
        <v>429504000</v>
      </c>
    </row>
    <row r="9" spans="1:6" x14ac:dyDescent="0.3">
      <c r="A9">
        <v>91</v>
      </c>
      <c r="B9" t="s">
        <v>62</v>
      </c>
      <c r="D9">
        <v>2865974</v>
      </c>
      <c r="E9">
        <v>50956000</v>
      </c>
      <c r="F9">
        <v>49834000</v>
      </c>
    </row>
    <row r="10" spans="1:6" x14ac:dyDescent="0.3">
      <c r="A10">
        <v>93</v>
      </c>
      <c r="B10" t="s">
        <v>65</v>
      </c>
      <c r="D10">
        <v>31185210</v>
      </c>
      <c r="E10">
        <v>553393000</v>
      </c>
      <c r="F10">
        <v>506854000</v>
      </c>
    </row>
    <row r="11" spans="1:6" x14ac:dyDescent="0.3">
      <c r="A11">
        <v>94</v>
      </c>
      <c r="B11" t="s">
        <v>68</v>
      </c>
      <c r="D11">
        <v>30127306</v>
      </c>
      <c r="E11">
        <v>557587000</v>
      </c>
      <c r="F11">
        <v>375615000</v>
      </c>
    </row>
    <row r="12" spans="1:6" x14ac:dyDescent="0.3">
      <c r="A12">
        <v>97</v>
      </c>
      <c r="B12" t="s">
        <v>64</v>
      </c>
      <c r="D12">
        <v>30781061</v>
      </c>
      <c r="E12">
        <v>548965000</v>
      </c>
      <c r="F12">
        <v>505031000</v>
      </c>
    </row>
    <row r="13" spans="1:6" x14ac:dyDescent="0.3">
      <c r="A13">
        <v>98</v>
      </c>
      <c r="B13" t="s">
        <v>69</v>
      </c>
      <c r="D13">
        <v>0</v>
      </c>
      <c r="E13">
        <v>6436000</v>
      </c>
      <c r="F13">
        <v>32063000</v>
      </c>
    </row>
    <row r="14" spans="1:6" x14ac:dyDescent="0.3">
      <c r="A14">
        <v>99</v>
      </c>
      <c r="B14" t="s">
        <v>66</v>
      </c>
      <c r="D14">
        <v>24874596</v>
      </c>
      <c r="E14">
        <v>486520000</v>
      </c>
      <c r="F14">
        <v>82248000</v>
      </c>
    </row>
    <row r="15" spans="1:6" x14ac:dyDescent="0.3">
      <c r="A15">
        <v>100</v>
      </c>
      <c r="B15" t="s">
        <v>76</v>
      </c>
      <c r="D15">
        <v>0</v>
      </c>
      <c r="E15">
        <v>43705000</v>
      </c>
      <c r="F15">
        <v>78620000</v>
      </c>
    </row>
    <row r="16" spans="1:6" x14ac:dyDescent="0.3">
      <c r="A16">
        <v>101</v>
      </c>
      <c r="B16" t="s">
        <v>75</v>
      </c>
      <c r="D16">
        <v>2404418</v>
      </c>
      <c r="E16">
        <v>0</v>
      </c>
      <c r="F16">
        <v>90484000</v>
      </c>
    </row>
    <row r="17" spans="1:6" x14ac:dyDescent="0.3">
      <c r="A17">
        <v>192</v>
      </c>
      <c r="B17" t="s">
        <v>72</v>
      </c>
      <c r="D17">
        <v>0</v>
      </c>
      <c r="E17">
        <v>0</v>
      </c>
      <c r="F17">
        <v>0</v>
      </c>
    </row>
    <row r="18" spans="1:6" x14ac:dyDescent="0.3">
      <c r="A18">
        <v>356</v>
      </c>
      <c r="B18" t="s">
        <v>89</v>
      </c>
      <c r="D18">
        <v>32322557</v>
      </c>
      <c r="E18">
        <v>32146000</v>
      </c>
      <c r="F18">
        <v>2317577000</v>
      </c>
    </row>
    <row r="19" spans="1:6" x14ac:dyDescent="0.3">
      <c r="A19">
        <v>357</v>
      </c>
      <c r="B19" t="s">
        <v>90</v>
      </c>
      <c r="D19">
        <v>15875016</v>
      </c>
      <c r="E19">
        <v>8966000</v>
      </c>
      <c r="F19">
        <v>1230170000</v>
      </c>
    </row>
    <row r="20" spans="1:6" x14ac:dyDescent="0.3">
      <c r="A20">
        <v>360</v>
      </c>
      <c r="B20" t="s">
        <v>39</v>
      </c>
      <c r="D20">
        <v>5395526</v>
      </c>
      <c r="E20">
        <v>280329000</v>
      </c>
      <c r="F20">
        <v>2009148000</v>
      </c>
    </row>
    <row r="21" spans="1:6" x14ac:dyDescent="0.3">
      <c r="A21">
        <v>361</v>
      </c>
      <c r="B21" t="s">
        <v>32</v>
      </c>
      <c r="D21">
        <v>3705033</v>
      </c>
      <c r="E21">
        <v>92372000</v>
      </c>
      <c r="F21">
        <v>-503182000</v>
      </c>
    </row>
    <row r="22" spans="1:6" x14ac:dyDescent="0.3">
      <c r="A22">
        <v>362</v>
      </c>
      <c r="B22" t="s">
        <v>33</v>
      </c>
      <c r="D22">
        <v>20769924</v>
      </c>
      <c r="E22">
        <v>121122000</v>
      </c>
      <c r="F22">
        <v>274404000</v>
      </c>
    </row>
    <row r="23" spans="1:6" x14ac:dyDescent="0.3">
      <c r="A23">
        <v>363</v>
      </c>
      <c r="B23" t="s">
        <v>70</v>
      </c>
      <c r="D23">
        <v>7410</v>
      </c>
      <c r="E23">
        <v>2405000</v>
      </c>
      <c r="F23">
        <v>47588000</v>
      </c>
    </row>
    <row r="24" spans="1:6" x14ac:dyDescent="0.3">
      <c r="A24">
        <v>364</v>
      </c>
      <c r="B24" t="s">
        <v>71</v>
      </c>
      <c r="D24">
        <v>0</v>
      </c>
      <c r="E24">
        <v>50932000</v>
      </c>
      <c r="F24">
        <v>107600000</v>
      </c>
    </row>
    <row r="25" spans="1:6" x14ac:dyDescent="0.3">
      <c r="A25">
        <v>365</v>
      </c>
      <c r="B25" t="s">
        <v>73</v>
      </c>
      <c r="D25">
        <v>0</v>
      </c>
      <c r="E25">
        <v>0</v>
      </c>
      <c r="F25">
        <v>0</v>
      </c>
    </row>
    <row r="26" spans="1:6" x14ac:dyDescent="0.3">
      <c r="A26">
        <v>366</v>
      </c>
      <c r="B26" t="s">
        <v>279</v>
      </c>
      <c r="D26">
        <v>0</v>
      </c>
      <c r="E26">
        <v>0</v>
      </c>
      <c r="F26">
        <v>0</v>
      </c>
    </row>
    <row r="27" spans="1:6" x14ac:dyDescent="0.3">
      <c r="A27">
        <v>378</v>
      </c>
      <c r="B27" t="s">
        <v>34</v>
      </c>
      <c r="D27">
        <v>0</v>
      </c>
      <c r="E27">
        <v>-12000</v>
      </c>
      <c r="F27">
        <v>0</v>
      </c>
    </row>
    <row r="28" spans="1:6" x14ac:dyDescent="0.3">
      <c r="A28">
        <v>382</v>
      </c>
      <c r="B28" t="s">
        <v>36</v>
      </c>
      <c r="D28">
        <v>26165450</v>
      </c>
      <c r="E28">
        <v>401451000</v>
      </c>
      <c r="F28">
        <v>2283552000</v>
      </c>
    </row>
    <row r="29" spans="1:6" x14ac:dyDescent="0.3">
      <c r="A29">
        <v>384</v>
      </c>
      <c r="B29" t="s">
        <v>38</v>
      </c>
      <c r="D29">
        <v>0</v>
      </c>
      <c r="E29">
        <v>0</v>
      </c>
      <c r="F29">
        <v>0</v>
      </c>
    </row>
    <row r="30" spans="1:6" ht="13.95" customHeight="1" x14ac:dyDescent="0.3">
      <c r="A30">
        <v>502</v>
      </c>
      <c r="B30" t="s">
        <v>59</v>
      </c>
      <c r="D30">
        <v>2485052</v>
      </c>
      <c r="E30">
        <v>153829000</v>
      </c>
      <c r="F30">
        <v>429504000</v>
      </c>
    </row>
    <row r="31" spans="1:6" x14ac:dyDescent="0.3">
      <c r="A31">
        <v>503</v>
      </c>
      <c r="B31" t="s">
        <v>60</v>
      </c>
      <c r="D31">
        <v>1325902</v>
      </c>
      <c r="E31">
        <v>46708000</v>
      </c>
      <c r="F31">
        <v>534668000</v>
      </c>
    </row>
    <row r="32" spans="1:6" x14ac:dyDescent="0.3">
      <c r="A32">
        <v>511</v>
      </c>
      <c r="B32" t="s">
        <v>63</v>
      </c>
      <c r="D32">
        <v>925170</v>
      </c>
      <c r="E32">
        <v>18019000</v>
      </c>
      <c r="F32">
        <v>72403000</v>
      </c>
    </row>
    <row r="33" spans="1:6" x14ac:dyDescent="0.3">
      <c r="A33">
        <v>527</v>
      </c>
      <c r="B33" t="s">
        <v>77</v>
      </c>
      <c r="D33">
        <v>617350</v>
      </c>
      <c r="E33">
        <v>1184000</v>
      </c>
      <c r="F33">
        <v>83204000</v>
      </c>
    </row>
    <row r="34" spans="1:6" x14ac:dyDescent="0.3">
      <c r="A34">
        <v>547</v>
      </c>
      <c r="B34" t="s">
        <v>280</v>
      </c>
      <c r="D34">
        <v>2</v>
      </c>
      <c r="E34">
        <v>2</v>
      </c>
      <c r="F34">
        <v>2</v>
      </c>
    </row>
    <row r="35" spans="1:6" x14ac:dyDescent="0.3">
      <c r="A35">
        <v>554</v>
      </c>
      <c r="B35" t="s">
        <v>96</v>
      </c>
    </row>
    <row r="36" spans="1:6" x14ac:dyDescent="0.3">
      <c r="A36">
        <v>555</v>
      </c>
      <c r="B36" t="s">
        <v>97</v>
      </c>
    </row>
    <row r="37" spans="1:6" x14ac:dyDescent="0.3">
      <c r="A37">
        <v>556</v>
      </c>
      <c r="B37" t="s">
        <v>98</v>
      </c>
    </row>
    <row r="38" spans="1:6" x14ac:dyDescent="0.3">
      <c r="A38">
        <v>557</v>
      </c>
      <c r="B38" t="s">
        <v>99</v>
      </c>
    </row>
    <row r="39" spans="1:6" x14ac:dyDescent="0.3">
      <c r="A39">
        <v>577</v>
      </c>
      <c r="B39" t="s">
        <v>281</v>
      </c>
      <c r="D39">
        <v>0</v>
      </c>
      <c r="E39">
        <v>0</v>
      </c>
      <c r="F39">
        <v>0</v>
      </c>
    </row>
    <row r="40" spans="1:6" x14ac:dyDescent="0.3">
      <c r="A40">
        <v>580</v>
      </c>
      <c r="B40" t="s">
        <v>282</v>
      </c>
      <c r="D40">
        <v>0</v>
      </c>
      <c r="E40">
        <v>0</v>
      </c>
      <c r="F40">
        <v>0</v>
      </c>
    </row>
    <row r="41" spans="1:6" x14ac:dyDescent="0.3">
      <c r="A41">
        <v>581</v>
      </c>
      <c r="B41" t="s">
        <v>283</v>
      </c>
      <c r="D41">
        <v>0</v>
      </c>
      <c r="E41">
        <v>0</v>
      </c>
      <c r="F41">
        <v>0</v>
      </c>
    </row>
    <row r="42" spans="1:6" x14ac:dyDescent="0.3">
      <c r="A42">
        <v>591</v>
      </c>
      <c r="B42" t="s">
        <v>105</v>
      </c>
      <c r="D42">
        <v>30127306</v>
      </c>
      <c r="E42">
        <v>603709000</v>
      </c>
      <c r="F42">
        <v>433933000</v>
      </c>
    </row>
    <row r="43" spans="1:6" x14ac:dyDescent="0.3">
      <c r="A43">
        <v>592</v>
      </c>
      <c r="B43" t="s">
        <v>106</v>
      </c>
      <c r="D43">
        <v>1065314</v>
      </c>
      <c r="E43">
        <v>-52733000</v>
      </c>
      <c r="F43">
        <v>71227000</v>
      </c>
    </row>
    <row r="44" spans="1:6" x14ac:dyDescent="0.3">
      <c r="A44">
        <v>606</v>
      </c>
      <c r="B44" t="s">
        <v>284</v>
      </c>
    </row>
    <row r="45" spans="1:6" x14ac:dyDescent="0.3">
      <c r="A45">
        <v>620</v>
      </c>
      <c r="B45" t="s">
        <v>285</v>
      </c>
      <c r="D45">
        <v>2</v>
      </c>
      <c r="E45">
        <v>2</v>
      </c>
      <c r="F45">
        <v>2</v>
      </c>
    </row>
    <row r="46" spans="1:6" x14ac:dyDescent="0.3">
      <c r="A46">
        <v>622</v>
      </c>
      <c r="B46" t="s">
        <v>286</v>
      </c>
      <c r="D46">
        <v>0</v>
      </c>
      <c r="E46">
        <v>0</v>
      </c>
      <c r="F46">
        <v>0</v>
      </c>
    </row>
    <row r="47" spans="1:6" x14ac:dyDescent="0.3">
      <c r="A47">
        <v>639</v>
      </c>
      <c r="B47" t="s">
        <v>476</v>
      </c>
      <c r="D47">
        <v>2624876</v>
      </c>
      <c r="E47">
        <v>138500000</v>
      </c>
      <c r="F47">
        <v>99309000</v>
      </c>
    </row>
    <row r="48" spans="1:6" x14ac:dyDescent="0.3">
      <c r="A48">
        <v>640</v>
      </c>
      <c r="B48" t="s">
        <v>477</v>
      </c>
      <c r="D48">
        <v>0</v>
      </c>
      <c r="E48">
        <v>45260000</v>
      </c>
      <c r="F48">
        <v>47620000</v>
      </c>
    </row>
    <row r="49" spans="1:6" x14ac:dyDescent="0.3">
      <c r="A49">
        <v>641</v>
      </c>
      <c r="B49" t="s">
        <v>478</v>
      </c>
      <c r="D49">
        <v>82408</v>
      </c>
      <c r="E49">
        <v>0</v>
      </c>
      <c r="F49">
        <v>0</v>
      </c>
    </row>
    <row r="50" spans="1:6" x14ac:dyDescent="0.3">
      <c r="A50">
        <v>642</v>
      </c>
      <c r="B50" t="s">
        <v>479</v>
      </c>
      <c r="D50">
        <v>0</v>
      </c>
      <c r="E50">
        <v>0</v>
      </c>
      <c r="F50">
        <v>0</v>
      </c>
    </row>
    <row r="51" spans="1:6" x14ac:dyDescent="0.3">
      <c r="A51">
        <v>643</v>
      </c>
      <c r="B51" t="s">
        <v>480</v>
      </c>
      <c r="D51">
        <v>0</v>
      </c>
      <c r="E51">
        <v>0</v>
      </c>
      <c r="F51">
        <v>0</v>
      </c>
    </row>
    <row r="52" spans="1:6" x14ac:dyDescent="0.3">
      <c r="A52">
        <v>644</v>
      </c>
      <c r="B52" t="s">
        <v>481</v>
      </c>
      <c r="D52">
        <v>0</v>
      </c>
      <c r="E52">
        <v>0</v>
      </c>
      <c r="F52">
        <v>0</v>
      </c>
    </row>
    <row r="53" spans="1:6" x14ac:dyDescent="0.3">
      <c r="A53">
        <v>657</v>
      </c>
      <c r="B53" t="s">
        <v>293</v>
      </c>
      <c r="D53">
        <v>4703964</v>
      </c>
      <c r="E53">
        <v>223078000</v>
      </c>
      <c r="F53">
        <v>551741000</v>
      </c>
    </row>
    <row r="54" spans="1:6" x14ac:dyDescent="0.3">
      <c r="A54">
        <v>658</v>
      </c>
      <c r="B54" t="s">
        <v>294</v>
      </c>
      <c r="D54">
        <v>0</v>
      </c>
      <c r="E54">
        <v>0</v>
      </c>
      <c r="F54">
        <v>0</v>
      </c>
    </row>
    <row r="55" spans="1:6" x14ac:dyDescent="0.3">
      <c r="A55">
        <v>659</v>
      </c>
      <c r="B55" t="s">
        <v>295</v>
      </c>
      <c r="D55">
        <v>0</v>
      </c>
      <c r="E55">
        <v>0</v>
      </c>
      <c r="F55">
        <v>0</v>
      </c>
    </row>
    <row r="56" spans="1:6" x14ac:dyDescent="0.3">
      <c r="A56">
        <v>660</v>
      </c>
      <c r="B56" t="s">
        <v>296</v>
      </c>
      <c r="D56">
        <v>0</v>
      </c>
      <c r="E56">
        <v>0</v>
      </c>
      <c r="F56">
        <v>0</v>
      </c>
    </row>
    <row r="57" spans="1:6" x14ac:dyDescent="0.3">
      <c r="A57">
        <v>661</v>
      </c>
      <c r="B57" t="s">
        <v>146</v>
      </c>
      <c r="D57">
        <v>0</v>
      </c>
      <c r="E57">
        <v>0</v>
      </c>
      <c r="F57">
        <v>0</v>
      </c>
    </row>
    <row r="58" spans="1:6" x14ac:dyDescent="0.3">
      <c r="A58">
        <v>662</v>
      </c>
      <c r="B58" t="s">
        <v>161</v>
      </c>
    </row>
    <row r="59" spans="1:6" x14ac:dyDescent="0.3">
      <c r="A59">
        <v>663</v>
      </c>
      <c r="B59" t="s">
        <v>297</v>
      </c>
    </row>
    <row r="60" spans="1:6" x14ac:dyDescent="0.3">
      <c r="A60">
        <v>906</v>
      </c>
      <c r="B60" t="s">
        <v>298</v>
      </c>
      <c r="D60">
        <v>1</v>
      </c>
      <c r="E60">
        <v>1</v>
      </c>
      <c r="F60">
        <v>1</v>
      </c>
    </row>
    <row r="61" spans="1:6" x14ac:dyDescent="0.3">
      <c r="A61">
        <v>907</v>
      </c>
      <c r="B61" t="s">
        <v>299</v>
      </c>
      <c r="D61">
        <v>2</v>
      </c>
      <c r="E61">
        <v>2</v>
      </c>
      <c r="F61">
        <v>2</v>
      </c>
    </row>
    <row r="62" spans="1:6" x14ac:dyDescent="0.3">
      <c r="A62">
        <v>947</v>
      </c>
      <c r="B62" t="s">
        <v>300</v>
      </c>
      <c r="D62" t="s">
        <v>482</v>
      </c>
      <c r="E62" t="s">
        <v>427</v>
      </c>
      <c r="F62" t="s">
        <v>427</v>
      </c>
    </row>
    <row r="63" spans="1:6" x14ac:dyDescent="0.3">
      <c r="A63">
        <v>948</v>
      </c>
      <c r="B63" t="s">
        <v>301</v>
      </c>
      <c r="D63" t="s">
        <v>483</v>
      </c>
      <c r="E63" t="s">
        <v>435</v>
      </c>
      <c r="F63" t="s">
        <v>435</v>
      </c>
    </row>
    <row r="64" spans="1:6" x14ac:dyDescent="0.3">
      <c r="A64">
        <v>949</v>
      </c>
      <c r="B64" t="s">
        <v>302</v>
      </c>
      <c r="D64" t="s">
        <v>140</v>
      </c>
      <c r="E64" t="s">
        <v>140</v>
      </c>
      <c r="F64" t="s">
        <v>140</v>
      </c>
    </row>
    <row r="65" spans="1:6" x14ac:dyDescent="0.3">
      <c r="A65">
        <v>950</v>
      </c>
      <c r="B65" t="s">
        <v>303</v>
      </c>
      <c r="D65" t="s">
        <v>20</v>
      </c>
      <c r="E65" t="s">
        <v>20</v>
      </c>
      <c r="F65" t="s">
        <v>20</v>
      </c>
    </row>
    <row r="66" spans="1:6" x14ac:dyDescent="0.3">
      <c r="A66">
        <v>951</v>
      </c>
      <c r="B66" t="s">
        <v>304</v>
      </c>
      <c r="D66">
        <v>2</v>
      </c>
      <c r="E66">
        <v>2</v>
      </c>
      <c r="F66">
        <v>2</v>
      </c>
    </row>
    <row r="67" spans="1:6" x14ac:dyDescent="0.3">
      <c r="A67">
        <v>952</v>
      </c>
      <c r="B67" t="s">
        <v>305</v>
      </c>
      <c r="E67" t="s">
        <v>436</v>
      </c>
      <c r="F67" t="s">
        <v>436</v>
      </c>
    </row>
    <row r="68" spans="1:6" x14ac:dyDescent="0.3">
      <c r="A68">
        <v>953</v>
      </c>
      <c r="B68" t="s">
        <v>306</v>
      </c>
      <c r="D68">
        <v>2</v>
      </c>
      <c r="E68">
        <v>2</v>
      </c>
      <c r="F68">
        <v>2</v>
      </c>
    </row>
    <row r="69" spans="1:6" x14ac:dyDescent="0.3">
      <c r="A69">
        <v>954</v>
      </c>
      <c r="B69" t="s">
        <v>138</v>
      </c>
      <c r="D69" t="s">
        <v>20</v>
      </c>
      <c r="E69" t="s">
        <v>20</v>
      </c>
      <c r="F69" t="s">
        <v>20</v>
      </c>
    </row>
    <row r="70" spans="1:6" x14ac:dyDescent="0.3">
      <c r="A70">
        <v>955</v>
      </c>
      <c r="B70" t="s">
        <v>307</v>
      </c>
      <c r="D70">
        <v>0</v>
      </c>
      <c r="E70">
        <v>0</v>
      </c>
      <c r="F70">
        <v>0</v>
      </c>
    </row>
    <row r="71" spans="1:6" x14ac:dyDescent="0.3">
      <c r="A71">
        <v>956</v>
      </c>
      <c r="B71" t="s">
        <v>139</v>
      </c>
      <c r="D71" t="s">
        <v>20</v>
      </c>
      <c r="E71" t="s">
        <v>20</v>
      </c>
      <c r="F71" t="s">
        <v>20</v>
      </c>
    </row>
    <row r="72" spans="1:6" x14ac:dyDescent="0.3">
      <c r="A72">
        <v>957</v>
      </c>
      <c r="B72" t="s">
        <v>308</v>
      </c>
      <c r="D72">
        <v>0</v>
      </c>
      <c r="E72">
        <v>0</v>
      </c>
      <c r="F72">
        <v>0</v>
      </c>
    </row>
    <row r="73" spans="1:6" x14ac:dyDescent="0.3">
      <c r="A73">
        <v>958</v>
      </c>
      <c r="B73" t="s">
        <v>309</v>
      </c>
      <c r="D73" t="s">
        <v>20</v>
      </c>
      <c r="E73" t="s">
        <v>20</v>
      </c>
      <c r="F73" t="s">
        <v>20</v>
      </c>
    </row>
    <row r="74" spans="1:6" x14ac:dyDescent="0.3">
      <c r="A74">
        <v>960</v>
      </c>
      <c r="B74" t="s">
        <v>311</v>
      </c>
      <c r="D74" t="s">
        <v>484</v>
      </c>
      <c r="E74" t="s">
        <v>437</v>
      </c>
      <c r="F74" t="s">
        <v>437</v>
      </c>
    </row>
    <row r="75" spans="1:6" x14ac:dyDescent="0.3">
      <c r="A75">
        <v>962</v>
      </c>
      <c r="B75" t="s">
        <v>312</v>
      </c>
      <c r="D75" t="s">
        <v>313</v>
      </c>
      <c r="E75" t="s">
        <v>354</v>
      </c>
      <c r="F75" t="s">
        <v>354</v>
      </c>
    </row>
    <row r="76" spans="1:6" x14ac:dyDescent="0.3">
      <c r="A76">
        <v>964</v>
      </c>
      <c r="B76" t="s">
        <v>315</v>
      </c>
      <c r="D76" t="s">
        <v>485</v>
      </c>
      <c r="E76" t="s">
        <v>486</v>
      </c>
      <c r="F76" t="s">
        <v>487</v>
      </c>
    </row>
    <row r="77" spans="1:6" x14ac:dyDescent="0.3">
      <c r="A77">
        <v>966</v>
      </c>
      <c r="B77" t="s">
        <v>317</v>
      </c>
      <c r="D77" t="s">
        <v>438</v>
      </c>
      <c r="E77" t="s">
        <v>439</v>
      </c>
      <c r="F77" t="s">
        <v>439</v>
      </c>
    </row>
    <row r="78" spans="1:6" x14ac:dyDescent="0.3">
      <c r="A78">
        <v>968</v>
      </c>
      <c r="B78" t="s">
        <v>318</v>
      </c>
      <c r="D78" t="s">
        <v>488</v>
      </c>
      <c r="E78" t="s">
        <v>441</v>
      </c>
      <c r="F78" t="s">
        <v>441</v>
      </c>
    </row>
    <row r="79" spans="1:6" x14ac:dyDescent="0.3">
      <c r="A79">
        <v>973</v>
      </c>
      <c r="B79" t="s">
        <v>466</v>
      </c>
      <c r="D79">
        <v>0</v>
      </c>
      <c r="E79">
        <v>0</v>
      </c>
      <c r="F79">
        <v>0</v>
      </c>
    </row>
    <row r="80" spans="1:6" x14ac:dyDescent="0.3">
      <c r="A80">
        <v>974</v>
      </c>
      <c r="B80" t="s">
        <v>489</v>
      </c>
      <c r="D80">
        <v>2</v>
      </c>
      <c r="E80">
        <v>2</v>
      </c>
      <c r="F80">
        <v>2</v>
      </c>
    </row>
    <row r="81" spans="1:6" x14ac:dyDescent="0.3">
      <c r="A81">
        <v>975</v>
      </c>
      <c r="B81" t="s">
        <v>188</v>
      </c>
      <c r="D81">
        <v>1</v>
      </c>
      <c r="E81">
        <v>2</v>
      </c>
      <c r="F81">
        <v>2</v>
      </c>
    </row>
    <row r="82" spans="1:6" x14ac:dyDescent="0.3">
      <c r="A82">
        <v>979</v>
      </c>
      <c r="B82" t="s">
        <v>490</v>
      </c>
      <c r="D82">
        <v>2</v>
      </c>
      <c r="E82">
        <v>1</v>
      </c>
      <c r="F82">
        <v>1</v>
      </c>
    </row>
    <row r="83" spans="1:6" x14ac:dyDescent="0.3">
      <c r="A83">
        <v>980</v>
      </c>
      <c r="B83" t="s">
        <v>459</v>
      </c>
      <c r="D83" t="s">
        <v>491</v>
      </c>
      <c r="E83" t="s">
        <v>492</v>
      </c>
      <c r="F83" t="s">
        <v>492</v>
      </c>
    </row>
    <row r="84" spans="1:6" x14ac:dyDescent="0.3">
      <c r="A84">
        <v>995</v>
      </c>
      <c r="B84" t="s">
        <v>78</v>
      </c>
      <c r="D84">
        <v>0.09</v>
      </c>
      <c r="E84">
        <v>0</v>
      </c>
      <c r="F84">
        <v>0</v>
      </c>
    </row>
    <row r="85" spans="1:6" x14ac:dyDescent="0.3">
      <c r="A85">
        <v>996</v>
      </c>
      <c r="B85" t="s">
        <v>79</v>
      </c>
      <c r="D85">
        <v>0</v>
      </c>
      <c r="E85">
        <v>0</v>
      </c>
      <c r="F85">
        <v>0</v>
      </c>
    </row>
    <row r="86" spans="1:6" x14ac:dyDescent="0.3">
      <c r="A86">
        <v>998</v>
      </c>
      <c r="B86" t="s">
        <v>80</v>
      </c>
      <c r="D86">
        <v>60</v>
      </c>
      <c r="E86">
        <v>60</v>
      </c>
      <c r="F86">
        <v>60</v>
      </c>
    </row>
    <row r="87" spans="1:6" x14ac:dyDescent="0.3">
      <c r="A87">
        <v>999</v>
      </c>
      <c r="B87" t="s">
        <v>81</v>
      </c>
      <c r="D87">
        <v>601754</v>
      </c>
      <c r="E87">
        <v>601757</v>
      </c>
      <c r="F87">
        <v>601758</v>
      </c>
    </row>
    <row r="88" spans="1:6" x14ac:dyDescent="0.3">
      <c r="A88">
        <v>1054</v>
      </c>
      <c r="B88" t="s">
        <v>493</v>
      </c>
      <c r="D88">
        <v>0</v>
      </c>
      <c r="E88">
        <v>0</v>
      </c>
      <c r="F88">
        <v>0</v>
      </c>
    </row>
    <row r="89" spans="1:6" x14ac:dyDescent="0.3">
      <c r="A89">
        <v>1059</v>
      </c>
      <c r="B89" t="s">
        <v>494</v>
      </c>
      <c r="D89">
        <v>1</v>
      </c>
      <c r="E89">
        <v>1</v>
      </c>
      <c r="F89">
        <v>1</v>
      </c>
    </row>
    <row r="90" spans="1:6" x14ac:dyDescent="0.3">
      <c r="A90">
        <v>1066</v>
      </c>
      <c r="B90" t="s">
        <v>495</v>
      </c>
      <c r="D90" t="s">
        <v>496</v>
      </c>
      <c r="E90" t="s">
        <v>497</v>
      </c>
      <c r="F90" t="s">
        <v>497</v>
      </c>
    </row>
    <row r="91" spans="1:6" x14ac:dyDescent="0.3">
      <c r="A91">
        <v>9000</v>
      </c>
      <c r="B91" t="s">
        <v>319</v>
      </c>
      <c r="C91" t="s">
        <v>115</v>
      </c>
      <c r="D91">
        <v>284050111.08999997</v>
      </c>
      <c r="E91">
        <v>4908879834</v>
      </c>
      <c r="F91">
        <v>13237756835</v>
      </c>
    </row>
    <row r="92" spans="1:6" x14ac:dyDescent="0.3">
      <c r="A92">
        <v>9001</v>
      </c>
      <c r="B92" t="s">
        <v>320</v>
      </c>
      <c r="C92" t="s">
        <v>321</v>
      </c>
      <c r="D92">
        <v>0</v>
      </c>
      <c r="E92">
        <v>0</v>
      </c>
      <c r="F92">
        <v>0</v>
      </c>
    </row>
    <row r="93" spans="1:6" x14ac:dyDescent="0.3">
      <c r="A93">
        <v>9002</v>
      </c>
      <c r="B93" t="s">
        <v>322</v>
      </c>
      <c r="C93" t="s">
        <v>323</v>
      </c>
      <c r="D93">
        <v>0</v>
      </c>
      <c r="E93">
        <v>0</v>
      </c>
      <c r="F93">
        <v>0</v>
      </c>
    </row>
    <row r="94" spans="1:6" x14ac:dyDescent="0.3">
      <c r="A94">
        <v>9003</v>
      </c>
      <c r="B94" t="s">
        <v>324</v>
      </c>
      <c r="C94" t="s">
        <v>325</v>
      </c>
      <c r="D94">
        <v>0</v>
      </c>
      <c r="E94">
        <v>0</v>
      </c>
      <c r="F94">
        <v>0</v>
      </c>
    </row>
    <row r="95" spans="1:6" x14ac:dyDescent="0.3">
      <c r="A95">
        <v>9004</v>
      </c>
      <c r="B95" t="s">
        <v>326</v>
      </c>
      <c r="C95" t="s">
        <v>327</v>
      </c>
      <c r="D95" t="s">
        <v>115</v>
      </c>
      <c r="E95" t="s">
        <v>115</v>
      </c>
      <c r="F95" t="s">
        <v>115</v>
      </c>
    </row>
    <row r="96" spans="1:6" x14ac:dyDescent="0.3">
      <c r="A96">
        <v>9005</v>
      </c>
      <c r="B96" t="s">
        <v>328</v>
      </c>
      <c r="C96" t="s">
        <v>329</v>
      </c>
      <c r="D96">
        <v>0</v>
      </c>
      <c r="E96">
        <v>0</v>
      </c>
      <c r="F96">
        <v>0</v>
      </c>
    </row>
    <row r="97" spans="1:6" x14ac:dyDescent="0.3">
      <c r="A97">
        <v>9006</v>
      </c>
      <c r="B97" t="s">
        <v>330</v>
      </c>
      <c r="C97" t="s">
        <v>331</v>
      </c>
      <c r="D97">
        <v>0</v>
      </c>
      <c r="E97">
        <v>0</v>
      </c>
      <c r="F97">
        <v>0</v>
      </c>
    </row>
    <row r="98" spans="1:6" x14ac:dyDescent="0.3">
      <c r="A98">
        <v>9007</v>
      </c>
      <c r="B98" t="s">
        <v>424</v>
      </c>
      <c r="C98" t="s">
        <v>332</v>
      </c>
      <c r="D98">
        <v>0</v>
      </c>
      <c r="E98">
        <v>0</v>
      </c>
      <c r="F98">
        <v>0</v>
      </c>
    </row>
    <row r="99" spans="1:6" x14ac:dyDescent="0.3">
      <c r="A99">
        <v>9008</v>
      </c>
      <c r="B99" t="s">
        <v>333</v>
      </c>
      <c r="C99" t="s">
        <v>115</v>
      </c>
      <c r="D99">
        <v>0</v>
      </c>
      <c r="E99">
        <v>0</v>
      </c>
      <c r="F99">
        <v>0</v>
      </c>
    </row>
    <row r="100" spans="1:6" x14ac:dyDescent="0.3">
      <c r="A100">
        <v>9010</v>
      </c>
      <c r="B100" t="s">
        <v>334</v>
      </c>
      <c r="C100" t="s">
        <v>335</v>
      </c>
      <c r="D100">
        <v>0</v>
      </c>
      <c r="E100">
        <v>0</v>
      </c>
      <c r="F100">
        <v>0</v>
      </c>
    </row>
    <row r="101" spans="1:6" x14ac:dyDescent="0.3">
      <c r="A101">
        <v>9011</v>
      </c>
      <c r="B101" t="s">
        <v>498</v>
      </c>
      <c r="C101" t="s">
        <v>337</v>
      </c>
      <c r="D101">
        <v>0</v>
      </c>
      <c r="E101">
        <v>0</v>
      </c>
      <c r="F101">
        <v>0</v>
      </c>
    </row>
    <row r="102" spans="1:6" x14ac:dyDescent="0.3">
      <c r="A102">
        <v>9012</v>
      </c>
      <c r="B102" t="s">
        <v>499</v>
      </c>
      <c r="C102" t="s">
        <v>337</v>
      </c>
      <c r="D102">
        <v>0</v>
      </c>
      <c r="E102">
        <v>0</v>
      </c>
      <c r="F102">
        <v>0</v>
      </c>
    </row>
    <row r="103" spans="1:6" x14ac:dyDescent="0.3">
      <c r="A103">
        <v>9013</v>
      </c>
      <c r="B103" t="s">
        <v>339</v>
      </c>
      <c r="C103" t="s">
        <v>340</v>
      </c>
      <c r="D103">
        <v>0</v>
      </c>
      <c r="E103">
        <v>0</v>
      </c>
      <c r="F103">
        <v>0</v>
      </c>
    </row>
    <row r="104" spans="1:6" x14ac:dyDescent="0.3">
      <c r="A104">
        <v>9014</v>
      </c>
      <c r="B104" t="s">
        <v>341</v>
      </c>
      <c r="C104" t="s">
        <v>342</v>
      </c>
      <c r="D104">
        <v>1.49</v>
      </c>
      <c r="E104">
        <v>2.2000000000000002</v>
      </c>
      <c r="F104">
        <v>9.27</v>
      </c>
    </row>
    <row r="105" spans="1:6" x14ac:dyDescent="0.3">
      <c r="A105">
        <v>9015</v>
      </c>
      <c r="B105" t="s">
        <v>500</v>
      </c>
      <c r="C105" t="s">
        <v>115</v>
      </c>
      <c r="D105">
        <v>2104733</v>
      </c>
      <c r="E105">
        <v>-53057000</v>
      </c>
      <c r="F105">
        <v>97437000</v>
      </c>
    </row>
    <row r="106" spans="1:6" x14ac:dyDescent="0.3">
      <c r="A106">
        <v>9016</v>
      </c>
      <c r="B106" t="s">
        <v>501</v>
      </c>
      <c r="C106" t="s">
        <v>115</v>
      </c>
      <c r="D106">
        <v>3.1199999999999999E-2</v>
      </c>
      <c r="E106">
        <v>0.23630000000000001</v>
      </c>
      <c r="F106">
        <v>0.88570000000000004</v>
      </c>
    </row>
    <row r="107" spans="1:6" x14ac:dyDescent="0.3">
      <c r="A107">
        <v>9017</v>
      </c>
      <c r="B107" t="s">
        <v>345</v>
      </c>
      <c r="C107" t="s">
        <v>346</v>
      </c>
      <c r="D107">
        <v>1.49</v>
      </c>
      <c r="E107">
        <v>2.2000000000000002</v>
      </c>
      <c r="F107">
        <v>9.27</v>
      </c>
    </row>
    <row r="108" spans="1:6" x14ac:dyDescent="0.3">
      <c r="A108">
        <v>9018</v>
      </c>
      <c r="B108" t="s">
        <v>347</v>
      </c>
      <c r="C108" t="s">
        <v>348</v>
      </c>
      <c r="D108">
        <v>0</v>
      </c>
      <c r="E108">
        <v>0</v>
      </c>
      <c r="F108">
        <v>0</v>
      </c>
    </row>
    <row r="109" spans="1:6" x14ac:dyDescent="0.3">
      <c r="A109">
        <v>9019</v>
      </c>
      <c r="B109" t="s">
        <v>349</v>
      </c>
      <c r="C109" t="s">
        <v>350</v>
      </c>
      <c r="D109">
        <v>0</v>
      </c>
      <c r="E109">
        <v>0</v>
      </c>
      <c r="F109">
        <v>0</v>
      </c>
    </row>
    <row r="110" spans="1:6" x14ac:dyDescent="0.3">
      <c r="A110"/>
    </row>
    <row r="111" spans="1:6" x14ac:dyDescent="0.3">
      <c r="A111"/>
    </row>
    <row r="112" spans="1:6" x14ac:dyDescent="0.3">
      <c r="B112" s="100"/>
      <c r="C112" s="100"/>
      <c r="D112" s="100"/>
      <c r="E112" s="100"/>
      <c r="F112" s="100"/>
    </row>
    <row r="113" spans="1:6" x14ac:dyDescent="0.3">
      <c r="B113" s="100"/>
      <c r="C113" s="100"/>
      <c r="D113" s="100"/>
      <c r="E113" s="100"/>
      <c r="F113" s="100"/>
    </row>
    <row r="114" spans="1:6" x14ac:dyDescent="0.3">
      <c r="A114" s="78">
        <v>0</v>
      </c>
      <c r="B114" s="100" t="s">
        <v>353</v>
      </c>
      <c r="C114" s="100"/>
      <c r="D114" s="100">
        <f>D91</f>
        <v>284050111.08999997</v>
      </c>
      <c r="E114" s="100">
        <f t="shared" ref="E114:F114" si="0">E91</f>
        <v>4908879834</v>
      </c>
      <c r="F114" s="100">
        <f t="shared" si="0"/>
        <v>13237756835</v>
      </c>
    </row>
    <row r="115" spans="1:6" x14ac:dyDescent="0.3">
      <c r="B115" s="100" t="s">
        <v>352</v>
      </c>
      <c r="C115" s="100"/>
      <c r="D115" s="100"/>
      <c r="E115" s="100"/>
      <c r="F115" s="100"/>
    </row>
    <row r="116" spans="1:6" x14ac:dyDescent="0.3">
      <c r="A116" s="362">
        <v>906</v>
      </c>
      <c r="B116" s="100"/>
      <c r="C116" s="100"/>
      <c r="D116" s="100">
        <f>D60</f>
        <v>1</v>
      </c>
      <c r="E116" s="100">
        <f t="shared" ref="E116:F116" si="1">E60</f>
        <v>1</v>
      </c>
      <c r="F116" s="100">
        <f t="shared" si="1"/>
        <v>1</v>
      </c>
    </row>
    <row r="117" spans="1:6" x14ac:dyDescent="0.3">
      <c r="A117" s="362">
        <v>907</v>
      </c>
      <c r="B117" s="100"/>
      <c r="C117" s="100"/>
      <c r="D117" s="100">
        <f>D61</f>
        <v>2</v>
      </c>
      <c r="E117" s="100">
        <f t="shared" ref="E117:F117" si="2">E61</f>
        <v>2</v>
      </c>
      <c r="F117" s="100">
        <f t="shared" si="2"/>
        <v>2</v>
      </c>
    </row>
    <row r="118" spans="1:6" x14ac:dyDescent="0.3">
      <c r="A118" s="362">
        <v>951</v>
      </c>
      <c r="B118" s="100"/>
      <c r="C118" s="100"/>
      <c r="D118" s="100">
        <f>D66</f>
        <v>2</v>
      </c>
      <c r="E118" s="100">
        <f t="shared" ref="E118:F118" si="3">E66</f>
        <v>2</v>
      </c>
      <c r="F118" s="100">
        <f t="shared" si="3"/>
        <v>2</v>
      </c>
    </row>
    <row r="119" spans="1:6" x14ac:dyDescent="0.3">
      <c r="A119" s="362">
        <v>953</v>
      </c>
      <c r="B119" s="100"/>
      <c r="C119" s="100"/>
      <c r="D119" s="100">
        <f>D68</f>
        <v>2</v>
      </c>
      <c r="E119" s="100">
        <f t="shared" ref="E119:F119" si="4">E68</f>
        <v>2</v>
      </c>
      <c r="F119" s="100">
        <f t="shared" si="4"/>
        <v>2</v>
      </c>
    </row>
    <row r="120" spans="1:6" x14ac:dyDescent="0.3">
      <c r="A120" s="362">
        <v>955</v>
      </c>
      <c r="B120" s="100"/>
      <c r="C120" s="100"/>
      <c r="D120" s="100">
        <f>D70</f>
        <v>0</v>
      </c>
      <c r="E120" s="100">
        <f t="shared" ref="E120:F120" si="5">E70</f>
        <v>0</v>
      </c>
      <c r="F120" s="100">
        <f t="shared" si="5"/>
        <v>0</v>
      </c>
    </row>
    <row r="121" spans="1:6" x14ac:dyDescent="0.3">
      <c r="A121" s="362">
        <v>957</v>
      </c>
      <c r="B121" s="100"/>
      <c r="C121" s="100"/>
      <c r="D121" s="100">
        <f>D72</f>
        <v>0</v>
      </c>
      <c r="E121" s="100">
        <f t="shared" ref="E121:F121" si="6">E72</f>
        <v>0</v>
      </c>
      <c r="F121" s="100">
        <f t="shared" si="6"/>
        <v>0</v>
      </c>
    </row>
    <row r="122" spans="1:6" x14ac:dyDescent="0.3">
      <c r="A122" s="362">
        <v>959</v>
      </c>
      <c r="B122" s="100"/>
      <c r="C122" s="100"/>
      <c r="D122" s="100"/>
      <c r="E122" s="100"/>
      <c r="F122" s="100"/>
    </row>
    <row r="123" spans="1:6" x14ac:dyDescent="0.3">
      <c r="A123" s="78">
        <v>965</v>
      </c>
      <c r="B123" s="100"/>
      <c r="C123" s="100"/>
      <c r="D123" s="100"/>
      <c r="E123" s="100"/>
      <c r="F123" s="100"/>
    </row>
    <row r="124" spans="1:6" x14ac:dyDescent="0.3">
      <c r="A124" s="362">
        <v>973</v>
      </c>
      <c r="B124" s="100"/>
      <c r="C124" s="100"/>
      <c r="D124" s="100">
        <f>D79</f>
        <v>0</v>
      </c>
      <c r="E124" s="100">
        <f t="shared" ref="E124:F124" si="7">E79</f>
        <v>0</v>
      </c>
      <c r="F124" s="100">
        <f t="shared" si="7"/>
        <v>0</v>
      </c>
    </row>
    <row r="125" spans="1:6" x14ac:dyDescent="0.3">
      <c r="A125" s="362">
        <v>974</v>
      </c>
      <c r="B125" s="100"/>
      <c r="C125" s="100"/>
      <c r="D125" s="100">
        <f t="shared" ref="D125:F126" si="8">D80</f>
        <v>2</v>
      </c>
      <c r="E125" s="100">
        <f t="shared" si="8"/>
        <v>2</v>
      </c>
      <c r="F125" s="100">
        <f t="shared" si="8"/>
        <v>2</v>
      </c>
    </row>
    <row r="126" spans="1:6" x14ac:dyDescent="0.3">
      <c r="A126" s="362">
        <v>975</v>
      </c>
      <c r="B126" s="100"/>
      <c r="C126" s="100"/>
      <c r="D126" s="100">
        <f t="shared" si="8"/>
        <v>1</v>
      </c>
      <c r="E126" s="100">
        <f t="shared" si="8"/>
        <v>2</v>
      </c>
      <c r="F126" s="100">
        <f t="shared" si="8"/>
        <v>2</v>
      </c>
    </row>
    <row r="127" spans="1:6" x14ac:dyDescent="0.3">
      <c r="A127" s="362">
        <v>976</v>
      </c>
      <c r="B127" s="100"/>
      <c r="C127" s="100"/>
      <c r="D127" s="100"/>
      <c r="E127" s="100"/>
      <c r="F127" s="100"/>
    </row>
    <row r="128" spans="1:6" x14ac:dyDescent="0.3">
      <c r="A128" s="362">
        <v>977</v>
      </c>
      <c r="B128" s="100"/>
      <c r="C128" s="100"/>
      <c r="D128" s="100"/>
      <c r="E128" s="100"/>
      <c r="F128" s="100"/>
    </row>
    <row r="129" spans="1:6" x14ac:dyDescent="0.3">
      <c r="A129" s="362">
        <v>978</v>
      </c>
      <c r="B129" s="100"/>
      <c r="C129" s="100"/>
      <c r="D129" s="100"/>
      <c r="E129" s="100"/>
      <c r="F129" s="100"/>
    </row>
    <row r="130" spans="1:6" x14ac:dyDescent="0.3">
      <c r="A130" s="362">
        <v>979</v>
      </c>
      <c r="B130" s="100"/>
      <c r="C130" s="100"/>
      <c r="D130" s="100">
        <f>D82</f>
        <v>2</v>
      </c>
      <c r="E130" s="100">
        <f t="shared" ref="E130:F130" si="9">E82</f>
        <v>1</v>
      </c>
      <c r="F130" s="100">
        <f t="shared" si="9"/>
        <v>1</v>
      </c>
    </row>
    <row r="131" spans="1:6" x14ac:dyDescent="0.3">
      <c r="A131" s="78">
        <v>995</v>
      </c>
      <c r="B131" s="100"/>
      <c r="C131" s="100"/>
      <c r="D131" s="100">
        <f>D84</f>
        <v>0.09</v>
      </c>
      <c r="E131" s="483">
        <f t="shared" ref="E131:F131" si="10">E84</f>
        <v>0</v>
      </c>
      <c r="F131" s="100">
        <f t="shared" si="10"/>
        <v>0</v>
      </c>
    </row>
    <row r="132" spans="1:6" x14ac:dyDescent="0.3">
      <c r="A132" s="78">
        <v>996</v>
      </c>
      <c r="B132" s="100"/>
      <c r="C132" s="100"/>
      <c r="D132" s="100">
        <f t="shared" ref="D132:F134" si="11">D85</f>
        <v>0</v>
      </c>
      <c r="E132" s="100">
        <f t="shared" si="11"/>
        <v>0</v>
      </c>
      <c r="F132" s="100">
        <f t="shared" si="11"/>
        <v>0</v>
      </c>
    </row>
    <row r="133" spans="1:6" x14ac:dyDescent="0.3">
      <c r="A133" s="78">
        <v>998</v>
      </c>
      <c r="B133" s="100"/>
      <c r="C133" s="100"/>
      <c r="D133" s="100">
        <f t="shared" si="11"/>
        <v>60</v>
      </c>
      <c r="E133" s="483">
        <f t="shared" si="11"/>
        <v>60</v>
      </c>
      <c r="F133" s="100">
        <f t="shared" si="11"/>
        <v>60</v>
      </c>
    </row>
    <row r="134" spans="1:6" x14ac:dyDescent="0.3">
      <c r="A134" s="78">
        <v>999</v>
      </c>
      <c r="B134" s="100"/>
      <c r="C134" s="100"/>
      <c r="D134" s="100">
        <f t="shared" si="11"/>
        <v>601754</v>
      </c>
      <c r="E134" s="100">
        <f t="shared" si="11"/>
        <v>601757</v>
      </c>
      <c r="F134" s="100">
        <f t="shared" si="11"/>
        <v>601758</v>
      </c>
    </row>
    <row r="135" spans="1:6" x14ac:dyDescent="0.3">
      <c r="A135" s="363">
        <v>554</v>
      </c>
      <c r="B135" s="100"/>
      <c r="C135" s="100"/>
      <c r="D135" s="361"/>
      <c r="E135" s="361"/>
      <c r="F135" s="361"/>
    </row>
    <row r="136" spans="1:6" x14ac:dyDescent="0.3">
      <c r="A136" s="363">
        <v>555</v>
      </c>
      <c r="B136" s="100"/>
      <c r="C136" s="100"/>
      <c r="D136" s="361"/>
      <c r="E136" s="361"/>
      <c r="F136" s="361"/>
    </row>
    <row r="137" spans="1:6" x14ac:dyDescent="0.3">
      <c r="A137" s="363">
        <v>556</v>
      </c>
      <c r="B137" s="100"/>
      <c r="C137" s="100"/>
      <c r="D137" s="361"/>
      <c r="E137" s="361"/>
      <c r="F137" s="361"/>
    </row>
    <row r="138" spans="1:6" x14ac:dyDescent="0.3">
      <c r="A138" s="363">
        <v>557</v>
      </c>
      <c r="B138" s="100"/>
      <c r="C138" s="100"/>
      <c r="D138" s="361"/>
      <c r="E138" s="361"/>
      <c r="F138" s="361"/>
    </row>
    <row r="139" spans="1:6" x14ac:dyDescent="0.3">
      <c r="A139" s="363">
        <v>606</v>
      </c>
      <c r="B139" s="100"/>
      <c r="C139" s="100"/>
      <c r="D139" s="361"/>
      <c r="E139" s="361"/>
      <c r="F139" s="361"/>
    </row>
    <row r="140" spans="1:6" x14ac:dyDescent="0.3">
      <c r="A140" s="363">
        <v>662</v>
      </c>
      <c r="B140" s="100" t="s">
        <v>161</v>
      </c>
      <c r="C140" s="100"/>
      <c r="D140" s="361"/>
      <c r="E140" s="361"/>
      <c r="F140" s="361"/>
    </row>
    <row r="141" spans="1:6" x14ac:dyDescent="0.3">
      <c r="A141" s="363">
        <v>663</v>
      </c>
      <c r="B141" s="100" t="s">
        <v>297</v>
      </c>
      <c r="C141" s="100"/>
      <c r="D141" s="361"/>
      <c r="E141" s="361"/>
      <c r="F141" s="361"/>
    </row>
    <row r="142" spans="1:6" x14ac:dyDescent="0.3">
      <c r="A142" s="364">
        <v>336</v>
      </c>
      <c r="B142" s="100"/>
      <c r="C142" s="100"/>
      <c r="D142" s="365"/>
      <c r="E142" s="365"/>
      <c r="F142" s="365"/>
    </row>
    <row r="143" spans="1:6" x14ac:dyDescent="0.3">
      <c r="A143" s="364">
        <v>44</v>
      </c>
      <c r="B143" s="100"/>
      <c r="C143" s="100"/>
      <c r="D143" s="365"/>
      <c r="E143" s="365"/>
      <c r="F143" s="365"/>
    </row>
    <row r="144" spans="1:6" x14ac:dyDescent="0.3">
      <c r="A144" s="364">
        <v>45</v>
      </c>
      <c r="B144" s="100"/>
      <c r="C144" s="100"/>
      <c r="D144" s="365"/>
      <c r="E144" s="365"/>
      <c r="F144" s="365"/>
    </row>
    <row r="145" spans="1:6" x14ac:dyDescent="0.3">
      <c r="A145" s="364">
        <v>47</v>
      </c>
      <c r="B145" s="100"/>
      <c r="C145" s="100"/>
      <c r="D145" s="365">
        <f>D3</f>
        <v>4703964</v>
      </c>
      <c r="E145" s="483">
        <f t="shared" ref="E145:F145" si="12">E3</f>
        <v>223078000</v>
      </c>
      <c r="F145" s="365">
        <f t="shared" si="12"/>
        <v>551741000</v>
      </c>
    </row>
    <row r="146" spans="1:6" x14ac:dyDescent="0.3">
      <c r="A146" s="364">
        <v>48</v>
      </c>
      <c r="B146" s="100"/>
      <c r="C146" s="100"/>
      <c r="D146" s="365">
        <f>D4</f>
        <v>2542468</v>
      </c>
      <c r="E146" s="483">
        <f t="shared" ref="E146:F146" si="13">E4</f>
        <v>93240000</v>
      </c>
      <c r="F146" s="365">
        <f t="shared" si="13"/>
        <v>51689000</v>
      </c>
    </row>
    <row r="147" spans="1:6" x14ac:dyDescent="0.3">
      <c r="A147" s="368">
        <v>385</v>
      </c>
      <c r="B147" s="100"/>
      <c r="C147" s="100"/>
      <c r="D147" s="369"/>
      <c r="E147" s="369"/>
      <c r="F147" s="369"/>
    </row>
    <row r="148" spans="1:6" x14ac:dyDescent="0.3">
      <c r="A148" s="368">
        <v>626</v>
      </c>
      <c r="B148" s="100"/>
      <c r="C148" s="100"/>
      <c r="D148" s="369"/>
      <c r="E148" s="369"/>
      <c r="F148" s="369"/>
    </row>
    <row r="149" spans="1:6" x14ac:dyDescent="0.3">
      <c r="A149" s="368">
        <v>338</v>
      </c>
      <c r="B149" s="100"/>
      <c r="C149" s="100"/>
      <c r="D149" s="372"/>
      <c r="E149" s="372"/>
      <c r="F149" s="372"/>
    </row>
    <row r="150" spans="1:6" x14ac:dyDescent="0.3">
      <c r="A150" s="370">
        <v>620</v>
      </c>
      <c r="B150" s="100"/>
      <c r="C150" s="100"/>
      <c r="D150" s="371">
        <f>D45</f>
        <v>2</v>
      </c>
      <c r="E150" s="371">
        <f t="shared" ref="E150:F150" si="14">E45</f>
        <v>2</v>
      </c>
      <c r="F150" s="371">
        <f t="shared" si="14"/>
        <v>2</v>
      </c>
    </row>
    <row r="151" spans="1:6" x14ac:dyDescent="0.3">
      <c r="A151" s="78">
        <v>545</v>
      </c>
      <c r="B151" s="100"/>
      <c r="C151" s="100"/>
      <c r="D151" s="371"/>
      <c r="E151" s="371"/>
      <c r="F151" s="371"/>
    </row>
    <row r="152" spans="1:6" x14ac:dyDescent="0.3">
      <c r="A152" s="370">
        <v>624</v>
      </c>
      <c r="B152" s="100"/>
      <c r="C152" s="100"/>
      <c r="D152" s="371"/>
      <c r="E152" s="371"/>
      <c r="F152" s="371"/>
    </row>
    <row r="153" spans="1:6" x14ac:dyDescent="0.3">
      <c r="A153" s="370">
        <v>577</v>
      </c>
      <c r="B153" s="100"/>
      <c r="C153" s="100"/>
      <c r="D153" s="371">
        <f>D39</f>
        <v>0</v>
      </c>
      <c r="E153" s="371">
        <f t="shared" ref="E153:F153" si="15">E39</f>
        <v>0</v>
      </c>
      <c r="F153" s="371">
        <f t="shared" si="15"/>
        <v>0</v>
      </c>
    </row>
    <row r="154" spans="1:6" s="100" customFormat="1" x14ac:dyDescent="0.3">
      <c r="A154" s="370">
        <v>1059</v>
      </c>
      <c r="D154" s="371">
        <f>D89</f>
        <v>1</v>
      </c>
      <c r="E154" s="371">
        <f t="shared" ref="E154:F154" si="16">E89</f>
        <v>1</v>
      </c>
      <c r="F154" s="371">
        <f t="shared" si="16"/>
        <v>1</v>
      </c>
    </row>
    <row r="155" spans="1:6" x14ac:dyDescent="0.3">
      <c r="A155" s="366" t="s">
        <v>351</v>
      </c>
      <c r="B155" s="367"/>
      <c r="C155" s="367"/>
      <c r="D155" s="367">
        <f>SUM(D116:D154)</f>
        <v>7848261.0899999999</v>
      </c>
      <c r="E155" s="367">
        <f t="shared" ref="E155:F155" si="17">SUM(E116:E154)</f>
        <v>316919832</v>
      </c>
      <c r="F155" s="367">
        <f t="shared" si="17"/>
        <v>604031833</v>
      </c>
    </row>
    <row r="156" spans="1:6" x14ac:dyDescent="0.3">
      <c r="A156" s="366"/>
      <c r="B156" s="367"/>
      <c r="C156" s="367"/>
      <c r="D156" s="367"/>
      <c r="E156" s="367"/>
      <c r="F156" s="367"/>
    </row>
    <row r="157" spans="1:6" x14ac:dyDescent="0.3">
      <c r="A157" s="366" t="s">
        <v>502</v>
      </c>
      <c r="B157" s="367"/>
      <c r="C157" s="367"/>
      <c r="D157" s="367">
        <f>D114-D155</f>
        <v>276201850</v>
      </c>
      <c r="E157" s="367">
        <f t="shared" ref="E157:F157" si="18">E114-E155</f>
        <v>4591960002</v>
      </c>
      <c r="F157" s="367">
        <f t="shared" si="18"/>
        <v>12633725002</v>
      </c>
    </row>
    <row r="158" spans="1:6" x14ac:dyDescent="0.3">
      <c r="A158" s="366"/>
      <c r="B158" s="367"/>
      <c r="C158" s="367"/>
      <c r="D158" s="367"/>
      <c r="E158" s="367"/>
      <c r="F158" s="367"/>
    </row>
    <row r="159" spans="1:6" x14ac:dyDescent="0.3">
      <c r="A159" s="368">
        <v>1</v>
      </c>
      <c r="B159" s="100"/>
      <c r="C159" s="100"/>
      <c r="D159" s="369"/>
      <c r="E159" s="369"/>
      <c r="F159" s="369"/>
    </row>
    <row r="160" spans="1:6" x14ac:dyDescent="0.3">
      <c r="A160" s="368">
        <v>2</v>
      </c>
      <c r="B160" s="100"/>
      <c r="C160" s="100"/>
      <c r="D160" s="369"/>
      <c r="E160" s="369"/>
      <c r="F160" s="369"/>
    </row>
    <row r="161" spans="1:6" x14ac:dyDescent="0.3">
      <c r="A161" s="368">
        <v>3</v>
      </c>
      <c r="B161" s="100"/>
      <c r="C161" s="100"/>
      <c r="D161" s="369"/>
      <c r="E161" s="369"/>
      <c r="F161" s="369"/>
    </row>
    <row r="162" spans="1:6" x14ac:dyDescent="0.3">
      <c r="B162" s="100"/>
      <c r="C162" s="100"/>
      <c r="D162" s="100"/>
      <c r="E162" s="100"/>
      <c r="F162" s="100"/>
    </row>
    <row r="163" spans="1:6" x14ac:dyDescent="0.3">
      <c r="B163" s="100"/>
      <c r="C163" s="100"/>
      <c r="D163" s="374">
        <f>D157+D159+D160+D161</f>
        <v>276201850</v>
      </c>
      <c r="E163" s="374">
        <f t="shared" ref="E163:F163" si="19">E157+E159+E160+E161</f>
        <v>4591960002</v>
      </c>
      <c r="F163" s="374">
        <f t="shared" si="19"/>
        <v>12633725002</v>
      </c>
    </row>
    <row r="164" spans="1:6" x14ac:dyDescent="0.3">
      <c r="B164" s="100"/>
      <c r="C164" s="100"/>
      <c r="D164" s="374"/>
      <c r="E164" s="374"/>
      <c r="F164" s="374"/>
    </row>
    <row r="165" spans="1:6" x14ac:dyDescent="0.3">
      <c r="B165" s="100"/>
      <c r="C165" s="100"/>
      <c r="D165" s="374" t="e">
        <f>'Unit Data from Audit Worksheet'!$E$89</f>
        <v>#N/A</v>
      </c>
      <c r="E165" s="374" t="e">
        <f>'Unit Data from Audit Worksheet'!$E$89</f>
        <v>#N/A</v>
      </c>
      <c r="F165" s="374" t="e">
        <f>'Unit Data from Audit Worksheet'!$E$89</f>
        <v>#N/A</v>
      </c>
    </row>
    <row r="166" spans="1:6" x14ac:dyDescent="0.3">
      <c r="B166" s="100"/>
      <c r="C166" s="100"/>
      <c r="D166" s="374"/>
      <c r="E166" s="374"/>
      <c r="F166" s="374"/>
    </row>
    <row r="167" spans="1:6" x14ac:dyDescent="0.3">
      <c r="B167" s="100"/>
      <c r="C167" s="100"/>
      <c r="D167" s="374" t="e">
        <f>D163-D165</f>
        <v>#N/A</v>
      </c>
      <c r="E167" s="374" t="e">
        <f t="shared" ref="E167:F167" si="20">E163-E165</f>
        <v>#N/A</v>
      </c>
      <c r="F167" s="374" t="e">
        <f t="shared" si="20"/>
        <v>#N/A</v>
      </c>
    </row>
    <row r="168" spans="1:6" x14ac:dyDescent="0.3">
      <c r="E168" s="100"/>
      <c r="F168" s="100"/>
    </row>
    <row r="169" spans="1:6" ht="49.8" customHeight="1" x14ac:dyDescent="0.3">
      <c r="A169" s="432"/>
      <c r="B169" s="321"/>
      <c r="C169" s="321"/>
      <c r="D169" s="321"/>
      <c r="E169" s="321"/>
      <c r="F169" s="321"/>
    </row>
  </sheetData>
  <sheetProtection algorithmName="SHA-512" hashValue="vGggHE9w3wvZA66n0mLAXjKwyKKLIv6R5NdL+HQtxUFXb1nusoGNOqng5sX61A2zebCjfFjN0aZPEsmd/pziYw==" saltValue="rtw7lrtenoBFFgfc7i0UNw=="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F140"/>
  <sheetViews>
    <sheetView workbookViewId="0">
      <selection activeCell="B1" sqref="B1"/>
    </sheetView>
  </sheetViews>
  <sheetFormatPr defaultColWidth="8.88671875" defaultRowHeight="14.4" x14ac:dyDescent="0.3"/>
  <cols>
    <col min="1" max="1" width="29.33203125" style="437" customWidth="1"/>
    <col min="2" max="2" width="72.6640625" style="438" customWidth="1"/>
    <col min="3" max="3" width="54.33203125" style="438" customWidth="1"/>
    <col min="4" max="6" width="20.77734375" style="438" customWidth="1"/>
    <col min="7" max="16384" width="8.88671875" style="438"/>
  </cols>
  <sheetData>
    <row r="1" spans="1:6" s="440" customFormat="1" ht="43.2" x14ac:dyDescent="0.3">
      <c r="A1" s="439" t="s">
        <v>425</v>
      </c>
      <c r="B1" s="440" t="s">
        <v>115</v>
      </c>
      <c r="C1" s="440" t="s">
        <v>115</v>
      </c>
      <c r="D1" s="440" t="s">
        <v>430</v>
      </c>
      <c r="E1" s="440" t="s">
        <v>431</v>
      </c>
      <c r="F1" s="440" t="s">
        <v>432</v>
      </c>
    </row>
    <row r="2" spans="1:6" x14ac:dyDescent="0.3">
      <c r="A2" s="437" t="s">
        <v>274</v>
      </c>
      <c r="B2" s="438" t="s">
        <v>13</v>
      </c>
      <c r="C2" s="438" t="s">
        <v>4</v>
      </c>
      <c r="D2" s="438">
        <v>601754</v>
      </c>
      <c r="E2" s="438">
        <v>601757</v>
      </c>
      <c r="F2" s="438">
        <v>601758</v>
      </c>
    </row>
    <row r="3" spans="1:6" x14ac:dyDescent="0.3">
      <c r="A3" s="437">
        <v>44</v>
      </c>
      <c r="B3" s="438" t="s">
        <v>275</v>
      </c>
      <c r="D3" s="438">
        <v>0</v>
      </c>
      <c r="E3" s="438">
        <v>0</v>
      </c>
      <c r="F3" s="438">
        <v>0</v>
      </c>
    </row>
    <row r="4" spans="1:6" x14ac:dyDescent="0.3">
      <c r="A4" s="437">
        <v>45</v>
      </c>
      <c r="B4" s="438" t="s">
        <v>276</v>
      </c>
      <c r="D4" s="438">
        <v>0</v>
      </c>
      <c r="E4" s="438">
        <v>0</v>
      </c>
      <c r="F4" s="438">
        <v>0</v>
      </c>
    </row>
    <row r="5" spans="1:6" x14ac:dyDescent="0.3">
      <c r="A5" s="437">
        <v>47</v>
      </c>
      <c r="B5" s="438" t="s">
        <v>277</v>
      </c>
      <c r="D5" s="438">
        <v>3084157</v>
      </c>
      <c r="E5" s="438">
        <v>168096000</v>
      </c>
      <c r="F5" s="438">
        <v>493980000</v>
      </c>
    </row>
    <row r="6" spans="1:6" x14ac:dyDescent="0.3">
      <c r="A6" s="437">
        <v>48</v>
      </c>
      <c r="B6" s="438" t="s">
        <v>37</v>
      </c>
      <c r="D6" s="438">
        <v>1028369</v>
      </c>
      <c r="E6" s="438">
        <v>52383000</v>
      </c>
      <c r="F6" s="438">
        <v>49825000</v>
      </c>
    </row>
    <row r="7" spans="1:6" x14ac:dyDescent="0.3">
      <c r="A7" s="437">
        <v>52</v>
      </c>
      <c r="B7" s="438" t="s">
        <v>67</v>
      </c>
      <c r="D7" s="438">
        <v>958751</v>
      </c>
      <c r="E7" s="438">
        <v>1279000</v>
      </c>
      <c r="F7" s="438">
        <v>69550000</v>
      </c>
    </row>
    <row r="8" spans="1:6" x14ac:dyDescent="0.3">
      <c r="A8" s="437">
        <v>53</v>
      </c>
      <c r="B8" s="438" t="s">
        <v>31</v>
      </c>
      <c r="D8" s="438">
        <v>686805</v>
      </c>
      <c r="E8" s="438">
        <v>-5077000</v>
      </c>
      <c r="F8" s="438">
        <v>-58245000</v>
      </c>
    </row>
    <row r="9" spans="1:6" x14ac:dyDescent="0.3">
      <c r="A9" s="437">
        <v>55</v>
      </c>
      <c r="B9" s="438" t="s">
        <v>74</v>
      </c>
      <c r="D9" s="438">
        <v>735933</v>
      </c>
      <c r="E9" s="438">
        <v>52438000</v>
      </c>
      <c r="F9" s="438">
        <v>193611000</v>
      </c>
    </row>
    <row r="10" spans="1:6" x14ac:dyDescent="0.3">
      <c r="A10" s="437">
        <v>90</v>
      </c>
      <c r="B10" s="438" t="s">
        <v>61</v>
      </c>
      <c r="D10" s="438">
        <v>1142486</v>
      </c>
      <c r="E10" s="438">
        <v>109566000</v>
      </c>
      <c r="F10" s="438">
        <v>379726000</v>
      </c>
    </row>
    <row r="11" spans="1:6" x14ac:dyDescent="0.3">
      <c r="A11" s="437">
        <v>91</v>
      </c>
      <c r="B11" s="438" t="s">
        <v>62</v>
      </c>
      <c r="D11" s="438">
        <v>1364312</v>
      </c>
      <c r="E11" s="438">
        <v>42604000</v>
      </c>
      <c r="F11" s="438">
        <v>44854000</v>
      </c>
    </row>
    <row r="12" spans="1:6" x14ac:dyDescent="0.3">
      <c r="A12" s="437">
        <v>93</v>
      </c>
      <c r="B12" s="438" t="s">
        <v>65</v>
      </c>
      <c r="D12" s="438">
        <v>24526839</v>
      </c>
      <c r="E12" s="438">
        <v>503956000</v>
      </c>
      <c r="F12" s="438">
        <v>452533000</v>
      </c>
    </row>
    <row r="13" spans="1:6" x14ac:dyDescent="0.3">
      <c r="A13" s="437">
        <v>94</v>
      </c>
      <c r="B13" s="438" t="s">
        <v>68</v>
      </c>
      <c r="D13" s="438">
        <v>23844450</v>
      </c>
      <c r="E13" s="438">
        <v>459299000</v>
      </c>
      <c r="F13" s="438">
        <v>348956000</v>
      </c>
    </row>
    <row r="14" spans="1:6" x14ac:dyDescent="0.3">
      <c r="A14" s="437">
        <v>97</v>
      </c>
      <c r="B14" s="438" t="s">
        <v>64</v>
      </c>
      <c r="D14" s="438">
        <v>24202270</v>
      </c>
      <c r="E14" s="438">
        <v>503671000</v>
      </c>
      <c r="F14" s="438">
        <v>448589000</v>
      </c>
    </row>
    <row r="15" spans="1:6" x14ac:dyDescent="0.3">
      <c r="A15" s="437">
        <v>98</v>
      </c>
      <c r="B15" s="438" t="s">
        <v>69</v>
      </c>
      <c r="D15" s="438">
        <v>0</v>
      </c>
      <c r="E15" s="438">
        <v>9215000</v>
      </c>
      <c r="F15" s="438">
        <v>37648000</v>
      </c>
    </row>
    <row r="16" spans="1:6" x14ac:dyDescent="0.3">
      <c r="A16" s="437">
        <v>99</v>
      </c>
      <c r="B16" s="438" t="s">
        <v>66</v>
      </c>
      <c r="D16" s="438">
        <v>19064648</v>
      </c>
      <c r="E16" s="438">
        <v>394389000</v>
      </c>
      <c r="F16" s="438">
        <v>63348000</v>
      </c>
    </row>
    <row r="17" spans="1:6" x14ac:dyDescent="0.3">
      <c r="A17" s="437">
        <v>100</v>
      </c>
      <c r="B17" s="438" t="s">
        <v>76</v>
      </c>
      <c r="D17" s="438">
        <v>0</v>
      </c>
      <c r="E17" s="438">
        <v>41100000</v>
      </c>
      <c r="F17" s="438">
        <v>41410000</v>
      </c>
    </row>
    <row r="18" spans="1:6" x14ac:dyDescent="0.3">
      <c r="A18" s="437">
        <v>101</v>
      </c>
      <c r="B18" s="438" t="s">
        <v>75</v>
      </c>
      <c r="D18" s="438">
        <v>1383125</v>
      </c>
      <c r="F18" s="438">
        <v>72053000</v>
      </c>
    </row>
    <row r="19" spans="1:6" x14ac:dyDescent="0.3">
      <c r="A19" s="437">
        <v>192</v>
      </c>
      <c r="B19" s="438" t="s">
        <v>72</v>
      </c>
      <c r="D19" s="438">
        <v>0</v>
      </c>
    </row>
    <row r="20" spans="1:6" x14ac:dyDescent="0.3">
      <c r="A20" s="437">
        <v>336</v>
      </c>
      <c r="B20" s="438" t="s">
        <v>278</v>
      </c>
      <c r="D20" s="438">
        <v>0</v>
      </c>
      <c r="E20" s="438">
        <v>0</v>
      </c>
      <c r="F20" s="438">
        <v>0</v>
      </c>
    </row>
    <row r="21" spans="1:6" x14ac:dyDescent="0.3">
      <c r="A21" s="437">
        <v>356</v>
      </c>
      <c r="B21" s="438" t="s">
        <v>89</v>
      </c>
      <c r="D21" s="438">
        <v>28672689</v>
      </c>
      <c r="E21" s="438">
        <v>33330000</v>
      </c>
      <c r="F21" s="438">
        <v>2260656000</v>
      </c>
    </row>
    <row r="22" spans="1:6" x14ac:dyDescent="0.3">
      <c r="A22" s="437">
        <v>357</v>
      </c>
      <c r="B22" s="438" t="s">
        <v>90</v>
      </c>
      <c r="D22" s="438">
        <v>14003866</v>
      </c>
      <c r="E22" s="438">
        <v>6409000</v>
      </c>
      <c r="F22" s="438">
        <v>1160694000</v>
      </c>
    </row>
    <row r="23" spans="1:6" x14ac:dyDescent="0.3">
      <c r="A23" s="437">
        <v>360</v>
      </c>
      <c r="B23" s="438" t="s">
        <v>39</v>
      </c>
      <c r="D23" s="438">
        <v>2513499</v>
      </c>
      <c r="E23" s="438">
        <v>325168000</v>
      </c>
      <c r="F23" s="438">
        <v>2038316000</v>
      </c>
    </row>
    <row r="24" spans="1:6" x14ac:dyDescent="0.3">
      <c r="A24" s="437">
        <v>361</v>
      </c>
      <c r="B24" s="438" t="s">
        <v>32</v>
      </c>
      <c r="D24" s="438">
        <v>3314913</v>
      </c>
      <c r="E24" s="438">
        <v>73650000</v>
      </c>
      <c r="F24" s="438">
        <v>-652888000</v>
      </c>
    </row>
    <row r="25" spans="1:6" x14ac:dyDescent="0.3">
      <c r="A25" s="437">
        <v>362</v>
      </c>
      <c r="B25" s="438" t="s">
        <v>33</v>
      </c>
      <c r="D25" s="438">
        <v>18586946</v>
      </c>
      <c r="E25" s="438">
        <v>104993000</v>
      </c>
      <c r="F25" s="438">
        <v>213808000</v>
      </c>
    </row>
    <row r="26" spans="1:6" x14ac:dyDescent="0.3">
      <c r="A26" s="437">
        <v>363</v>
      </c>
      <c r="B26" s="438" t="s">
        <v>70</v>
      </c>
      <c r="D26" s="438">
        <v>4416</v>
      </c>
      <c r="E26" s="438">
        <v>1825000</v>
      </c>
      <c r="F26" s="438">
        <v>53275000</v>
      </c>
    </row>
    <row r="27" spans="1:6" x14ac:dyDescent="0.3">
      <c r="A27" s="437">
        <v>364</v>
      </c>
      <c r="B27" s="438" t="s">
        <v>71</v>
      </c>
      <c r="D27" s="438">
        <v>0</v>
      </c>
      <c r="E27" s="438">
        <v>51559000</v>
      </c>
      <c r="F27" s="438">
        <v>215097000</v>
      </c>
    </row>
    <row r="28" spans="1:6" x14ac:dyDescent="0.3">
      <c r="A28" s="437">
        <v>365</v>
      </c>
      <c r="B28" s="438" t="s">
        <v>73</v>
      </c>
      <c r="D28" s="438">
        <v>0</v>
      </c>
    </row>
    <row r="29" spans="1:6" x14ac:dyDescent="0.3">
      <c r="A29" s="437">
        <v>366</v>
      </c>
      <c r="B29" s="438" t="s">
        <v>279</v>
      </c>
      <c r="D29" s="438">
        <v>0</v>
      </c>
    </row>
    <row r="30" spans="1:6" x14ac:dyDescent="0.3">
      <c r="A30" s="437">
        <v>378</v>
      </c>
      <c r="B30" s="438" t="s">
        <v>34</v>
      </c>
      <c r="D30" s="438">
        <v>0</v>
      </c>
    </row>
    <row r="31" spans="1:6" x14ac:dyDescent="0.3">
      <c r="A31" s="437">
        <v>382</v>
      </c>
      <c r="B31" s="438" t="s">
        <v>36</v>
      </c>
      <c r="D31" s="438">
        <v>21100445</v>
      </c>
      <c r="E31" s="438">
        <v>430161000</v>
      </c>
      <c r="F31" s="438">
        <v>2252124000</v>
      </c>
    </row>
    <row r="32" spans="1:6" x14ac:dyDescent="0.3">
      <c r="A32" s="437">
        <v>384</v>
      </c>
      <c r="B32" s="438" t="s">
        <v>38</v>
      </c>
      <c r="D32" s="438">
        <v>0</v>
      </c>
    </row>
    <row r="33" spans="1:6" x14ac:dyDescent="0.3">
      <c r="A33" s="437">
        <v>502</v>
      </c>
      <c r="B33" s="438" t="s">
        <v>59</v>
      </c>
      <c r="D33" s="438">
        <v>2719096</v>
      </c>
      <c r="E33" s="438">
        <v>109566000</v>
      </c>
      <c r="F33" s="438">
        <v>379726000</v>
      </c>
    </row>
    <row r="34" spans="1:6" x14ac:dyDescent="0.3">
      <c r="A34" s="437">
        <v>503</v>
      </c>
      <c r="B34" s="438" t="s">
        <v>60</v>
      </c>
      <c r="D34" s="438">
        <v>664252</v>
      </c>
      <c r="E34" s="438">
        <v>47061000</v>
      </c>
      <c r="F34" s="438">
        <v>569582000</v>
      </c>
    </row>
    <row r="35" spans="1:6" x14ac:dyDescent="0.3">
      <c r="A35" s="437">
        <v>511</v>
      </c>
      <c r="B35" s="438" t="s">
        <v>63</v>
      </c>
      <c r="D35" s="438">
        <v>577359</v>
      </c>
      <c r="E35" s="438">
        <v>15926000</v>
      </c>
      <c r="F35" s="438">
        <v>69400000</v>
      </c>
    </row>
    <row r="36" spans="1:6" x14ac:dyDescent="0.3">
      <c r="A36" s="437">
        <v>527</v>
      </c>
      <c r="B36" s="438" t="s">
        <v>77</v>
      </c>
      <c r="D36" s="438">
        <v>603210</v>
      </c>
      <c r="F36" s="438">
        <v>70740000</v>
      </c>
    </row>
    <row r="37" spans="1:6" x14ac:dyDescent="0.3">
      <c r="A37" s="437">
        <v>547</v>
      </c>
      <c r="B37" s="438" t="s">
        <v>280</v>
      </c>
      <c r="D37" s="438">
        <v>2</v>
      </c>
      <c r="E37" s="438">
        <v>2</v>
      </c>
      <c r="F37" s="438">
        <v>2</v>
      </c>
    </row>
    <row r="38" spans="1:6" x14ac:dyDescent="0.3">
      <c r="A38" s="437">
        <v>577</v>
      </c>
      <c r="B38" s="438" t="s">
        <v>281</v>
      </c>
      <c r="D38" s="438">
        <v>1</v>
      </c>
      <c r="E38" s="438">
        <v>2</v>
      </c>
      <c r="F38" s="438">
        <v>2</v>
      </c>
    </row>
    <row r="39" spans="1:6" x14ac:dyDescent="0.3">
      <c r="A39" s="437">
        <v>580</v>
      </c>
      <c r="B39" s="438" t="s">
        <v>282</v>
      </c>
      <c r="D39" s="438">
        <v>0</v>
      </c>
    </row>
    <row r="40" spans="1:6" x14ac:dyDescent="0.3">
      <c r="A40" s="437">
        <v>581</v>
      </c>
      <c r="B40" s="438" t="s">
        <v>283</v>
      </c>
      <c r="D40" s="438">
        <v>0</v>
      </c>
    </row>
    <row r="41" spans="1:6" x14ac:dyDescent="0.3">
      <c r="A41" s="437">
        <v>591</v>
      </c>
      <c r="B41" s="438" t="s">
        <v>105</v>
      </c>
      <c r="D41" s="438">
        <v>23844450</v>
      </c>
      <c r="E41" s="438">
        <v>510858000</v>
      </c>
      <c r="F41" s="438">
        <v>510778000</v>
      </c>
    </row>
    <row r="42" spans="1:6" x14ac:dyDescent="0.3">
      <c r="A42" s="437">
        <v>592</v>
      </c>
      <c r="B42" s="438" t="s">
        <v>106</v>
      </c>
      <c r="D42" s="438">
        <v>686805</v>
      </c>
      <c r="E42" s="438">
        <v>-5077000</v>
      </c>
      <c r="F42" s="438">
        <v>-58245000</v>
      </c>
    </row>
    <row r="43" spans="1:6" x14ac:dyDescent="0.3">
      <c r="A43" s="437">
        <v>603</v>
      </c>
      <c r="B43" s="438" t="s">
        <v>358</v>
      </c>
      <c r="D43" s="438">
        <v>0</v>
      </c>
      <c r="E43" s="438">
        <v>0</v>
      </c>
      <c r="F43" s="438">
        <v>0</v>
      </c>
    </row>
    <row r="44" spans="1:6" x14ac:dyDescent="0.3">
      <c r="A44" s="437">
        <v>620</v>
      </c>
      <c r="B44" s="438" t="s">
        <v>285</v>
      </c>
      <c r="D44" s="438">
        <v>2</v>
      </c>
      <c r="E44" s="438">
        <v>2</v>
      </c>
      <c r="F44" s="438">
        <v>2</v>
      </c>
    </row>
    <row r="45" spans="1:6" x14ac:dyDescent="0.3">
      <c r="A45" s="437">
        <v>622</v>
      </c>
      <c r="B45" s="438" t="s">
        <v>286</v>
      </c>
      <c r="D45" s="438">
        <v>0</v>
      </c>
    </row>
    <row r="46" spans="1:6" x14ac:dyDescent="0.3">
      <c r="A46" s="437">
        <v>639</v>
      </c>
      <c r="B46" s="438" t="s">
        <v>287</v>
      </c>
      <c r="D46" s="438">
        <v>1028369</v>
      </c>
      <c r="E46" s="438">
        <v>94683000</v>
      </c>
      <c r="F46" s="438">
        <v>99090000</v>
      </c>
    </row>
    <row r="47" spans="1:6" x14ac:dyDescent="0.3">
      <c r="A47" s="437">
        <v>640</v>
      </c>
      <c r="B47" s="438" t="s">
        <v>288</v>
      </c>
      <c r="D47" s="438">
        <v>0</v>
      </c>
      <c r="E47" s="438">
        <v>42300000</v>
      </c>
      <c r="F47" s="438">
        <v>49265000</v>
      </c>
    </row>
    <row r="48" spans="1:6" x14ac:dyDescent="0.3">
      <c r="A48" s="437">
        <v>641</v>
      </c>
      <c r="B48" s="438" t="s">
        <v>289</v>
      </c>
      <c r="D48" s="438">
        <v>0</v>
      </c>
    </row>
    <row r="49" spans="1:6" x14ac:dyDescent="0.3">
      <c r="A49" s="437">
        <v>642</v>
      </c>
      <c r="B49" s="438" t="s">
        <v>290</v>
      </c>
      <c r="D49" s="438">
        <v>0</v>
      </c>
    </row>
    <row r="50" spans="1:6" x14ac:dyDescent="0.3">
      <c r="A50" s="437">
        <v>643</v>
      </c>
      <c r="B50" s="438" t="s">
        <v>291</v>
      </c>
      <c r="D50" s="438">
        <v>0</v>
      </c>
    </row>
    <row r="51" spans="1:6" x14ac:dyDescent="0.3">
      <c r="A51" s="437">
        <v>644</v>
      </c>
      <c r="B51" s="438" t="s">
        <v>292</v>
      </c>
      <c r="D51" s="438">
        <v>0</v>
      </c>
    </row>
    <row r="52" spans="1:6" x14ac:dyDescent="0.3">
      <c r="A52" s="437">
        <v>657</v>
      </c>
      <c r="B52" s="438" t="s">
        <v>293</v>
      </c>
      <c r="D52" s="438">
        <v>3084157</v>
      </c>
      <c r="E52" s="438">
        <v>168096000</v>
      </c>
      <c r="F52" s="438">
        <v>493980000</v>
      </c>
    </row>
    <row r="53" spans="1:6" x14ac:dyDescent="0.3">
      <c r="A53" s="437">
        <v>658</v>
      </c>
      <c r="B53" s="438" t="s">
        <v>294</v>
      </c>
      <c r="D53" s="438">
        <v>0</v>
      </c>
    </row>
    <row r="54" spans="1:6" x14ac:dyDescent="0.3">
      <c r="A54" s="437">
        <v>659</v>
      </c>
      <c r="B54" s="438" t="s">
        <v>295</v>
      </c>
      <c r="D54" s="438">
        <v>0</v>
      </c>
    </row>
    <row r="55" spans="1:6" x14ac:dyDescent="0.3">
      <c r="A55" s="437">
        <v>660</v>
      </c>
      <c r="B55" s="438" t="s">
        <v>296</v>
      </c>
      <c r="D55" s="438">
        <v>0</v>
      </c>
    </row>
    <row r="56" spans="1:6" x14ac:dyDescent="0.3">
      <c r="A56" s="437">
        <v>661</v>
      </c>
      <c r="B56" s="438" t="s">
        <v>146</v>
      </c>
      <c r="D56" s="438">
        <v>0</v>
      </c>
      <c r="E56" s="438">
        <v>0</v>
      </c>
      <c r="F56" s="438">
        <v>0</v>
      </c>
    </row>
    <row r="57" spans="1:6" x14ac:dyDescent="0.3">
      <c r="A57" s="437">
        <v>900</v>
      </c>
      <c r="B57" s="438" t="s">
        <v>359</v>
      </c>
      <c r="D57" s="438" t="s">
        <v>20</v>
      </c>
      <c r="E57" s="438" t="s">
        <v>21</v>
      </c>
      <c r="F57" s="438" t="s">
        <v>21</v>
      </c>
    </row>
    <row r="58" spans="1:6" x14ac:dyDescent="0.3">
      <c r="A58" s="437">
        <v>901</v>
      </c>
      <c r="B58" s="438" t="s">
        <v>360</v>
      </c>
      <c r="D58" s="438" t="s">
        <v>440</v>
      </c>
      <c r="E58" s="438" t="s">
        <v>441</v>
      </c>
      <c r="F58" s="438" t="s">
        <v>441</v>
      </c>
    </row>
    <row r="59" spans="1:6" x14ac:dyDescent="0.3">
      <c r="A59" s="437">
        <v>902</v>
      </c>
      <c r="B59" s="438" t="s">
        <v>361</v>
      </c>
      <c r="D59" s="438" t="s">
        <v>428</v>
      </c>
      <c r="E59" s="438" t="s">
        <v>442</v>
      </c>
      <c r="F59" s="438" t="s">
        <v>442</v>
      </c>
    </row>
    <row r="60" spans="1:6" x14ac:dyDescent="0.3">
      <c r="A60" s="437">
        <v>903</v>
      </c>
      <c r="B60" s="438" t="s">
        <v>362</v>
      </c>
      <c r="D60" s="438" t="s">
        <v>443</v>
      </c>
      <c r="E60" s="438" t="s">
        <v>444</v>
      </c>
      <c r="F60" s="438" t="s">
        <v>444</v>
      </c>
    </row>
    <row r="61" spans="1:6" x14ac:dyDescent="0.3">
      <c r="A61" s="437">
        <v>904</v>
      </c>
      <c r="B61" s="438" t="s">
        <v>363</v>
      </c>
      <c r="D61" s="438" t="s">
        <v>445</v>
      </c>
      <c r="E61" s="438" t="s">
        <v>364</v>
      </c>
      <c r="F61" s="438" t="s">
        <v>364</v>
      </c>
    </row>
    <row r="62" spans="1:6" x14ac:dyDescent="0.3">
      <c r="A62" s="437">
        <v>905</v>
      </c>
      <c r="B62" s="438" t="s">
        <v>365</v>
      </c>
      <c r="D62" s="438" t="s">
        <v>445</v>
      </c>
      <c r="E62" s="438" t="s">
        <v>364</v>
      </c>
      <c r="F62" s="438" t="s">
        <v>364</v>
      </c>
    </row>
    <row r="63" spans="1:6" x14ac:dyDescent="0.3">
      <c r="A63" s="437">
        <v>906</v>
      </c>
      <c r="B63" s="438" t="s">
        <v>298</v>
      </c>
      <c r="D63" s="438">
        <v>1</v>
      </c>
      <c r="E63" s="438">
        <v>1</v>
      </c>
      <c r="F63" s="438">
        <v>1</v>
      </c>
    </row>
    <row r="64" spans="1:6" x14ac:dyDescent="0.3">
      <c r="A64" s="437">
        <v>907</v>
      </c>
      <c r="B64" s="438" t="s">
        <v>299</v>
      </c>
      <c r="D64" s="438">
        <v>2</v>
      </c>
      <c r="E64" s="438">
        <v>2</v>
      </c>
      <c r="F64" s="438">
        <v>2</v>
      </c>
    </row>
    <row r="65" spans="1:6" x14ac:dyDescent="0.3">
      <c r="A65" s="437">
        <v>917</v>
      </c>
      <c r="B65" s="438" t="s">
        <v>366</v>
      </c>
      <c r="D65" s="438" t="s">
        <v>446</v>
      </c>
      <c r="E65" s="438" t="s">
        <v>447</v>
      </c>
      <c r="F65" s="438" t="s">
        <v>426</v>
      </c>
    </row>
    <row r="66" spans="1:6" x14ac:dyDescent="0.3">
      <c r="A66" s="437">
        <v>920</v>
      </c>
      <c r="B66" s="438" t="s">
        <v>367</v>
      </c>
      <c r="D66" s="438" t="s">
        <v>368</v>
      </c>
      <c r="E66" s="438" t="s">
        <v>368</v>
      </c>
      <c r="F66" s="438" t="s">
        <v>368</v>
      </c>
    </row>
    <row r="67" spans="1:6" x14ac:dyDescent="0.3">
      <c r="A67" s="437">
        <v>921</v>
      </c>
      <c r="B67" s="438" t="s">
        <v>369</v>
      </c>
      <c r="D67" s="438" t="s">
        <v>448</v>
      </c>
      <c r="E67" s="438" t="s">
        <v>449</v>
      </c>
      <c r="F67" s="438" t="s">
        <v>449</v>
      </c>
    </row>
    <row r="68" spans="1:6" x14ac:dyDescent="0.3">
      <c r="A68" s="437">
        <v>922</v>
      </c>
      <c r="B68" s="438" t="s">
        <v>370</v>
      </c>
      <c r="D68" s="438" t="s">
        <v>450</v>
      </c>
      <c r="E68" s="438" t="s">
        <v>449</v>
      </c>
      <c r="F68" s="438" t="s">
        <v>449</v>
      </c>
    </row>
    <row r="69" spans="1:6" x14ac:dyDescent="0.3">
      <c r="A69" s="437">
        <v>923</v>
      </c>
      <c r="B69" s="438" t="s">
        <v>371</v>
      </c>
      <c r="D69" s="438">
        <v>0</v>
      </c>
      <c r="E69" s="438" t="s">
        <v>372</v>
      </c>
      <c r="F69" s="438" t="s">
        <v>372</v>
      </c>
    </row>
    <row r="70" spans="1:6" x14ac:dyDescent="0.3">
      <c r="A70" s="437">
        <v>924</v>
      </c>
      <c r="B70" s="438" t="s">
        <v>373</v>
      </c>
      <c r="E70" s="438" t="s">
        <v>451</v>
      </c>
      <c r="F70" s="438" t="s">
        <v>451</v>
      </c>
    </row>
    <row r="71" spans="1:6" x14ac:dyDescent="0.3">
      <c r="A71" s="437">
        <v>925</v>
      </c>
      <c r="B71" s="438" t="s">
        <v>374</v>
      </c>
      <c r="D71" s="438" t="s">
        <v>389</v>
      </c>
      <c r="E71" s="438" t="s">
        <v>368</v>
      </c>
      <c r="F71" s="438" t="s">
        <v>368</v>
      </c>
    </row>
    <row r="72" spans="1:6" x14ac:dyDescent="0.3">
      <c r="A72" s="437">
        <v>926</v>
      </c>
      <c r="B72" s="438" t="s">
        <v>375</v>
      </c>
      <c r="D72" s="438">
        <v>0</v>
      </c>
      <c r="E72" s="438" t="s">
        <v>376</v>
      </c>
      <c r="F72" s="438" t="s">
        <v>376</v>
      </c>
    </row>
    <row r="73" spans="1:6" x14ac:dyDescent="0.3">
      <c r="A73" s="437">
        <v>927</v>
      </c>
      <c r="B73" s="438" t="s">
        <v>377</v>
      </c>
      <c r="E73" s="438" t="s">
        <v>451</v>
      </c>
      <c r="F73" s="438" t="s">
        <v>451</v>
      </c>
    </row>
    <row r="74" spans="1:6" x14ac:dyDescent="0.3">
      <c r="A74" s="437">
        <v>928</v>
      </c>
      <c r="B74" s="438" t="s">
        <v>378</v>
      </c>
      <c r="D74" s="438">
        <v>0</v>
      </c>
      <c r="E74" s="438">
        <v>0</v>
      </c>
      <c r="F74" s="438">
        <v>0</v>
      </c>
    </row>
    <row r="75" spans="1:6" x14ac:dyDescent="0.3">
      <c r="A75" s="437">
        <v>929</v>
      </c>
      <c r="B75" s="438" t="s">
        <v>379</v>
      </c>
      <c r="D75" s="438">
        <v>0</v>
      </c>
      <c r="E75" s="438">
        <v>0</v>
      </c>
      <c r="F75" s="438">
        <v>0</v>
      </c>
    </row>
    <row r="76" spans="1:6" x14ac:dyDescent="0.3">
      <c r="A76" s="437">
        <v>930</v>
      </c>
      <c r="B76" s="438" t="s">
        <v>380</v>
      </c>
      <c r="D76" s="438">
        <v>0</v>
      </c>
      <c r="E76" s="438">
        <v>0</v>
      </c>
      <c r="F76" s="438">
        <v>0</v>
      </c>
    </row>
    <row r="77" spans="1:6" x14ac:dyDescent="0.3">
      <c r="A77" s="437">
        <v>931</v>
      </c>
      <c r="B77" s="438" t="s">
        <v>381</v>
      </c>
      <c r="D77" s="438">
        <v>0</v>
      </c>
      <c r="E77" s="438">
        <v>0</v>
      </c>
      <c r="F77" s="438">
        <v>0</v>
      </c>
    </row>
    <row r="78" spans="1:6" x14ac:dyDescent="0.3">
      <c r="A78" s="437">
        <v>932</v>
      </c>
      <c r="B78" s="438" t="s">
        <v>382</v>
      </c>
      <c r="D78" s="438">
        <v>0</v>
      </c>
      <c r="E78" s="438">
        <v>0</v>
      </c>
      <c r="F78" s="438">
        <v>0</v>
      </c>
    </row>
    <row r="79" spans="1:6" x14ac:dyDescent="0.3">
      <c r="A79" s="437">
        <v>933</v>
      </c>
      <c r="B79" s="438" t="s">
        <v>383</v>
      </c>
      <c r="D79" s="438">
        <v>0</v>
      </c>
      <c r="E79" s="438">
        <v>0</v>
      </c>
      <c r="F79" s="438">
        <v>0</v>
      </c>
    </row>
    <row r="80" spans="1:6" x14ac:dyDescent="0.3">
      <c r="A80" s="437">
        <v>934</v>
      </c>
      <c r="B80" s="438" t="s">
        <v>384</v>
      </c>
      <c r="D80" s="438">
        <v>0</v>
      </c>
      <c r="E80" s="438">
        <v>0</v>
      </c>
      <c r="F80" s="438">
        <v>0</v>
      </c>
    </row>
    <row r="81" spans="1:6" x14ac:dyDescent="0.3">
      <c r="A81" s="437">
        <v>936</v>
      </c>
      <c r="B81" s="438" t="s">
        <v>385</v>
      </c>
    </row>
    <row r="82" spans="1:6" x14ac:dyDescent="0.3">
      <c r="A82" s="437">
        <v>937</v>
      </c>
      <c r="B82" s="438" t="s">
        <v>386</v>
      </c>
    </row>
    <row r="83" spans="1:6" x14ac:dyDescent="0.3">
      <c r="A83" s="437">
        <v>938</v>
      </c>
      <c r="B83" s="438" t="s">
        <v>387</v>
      </c>
    </row>
    <row r="84" spans="1:6" x14ac:dyDescent="0.3">
      <c r="A84" s="437">
        <v>939</v>
      </c>
      <c r="B84" s="438" t="s">
        <v>388</v>
      </c>
      <c r="D84" s="438" t="s">
        <v>389</v>
      </c>
      <c r="E84" s="438" t="s">
        <v>389</v>
      </c>
      <c r="F84" s="438" t="s">
        <v>389</v>
      </c>
    </row>
    <row r="85" spans="1:6" x14ac:dyDescent="0.3">
      <c r="A85" s="437">
        <v>940</v>
      </c>
      <c r="B85" s="438" t="s">
        <v>390</v>
      </c>
    </row>
    <row r="86" spans="1:6" x14ac:dyDescent="0.3">
      <c r="A86" s="437">
        <v>941</v>
      </c>
      <c r="B86" s="438" t="s">
        <v>391</v>
      </c>
    </row>
    <row r="87" spans="1:6" x14ac:dyDescent="0.3">
      <c r="A87" s="437">
        <v>942</v>
      </c>
      <c r="B87" s="438" t="s">
        <v>392</v>
      </c>
      <c r="D87" s="438">
        <v>0</v>
      </c>
      <c r="E87" s="438">
        <v>0</v>
      </c>
      <c r="F87" s="438">
        <v>0</v>
      </c>
    </row>
    <row r="88" spans="1:6" x14ac:dyDescent="0.3">
      <c r="A88" s="437">
        <v>943</v>
      </c>
      <c r="B88" s="438" t="s">
        <v>393</v>
      </c>
      <c r="D88" s="438">
        <v>0</v>
      </c>
      <c r="E88" s="438">
        <v>0</v>
      </c>
      <c r="F88" s="438">
        <v>0</v>
      </c>
    </row>
    <row r="89" spans="1:6" x14ac:dyDescent="0.3">
      <c r="A89" s="437">
        <v>944</v>
      </c>
      <c r="B89" s="438" t="s">
        <v>394</v>
      </c>
      <c r="D89" s="438">
        <v>0</v>
      </c>
      <c r="E89" s="438">
        <v>0</v>
      </c>
      <c r="F89" s="438">
        <v>0</v>
      </c>
    </row>
    <row r="90" spans="1:6" x14ac:dyDescent="0.3">
      <c r="A90" s="437">
        <v>945</v>
      </c>
      <c r="B90" s="438" t="s">
        <v>395</v>
      </c>
    </row>
    <row r="91" spans="1:6" x14ac:dyDescent="0.3">
      <c r="A91" s="437">
        <v>946</v>
      </c>
      <c r="B91" s="438" t="s">
        <v>396</v>
      </c>
      <c r="D91" s="438">
        <v>0</v>
      </c>
      <c r="E91" s="438">
        <v>0</v>
      </c>
      <c r="F91" s="438">
        <v>0</v>
      </c>
    </row>
    <row r="92" spans="1:6" x14ac:dyDescent="0.3">
      <c r="A92" s="437">
        <v>947</v>
      </c>
      <c r="B92" s="438" t="s">
        <v>397</v>
      </c>
      <c r="D92" s="438" t="s">
        <v>433</v>
      </c>
      <c r="E92" s="438" t="s">
        <v>427</v>
      </c>
      <c r="F92" s="438" t="s">
        <v>427</v>
      </c>
    </row>
    <row r="93" spans="1:6" x14ac:dyDescent="0.3">
      <c r="A93" s="437">
        <v>948</v>
      </c>
      <c r="B93" s="438" t="s">
        <v>398</v>
      </c>
      <c r="D93" s="438" t="s">
        <v>434</v>
      </c>
      <c r="E93" s="438" t="s">
        <v>435</v>
      </c>
      <c r="F93" s="438" t="s">
        <v>435</v>
      </c>
    </row>
    <row r="94" spans="1:6" x14ac:dyDescent="0.3">
      <c r="A94" s="437">
        <v>949</v>
      </c>
      <c r="B94" s="438" t="s">
        <v>302</v>
      </c>
      <c r="D94" s="438" t="s">
        <v>140</v>
      </c>
      <c r="E94" s="438" t="s">
        <v>140</v>
      </c>
      <c r="F94" s="438" t="s">
        <v>140</v>
      </c>
    </row>
    <row r="95" spans="1:6" x14ac:dyDescent="0.3">
      <c r="A95" s="437">
        <v>950</v>
      </c>
      <c r="B95" s="438" t="s">
        <v>303</v>
      </c>
      <c r="D95" s="438" t="s">
        <v>20</v>
      </c>
      <c r="E95" s="438" t="s">
        <v>20</v>
      </c>
      <c r="F95" s="438" t="s">
        <v>20</v>
      </c>
    </row>
    <row r="96" spans="1:6" x14ac:dyDescent="0.3">
      <c r="A96" s="437">
        <v>951</v>
      </c>
      <c r="B96" s="438" t="s">
        <v>304</v>
      </c>
      <c r="D96" s="438">
        <v>2</v>
      </c>
      <c r="E96" s="438">
        <v>2</v>
      </c>
      <c r="F96" s="438">
        <v>2</v>
      </c>
    </row>
    <row r="97" spans="1:6" x14ac:dyDescent="0.3">
      <c r="A97" s="437">
        <v>952</v>
      </c>
      <c r="B97" s="438" t="s">
        <v>305</v>
      </c>
      <c r="D97" s="438" t="s">
        <v>452</v>
      </c>
      <c r="E97" s="438" t="s">
        <v>436</v>
      </c>
      <c r="F97" s="438" t="s">
        <v>436</v>
      </c>
    </row>
    <row r="98" spans="1:6" x14ac:dyDescent="0.3">
      <c r="A98" s="437">
        <v>953</v>
      </c>
      <c r="B98" s="438" t="s">
        <v>306</v>
      </c>
      <c r="D98" s="438">
        <v>2</v>
      </c>
      <c r="E98" s="438">
        <v>2</v>
      </c>
      <c r="F98" s="438">
        <v>2</v>
      </c>
    </row>
    <row r="99" spans="1:6" x14ac:dyDescent="0.3">
      <c r="A99" s="437">
        <v>954</v>
      </c>
      <c r="B99" s="438" t="s">
        <v>138</v>
      </c>
      <c r="D99" s="438" t="s">
        <v>20</v>
      </c>
      <c r="E99" s="438" t="s">
        <v>20</v>
      </c>
      <c r="F99" s="438" t="s">
        <v>20</v>
      </c>
    </row>
    <row r="100" spans="1:6" x14ac:dyDescent="0.3">
      <c r="A100" s="437">
        <v>955</v>
      </c>
      <c r="B100" s="438" t="s">
        <v>307</v>
      </c>
      <c r="D100" s="438">
        <v>0</v>
      </c>
      <c r="E100" s="438">
        <v>0</v>
      </c>
      <c r="F100" s="438">
        <v>0</v>
      </c>
    </row>
    <row r="101" spans="1:6" x14ac:dyDescent="0.3">
      <c r="A101" s="437">
        <v>956</v>
      </c>
      <c r="B101" s="438" t="s">
        <v>139</v>
      </c>
      <c r="D101" s="438" t="s">
        <v>20</v>
      </c>
      <c r="E101" s="438" t="s">
        <v>20</v>
      </c>
      <c r="F101" s="438" t="s">
        <v>20</v>
      </c>
    </row>
    <row r="102" spans="1:6" x14ac:dyDescent="0.3">
      <c r="A102" s="437">
        <v>957</v>
      </c>
      <c r="B102" s="438" t="s">
        <v>308</v>
      </c>
      <c r="D102" s="438">
        <v>0</v>
      </c>
      <c r="E102" s="438">
        <v>0</v>
      </c>
      <c r="F102" s="438">
        <v>0</v>
      </c>
    </row>
    <row r="103" spans="1:6" x14ac:dyDescent="0.3">
      <c r="A103" s="437">
        <v>958</v>
      </c>
      <c r="B103" s="438" t="s">
        <v>399</v>
      </c>
      <c r="D103" s="438" t="s">
        <v>20</v>
      </c>
      <c r="E103" s="438" t="s">
        <v>20</v>
      </c>
      <c r="F103" s="438" t="s">
        <v>20</v>
      </c>
    </row>
    <row r="104" spans="1:6" x14ac:dyDescent="0.3">
      <c r="A104" s="437">
        <v>959</v>
      </c>
      <c r="B104" s="438" t="s">
        <v>310</v>
      </c>
      <c r="D104" s="438">
        <v>2</v>
      </c>
      <c r="E104" s="438">
        <v>2</v>
      </c>
      <c r="F104" s="438">
        <v>2</v>
      </c>
    </row>
    <row r="105" spans="1:6" x14ac:dyDescent="0.3">
      <c r="A105" s="437">
        <v>960</v>
      </c>
      <c r="B105" s="438" t="s">
        <v>311</v>
      </c>
      <c r="D105" s="438" t="s">
        <v>453</v>
      </c>
      <c r="E105" s="438" t="s">
        <v>454</v>
      </c>
      <c r="F105" s="438" t="s">
        <v>437</v>
      </c>
    </row>
    <row r="106" spans="1:6" x14ac:dyDescent="0.3">
      <c r="A106" s="437">
        <v>961</v>
      </c>
      <c r="B106" s="438" t="s">
        <v>400</v>
      </c>
      <c r="D106" s="438">
        <v>3</v>
      </c>
      <c r="E106" s="438">
        <v>2</v>
      </c>
      <c r="F106" s="438">
        <v>2</v>
      </c>
    </row>
    <row r="107" spans="1:6" x14ac:dyDescent="0.3">
      <c r="A107" s="437">
        <v>962</v>
      </c>
      <c r="B107" s="438" t="s">
        <v>312</v>
      </c>
      <c r="D107" s="438" t="s">
        <v>314</v>
      </c>
      <c r="E107" s="438" t="s">
        <v>354</v>
      </c>
      <c r="F107" s="438" t="s">
        <v>354</v>
      </c>
    </row>
    <row r="108" spans="1:6" x14ac:dyDescent="0.3">
      <c r="A108" s="437">
        <v>963</v>
      </c>
      <c r="B108" s="438" t="s">
        <v>401</v>
      </c>
      <c r="D108" s="438">
        <v>3</v>
      </c>
      <c r="E108" s="438">
        <v>1</v>
      </c>
      <c r="F108" s="438">
        <v>1</v>
      </c>
    </row>
    <row r="109" spans="1:6" x14ac:dyDescent="0.3">
      <c r="A109" s="437">
        <v>964</v>
      </c>
      <c r="B109" s="438" t="s">
        <v>315</v>
      </c>
      <c r="D109" s="438" t="s">
        <v>448</v>
      </c>
      <c r="E109" s="438" t="s">
        <v>426</v>
      </c>
      <c r="F109" s="438" t="s">
        <v>426</v>
      </c>
    </row>
    <row r="110" spans="1:6" x14ac:dyDescent="0.3">
      <c r="A110" s="437">
        <v>965</v>
      </c>
      <c r="B110" s="438" t="s">
        <v>316</v>
      </c>
      <c r="D110" s="438">
        <v>1</v>
      </c>
      <c r="E110" s="438">
        <v>1</v>
      </c>
      <c r="F110" s="438">
        <v>1</v>
      </c>
    </row>
    <row r="111" spans="1:6" x14ac:dyDescent="0.3">
      <c r="A111" s="437">
        <v>966</v>
      </c>
      <c r="B111" s="438" t="s">
        <v>317</v>
      </c>
      <c r="D111" s="438" t="s">
        <v>438</v>
      </c>
      <c r="E111" s="438" t="s">
        <v>439</v>
      </c>
      <c r="F111" s="438" t="s">
        <v>439</v>
      </c>
    </row>
    <row r="112" spans="1:6" x14ac:dyDescent="0.3">
      <c r="A112" s="437">
        <v>967</v>
      </c>
      <c r="B112" s="438" t="s">
        <v>402</v>
      </c>
      <c r="D112" s="438" t="s">
        <v>403</v>
      </c>
      <c r="E112" s="438" t="s">
        <v>403</v>
      </c>
      <c r="F112" s="438" t="s">
        <v>403</v>
      </c>
    </row>
    <row r="113" spans="1:6" x14ac:dyDescent="0.3">
      <c r="A113" s="437">
        <v>968</v>
      </c>
      <c r="B113" s="438" t="s">
        <v>318</v>
      </c>
      <c r="D113" s="438" t="s">
        <v>455</v>
      </c>
      <c r="E113" s="438" t="s">
        <v>441</v>
      </c>
      <c r="F113" s="438" t="s">
        <v>441</v>
      </c>
    </row>
    <row r="114" spans="1:6" x14ac:dyDescent="0.3">
      <c r="A114" s="437">
        <v>969</v>
      </c>
      <c r="B114" s="438" t="s">
        <v>404</v>
      </c>
      <c r="D114" s="438" t="s">
        <v>20</v>
      </c>
      <c r="E114" s="438" t="s">
        <v>21</v>
      </c>
      <c r="F114" s="438" t="s">
        <v>21</v>
      </c>
    </row>
    <row r="115" spans="1:6" x14ac:dyDescent="0.3">
      <c r="A115" s="437">
        <v>970</v>
      </c>
      <c r="B115" s="438" t="s">
        <v>405</v>
      </c>
      <c r="D115" s="438" t="s">
        <v>456</v>
      </c>
      <c r="E115" s="438">
        <v>0</v>
      </c>
      <c r="F115" s="438">
        <v>0</v>
      </c>
    </row>
    <row r="116" spans="1:6" x14ac:dyDescent="0.3">
      <c r="A116" s="437">
        <v>971</v>
      </c>
      <c r="B116" s="438" t="s">
        <v>406</v>
      </c>
      <c r="D116" s="438" t="s">
        <v>313</v>
      </c>
      <c r="E116" s="438">
        <v>0</v>
      </c>
      <c r="F116" s="438">
        <v>0</v>
      </c>
    </row>
    <row r="117" spans="1:6" x14ac:dyDescent="0.3">
      <c r="A117" s="437">
        <v>972</v>
      </c>
      <c r="B117" s="438" t="s">
        <v>407</v>
      </c>
      <c r="D117" s="438" t="s">
        <v>457</v>
      </c>
      <c r="E117" s="438">
        <v>0</v>
      </c>
      <c r="F117" s="438">
        <v>0</v>
      </c>
    </row>
    <row r="118" spans="1:6" x14ac:dyDescent="0.3">
      <c r="A118" s="437">
        <v>995</v>
      </c>
      <c r="B118" s="438" t="s">
        <v>78</v>
      </c>
      <c r="D118" s="438">
        <v>0.09</v>
      </c>
      <c r="E118" s="438">
        <v>0</v>
      </c>
      <c r="F118" s="438">
        <v>0</v>
      </c>
    </row>
    <row r="119" spans="1:6" x14ac:dyDescent="0.3">
      <c r="A119" s="437">
        <v>996</v>
      </c>
      <c r="B119" s="438" t="s">
        <v>79</v>
      </c>
      <c r="D119" s="438">
        <v>0</v>
      </c>
      <c r="E119" s="438">
        <v>0</v>
      </c>
      <c r="F119" s="438">
        <v>0</v>
      </c>
    </row>
    <row r="120" spans="1:6" x14ac:dyDescent="0.3">
      <c r="A120" s="437">
        <v>998</v>
      </c>
      <c r="B120" s="438" t="s">
        <v>80</v>
      </c>
      <c r="D120" s="438">
        <v>60</v>
      </c>
      <c r="E120" s="438">
        <v>60</v>
      </c>
      <c r="F120" s="438">
        <v>60</v>
      </c>
    </row>
    <row r="121" spans="1:6" x14ac:dyDescent="0.3">
      <c r="A121" s="437">
        <v>999</v>
      </c>
      <c r="B121" s="438" t="s">
        <v>81</v>
      </c>
      <c r="D121" s="438">
        <v>601754</v>
      </c>
      <c r="E121" s="438">
        <v>601757</v>
      </c>
      <c r="F121" s="438">
        <v>601758</v>
      </c>
    </row>
    <row r="122" spans="1:6" x14ac:dyDescent="0.3">
      <c r="A122" s="437">
        <v>9000</v>
      </c>
      <c r="B122" s="438" t="s">
        <v>319</v>
      </c>
      <c r="C122" s="438" t="s">
        <v>115</v>
      </c>
      <c r="D122" s="438">
        <v>224028452.09</v>
      </c>
      <c r="E122" s="438">
        <v>4344028836</v>
      </c>
      <c r="F122" s="438">
        <v>12363837837</v>
      </c>
    </row>
    <row r="123" spans="1:6" x14ac:dyDescent="0.3">
      <c r="A123" s="437">
        <v>9001</v>
      </c>
      <c r="B123" s="438" t="s">
        <v>320</v>
      </c>
      <c r="C123" s="438" t="s">
        <v>321</v>
      </c>
      <c r="D123" s="438">
        <v>0</v>
      </c>
      <c r="E123" s="438">
        <v>0</v>
      </c>
      <c r="F123" s="438">
        <v>0</v>
      </c>
    </row>
    <row r="124" spans="1:6" x14ac:dyDescent="0.3">
      <c r="A124" s="437">
        <v>9002</v>
      </c>
      <c r="B124" s="438" t="s">
        <v>322</v>
      </c>
      <c r="C124" s="438" t="s">
        <v>323</v>
      </c>
      <c r="D124" s="438">
        <v>0</v>
      </c>
      <c r="E124" s="438">
        <v>0</v>
      </c>
      <c r="F124" s="438">
        <v>0</v>
      </c>
    </row>
    <row r="125" spans="1:6" x14ac:dyDescent="0.3">
      <c r="A125" s="437">
        <v>9003</v>
      </c>
      <c r="B125" s="438" t="s">
        <v>324</v>
      </c>
      <c r="C125" s="438" t="s">
        <v>325</v>
      </c>
      <c r="D125" s="438">
        <v>0</v>
      </c>
      <c r="E125" s="438">
        <v>0</v>
      </c>
      <c r="F125" s="438">
        <v>0</v>
      </c>
    </row>
    <row r="126" spans="1:6" x14ac:dyDescent="0.3">
      <c r="A126" s="437">
        <v>9004</v>
      </c>
      <c r="B126" s="438" t="s">
        <v>326</v>
      </c>
      <c r="C126" s="438" t="s">
        <v>327</v>
      </c>
      <c r="D126" s="438" t="s">
        <v>115</v>
      </c>
      <c r="E126" s="438" t="s">
        <v>115</v>
      </c>
      <c r="F126" s="438" t="s">
        <v>115</v>
      </c>
    </row>
    <row r="127" spans="1:6" x14ac:dyDescent="0.3">
      <c r="A127" s="437">
        <v>9005</v>
      </c>
      <c r="B127" s="438" t="s">
        <v>328</v>
      </c>
      <c r="C127" s="438" t="s">
        <v>329</v>
      </c>
      <c r="D127" s="438">
        <v>0</v>
      </c>
      <c r="E127" s="438">
        <v>0</v>
      </c>
      <c r="F127" s="438">
        <v>0</v>
      </c>
    </row>
    <row r="128" spans="1:6" x14ac:dyDescent="0.3">
      <c r="A128" s="437">
        <v>9006</v>
      </c>
      <c r="B128" s="438" t="s">
        <v>330</v>
      </c>
      <c r="C128" s="438" t="s">
        <v>331</v>
      </c>
      <c r="D128" s="438">
        <v>0</v>
      </c>
      <c r="E128" s="438">
        <v>0</v>
      </c>
      <c r="F128" s="438">
        <v>0</v>
      </c>
    </row>
    <row r="129" spans="1:6" x14ac:dyDescent="0.3">
      <c r="A129" s="437">
        <v>9007</v>
      </c>
      <c r="B129" s="438" t="s">
        <v>424</v>
      </c>
      <c r="C129" s="438" t="s">
        <v>332</v>
      </c>
      <c r="D129" s="438">
        <v>0</v>
      </c>
      <c r="E129" s="438">
        <v>0</v>
      </c>
      <c r="F129" s="438">
        <v>0</v>
      </c>
    </row>
    <row r="130" spans="1:6" x14ac:dyDescent="0.3">
      <c r="A130" s="437">
        <v>9008</v>
      </c>
      <c r="B130" s="438" t="s">
        <v>333</v>
      </c>
      <c r="C130" s="438" t="s">
        <v>115</v>
      </c>
      <c r="D130" s="438">
        <v>0</v>
      </c>
      <c r="E130" s="438">
        <v>0</v>
      </c>
      <c r="F130" s="438">
        <v>0</v>
      </c>
    </row>
    <row r="131" spans="1:6" x14ac:dyDescent="0.3">
      <c r="A131" s="437">
        <v>9010</v>
      </c>
      <c r="B131" s="438" t="s">
        <v>334</v>
      </c>
      <c r="C131" s="438" t="s">
        <v>335</v>
      </c>
      <c r="D131" s="438">
        <v>0</v>
      </c>
      <c r="E131" s="438">
        <v>0</v>
      </c>
      <c r="F131" s="438">
        <v>0</v>
      </c>
    </row>
    <row r="132" spans="1:6" x14ac:dyDescent="0.3">
      <c r="A132" s="437">
        <v>9011</v>
      </c>
      <c r="B132" s="438" t="s">
        <v>336</v>
      </c>
      <c r="C132" s="438" t="s">
        <v>337</v>
      </c>
      <c r="D132" s="438">
        <v>0</v>
      </c>
      <c r="E132" s="438">
        <v>0</v>
      </c>
      <c r="F132" s="438">
        <v>0</v>
      </c>
    </row>
    <row r="133" spans="1:6" x14ac:dyDescent="0.3">
      <c r="A133" s="437">
        <v>9012</v>
      </c>
      <c r="B133" s="438" t="s">
        <v>338</v>
      </c>
      <c r="C133" s="438" t="s">
        <v>337</v>
      </c>
      <c r="D133" s="438">
        <v>0</v>
      </c>
      <c r="E133" s="438">
        <v>0</v>
      </c>
      <c r="F133" s="438">
        <v>0</v>
      </c>
    </row>
    <row r="134" spans="1:6" x14ac:dyDescent="0.3">
      <c r="A134" s="437">
        <v>9013</v>
      </c>
      <c r="B134" s="438" t="s">
        <v>339</v>
      </c>
      <c r="C134" s="438" t="s">
        <v>340</v>
      </c>
      <c r="D134" s="438">
        <v>0</v>
      </c>
      <c r="E134" s="438">
        <v>0</v>
      </c>
      <c r="F134" s="438">
        <v>0</v>
      </c>
    </row>
    <row r="135" spans="1:6" x14ac:dyDescent="0.3">
      <c r="A135" s="437">
        <v>9014</v>
      </c>
      <c r="B135" s="438" t="s">
        <v>341</v>
      </c>
      <c r="C135" s="438" t="s">
        <v>342</v>
      </c>
      <c r="D135" s="438">
        <v>2.44</v>
      </c>
      <c r="E135" s="438">
        <v>2.9</v>
      </c>
      <c r="F135" s="438">
        <v>8.52</v>
      </c>
    </row>
    <row r="136" spans="1:6" x14ac:dyDescent="0.3">
      <c r="A136" s="437">
        <v>9015</v>
      </c>
      <c r="B136" s="438" t="s">
        <v>343</v>
      </c>
      <c r="C136" s="438" t="s">
        <v>115</v>
      </c>
      <c r="D136" s="438">
        <v>1641140</v>
      </c>
      <c r="E136" s="438">
        <v>-4379000</v>
      </c>
      <c r="F136" s="438">
        <v>94069000</v>
      </c>
    </row>
    <row r="137" spans="1:6" x14ac:dyDescent="0.3">
      <c r="A137" s="437">
        <v>9016</v>
      </c>
      <c r="B137" s="438" t="s">
        <v>344</v>
      </c>
      <c r="C137" s="438" t="s">
        <v>115</v>
      </c>
      <c r="D137" s="438">
        <v>4.99E-2</v>
      </c>
      <c r="E137" s="438">
        <v>0.19570000000000001</v>
      </c>
      <c r="F137" s="438">
        <v>0.66200000000000003</v>
      </c>
    </row>
    <row r="138" spans="1:6" x14ac:dyDescent="0.3">
      <c r="A138" s="437">
        <v>9017</v>
      </c>
      <c r="B138" s="438" t="s">
        <v>345</v>
      </c>
      <c r="C138" s="438" t="s">
        <v>346</v>
      </c>
      <c r="D138" s="438">
        <v>2.44</v>
      </c>
      <c r="E138" s="438">
        <v>2.9</v>
      </c>
      <c r="F138" s="438">
        <v>8.52</v>
      </c>
    </row>
    <row r="139" spans="1:6" x14ac:dyDescent="0.3">
      <c r="A139" s="437">
        <v>9018</v>
      </c>
      <c r="B139" s="438" t="s">
        <v>347</v>
      </c>
      <c r="C139" s="438" t="s">
        <v>348</v>
      </c>
      <c r="D139" s="438">
        <v>0</v>
      </c>
      <c r="E139" s="438">
        <v>0</v>
      </c>
      <c r="F139" s="438">
        <v>0</v>
      </c>
    </row>
    <row r="140" spans="1:6" x14ac:dyDescent="0.3">
      <c r="A140" s="437">
        <v>9019</v>
      </c>
      <c r="B140" s="438" t="s">
        <v>349</v>
      </c>
      <c r="C140" s="438" t="s">
        <v>350</v>
      </c>
      <c r="D140" s="438">
        <v>0</v>
      </c>
      <c r="E140" s="438">
        <v>0</v>
      </c>
      <c r="F140" s="438">
        <v>0</v>
      </c>
    </row>
  </sheetData>
  <sheetProtection algorithmName="SHA-512" hashValue="8mQIxFPWJS6zUjCkaExODiaefOwH+taw8RsPmvSyu0Gk/8m0EO4lkMrSLecwG5oqZzBPIicxICObzdO8u9SBZw==" saltValue="h7qilP7wGkJBhS4CMXxVog=="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4"/>
  <sheetViews>
    <sheetView workbookViewId="0">
      <selection activeCell="B10" sqref="B10"/>
    </sheetView>
  </sheetViews>
  <sheetFormatPr defaultColWidth="9.109375" defaultRowHeight="14.4" x14ac:dyDescent="0.3"/>
  <cols>
    <col min="1" max="1" width="43.88671875" style="224" customWidth="1"/>
    <col min="2" max="2" width="14.77734375" style="224" customWidth="1"/>
    <col min="3" max="12" width="9.109375" style="224"/>
    <col min="13" max="13" width="21.6640625" style="224" customWidth="1"/>
    <col min="14" max="14" width="16.88671875" style="224" customWidth="1"/>
    <col min="15" max="16" width="9.109375" style="224"/>
    <col min="17" max="17" width="18.109375" style="224" customWidth="1"/>
    <col min="18" max="18" width="11" style="224" customWidth="1"/>
    <col min="19" max="16384" width="9.109375" style="224"/>
  </cols>
  <sheetData>
    <row r="1" spans="1:20" ht="24" customHeight="1" x14ac:dyDescent="0.3">
      <c r="A1" s="224" t="s">
        <v>249</v>
      </c>
    </row>
    <row r="2" spans="1:20" x14ac:dyDescent="0.3">
      <c r="A2" s="321" t="s">
        <v>430</v>
      </c>
      <c r="B2" s="431">
        <v>601754</v>
      </c>
      <c r="C2" s="222">
        <v>60</v>
      </c>
      <c r="D2" s="30"/>
      <c r="E2" s="31"/>
    </row>
    <row r="3" spans="1:20" ht="15" customHeight="1" x14ac:dyDescent="0.3">
      <c r="A3" s="321" t="s">
        <v>431</v>
      </c>
      <c r="B3" s="431">
        <v>601757</v>
      </c>
      <c r="C3" s="222">
        <v>60</v>
      </c>
      <c r="D3" s="30"/>
      <c r="E3" s="31"/>
      <c r="G3" s="224">
        <v>200</v>
      </c>
      <c r="I3" s="224" t="s">
        <v>108</v>
      </c>
      <c r="O3" s="226"/>
      <c r="P3" s="226"/>
      <c r="S3" s="226"/>
      <c r="T3" s="226"/>
    </row>
    <row r="4" spans="1:20" ht="15" customHeight="1" x14ac:dyDescent="0.3">
      <c r="A4" s="321" t="s">
        <v>432</v>
      </c>
      <c r="B4" s="431">
        <v>601758</v>
      </c>
      <c r="C4" s="222">
        <v>60</v>
      </c>
      <c r="D4" s="30"/>
      <c r="E4" s="31"/>
      <c r="G4" s="224">
        <v>300</v>
      </c>
      <c r="I4" s="224" t="s">
        <v>109</v>
      </c>
      <c r="O4" s="226"/>
      <c r="P4" s="226"/>
      <c r="S4" s="226"/>
      <c r="T4" s="226"/>
    </row>
    <row r="5" spans="1:20" x14ac:dyDescent="0.3">
      <c r="B5" s="79"/>
      <c r="C5" s="222"/>
      <c r="D5" s="30"/>
      <c r="E5" s="31"/>
      <c r="G5" s="224">
        <v>400</v>
      </c>
      <c r="O5" s="226"/>
      <c r="P5" s="226"/>
      <c r="S5" s="226"/>
      <c r="T5" s="226"/>
    </row>
    <row r="6" spans="1:20" x14ac:dyDescent="0.3">
      <c r="B6" s="79"/>
      <c r="C6" s="222"/>
      <c r="D6" s="30"/>
      <c r="E6" s="31"/>
      <c r="G6" s="224">
        <v>500</v>
      </c>
      <c r="O6" s="226"/>
      <c r="P6" s="226"/>
      <c r="S6" s="226"/>
      <c r="T6" s="226"/>
    </row>
    <row r="7" spans="1:20" ht="15" thickBot="1" x14ac:dyDescent="0.35">
      <c r="A7" s="223"/>
      <c r="B7" s="79"/>
      <c r="C7" s="222"/>
      <c r="D7" s="30"/>
      <c r="E7" s="31"/>
      <c r="O7" s="226"/>
      <c r="P7" s="226"/>
      <c r="S7" s="226"/>
      <c r="T7" s="226"/>
    </row>
    <row r="8" spans="1:20" ht="15" thickBot="1" x14ac:dyDescent="0.35">
      <c r="A8" s="223"/>
      <c r="B8" s="79"/>
      <c r="C8" s="222"/>
      <c r="D8" s="30"/>
      <c r="E8" s="31"/>
      <c r="O8" s="226"/>
      <c r="P8" s="226"/>
      <c r="S8" s="226"/>
      <c r="T8" s="226"/>
    </row>
    <row r="9" spans="1:20" ht="15" thickBot="1" x14ac:dyDescent="0.35">
      <c r="A9" s="223"/>
      <c r="B9" s="79"/>
      <c r="C9" s="222"/>
      <c r="D9" s="30"/>
      <c r="E9" s="31"/>
      <c r="O9" s="226"/>
      <c r="P9" s="226"/>
      <c r="S9" s="226"/>
      <c r="T9" s="226"/>
    </row>
    <row r="10" spans="1:20" ht="15" thickBot="1" x14ac:dyDescent="0.35">
      <c r="A10" s="223"/>
      <c r="B10" s="79"/>
      <c r="C10" s="222"/>
      <c r="D10" s="30"/>
      <c r="E10" s="31"/>
      <c r="O10" s="226"/>
      <c r="P10" s="226"/>
      <c r="S10" s="226"/>
      <c r="T10" s="226"/>
    </row>
    <row r="11" spans="1:20" ht="15" thickBot="1" x14ac:dyDescent="0.35">
      <c r="A11" s="223"/>
      <c r="B11" s="79"/>
      <c r="C11" s="222"/>
      <c r="D11" s="30"/>
      <c r="E11" s="31"/>
      <c r="O11" s="226"/>
      <c r="P11" s="226"/>
      <c r="S11" s="226"/>
      <c r="T11" s="226"/>
    </row>
    <row r="12" spans="1:20" ht="15" thickBot="1" x14ac:dyDescent="0.35">
      <c r="A12" s="223"/>
      <c r="B12" s="79"/>
      <c r="C12" s="222"/>
      <c r="D12" s="30"/>
      <c r="E12" s="31"/>
      <c r="O12" s="226"/>
      <c r="P12" s="226"/>
      <c r="S12" s="226"/>
      <c r="T12" s="226"/>
    </row>
    <row r="13" spans="1:20" ht="15" thickBot="1" x14ac:dyDescent="0.35">
      <c r="A13" s="223"/>
      <c r="B13" s="79"/>
      <c r="C13" s="222"/>
      <c r="D13" s="30"/>
      <c r="E13" s="31"/>
      <c r="O13" s="226"/>
      <c r="P13" s="226"/>
      <c r="S13" s="226"/>
      <c r="T13" s="226"/>
    </row>
    <row r="14" spans="1:20" ht="15" thickBot="1" x14ac:dyDescent="0.35">
      <c r="A14" s="223"/>
      <c r="B14" s="79"/>
      <c r="C14" s="222"/>
      <c r="D14" s="30"/>
      <c r="E14" s="31"/>
      <c r="O14" s="226"/>
      <c r="P14" s="226"/>
      <c r="S14" s="226"/>
      <c r="T14" s="226"/>
    </row>
    <row r="15" spans="1:20" ht="15" thickBot="1" x14ac:dyDescent="0.35">
      <c r="A15" s="223"/>
      <c r="B15" s="79"/>
      <c r="C15" s="222"/>
      <c r="D15" s="30"/>
      <c r="E15" s="31"/>
      <c r="O15" s="226"/>
      <c r="P15" s="226"/>
      <c r="S15" s="226"/>
      <c r="T15" s="226"/>
    </row>
    <row r="16" spans="1:20" ht="15" thickBot="1" x14ac:dyDescent="0.35">
      <c r="A16" s="223"/>
      <c r="B16" s="79"/>
      <c r="C16" s="222"/>
      <c r="D16" s="30"/>
      <c r="E16" s="31"/>
      <c r="O16" s="226"/>
      <c r="P16" s="226"/>
      <c r="S16" s="226"/>
      <c r="T16" s="226"/>
    </row>
    <row r="17" spans="1:20" ht="15" thickBot="1" x14ac:dyDescent="0.35">
      <c r="A17" s="223"/>
      <c r="B17" s="79"/>
      <c r="C17" s="222"/>
      <c r="D17" s="30"/>
      <c r="E17" s="31"/>
      <c r="O17" s="226"/>
      <c r="P17" s="226"/>
      <c r="S17" s="226"/>
      <c r="T17" s="226"/>
    </row>
    <row r="18" spans="1:20" ht="15" thickBot="1" x14ac:dyDescent="0.35">
      <c r="A18" s="223"/>
      <c r="B18" s="79"/>
      <c r="C18" s="222"/>
      <c r="D18" s="30"/>
      <c r="E18" s="31"/>
      <c r="O18" s="226"/>
      <c r="P18" s="226"/>
      <c r="S18" s="226"/>
      <c r="T18" s="226"/>
    </row>
    <row r="19" spans="1:20" ht="15" thickBot="1" x14ac:dyDescent="0.35">
      <c r="A19" s="223"/>
      <c r="B19" s="79"/>
      <c r="C19" s="222"/>
      <c r="D19" s="30"/>
      <c r="E19" s="31"/>
      <c r="O19" s="226"/>
      <c r="P19" s="226"/>
      <c r="S19" s="226"/>
      <c r="T19" s="226"/>
    </row>
    <row r="20" spans="1:20" ht="15" thickBot="1" x14ac:dyDescent="0.35">
      <c r="A20" s="223"/>
      <c r="B20" s="79"/>
      <c r="C20" s="222"/>
      <c r="D20" s="30"/>
      <c r="E20" s="31"/>
      <c r="O20" s="226"/>
      <c r="P20" s="226"/>
      <c r="S20" s="226"/>
      <c r="T20" s="226"/>
    </row>
    <row r="21" spans="1:20" ht="15" thickBot="1" x14ac:dyDescent="0.35">
      <c r="A21" s="223"/>
      <c r="B21" s="79"/>
      <c r="C21" s="222"/>
      <c r="D21" s="30"/>
      <c r="E21" s="31"/>
      <c r="O21" s="226"/>
      <c r="P21" s="226"/>
      <c r="S21" s="226"/>
      <c r="T21" s="226"/>
    </row>
    <row r="22" spans="1:20" ht="15" thickBot="1" x14ac:dyDescent="0.35">
      <c r="A22" s="223"/>
      <c r="B22" s="79"/>
      <c r="C22" s="222"/>
      <c r="D22" s="30"/>
      <c r="E22" s="31"/>
      <c r="O22" s="226"/>
      <c r="P22" s="226"/>
      <c r="S22" s="226"/>
      <c r="T22" s="226"/>
    </row>
    <row r="23" spans="1:20" ht="15" thickBot="1" x14ac:dyDescent="0.35">
      <c r="A23" s="223"/>
      <c r="B23" s="79"/>
      <c r="C23" s="222"/>
      <c r="D23" s="30"/>
      <c r="E23" s="31"/>
      <c r="O23" s="226"/>
      <c r="P23" s="226"/>
      <c r="S23" s="226"/>
      <c r="T23" s="226"/>
    </row>
    <row r="24" spans="1:20" ht="21" customHeight="1" thickBot="1" x14ac:dyDescent="0.35">
      <c r="A24" s="223"/>
      <c r="B24" s="79"/>
      <c r="C24" s="222"/>
      <c r="D24" s="30"/>
      <c r="E24" s="31"/>
      <c r="O24" s="226"/>
      <c r="P24" s="226"/>
      <c r="S24" s="226"/>
      <c r="T24" s="226"/>
    </row>
    <row r="25" spans="1:20" ht="28.8" customHeight="1" thickBot="1" x14ac:dyDescent="0.35">
      <c r="A25" s="223"/>
      <c r="B25" s="79"/>
      <c r="C25" s="222"/>
      <c r="D25" s="30"/>
      <c r="E25" s="31"/>
      <c r="O25" s="226"/>
      <c r="P25" s="226"/>
      <c r="S25" s="226"/>
      <c r="T25" s="226"/>
    </row>
    <row r="26" spans="1:20" ht="15" thickBot="1" x14ac:dyDescent="0.35">
      <c r="A26" s="223"/>
      <c r="B26" s="79"/>
      <c r="C26" s="222"/>
      <c r="D26" s="30"/>
      <c r="E26" s="31"/>
      <c r="O26" s="226"/>
      <c r="P26" s="226"/>
      <c r="S26" s="226"/>
      <c r="T26" s="226"/>
    </row>
    <row r="27" spans="1:20" ht="15" thickBot="1" x14ac:dyDescent="0.35">
      <c r="A27" s="223"/>
      <c r="B27" s="79"/>
      <c r="C27" s="222"/>
      <c r="D27" s="30"/>
      <c r="E27" s="31"/>
      <c r="O27" s="226"/>
      <c r="P27" s="226"/>
      <c r="S27" s="226"/>
      <c r="T27" s="226"/>
    </row>
    <row r="28" spans="1:20" ht="15" thickBot="1" x14ac:dyDescent="0.35">
      <c r="A28" s="223"/>
      <c r="B28" s="79"/>
      <c r="C28" s="222"/>
      <c r="D28" s="30"/>
      <c r="E28" s="31"/>
      <c r="O28" s="226"/>
      <c r="P28" s="226"/>
      <c r="S28" s="226"/>
      <c r="T28" s="226"/>
    </row>
    <row r="29" spans="1:20" ht="15" thickBot="1" x14ac:dyDescent="0.35">
      <c r="A29" s="223"/>
      <c r="B29" s="79"/>
      <c r="C29" s="222"/>
      <c r="D29" s="30"/>
      <c r="E29" s="31"/>
      <c r="O29" s="226"/>
      <c r="P29" s="226"/>
      <c r="S29" s="226"/>
      <c r="T29" s="226"/>
    </row>
    <row r="30" spans="1:20" ht="15" thickBot="1" x14ac:dyDescent="0.35">
      <c r="A30" s="223"/>
      <c r="B30" s="79"/>
      <c r="C30" s="222"/>
      <c r="D30" s="30"/>
      <c r="E30" s="31"/>
      <c r="O30" s="226"/>
      <c r="P30" s="226"/>
      <c r="S30" s="226"/>
      <c r="T30" s="226"/>
    </row>
    <row r="31" spans="1:20" ht="15" thickBot="1" x14ac:dyDescent="0.35">
      <c r="A31" s="223"/>
      <c r="B31" s="79"/>
      <c r="C31" s="222"/>
      <c r="D31" s="30"/>
      <c r="E31" s="31"/>
      <c r="O31" s="226"/>
      <c r="P31" s="226"/>
      <c r="S31" s="226"/>
      <c r="T31" s="226"/>
    </row>
    <row r="32" spans="1:20" ht="15" thickBot="1" x14ac:dyDescent="0.35">
      <c r="A32" s="223"/>
      <c r="B32" s="79"/>
      <c r="C32" s="222"/>
      <c r="D32" s="30"/>
      <c r="E32" s="31"/>
      <c r="O32" s="226"/>
      <c r="P32" s="226"/>
      <c r="S32" s="226"/>
      <c r="T32" s="226"/>
    </row>
    <row r="33" spans="1:20" ht="15" thickBot="1" x14ac:dyDescent="0.35">
      <c r="A33" s="223"/>
      <c r="B33" s="79"/>
      <c r="C33" s="222"/>
      <c r="D33" s="30"/>
      <c r="E33" s="31"/>
      <c r="O33" s="226"/>
      <c r="P33" s="226"/>
      <c r="S33" s="226"/>
      <c r="T33" s="226"/>
    </row>
    <row r="34" spans="1:20" ht="15" thickBot="1" x14ac:dyDescent="0.35">
      <c r="A34" s="223"/>
      <c r="B34" s="79"/>
      <c r="C34" s="222"/>
      <c r="D34" s="30"/>
      <c r="E34" s="31"/>
      <c r="O34" s="226"/>
      <c r="P34" s="226"/>
      <c r="S34" s="226"/>
      <c r="T34" s="226"/>
    </row>
    <row r="35" spans="1:20" ht="15" thickBot="1" x14ac:dyDescent="0.35">
      <c r="A35" s="223"/>
      <c r="B35" s="79"/>
      <c r="C35" s="222"/>
      <c r="D35" s="30"/>
      <c r="E35" s="31"/>
      <c r="O35" s="226"/>
      <c r="P35" s="226"/>
      <c r="S35" s="226"/>
      <c r="T35" s="226"/>
    </row>
    <row r="36" spans="1:20" ht="15" thickBot="1" x14ac:dyDescent="0.35">
      <c r="A36" s="223"/>
      <c r="B36" s="79"/>
      <c r="C36" s="222"/>
      <c r="D36" s="30"/>
      <c r="E36" s="31"/>
      <c r="O36" s="226"/>
      <c r="P36" s="226"/>
      <c r="S36" s="226"/>
      <c r="T36" s="226"/>
    </row>
    <row r="37" spans="1:20" ht="15" thickBot="1" x14ac:dyDescent="0.35">
      <c r="A37" s="223"/>
      <c r="B37" s="79"/>
      <c r="C37" s="222"/>
      <c r="D37" s="30"/>
      <c r="E37" s="31"/>
      <c r="O37" s="226"/>
      <c r="P37" s="226"/>
      <c r="S37" s="226"/>
      <c r="T37" s="226"/>
    </row>
    <row r="38" spans="1:20" ht="15" thickBot="1" x14ac:dyDescent="0.35">
      <c r="A38" s="223"/>
      <c r="B38" s="79"/>
      <c r="C38" s="222"/>
      <c r="D38" s="30"/>
      <c r="E38" s="31"/>
      <c r="O38" s="226"/>
      <c r="P38" s="226"/>
      <c r="S38" s="226"/>
      <c r="T38" s="226"/>
    </row>
    <row r="39" spans="1:20" ht="15" thickBot="1" x14ac:dyDescent="0.35">
      <c r="A39" s="223"/>
      <c r="B39" s="79"/>
      <c r="C39" s="222"/>
      <c r="D39" s="30"/>
      <c r="E39" s="31"/>
      <c r="O39" s="226"/>
      <c r="P39" s="226"/>
      <c r="S39" s="226"/>
      <c r="T39" s="226"/>
    </row>
    <row r="40" spans="1:20" ht="15" thickBot="1" x14ac:dyDescent="0.35">
      <c r="A40" s="223"/>
      <c r="B40" s="79"/>
      <c r="C40" s="222"/>
      <c r="D40" s="30"/>
      <c r="E40" s="31"/>
      <c r="O40" s="226"/>
      <c r="P40" s="226"/>
      <c r="S40" s="226"/>
      <c r="T40" s="226"/>
    </row>
    <row r="41" spans="1:20" ht="15" thickBot="1" x14ac:dyDescent="0.35">
      <c r="A41" s="223"/>
      <c r="B41" s="79"/>
      <c r="C41" s="222"/>
      <c r="D41" s="30"/>
      <c r="E41" s="31"/>
      <c r="O41" s="226"/>
      <c r="P41" s="226"/>
      <c r="S41" s="226"/>
      <c r="T41" s="226"/>
    </row>
    <row r="42" spans="1:20" ht="15" thickBot="1" x14ac:dyDescent="0.35">
      <c r="A42" s="223"/>
      <c r="B42" s="79"/>
      <c r="C42" s="222"/>
      <c r="D42" s="30"/>
      <c r="E42" s="31"/>
      <c r="O42" s="226"/>
      <c r="P42" s="226"/>
      <c r="S42" s="226"/>
      <c r="T42" s="226"/>
    </row>
    <row r="43" spans="1:20" ht="15" thickBot="1" x14ac:dyDescent="0.35">
      <c r="A43" s="223"/>
      <c r="B43" s="79"/>
      <c r="C43" s="222"/>
      <c r="D43" s="30"/>
      <c r="E43" s="31"/>
      <c r="O43" s="226"/>
      <c r="P43" s="226"/>
      <c r="S43" s="226"/>
      <c r="T43" s="226"/>
    </row>
    <row r="44" spans="1:20" ht="15" thickBot="1" x14ac:dyDescent="0.35">
      <c r="A44" s="223"/>
      <c r="B44" s="79"/>
      <c r="C44" s="222"/>
      <c r="D44" s="30"/>
      <c r="E44" s="31"/>
      <c r="O44" s="226"/>
      <c r="P44" s="226"/>
      <c r="S44" s="226"/>
      <c r="T44" s="226"/>
    </row>
    <row r="45" spans="1:20" ht="15" thickBot="1" x14ac:dyDescent="0.35">
      <c r="A45" s="223"/>
      <c r="B45" s="79"/>
      <c r="C45" s="222"/>
      <c r="D45" s="30"/>
      <c r="E45" s="31"/>
      <c r="O45" s="226"/>
      <c r="P45" s="226"/>
      <c r="S45" s="226"/>
      <c r="T45" s="226"/>
    </row>
    <row r="46" spans="1:20" ht="19.8" customHeight="1" thickBot="1" x14ac:dyDescent="0.35">
      <c r="A46" s="223"/>
      <c r="B46" s="79"/>
      <c r="C46" s="222"/>
      <c r="D46" s="30"/>
      <c r="E46" s="31"/>
      <c r="O46" s="226"/>
      <c r="P46" s="226"/>
      <c r="S46" s="226"/>
      <c r="T46" s="226"/>
    </row>
    <row r="47" spans="1:20" ht="15" thickBot="1" x14ac:dyDescent="0.35">
      <c r="A47" s="223"/>
      <c r="B47" s="79"/>
      <c r="C47" s="222"/>
      <c r="D47" s="30"/>
      <c r="E47" s="31"/>
      <c r="O47" s="226"/>
      <c r="P47" s="226"/>
      <c r="S47" s="226"/>
      <c r="T47" s="226"/>
    </row>
    <row r="48" spans="1:20" ht="15" thickBot="1" x14ac:dyDescent="0.35">
      <c r="A48" s="223"/>
      <c r="B48" s="79"/>
      <c r="C48" s="222"/>
      <c r="D48" s="30"/>
      <c r="E48" s="31"/>
      <c r="O48" s="226"/>
      <c r="P48" s="226"/>
      <c r="S48" s="226"/>
      <c r="T48" s="226"/>
    </row>
    <row r="49" spans="1:20" ht="15" thickBot="1" x14ac:dyDescent="0.35">
      <c r="A49" s="223"/>
      <c r="B49" s="79"/>
      <c r="C49" s="222"/>
      <c r="D49" s="30"/>
      <c r="E49" s="31"/>
      <c r="O49" s="226"/>
      <c r="P49" s="226"/>
      <c r="S49" s="226"/>
      <c r="T49" s="226"/>
    </row>
    <row r="50" spans="1:20" ht="15" thickBot="1" x14ac:dyDescent="0.35">
      <c r="A50" s="223"/>
      <c r="B50" s="79"/>
      <c r="C50" s="222"/>
      <c r="D50" s="30"/>
      <c r="E50" s="31"/>
      <c r="O50" s="226"/>
      <c r="P50" s="226"/>
      <c r="S50" s="226"/>
      <c r="T50" s="226"/>
    </row>
    <row r="51" spans="1:20" ht="15" thickBot="1" x14ac:dyDescent="0.35">
      <c r="A51" s="223"/>
      <c r="B51" s="79"/>
      <c r="C51" s="222"/>
      <c r="D51" s="30"/>
      <c r="E51" s="31"/>
      <c r="O51" s="226"/>
      <c r="P51" s="226"/>
      <c r="S51" s="226"/>
      <c r="T51" s="226"/>
    </row>
    <row r="52" spans="1:20" ht="15" thickBot="1" x14ac:dyDescent="0.35">
      <c r="A52" s="223"/>
      <c r="B52" s="79"/>
      <c r="C52" s="222"/>
      <c r="D52" s="30"/>
      <c r="E52" s="31"/>
      <c r="O52" s="226"/>
      <c r="P52" s="226"/>
      <c r="S52" s="226"/>
      <c r="T52" s="226"/>
    </row>
    <row r="53" spans="1:20" ht="15" thickBot="1" x14ac:dyDescent="0.35">
      <c r="A53" s="223"/>
      <c r="B53" s="79"/>
      <c r="C53" s="222"/>
      <c r="D53" s="30"/>
      <c r="E53" s="31"/>
      <c r="O53" s="226"/>
      <c r="P53" s="226"/>
      <c r="S53" s="226"/>
      <c r="T53" s="226"/>
    </row>
    <row r="54" spans="1:20" ht="15" thickBot="1" x14ac:dyDescent="0.35">
      <c r="A54" s="223"/>
      <c r="B54" s="79"/>
      <c r="C54" s="222"/>
      <c r="D54" s="30"/>
      <c r="E54" s="31"/>
      <c r="O54" s="226"/>
      <c r="P54" s="226"/>
      <c r="S54" s="226"/>
      <c r="T54" s="226"/>
    </row>
    <row r="55" spans="1:20" ht="15" thickBot="1" x14ac:dyDescent="0.35">
      <c r="A55" s="223"/>
      <c r="B55" s="79"/>
      <c r="C55" s="222"/>
      <c r="D55" s="30"/>
      <c r="E55" s="31"/>
      <c r="O55" s="226"/>
      <c r="P55" s="226"/>
      <c r="S55" s="226"/>
      <c r="T55" s="226"/>
    </row>
    <row r="56" spans="1:20" ht="15" thickBot="1" x14ac:dyDescent="0.35">
      <c r="A56" s="223"/>
      <c r="B56" s="79"/>
      <c r="C56" s="222"/>
      <c r="D56" s="30"/>
      <c r="E56" s="31"/>
      <c r="O56" s="226"/>
      <c r="P56" s="226"/>
      <c r="S56" s="226"/>
      <c r="T56" s="226"/>
    </row>
    <row r="57" spans="1:20" ht="15" thickBot="1" x14ac:dyDescent="0.35">
      <c r="A57" s="223"/>
      <c r="B57" s="79"/>
      <c r="C57" s="222"/>
      <c r="D57" s="30"/>
      <c r="E57" s="31"/>
      <c r="O57" s="226"/>
      <c r="P57" s="226"/>
      <c r="S57" s="226"/>
      <c r="T57" s="226"/>
    </row>
    <row r="58" spans="1:20" ht="15" thickBot="1" x14ac:dyDescent="0.35">
      <c r="A58" s="223"/>
      <c r="B58" s="79"/>
      <c r="C58" s="222"/>
      <c r="D58" s="30"/>
      <c r="E58" s="31"/>
      <c r="O58" s="226"/>
      <c r="P58" s="226"/>
      <c r="S58" s="226"/>
      <c r="T58" s="226"/>
    </row>
    <row r="59" spans="1:20" ht="15" thickBot="1" x14ac:dyDescent="0.35">
      <c r="A59" s="223"/>
      <c r="B59" s="79"/>
      <c r="C59" s="222"/>
      <c r="D59" s="30"/>
      <c r="E59" s="31"/>
      <c r="O59" s="226"/>
      <c r="P59" s="226"/>
      <c r="S59" s="226"/>
      <c r="T59" s="226"/>
    </row>
    <row r="60" spans="1:20" ht="15" thickBot="1" x14ac:dyDescent="0.35">
      <c r="A60" s="223"/>
      <c r="B60" s="79"/>
      <c r="C60" s="222"/>
      <c r="D60" s="30"/>
      <c r="E60" s="31"/>
      <c r="O60" s="226"/>
      <c r="P60" s="226"/>
      <c r="S60" s="226"/>
      <c r="T60" s="226"/>
    </row>
    <row r="61" spans="1:20" ht="15" thickBot="1" x14ac:dyDescent="0.35">
      <c r="A61" s="223"/>
      <c r="B61" s="79"/>
      <c r="C61" s="222"/>
      <c r="D61" s="30"/>
      <c r="E61" s="31"/>
      <c r="O61" s="226"/>
      <c r="P61" s="226"/>
      <c r="S61" s="226"/>
      <c r="T61" s="226"/>
    </row>
    <row r="62" spans="1:20" ht="15" thickBot="1" x14ac:dyDescent="0.35">
      <c r="A62" s="223"/>
      <c r="B62" s="79"/>
      <c r="C62" s="222"/>
      <c r="D62" s="30"/>
      <c r="E62" s="31"/>
      <c r="O62" s="226"/>
      <c r="P62" s="226"/>
      <c r="S62" s="226"/>
      <c r="T62" s="226"/>
    </row>
    <row r="63" spans="1:20" ht="15" thickBot="1" x14ac:dyDescent="0.35">
      <c r="A63" s="223"/>
      <c r="B63" s="79"/>
      <c r="C63" s="222"/>
      <c r="D63" s="30"/>
      <c r="E63" s="31"/>
      <c r="O63" s="226"/>
      <c r="P63" s="226"/>
      <c r="S63" s="226"/>
      <c r="T63" s="226"/>
    </row>
    <row r="64" spans="1:20" ht="15" thickBot="1" x14ac:dyDescent="0.35">
      <c r="A64" s="223"/>
      <c r="B64" s="79"/>
      <c r="C64" s="222"/>
      <c r="D64" s="30"/>
      <c r="E64" s="31"/>
      <c r="O64" s="226"/>
      <c r="P64" s="226"/>
      <c r="S64" s="226"/>
      <c r="T64" s="226"/>
    </row>
    <row r="65" spans="1:20" ht="15" thickBot="1" x14ac:dyDescent="0.35">
      <c r="A65" s="223"/>
      <c r="B65" s="79"/>
      <c r="C65" s="222"/>
      <c r="D65" s="30"/>
      <c r="E65" s="31"/>
      <c r="O65" s="226"/>
      <c r="P65" s="226"/>
      <c r="S65" s="226"/>
      <c r="T65" s="226"/>
    </row>
    <row r="66" spans="1:20" ht="15" thickBot="1" x14ac:dyDescent="0.35">
      <c r="A66" s="223"/>
      <c r="B66" s="79"/>
      <c r="C66" s="222"/>
      <c r="D66" s="30"/>
      <c r="E66" s="31"/>
      <c r="O66" s="226"/>
      <c r="P66" s="226"/>
      <c r="S66" s="226"/>
      <c r="T66" s="226"/>
    </row>
    <row r="67" spans="1:20" ht="15" thickBot="1" x14ac:dyDescent="0.35">
      <c r="A67" s="223"/>
      <c r="B67" s="79"/>
      <c r="C67" s="222"/>
      <c r="D67" s="30"/>
      <c r="E67" s="31"/>
      <c r="O67" s="226"/>
      <c r="P67" s="226"/>
      <c r="S67" s="226"/>
      <c r="T67" s="226"/>
    </row>
    <row r="68" spans="1:20" x14ac:dyDescent="0.3">
      <c r="C68" s="222"/>
      <c r="O68" s="226"/>
      <c r="P68" s="226"/>
      <c r="S68" s="226"/>
      <c r="T68" s="226"/>
    </row>
    <row r="69" spans="1:20" x14ac:dyDescent="0.3">
      <c r="C69" s="222"/>
    </row>
    <row r="70" spans="1:20" x14ac:dyDescent="0.3">
      <c r="C70" s="222"/>
    </row>
    <row r="71" spans="1:20" x14ac:dyDescent="0.3">
      <c r="C71" s="222"/>
    </row>
    <row r="72" spans="1:20" x14ac:dyDescent="0.3">
      <c r="C72" s="222"/>
    </row>
    <row r="73" spans="1:20" x14ac:dyDescent="0.3">
      <c r="C73" s="222"/>
    </row>
    <row r="74" spans="1:20" x14ac:dyDescent="0.3">
      <c r="C74" s="222"/>
    </row>
    <row r="75" spans="1:20" x14ac:dyDescent="0.3">
      <c r="C75" s="222"/>
    </row>
    <row r="76" spans="1:20" x14ac:dyDescent="0.3">
      <c r="C76" s="222"/>
    </row>
    <row r="77" spans="1:20" x14ac:dyDescent="0.3">
      <c r="C77" s="222"/>
    </row>
    <row r="78" spans="1:20" x14ac:dyDescent="0.3">
      <c r="C78" s="222"/>
    </row>
    <row r="79" spans="1:20" x14ac:dyDescent="0.3">
      <c r="C79" s="222"/>
    </row>
    <row r="80" spans="1:20" x14ac:dyDescent="0.3">
      <c r="C80" s="222"/>
    </row>
    <row r="81" spans="3:3" x14ac:dyDescent="0.3">
      <c r="C81" s="222"/>
    </row>
    <row r="82" spans="3:3" x14ac:dyDescent="0.3">
      <c r="C82" s="222"/>
    </row>
    <row r="83" spans="3:3" x14ac:dyDescent="0.3">
      <c r="C83" s="222"/>
    </row>
    <row r="84" spans="3:3" x14ac:dyDescent="0.3">
      <c r="C84" s="222"/>
    </row>
    <row r="85" spans="3:3" x14ac:dyDescent="0.3">
      <c r="C85" s="222"/>
    </row>
    <row r="86" spans="3:3" x14ac:dyDescent="0.3">
      <c r="C86" s="222"/>
    </row>
    <row r="87" spans="3:3" x14ac:dyDescent="0.3">
      <c r="C87" s="222"/>
    </row>
    <row r="88" spans="3:3" x14ac:dyDescent="0.3">
      <c r="C88" s="222"/>
    </row>
    <row r="89" spans="3:3" x14ac:dyDescent="0.3">
      <c r="C89" s="222"/>
    </row>
    <row r="90" spans="3:3" x14ac:dyDescent="0.3">
      <c r="C90" s="222"/>
    </row>
    <row r="91" spans="3:3" x14ac:dyDescent="0.3">
      <c r="C91" s="222"/>
    </row>
    <row r="92" spans="3:3" x14ac:dyDescent="0.3">
      <c r="C92" s="222"/>
    </row>
    <row r="93" spans="3:3" x14ac:dyDescent="0.3">
      <c r="C93" s="222"/>
    </row>
    <row r="94" spans="3:3" x14ac:dyDescent="0.3">
      <c r="C94" s="222"/>
    </row>
  </sheetData>
  <sheetProtection algorithmName="SHA-512" hashValue="sDHkN8sCLcTUKY/xORbcD5cqIG3RR1qYQx3uE6RMvA1ZjBr0wbdGFAD9SwUKKaPlYC9iKwAisHg1DeaKndcsmQ==" saltValue="mMXl0kd/+DUewLz69E4Pe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Instructions</vt:lpstr>
      <vt:lpstr>Unit Data from Audit Worksheet</vt:lpstr>
      <vt:lpstr>TD Info Completed by Auditor</vt:lpstr>
      <vt:lpstr>Performance  Indicators Print</vt:lpstr>
      <vt:lpstr>Import</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cp:lastModifiedBy>
  <cp:lastPrinted>2022-08-25T00:08:12Z</cp:lastPrinted>
  <dcterms:created xsi:type="dcterms:W3CDTF">2011-03-11T21:05:05Z</dcterms:created>
  <dcterms:modified xsi:type="dcterms:W3CDTF">2023-10-15T19:06:50Z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